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_meter_atm90e36. " sheetId="1" r:id="rId1"/>
  </sheets>
  <definedNames>
    <definedName name="BoardQty">'din_meter_atm90e36. '!$G$1</definedName>
    <definedName name="digikey_part_data">'din_meter_atm90e36. '!$H$5:$L$26</definedName>
    <definedName name="farnell_part_data">'din_meter_atm90e36. '!$M$5:$Q$26</definedName>
    <definedName name="global_part_data">'din_meter_atm90e36. '!$A$5:$G$26</definedName>
    <definedName name="mouser_part_data">'din_meter_atm90e36. '!$R$5:$V$26</definedName>
    <definedName name="newark_part_data">'din_meter_atm90e36. '!$W$5:$AA$26</definedName>
    <definedName name="rs_part_data">'din_meter_atm90e36. '!$AB$5:$AF$26</definedName>
    <definedName name="tme_part_data">'din_meter_atm90e36. '!$AG$5:$AK$26</definedName>
    <definedName name="TotalCost">'din_meter_atm90e36.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 10   $0.15      $1.46
   100   $0.07      $6.88
   500   $0.05     $24.12
  1000   $0.04     $39.94
  4000   $0.03    $118.24
  8000   $0.03    $220.00
 12000   $0.03    $313.56</t>
        </r>
      </text>
    </comment>
    <comment ref="M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$0.09      $0.09
   100   $0.09      $9.35
   500   $0.05     $26.42
  1000   $0.04     $44.25
  2000   $0.04     $82.51</t>
        </r>
      </text>
    </comment>
    <comment ref="R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$0.20      $0.20
    10   $0.13      $1.34
   100   $0.07      $6.90
   500   $0.05     $24.00
  1000   $0.04     $43.00
  4000   $0.03    $136.00</t>
        </r>
      </text>
    </comment>
    <comment ref="W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4000   $0.03    $132.00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$0.09      $0.09
   100   $0.09      $9.35
   500   $0.08     $42.38</t>
        </r>
      </text>
    </comment>
    <comment ref="AG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$0.05      $0.05
    10   $0.05      $0.48
   100   $0.03      $2.85
  1000   $0.02     $22.42
  4000   $0.02     $77.20
 16000   $0.02    $300.16</t>
        </r>
      </text>
    </comment>
    <comment ref="J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$0.55
   100   $0.02      $2.46
   500   $0.02      $8.79
  1000   $0.01     $13.82
  2500   $0.01     $31.40
  5000   $0.01     $57.80
 10000   $0.01     $91.80</t>
        </r>
      </text>
    </comment>
    <comment ref="T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$0.56
   100   $0.03      $2.50
   500   $0.02      $9.00
  1000   $0.01     $14.00
  5000   $0.01     $65.00
 10000   $0.01     $90.00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$0.07      $0.65
   100   $0.03      $2.92
   500   $0.02     $10.41
  1000   $0.02     $16.37
  2500   $0.01     $37.20
  5000   $0.01     $68.45
 10000   $0.01    $108.60
 20000   $0.01    $206.80
 30000   $0.01    $294.60</t>
        </r>
      </text>
    </comment>
    <comment ref="M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$0.06      $0.06
   100   $0.06      $5.77
   500   $0.04     $19.01
  2500   $0.03     $65.44
  5000   $0.02     $99.71</t>
        </r>
      </text>
    </comment>
    <comment ref="R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$0.07      $0.70
   100   $0.03      $3.10
   500   $0.02     $10.50
  1000   $0.02     $18.00
  2500   $0.01     $37.50
  5000   $0.01     $70.00
 10000   $0.01    $110.00
 20000   $0.01    $200.00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$0.07      $0.07
    10   $0.07      $0.68
    25   $0.06      $1.38
    50   $0.04      $2.15
   100   $0.03      $3.00
   250   $0.03      $6.50
   500   $0.02     $10.50
  1000   $0.02     $17.00</t>
        </r>
      </text>
    </comment>
    <comment ref="J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$3.33      $3.33
    25   $3.04     $76.06
   100   $2.93    $292.83
  1000   $2.93   $2928.25</t>
        </r>
      </text>
    </comment>
    <comment ref="T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$3.86      $3.86
    10   $3.55     $35.50
    25   $3.13     $78.25
   100   $3.00    $300.00</t>
        </r>
      </text>
    </comment>
    <comment ref="J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$1.16      $1.16
    10   $1.02     $10.20
   100   $0.88     $88.00
   500   $0.72    $360.00
  1000   $0.64    $640.00
  5000   $0.56   $2800.00
 10000   $0.53   $5320.00</t>
        </r>
      </text>
    </comment>
    <comment ref="T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$1.01      $1.01
    10   $0.86      $8.60
   100   $0.75     $74.90
   250   $0.71    $177.50
   500   $0.65    $327.00
  1000   $0.56    $561.00
  2500   $0.47   $1187.50
  5000   $0.45   $2265.00
 10000   $0.44   $4430.00</t>
        </r>
      </text>
    </comment>
    <comment ref="J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$0.07      $0.74
   100   $0.03      $2.85
  1000   $0.01     $12.54
  2500   $0.01     $27.07
  5000   $0.01     $48.45
 10000   $0.01     $85.60
 30000   $0.01    $225.60
 50000   $0.01    $358.00</t>
        </r>
      </text>
    </comment>
    <comment ref="O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10   $0.09      $0.89
    50   $0.05      $2.43
   100   $0.04      $3.60
   250   $0.03      $7.17
   500   $0.02     $11.97
  1000   $0.02     $20.32</t>
        </r>
      </text>
    </comment>
    <comment ref="T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$2.00
  1000   $0.01     $14.00
  2000   $0.01     $20.00
 10000   $0.01     $90.00
 20000   $0.01    $160.00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$0.08      $0.84
    50   $0.05      $2.30
   100   $0.03      $3.40
   250   $0.03      $6.50
   500   $0.02     $10.00
  1000   $0.01     $15.00
  2500   $0.01     $32.50</t>
        </r>
      </text>
    </comment>
    <comment ref="I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2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<sst xmlns="http://schemas.openxmlformats.org/spreadsheetml/2006/main" count="174" uniqueCount="101">
  <si>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</si>
  <si>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</si>
  <si>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</si>
  <si>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</si>
  <si>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</si>
  <si>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</si>
  <si>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</si>
  <si>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</si>
  <si>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C1,C8,C11,C15,C18</t>
  </si>
  <si>
    <t>100n</t>
  </si>
  <si>
    <t>Capacitors_SMD:C_0402</t>
  </si>
  <si>
    <t>C2,C6,C7,C12,C16</t>
  </si>
  <si>
    <t>10u</t>
  </si>
  <si>
    <t>Capacitors_SMD:C_0603</t>
  </si>
  <si>
    <t>C3</t>
  </si>
  <si>
    <t>GRM188R61A106KE69D</t>
  </si>
  <si>
    <t>C4</t>
  </si>
  <si>
    <t>18n</t>
  </si>
  <si>
    <t>GRM155R71H183KA12D</t>
  </si>
  <si>
    <t>C5</t>
  </si>
  <si>
    <t>GRM155R61H104KE19D</t>
  </si>
  <si>
    <t>C9,C10,C14,C19-C36</t>
  </si>
  <si>
    <t>DMA_0,DMA_1,PM0_0,PM0_1,PM1_0,PM1_1</t>
  </si>
  <si>
    <t>GS3</t>
  </si>
  <si>
    <t>Connectors:GS3</t>
  </si>
  <si>
    <t>G1</t>
  </si>
  <si>
    <t>LOGO</t>
  </si>
  <si>
    <t>Whatnick_logo:Whatnick_logo</t>
  </si>
  <si>
    <t/>
  </si>
  <si>
    <t>G2</t>
  </si>
  <si>
    <t>Logo_Open_Hardware_Small</t>
  </si>
  <si>
    <t>Symbols:OSHW-Logo2_7.3x6mm_SilkScreen</t>
  </si>
  <si>
    <t>IC1</t>
  </si>
  <si>
    <t>ATM90E36_ATM90E36</t>
  </si>
  <si>
    <t>Housings_QFP:TQFP-48_7x7mm_Pitch0.5mm</t>
  </si>
  <si>
    <t>ATM90E36A-AU-Y</t>
  </si>
  <si>
    <t>IC2</t>
  </si>
  <si>
    <t>J7</t>
  </si>
  <si>
    <t>Conn_01x10</t>
  </si>
  <si>
    <t>Molex_board2board:SHDR10W60P200_1X10_2150X400X335P</t>
  </si>
  <si>
    <t>52418-1010</t>
  </si>
  <si>
    <t>J8</t>
  </si>
  <si>
    <t>Conn_02x18_Row_Letter_First</t>
  </si>
  <si>
    <t>Connectors:PCI-EXPRESS</t>
  </si>
  <si>
    <t>L1,L2</t>
  </si>
  <si>
    <t>L_Small</t>
  </si>
  <si>
    <t>Inductors_SMD:L_0402</t>
  </si>
  <si>
    <t>R1</t>
  </si>
  <si>
    <t>1K</t>
  </si>
  <si>
    <t>Resistors_SMD:R_0402</t>
  </si>
  <si>
    <t>RR0510P-102-D</t>
  </si>
  <si>
    <t>R2,R4,R6,R7,R9,R11-R26</t>
  </si>
  <si>
    <t>R3</t>
  </si>
  <si>
    <t>10K</t>
  </si>
  <si>
    <t>R8</t>
  </si>
  <si>
    <t>SYM1</t>
  </si>
  <si>
    <t>SYM_Flash_Small</t>
  </si>
  <si>
    <t>Whatnick_logo:Fsilk_HV</t>
  </si>
  <si>
    <t>Y1,Y2</t>
  </si>
  <si>
    <t>Crystal_GND24</t>
  </si>
  <si>
    <t>Crystals:Crystal_SMD_2520-4pin_2.5x2.0mm</t>
  </si>
  <si>
    <t>Prj:</t>
  </si>
  <si>
    <t>din_meter_atm90e36.xml</t>
  </si>
  <si>
    <t>Co.:</t>
  </si>
  <si>
    <t>Prj date:</t>
  </si>
  <si>
    <t>23/02/2018 8:24:10 AM</t>
  </si>
  <si>
    <t>Board Qty:</t>
  </si>
  <si>
    <t>Total Cost:</t>
  </si>
  <si>
    <t>Unit Cost:</t>
  </si>
  <si>
    <t>$ date:</t>
  </si>
  <si>
    <t>2018-02-23 08:43:12</t>
  </si>
  <si>
    <t>Digi-Key</t>
  </si>
  <si>
    <t>Avail</t>
  </si>
  <si>
    <t>Purch</t>
  </si>
  <si>
    <t>Cat#</t>
  </si>
  <si>
    <t>490-10474-1-ND</t>
  </si>
  <si>
    <t>490-6356-1-ND</t>
  </si>
  <si>
    <t>490-11917-1-ND</t>
  </si>
  <si>
    <t>NonStk</t>
  </si>
  <si>
    <t>ATM90E36A-AU-Y-ND</t>
  </si>
  <si>
    <t>WM6478-ND</t>
  </si>
  <si>
    <t>RR05P1.0KDCT-ND</t>
  </si>
  <si>
    <t>Farnell</t>
  </si>
  <si>
    <t>2494233</t>
  </si>
  <si>
    <t>2218856</t>
  </si>
  <si>
    <t>9363319</t>
  </si>
  <si>
    <t>Mouser</t>
  </si>
  <si>
    <t>81-GRM188R61A106KE9D</t>
  </si>
  <si>
    <t>81-GRM155R71H183KA2D</t>
  </si>
  <si>
    <t>81-GRM155R61H104KE9D</t>
  </si>
  <si>
    <t>556-ATM90E36A-AU-Y</t>
  </si>
  <si>
    <t>538-52418-1010</t>
  </si>
  <si>
    <t>754-RR0510P-102D</t>
  </si>
  <si>
    <t>Newark</t>
  </si>
  <si>
    <t>03AC2657</t>
  </si>
  <si>
    <t>48W5731</t>
  </si>
  <si>
    <t>28K0310</t>
  </si>
  <si>
    <t>Rs Components</t>
  </si>
  <si>
    <t>846-7293</t>
  </si>
  <si>
    <t>Tme</t>
  </si>
  <si>
    <t>Distributors scraped by KiCost® v.0.1.42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</si>
</sst>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murata-electronics-north-america/GRM188R61A106KE69D/490-10474-1-ND/5026392" TargetMode="External"/><Relationship Id="rId2" Type="http://schemas.openxmlformats.org/officeDocument/2006/relationships/hyperlink" Target="http://it.farnell.com/murata/grm188r61a106ke69d/condensatore-mlcc-x5r-10uf-10v/dp/2494233?st=GRM188R61A106KE69D%20" TargetMode="External"/><Relationship Id="rId3" Type="http://schemas.openxmlformats.org/officeDocument/2006/relationships/hyperlink" Target="https://www.mouser.com/ProductDetail/Murata-Electronics/GRM188R61A106KE69D?qs=sGAEpiMZZMs0AnBnWHyRQIQ9GZ%252bR1NCaPZjWVMvlF0E%3d" TargetMode="External"/><Relationship Id="rId4" Type="http://schemas.openxmlformats.org/officeDocument/2006/relationships/hyperlink" Target="http://www.newark.com/murata/grm188r61a106ke69d/cap-mlcc-x5r-10uf-10v-0603/dp/03AC2657?st=GRM188R61A106KE69D%20" TargetMode="External"/><Relationship Id="rId5" Type="http://schemas.openxmlformats.org/officeDocument/2006/relationships/hyperlink" Target="http://it.rs-online.com/web/c/?searchTerm=GRM188R61A106KE69D+" TargetMode="External"/><Relationship Id="rId6" Type="http://schemas.openxmlformats.org/officeDocument/2006/relationships/hyperlink" Target="https://www.tme.eu/en/details/grm188r61a106ke69d/0603-mlcc-smd-capacitors/murata/" TargetMode="External"/><Relationship Id="rId7" Type="http://schemas.openxmlformats.org/officeDocument/2006/relationships/hyperlink" Target="http://www.digikey.com/product-detail/en/murata-electronics-north-america/GRM155R71H183KA12D/490-6356-1-ND/3845553" TargetMode="External"/><Relationship Id="rId8" Type="http://schemas.openxmlformats.org/officeDocument/2006/relationships/hyperlink" Target="https://www.mouser.com/Search/Refine.aspx?Keyword=GRM155R71H183KA12D+" TargetMode="External"/><Relationship Id="rId9" Type="http://schemas.openxmlformats.org/officeDocument/2006/relationships/hyperlink" Target="http://www.digikey.com/product-detail/en/murata-electronics-north-america/GRM155R61H104KE19D/490-11917-1-ND/5360889" TargetMode="External"/><Relationship Id="rId10" Type="http://schemas.openxmlformats.org/officeDocument/2006/relationships/hyperlink" Target="http://it.farnell.com/murata/grm155r61h104ke19d/condensatore-mlcc-x5r-100nf-50v/dp/2218856?st=GRM155R61H104KE19D%20" TargetMode="External"/><Relationship Id="rId11" Type="http://schemas.openxmlformats.org/officeDocument/2006/relationships/hyperlink" Target="https://www.mouser.com/ProductDetail/Murata-Electronics/GRM155R61H104KE19D?qs=sGAEpiMZZMs0AnBnWHyRQA3eyUP2RfX7def7QuOYRWZWBPIWABfFhg%3d%3d" TargetMode="External"/><Relationship Id="rId12" Type="http://schemas.openxmlformats.org/officeDocument/2006/relationships/hyperlink" Target="http://www.newark.com/murata/grm155r61h104ke19d/capacitor-mlcc-x5r-0-1uf-50v-0402/dp/48W5731?st=GRM155R61H104KE19D%20" TargetMode="External"/><Relationship Id="rId13" Type="http://schemas.openxmlformats.org/officeDocument/2006/relationships/hyperlink" Target="http://www.digikey.com/scripts/DkSearch/dksus.dll?WT.z_header=search_go&amp;lang=en&amp;keywords=ATM90E36A-AU-Y+" TargetMode="External"/><Relationship Id="rId14" Type="http://schemas.openxmlformats.org/officeDocument/2006/relationships/hyperlink" Target="https://www.mouser.com/ProductDetail/Microchip-Technology-Atmel/ATM90E36A-AU-Y?qs=sGAEpiMZZMvRHvrHmQ%252bDIZbrMTub9GY11gOuyNxelx4%3d" TargetMode="External"/><Relationship Id="rId15" Type="http://schemas.openxmlformats.org/officeDocument/2006/relationships/hyperlink" Target="http://www.digikey.com/scripts/DkSearch/dksus.dll?WT.z_header=search_go&amp;lang=en&amp;keywords=52418-1010+" TargetMode="External"/><Relationship Id="rId16" Type="http://schemas.openxmlformats.org/officeDocument/2006/relationships/hyperlink" Target="https://www.mouser.com/Search/Refine.aspx?Keyword=52418-1010+" TargetMode="External"/><Relationship Id="rId17" Type="http://schemas.openxmlformats.org/officeDocument/2006/relationships/hyperlink" Target="http://www.digikey.com/product-detail/en/susumu/RR0510P-102-D/RR05P1.0KDCT-ND/432937" TargetMode="External"/><Relationship Id="rId18" Type="http://schemas.openxmlformats.org/officeDocument/2006/relationships/hyperlink" Target="http://it.farnell.com/webapp/wcs/stores/servlet/Search?catalogId=15001&amp;langId=-4&amp;storeId=10165&amp;gs=true&amp;st=RR0510P-102-D+" TargetMode="External"/><Relationship Id="rId19" Type="http://schemas.openxmlformats.org/officeDocument/2006/relationships/hyperlink" Target="https://www.mouser.com/Search/Refine.aspx?Keyword=RR0510P-102-D+" TargetMode="External"/><Relationship Id="rId20" Type="http://schemas.openxmlformats.org/officeDocument/2006/relationships/hyperlink" Target="http://www.newark.com/susumu/rr0510p-102-d/res-thin-film-1k-0-5-0-063w-0402/dp/28K0310?st=RR0510P-102-D%20" TargetMode="Externa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</cols>
  <sheetData>
    <row r="1" spans="1:37">
      <c r="A1" s="2" t="s">
        <v>61</v>
      </c>
      <c r="B1" s="3" t="s">
        <v>62</v>
      </c>
      <c r="F1" s="4" t="s">
        <v>66</v>
      </c>
      <c r="G1" s="4">
        <v>100</v>
      </c>
    </row>
    <row r="2" spans="1:37">
      <c r="A2" s="2" t="s">
        <v>63</v>
      </c>
      <c r="B2" s="3"/>
      <c r="F2" s="2" t="s">
        <v>68</v>
      </c>
      <c r="G2" s="5">
        <f>TotalCost/BoardQty</f>
        <v>0</v>
      </c>
    </row>
    <row r="3" spans="1:37">
      <c r="A3" s="2" t="s">
        <v>64</v>
      </c>
      <c r="B3" s="3" t="s">
        <v>65</v>
      </c>
      <c r="F3" s="2" t="s">
        <v>67</v>
      </c>
      <c r="G3" s="6">
        <f>SUM(G7:G26)</f>
        <v>0</v>
      </c>
      <c r="K3" s="6">
        <f>SUM(K7:K26)</f>
        <v>0</v>
      </c>
      <c r="L3" s="7">
        <f>(ROWS(K7:K26)-COUNTBLANK(K7:K26))&amp;" of "&amp;ROWS(K7:K26)&amp;" parts found"</f>
        <v>0</v>
      </c>
      <c r="P3" s="6">
        <f>SUM(P7:P26)</f>
        <v>0</v>
      </c>
      <c r="Q3" s="7">
        <f>(ROWS(P7:P26)-COUNTBLANK(P7:P26))&amp;" of "&amp;ROWS(P7:P26)&amp;" parts found"</f>
        <v>0</v>
      </c>
      <c r="U3" s="6">
        <f>SUM(U7:U26)</f>
        <v>0</v>
      </c>
      <c r="V3" s="7">
        <f>(ROWS(U7:U26)-COUNTBLANK(U7:U26))&amp;" of "&amp;ROWS(U7:U26)&amp;" parts found"</f>
        <v>0</v>
      </c>
      <c r="Z3" s="6">
        <f>SUM(Z7:Z26)</f>
        <v>0</v>
      </c>
      <c r="AA3" s="7">
        <f>(ROWS(Z7:Z26)-COUNTBLANK(Z7:Z26))&amp;" of "&amp;ROWS(Z7:Z26)&amp;" parts found"</f>
        <v>0</v>
      </c>
      <c r="AE3" s="6">
        <f>SUM(AE7:AE26)</f>
        <v>0</v>
      </c>
      <c r="AF3" s="7">
        <f>(ROWS(AE7:AE26)-COUNTBLANK(AE7:AE26))&amp;" of "&amp;ROWS(AE7:AE26)&amp;" parts found"</f>
        <v>0</v>
      </c>
      <c r="AJ3" s="6">
        <f>SUM(AJ7:AJ26)</f>
        <v>0</v>
      </c>
      <c r="AK3" s="7">
        <f>(ROWS(AJ7:AJ26)-COUNTBLANK(AJ7:AJ26))&amp;" of "&amp;ROWS(AJ7:AJ26)&amp;" parts found"</f>
        <v>0</v>
      </c>
    </row>
    <row r="4" spans="1:37">
      <c r="A4" s="2" t="s">
        <v>69</v>
      </c>
      <c r="B4" s="3" t="s">
        <v>70</v>
      </c>
    </row>
    <row r="5" spans="1:37">
      <c r="A5" s="8" t="s">
        <v>0</v>
      </c>
      <c r="B5" s="8"/>
      <c r="C5" s="8"/>
      <c r="D5" s="8"/>
      <c r="E5" s="8"/>
      <c r="F5" s="8"/>
      <c r="G5" s="8"/>
      <c r="H5" s="9" t="s">
        <v>71</v>
      </c>
      <c r="I5" s="9"/>
      <c r="J5" s="9"/>
      <c r="K5" s="9"/>
      <c r="L5" s="9"/>
      <c r="M5" s="10" t="s">
        <v>82</v>
      </c>
      <c r="N5" s="10"/>
      <c r="O5" s="10"/>
      <c r="P5" s="10"/>
      <c r="Q5" s="10"/>
      <c r="R5" s="11" t="s">
        <v>86</v>
      </c>
      <c r="S5" s="11"/>
      <c r="T5" s="11"/>
      <c r="U5" s="11"/>
      <c r="V5" s="11"/>
      <c r="W5" s="12" t="s">
        <v>93</v>
      </c>
      <c r="X5" s="12"/>
      <c r="Y5" s="12"/>
      <c r="Z5" s="12"/>
      <c r="AA5" s="12"/>
      <c r="AB5" s="13" t="s">
        <v>97</v>
      </c>
      <c r="AC5" s="13"/>
      <c r="AD5" s="13"/>
      <c r="AE5" s="13"/>
      <c r="AF5" s="13"/>
      <c r="AG5" s="14" t="s">
        <v>99</v>
      </c>
      <c r="AH5" s="14"/>
      <c r="AI5" s="14"/>
      <c r="AJ5" s="14"/>
      <c r="AK5" s="14"/>
    </row>
    <row r="6" spans="1:37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72</v>
      </c>
      <c r="I6" s="15" t="s">
        <v>73</v>
      </c>
      <c r="J6" s="15" t="s">
        <v>6</v>
      </c>
      <c r="K6" s="15" t="s">
        <v>7</v>
      </c>
      <c r="L6" s="15" t="s">
        <v>74</v>
      </c>
      <c r="M6" s="15" t="s">
        <v>72</v>
      </c>
      <c r="N6" s="15" t="s">
        <v>73</v>
      </c>
      <c r="O6" s="15" t="s">
        <v>6</v>
      </c>
      <c r="P6" s="15" t="s">
        <v>7</v>
      </c>
      <c r="Q6" s="15" t="s">
        <v>74</v>
      </c>
      <c r="R6" s="15" t="s">
        <v>72</v>
      </c>
      <c r="S6" s="15" t="s">
        <v>73</v>
      </c>
      <c r="T6" s="15" t="s">
        <v>6</v>
      </c>
      <c r="U6" s="15" t="s">
        <v>7</v>
      </c>
      <c r="V6" s="15" t="s">
        <v>74</v>
      </c>
      <c r="W6" s="15" t="s">
        <v>72</v>
      </c>
      <c r="X6" s="15" t="s">
        <v>73</v>
      </c>
      <c r="Y6" s="15" t="s">
        <v>6</v>
      </c>
      <c r="Z6" s="15" t="s">
        <v>7</v>
      </c>
      <c r="AA6" s="15" t="s">
        <v>74</v>
      </c>
      <c r="AB6" s="15" t="s">
        <v>72</v>
      </c>
      <c r="AC6" s="15" t="s">
        <v>73</v>
      </c>
      <c r="AD6" s="15" t="s">
        <v>6</v>
      </c>
      <c r="AE6" s="15" t="s">
        <v>7</v>
      </c>
      <c r="AF6" s="15" t="s">
        <v>74</v>
      </c>
      <c r="AG6" s="15" t="s">
        <v>72</v>
      </c>
      <c r="AH6" s="15" t="s">
        <v>73</v>
      </c>
      <c r="AI6" s="15" t="s">
        <v>6</v>
      </c>
      <c r="AJ6" s="15" t="s">
        <v>7</v>
      </c>
      <c r="AK6" s="15" t="s">
        <v>74</v>
      </c>
    </row>
    <row r="7" spans="1:37">
      <c r="A7" s="16" t="s">
        <v>8</v>
      </c>
      <c r="B7" s="16" t="s">
        <v>9</v>
      </c>
      <c r="C7" s="16" t="s">
        <v>10</v>
      </c>
      <c r="E7" s="16">
        <f>BoardQty*5</f>
        <v>0</v>
      </c>
      <c r="F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7">
        <f>iferror(E7*F7,"")</f>
        <v>0</v>
      </c>
    </row>
    <row r="8" spans="1:37">
      <c r="A8" s="16" t="s">
        <v>11</v>
      </c>
      <c r="B8" s="16" t="s">
        <v>12</v>
      </c>
      <c r="C8" s="16" t="s">
        <v>13</v>
      </c>
      <c r="E8" s="16">
        <f>BoardQty*5</f>
        <v>0</v>
      </c>
      <c r="F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7">
        <f>iferror(E8*F8,"")</f>
        <v>0</v>
      </c>
    </row>
    <row r="9" spans="1:37">
      <c r="A9" s="16" t="s">
        <v>14</v>
      </c>
      <c r="B9" s="16" t="s">
        <v>12</v>
      </c>
      <c r="C9" s="16" t="s">
        <v>13</v>
      </c>
      <c r="D9" s="16" t="s">
        <v>15</v>
      </c>
      <c r="E9" s="16">
        <f>BoardQty*1</f>
        <v>0</v>
      </c>
      <c r="F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7">
        <f>iferror(E9*F9,"")</f>
        <v>0</v>
      </c>
      <c r="H9" s="16">
        <v>309232</v>
      </c>
      <c r="J9" s="17">
        <f>iferror(lookup(if(I9="",E9,I9),{0,1,10,100,500,1000,4000,8000,12000},{0.0,0.21,0.146,0.0688,0.04824,0.03994,0.02956,0.0275,0.02613}),"")</f>
        <v>0</v>
      </c>
      <c r="K9" s="17">
        <f>iferror(if(I9="",E9,I9)*J9,"")</f>
        <v>0</v>
      </c>
      <c r="L9" s="18" t="s">
        <v>75</v>
      </c>
      <c r="M9" s="19" t="s">
        <v>78</v>
      </c>
      <c r="O9" s="17">
        <f>iferror(lookup(if(N9="",E9,N9),{0,1,100,500,1000,2000},{0.0,0.09348,0.09348,0.052847359999999996,0.044247199999999993,0.041255839999999995}),"")</f>
        <v>0</v>
      </c>
      <c r="P9" s="17">
        <f>iferror(if(N9="",E9,N9)*O9,"")</f>
        <v>0</v>
      </c>
      <c r="Q9" s="18" t="s">
        <v>83</v>
      </c>
      <c r="R9" s="19" t="s">
        <v>78</v>
      </c>
      <c r="T9" s="17">
        <f>iferror(lookup(if(S9="",E9,S9),{0,1,10,100,500,1000,4000},{0.0,0.195,0.134,0.069,0.048,0.043,0.034}),"")</f>
        <v>0</v>
      </c>
      <c r="U9" s="17">
        <f>iferror(if(S9="",E9,S9)*T9,"")</f>
        <v>0</v>
      </c>
      <c r="V9" s="18" t="s">
        <v>87</v>
      </c>
      <c r="W9" s="19" t="s">
        <v>78</v>
      </c>
      <c r="Y9" s="17">
        <f>iferror(lookup(if(X9="",E9,X9),{0,1,4000},{0.0,0.033,0.033}),"")</f>
        <v>0</v>
      </c>
      <c r="Z9" s="17">
        <f>iferror(if(X9="",E9,X9)*Y9,"")</f>
        <v>0</v>
      </c>
      <c r="AA9" s="18" t="s">
        <v>94</v>
      </c>
      <c r="AB9" s="19" t="s">
        <v>78</v>
      </c>
      <c r="AD9" s="17">
        <f>iferror(lookup(if(AC9="",E9,AC9),{0,1,100,500},{0.0,0.09348,0.09348,0.0847552}),"")</f>
        <v>0</v>
      </c>
      <c r="AE9" s="17">
        <f>iferror(if(AC9="",E9,AC9)*AD9,"")</f>
        <v>0</v>
      </c>
      <c r="AF9" s="18" t="s">
        <v>98</v>
      </c>
      <c r="AG9" s="19" t="s">
        <v>78</v>
      </c>
      <c r="AI9" s="17">
        <f>iferror(lookup(if(AH9="",E9,AH9),{0,1,10,100,1000,4000,16000},{0.0,0.04757,0.04757,0.02854,0.02242,0.0193,0.01876}),"")</f>
        <v>0</v>
      </c>
      <c r="AJ9" s="17">
        <f>iferror(if(AH9="",E9,AH9)*AI9,"")</f>
        <v>0</v>
      </c>
      <c r="AK9" s="18" t="s">
        <v>15</v>
      </c>
    </row>
    <row r="10" spans="1:37">
      <c r="A10" s="16" t="s">
        <v>16</v>
      </c>
      <c r="B10" s="16" t="s">
        <v>17</v>
      </c>
      <c r="C10" s="16" t="s">
        <v>10</v>
      </c>
      <c r="D10" s="16" t="s">
        <v>18</v>
      </c>
      <c r="E10" s="16">
        <f>BoardQty*1</f>
        <v>0</v>
      </c>
      <c r="F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7">
        <f>iferror(E10*F10,"")</f>
        <v>0</v>
      </c>
      <c r="H10" s="16">
        <v>130493</v>
      </c>
      <c r="J10" s="17">
        <f>iferror(lookup(if(I10="",E10,I10),{0,1,10,100,500,1000,2500,5000,10000},{0.0,0.1,0.055,0.0246,0.01758,0.01382,0.01256,0.01156,0.00918}),"")</f>
        <v>0</v>
      </c>
      <c r="K10" s="17">
        <f>iferror(if(I10="",E10,I10)*J10,"")</f>
        <v>0</v>
      </c>
      <c r="L10" s="18" t="s">
        <v>76</v>
      </c>
      <c r="R10" s="16">
        <v>52094</v>
      </c>
      <c r="T10" s="17">
        <f>iferror(lookup(if(S10="",E10,S10),{0,1,10,100,500,1000,5000,10000},{0.0,0.103,0.056,0.025,0.018,0.014,0.013,0.009}),"")</f>
        <v>0</v>
      </c>
      <c r="U10" s="17">
        <f>iferror(if(S10="",E10,S10)*T10,"")</f>
        <v>0</v>
      </c>
      <c r="V10" s="18" t="s">
        <v>88</v>
      </c>
    </row>
    <row r="11" spans="1:37">
      <c r="A11" s="16" t="s">
        <v>19</v>
      </c>
      <c r="B11" s="16" t="s">
        <v>9</v>
      </c>
      <c r="C11" s="16" t="s">
        <v>10</v>
      </c>
      <c r="D11" s="16" t="s">
        <v>20</v>
      </c>
      <c r="E11" s="16">
        <f>BoardQty*1</f>
        <v>0</v>
      </c>
      <c r="F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7">
        <f>iferror(E11*F11,"")</f>
        <v>0</v>
      </c>
      <c r="H11" s="19" t="s">
        <v>78</v>
      </c>
      <c r="J11" s="17">
        <f>iferror(lookup(if(I11="",E11,I11),{0,1,10,100,500,1000,2500,5000,10000,20000,30000},{0.0,0.1,0.065,0.0292,0.02082,0.01637,0.01488,0.01369,0.01086,0.01034,0.00982}),"")</f>
        <v>0</v>
      </c>
      <c r="K11" s="17">
        <f>iferror(if(I11="",E11,I11)*J11,"")</f>
        <v>0</v>
      </c>
      <c r="L11" s="18" t="s">
        <v>77</v>
      </c>
      <c r="M11" s="19" t="s">
        <v>78</v>
      </c>
      <c r="O11" s="17">
        <f>iferror(lookup(if(N11="",E11,N11),{0,1,100,500,2500,5000},{0.0,0.05770832,0.05770832,0.0380152,0.0261744,0.0199424}),"")</f>
        <v>0</v>
      </c>
      <c r="P11" s="17">
        <f>iferror(if(N11="",E11,N11)*O11,"")</f>
        <v>0</v>
      </c>
      <c r="Q11" s="18" t="s">
        <v>84</v>
      </c>
      <c r="R11" s="19" t="s">
        <v>78</v>
      </c>
      <c r="T11" s="17">
        <f>iferror(lookup(if(S11="",E11,S11),{0,1,10,100,500,1000,2500,5000,10000,20000},{0.0,0.103,0.07,0.031,0.021,0.018,0.015,0.014,0.011,0.01}),"")</f>
        <v>0</v>
      </c>
      <c r="U11" s="17">
        <f>iferror(if(S11="",E11,S11)*T11,"")</f>
        <v>0</v>
      </c>
      <c r="V11" s="18" t="s">
        <v>89</v>
      </c>
      <c r="W11" s="19" t="s">
        <v>78</v>
      </c>
      <c r="Y11" s="17">
        <f>iferror(lookup(if(X11="",E11,X11),{0,1,10,25,50,100,250,500,1000},{0.0,0.068,0.068,0.055,0.043,0.03,0.026,0.021,0.017}),"")</f>
        <v>0</v>
      </c>
      <c r="Z11" s="17">
        <f>iferror(if(X11="",E11,X11)*Y11,"")</f>
        <v>0</v>
      </c>
      <c r="AA11" s="18" t="s">
        <v>95</v>
      </c>
    </row>
    <row r="12" spans="1:37">
      <c r="A12" s="16" t="s">
        <v>21</v>
      </c>
      <c r="B12" s="16" t="s">
        <v>17</v>
      </c>
      <c r="C12" s="16" t="s">
        <v>10</v>
      </c>
      <c r="E12" s="16">
        <f>BoardQty*21</f>
        <v>0</v>
      </c>
      <c r="F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7">
        <f>iferror(E12*F12,"")</f>
        <v>0</v>
      </c>
    </row>
    <row r="13" spans="1:37">
      <c r="A13" s="16" t="s">
        <v>22</v>
      </c>
      <c r="B13" s="16" t="s">
        <v>23</v>
      </c>
      <c r="C13" s="16" t="s">
        <v>24</v>
      </c>
      <c r="E13" s="16">
        <f>BoardQty*6</f>
        <v>0</v>
      </c>
      <c r="F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7">
        <f>iferror(E13*F13,"")</f>
        <v>0</v>
      </c>
    </row>
    <row r="14" spans="1:37">
      <c r="A14" s="16" t="s">
        <v>25</v>
      </c>
      <c r="B14" s="16" t="s">
        <v>26</v>
      </c>
      <c r="C14" s="16" t="s">
        <v>27</v>
      </c>
      <c r="D14" s="16" t="s">
        <v>28</v>
      </c>
      <c r="E14" s="16">
        <f>BoardQty*1</f>
        <v>0</v>
      </c>
      <c r="F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7">
        <f>iferror(E14*F14,"")</f>
        <v>0</v>
      </c>
    </row>
    <row r="15" spans="1:37">
      <c r="A15" s="16" t="s">
        <v>29</v>
      </c>
      <c r="B15" s="16" t="s">
        <v>30</v>
      </c>
      <c r="C15" s="16" t="s">
        <v>31</v>
      </c>
      <c r="D15" s="16" t="s">
        <v>28</v>
      </c>
      <c r="E15" s="16">
        <f>BoardQty*1</f>
        <v>0</v>
      </c>
      <c r="F1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5" s="17">
        <f>iferror(E15*F15,"")</f>
        <v>0</v>
      </c>
    </row>
    <row r="16" spans="1:37">
      <c r="A16" s="16" t="s">
        <v>32</v>
      </c>
      <c r="B16" s="16" t="s">
        <v>33</v>
      </c>
      <c r="C16" s="16" t="s">
        <v>34</v>
      </c>
      <c r="D16" s="16" t="s">
        <v>35</v>
      </c>
      <c r="E16" s="16">
        <f>BoardQty*1</f>
        <v>0</v>
      </c>
      <c r="F1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6" s="17">
        <f>iferror(E16*F16,"")</f>
        <v>0</v>
      </c>
      <c r="H16" s="16">
        <v>1000</v>
      </c>
      <c r="J16" s="17">
        <f>iferror(lookup(if(I16="",E16,I16),{0,1,25,100,1000},{0.0,3.33,3.0424,2.9283,2.92825}),"")</f>
        <v>0</v>
      </c>
      <c r="K16" s="17">
        <f>iferror(if(I16="",E16,I16)*J16,"")</f>
        <v>0</v>
      </c>
      <c r="L16" s="18" t="s">
        <v>79</v>
      </c>
      <c r="R16" s="16">
        <v>1031</v>
      </c>
      <c r="T16" s="17">
        <f>iferror(lookup(if(S16="",E16,S16),{0,1,10,25,100},{0.0,3.86,3.55,3.13,3.0}),"")</f>
        <v>0</v>
      </c>
      <c r="U16" s="17">
        <f>iferror(if(S16="",E16,S16)*T16,"")</f>
        <v>0</v>
      </c>
      <c r="V16" s="18" t="s">
        <v>90</v>
      </c>
    </row>
    <row r="17" spans="1:36">
      <c r="A17" s="16" t="s">
        <v>36</v>
      </c>
      <c r="B17" s="16" t="s">
        <v>33</v>
      </c>
      <c r="C17" s="16" t="s">
        <v>34</v>
      </c>
      <c r="E17" s="16">
        <f>BoardQty*1</f>
        <v>0</v>
      </c>
      <c r="F1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7" s="17">
        <f>iferror(E17*F17,"")</f>
        <v>0</v>
      </c>
    </row>
    <row r="18" spans="1:36">
      <c r="A18" s="16" t="s">
        <v>37</v>
      </c>
      <c r="B18" s="16" t="s">
        <v>38</v>
      </c>
      <c r="C18" s="16" t="s">
        <v>39</v>
      </c>
      <c r="D18" s="16" t="s">
        <v>40</v>
      </c>
      <c r="E18" s="16">
        <f>BoardQty*1</f>
        <v>0</v>
      </c>
      <c r="F1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8" s="17">
        <f>iferror(E18*F18,"")</f>
        <v>0</v>
      </c>
      <c r="H18" s="16">
        <v>1151</v>
      </c>
      <c r="J18" s="17">
        <f>iferror(lookup(if(I18="",E18,I18),{0,1,10,100,500,1000,5000,10000},{0.0,1.16,1.02,0.88,0.72,0.64,0.56,0.532}),"")</f>
        <v>0</v>
      </c>
      <c r="K18" s="17">
        <f>iferror(if(I18="",E18,I18)*J18,"")</f>
        <v>0</v>
      </c>
      <c r="L18" s="18" t="s">
        <v>80</v>
      </c>
      <c r="R18" s="16">
        <v>5339</v>
      </c>
      <c r="T18" s="17">
        <f>iferror(lookup(if(S18="",E18,S18),{0,1,10,100,250,500,1000,2500,5000,10000},{0.0,1.01,0.86,0.749,0.71,0.654,0.561,0.475,0.453,0.443}),"")</f>
        <v>0</v>
      </c>
      <c r="U18" s="17">
        <f>iferror(if(S18="",E18,S18)*T18,"")</f>
        <v>0</v>
      </c>
      <c r="V18" s="18" t="s">
        <v>91</v>
      </c>
    </row>
    <row r="19" spans="1:36">
      <c r="A19" s="16" t="s">
        <v>41</v>
      </c>
      <c r="B19" s="16" t="s">
        <v>42</v>
      </c>
      <c r="C19" s="16" t="s">
        <v>43</v>
      </c>
      <c r="E19" s="16">
        <f>BoardQty*1</f>
        <v>0</v>
      </c>
      <c r="F1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9" s="17">
        <f>iferror(E19*F19,"")</f>
        <v>0</v>
      </c>
    </row>
    <row r="20" spans="1:36">
      <c r="A20" s="16" t="s">
        <v>44</v>
      </c>
      <c r="B20" s="16" t="s">
        <v>45</v>
      </c>
      <c r="C20" s="16" t="s">
        <v>46</v>
      </c>
      <c r="E20" s="16">
        <f>BoardQty*2</f>
        <v>0</v>
      </c>
      <c r="F2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0" s="17">
        <f>iferror(E20*F20,"")</f>
        <v>0</v>
      </c>
    </row>
    <row r="21" spans="1:36">
      <c r="A21" s="16" t="s">
        <v>47</v>
      </c>
      <c r="B21" s="16" t="s">
        <v>48</v>
      </c>
      <c r="C21" s="16" t="s">
        <v>49</v>
      </c>
      <c r="D21" s="16" t="s">
        <v>50</v>
      </c>
      <c r="E21" s="16">
        <f>BoardQty*1</f>
        <v>0</v>
      </c>
      <c r="F2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1" s="17">
        <f>iferror(E21*F21,"")</f>
        <v>0</v>
      </c>
      <c r="H21" s="16">
        <v>280461</v>
      </c>
      <c r="J21" s="17">
        <f>iferror(lookup(if(I21="",E21,I21),{0,1,10,100,1000,2500,5000,10000,30000,50000},{0.0,0.1,0.074,0.0285,0.01254,0.01083,0.00969,0.00856,0.00752,0.00716}),"")</f>
        <v>0</v>
      </c>
      <c r="K21" s="17">
        <f>iferror(if(I21="",E21,I21)*J21,"")</f>
        <v>0</v>
      </c>
      <c r="L21" s="18" t="s">
        <v>81</v>
      </c>
      <c r="M21" s="16">
        <v>4943</v>
      </c>
      <c r="O21" s="17">
        <f>iferror(lookup(if(N21="",E21,N21),{0,1,10,50,100,250,500,1000},{0.0,0.10569471999999999,0.08874367999999999,0.048609599999999996,0.03602096,0.028667199999999997,0.023930879999999998,0.02031632}),"")</f>
        <v>0</v>
      </c>
      <c r="P21" s="17">
        <f>iferror(if(N21="",E21,N21)*O21,"")</f>
        <v>0</v>
      </c>
      <c r="Q21" s="18" t="s">
        <v>85</v>
      </c>
      <c r="R21" s="16">
        <v>295405</v>
      </c>
      <c r="T21" s="17">
        <f>iferror(lookup(if(S21="",E21,S21),{0,1,10,100,1000,2000,10000,20000},{0.0,0.103,0.044,0.02,0.014,0.01,0.009,0.008}),"")</f>
        <v>0</v>
      </c>
      <c r="U21" s="17">
        <f>iferror(if(S21="",E21,S21)*T21,"")</f>
        <v>0</v>
      </c>
      <c r="V21" s="18" t="s">
        <v>92</v>
      </c>
      <c r="W21" s="16">
        <v>4943</v>
      </c>
      <c r="Y21" s="17">
        <f>iferror(lookup(if(X21="",E21,X21),{0,1,10,50,100,250,500,1000,2500},{0.0,0.1,0.084,0.046,0.034,0.026,0.02,0.015,0.013}),"")</f>
        <v>0</v>
      </c>
      <c r="Z21" s="17">
        <f>iferror(if(X21="",E21,X21)*Y21,"")</f>
        <v>0</v>
      </c>
      <c r="AA21" s="18" t="s">
        <v>96</v>
      </c>
    </row>
    <row r="22" spans="1:36">
      <c r="A22" s="16" t="s">
        <v>51</v>
      </c>
      <c r="B22" s="16" t="s">
        <v>48</v>
      </c>
      <c r="C22" s="16" t="s">
        <v>49</v>
      </c>
      <c r="E22" s="16">
        <f>BoardQty*21</f>
        <v>0</v>
      </c>
      <c r="F2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2" s="17">
        <f>iferror(E22*F22,"")</f>
        <v>0</v>
      </c>
    </row>
    <row r="23" spans="1:36">
      <c r="A23" s="16" t="s">
        <v>52</v>
      </c>
      <c r="B23" s="16" t="s">
        <v>53</v>
      </c>
      <c r="C23" s="16" t="s">
        <v>49</v>
      </c>
      <c r="E23" s="16">
        <f>BoardQty*1</f>
        <v>0</v>
      </c>
      <c r="F2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3" s="17">
        <f>iferror(E23*F23,"")</f>
        <v>0</v>
      </c>
    </row>
    <row r="24" spans="1:36">
      <c r="A24" s="16" t="s">
        <v>54</v>
      </c>
      <c r="B24" s="16" t="s">
        <v>53</v>
      </c>
      <c r="C24" s="16" t="s">
        <v>49</v>
      </c>
      <c r="D24" s="16" t="s">
        <v>28</v>
      </c>
      <c r="E24" s="16">
        <f>BoardQty*1</f>
        <v>0</v>
      </c>
      <c r="F2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4" s="17">
        <f>iferror(E24*F24,"")</f>
        <v>0</v>
      </c>
    </row>
    <row r="25" spans="1:36">
      <c r="A25" s="16" t="s">
        <v>55</v>
      </c>
      <c r="B25" s="16" t="s">
        <v>56</v>
      </c>
      <c r="C25" s="16" t="s">
        <v>57</v>
      </c>
      <c r="D25" s="16" t="s">
        <v>28</v>
      </c>
      <c r="E25" s="16">
        <f>BoardQty*1</f>
        <v>0</v>
      </c>
      <c r="F2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5" s="17">
        <f>iferror(E25*F25,"")</f>
        <v>0</v>
      </c>
    </row>
    <row r="26" spans="1:36">
      <c r="A26" s="16" t="s">
        <v>58</v>
      </c>
      <c r="B26" s="16" t="s">
        <v>59</v>
      </c>
      <c r="C26" s="16" t="s">
        <v>60</v>
      </c>
      <c r="E26" s="16">
        <f>BoardQty*2</f>
        <v>0</v>
      </c>
      <c r="F2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6" s="17">
        <f>iferror(E26*F26,"")</f>
        <v>0</v>
      </c>
    </row>
    <row r="28" spans="1:36">
      <c r="A28" s="3" t="s">
        <v>100</v>
      </c>
      <c r="I28" s="7">
        <f>IFERROR(IF(OR(I7:I26),COUNTIF(I7:I26,"&gt;0")&amp;" of "&amp;ROWS(I7:I26)&amp;" parts purchased",""),"")</f>
        <v>0</v>
      </c>
      <c r="N28" s="7">
        <f>IFERROR(IF(OR(N7:N26),COUNTIF(N7:N26,"&gt;0")&amp;" of "&amp;ROWS(N7:N26)&amp;" parts purchased",""),"")</f>
        <v>0</v>
      </c>
      <c r="S28" s="7">
        <f>IFERROR(IF(OR(S7:S26),COUNTIF(S7:S26,"&gt;0")&amp;" of "&amp;ROWS(S7:S26)&amp;" parts purchased",""),"")</f>
        <v>0</v>
      </c>
      <c r="X28" s="7">
        <f>IFERROR(IF(OR(X7:X26),COUNTIF(X7:X26,"&gt;0")&amp;" of "&amp;ROWS(X7:X26)&amp;" parts purchased",""),"")</f>
        <v>0</v>
      </c>
      <c r="AC28" s="7">
        <f>IFERROR(IF(OR(AC7:AC26),COUNTIF(AC7:AC26,"&gt;0")&amp;" of "&amp;ROWS(AC7:AC26)&amp;" parts purchased",""),"")</f>
        <v>0</v>
      </c>
      <c r="AH28" s="7">
        <f>IFERROR(IF(OR(AH7:AH26),COUNTIF(AH7:AH26,"&gt;0")&amp;" of "&amp;ROWS(AH7:AH26)&amp;" parts purchased",""),"")</f>
        <v>0</v>
      </c>
    </row>
    <row r="29" spans="1:36">
      <c r="I29">
        <f t="array" ref="I29">IFERROR(CONCATENATE(TEXT(INDEX($I$7:$I$26,SMALL(IF($L$7:$L$26&lt;&gt;"",IF($I$7:$I$26&lt;&gt;"",ROW($I$7:$I$26)-MIN(ROW($I$7:$I$26))+1,""),""),ROW()-ROW(A$29)+1)),"##0"),","),"")</f>
        <v>0</v>
      </c>
      <c r="J29">
        <f t="array" ref="J29">IFERROR(CONCATENATE((INDEX($L$7:$L$26,SMALL(IF($L$7:$L$26&lt;&gt;"",IF($I$7:$I$26&lt;&gt;"",ROW($I$7:$I$26)-MIN(ROW($I$7:$I$26))+1,""),""),ROW()-ROW(A$29)+1))),","),"")</f>
        <v>0</v>
      </c>
      <c r="K29">
        <f t="array" ref="K29">IFERROR(CONCATENATE((INDEX($A$7:$A$26,SMALL(IF($L$7:$L$26&lt;&gt;"",IF($I$7:$I$26&lt;&gt;"",ROW($I$7:$I$26)-MIN(ROW($I$7:$I$26))+1,""),""),ROW()-ROW(A$29)+1))),),"")</f>
        <v>0</v>
      </c>
      <c r="N29">
        <f t="array" ref="N29">IFERROR(CONCATENATE((INDEX($Q$7:$Q$26,SMALL(IF($Q$7:$Q$26&lt;&gt;"",IF($N$7:$N$26&lt;&gt;"",ROW($N$7:$N$26)-MIN(ROW($N$7:$N$26))+1,""),""),ROW()-ROW(A$29)+1)))," "),"")</f>
        <v>0</v>
      </c>
      <c r="O29">
        <f t="array" ref="O29">IFERROR(CONCATENATE(TEXT(INDEX($N$7:$N$26,SMALL(IF($Q$7:$Q$26&lt;&gt;"",IF($N$7:$N$26&lt;&gt;"",ROW($N$7:$N$26)-MIN(ROW($N$7:$N$26))+1,""),""),ROW()-ROW(A$29)+1)),"##0")," "),"")</f>
        <v>0</v>
      </c>
      <c r="P29">
        <f t="array" ref="P29">IFERROR(CONCATENATE((INDEX($A$7:$A$26,SMALL(IF($Q$7:$Q$26&lt;&gt;"",IF($N$7:$N$26&lt;&gt;"",ROW($N$7:$N$26)-MIN(ROW($N$7:$N$26))+1,""),""),ROW()-ROW(A$29)+1))),),"")</f>
        <v>0</v>
      </c>
      <c r="S29">
        <f t="array" ref="S29">IFERROR(CONCATENATE((INDEX($V$7:$V$26,SMALL(IF($V$7:$V$26&lt;&gt;"",IF($S$7:$S$26&lt;&gt;"",ROW($S$7:$S$26)-MIN(ROW($S$7:$S$26))+1,""),""),ROW()-ROW(A$29)+1)))," "),"")</f>
        <v>0</v>
      </c>
      <c r="T29">
        <f t="array" ref="T29">IFERROR(CONCATENATE(TEXT(INDEX($S$7:$S$26,SMALL(IF($V$7:$V$26&lt;&gt;"",IF($S$7:$S$26&lt;&gt;"",ROW($S$7:$S$26)-MIN(ROW($S$7:$S$26))+1,""),""),ROW()-ROW(A$29)+1)),"##0")," "),"")</f>
        <v>0</v>
      </c>
      <c r="U29">
        <f t="array" ref="U29">IFERROR(CONCATENATE((INDEX($A$7:$A$26,SMALL(IF($V$7:$V$26&lt;&gt;"",IF($S$7:$S$26&lt;&gt;"",ROW($S$7:$S$26)-MIN(ROW($S$7:$S$26))+1,""),""),ROW()-ROW(A$29)+1))),),"")</f>
        <v>0</v>
      </c>
      <c r="X29">
        <f t="array" ref="X29">IFERROR(CONCATENATE((INDEX($AA$7:$AA$26,SMALL(IF($AA$7:$AA$26&lt;&gt;"",IF($X$7:$X$26&lt;&gt;"",ROW($X$7:$X$26)-MIN(ROW($X$7:$X$26))+1,""),""),ROW()-ROW(A$29)+1))),","),"")</f>
        <v>0</v>
      </c>
      <c r="Y29">
        <f t="array" ref="Y29">IFERROR(CONCATENATE(TEXT(INDEX($X$7:$X$26,SMALL(IF($AA$7:$AA$26&lt;&gt;"",IF($X$7:$X$26&lt;&gt;"",ROW($X$7:$X$26)-MIN(ROW($X$7:$X$26))+1,""),""),ROW()-ROW(A$29)+1)),"##0"),","),"")</f>
        <v>0</v>
      </c>
      <c r="Z29">
        <f t="array" ref="Z29">IFERROR(CONCATENATE((INDEX($A$7:$A$26,SMALL(IF($AA$7:$AA$26&lt;&gt;"",IF($X$7:$X$26&lt;&gt;"",ROW($X$7:$X$26)-MIN(ROW($X$7:$X$26))+1,""),""),ROW()-ROW(A$29)+1))),),"")</f>
        <v>0</v>
      </c>
      <c r="AC29">
        <f t="array" ref="AC29">IFERROR(CONCATENATE((INDEX($AF$7:$AF$26,SMALL(IF($AF$7:$AF$26&lt;&gt;"",IF($AC$7:$AC$26&lt;&gt;"",ROW($AC$7:$AC$26)-MIN(ROW($AC$7:$AC$26))+1,""),""),ROW()-ROW(A$29)+1)))," "),"")</f>
        <v>0</v>
      </c>
      <c r="AD29">
        <f t="array" ref="AD29">IFERROR(CONCATENATE(TEXT(INDEX($AC$7:$AC$26,SMALL(IF($AF$7:$AF$26&lt;&gt;"",IF($AC$7:$AC$26&lt;&gt;"",ROW($AC$7:$AC$26)-MIN(ROW($AC$7:$AC$26))+1,""),""),ROW()-ROW(A$29)+1)),"##0")," "),"")</f>
        <v>0</v>
      </c>
      <c r="AE29">
        <f t="array" ref="AE29">IFERROR(CONCATENATE((INDEX($A$7:$A$26,SMALL(IF($AF$7:$AF$26&lt;&gt;"",IF($AC$7:$AC$26&lt;&gt;"",ROW($AC$7:$AC$26)-MIN(ROW($AC$7:$AC$26))+1,""),""),ROW()-ROW(A$29)+1))),),"")</f>
        <v>0</v>
      </c>
      <c r="AH29">
        <f t="array" ref="AH29">IFERROR(CONCATENATE((INDEX($AK$7:$AK$26,SMALL(IF($AK$7:$AK$26&lt;&gt;"",IF($AH$7:$AH$26&lt;&gt;"",ROW($AH$7:$AH$26)-MIN(ROW($AH$7:$AH$26))+1,""),""),ROW()-ROW(A$29)+1)))," "),"")</f>
        <v>0</v>
      </c>
      <c r="AI29">
        <f t="array" ref="AI29">IFERROR(CONCATENATE(TEXT(INDEX($AH$7:$AH$26,SMALL(IF($AK$7:$AK$26&lt;&gt;"",IF($AH$7:$AH$26&lt;&gt;"",ROW($AH$7:$AH$26)-MIN(ROW($AH$7:$AH$26))+1,""),""),ROW()-ROW(A$29)+1)),"##0")," "),"")</f>
        <v>0</v>
      </c>
      <c r="AJ29">
        <f t="array" ref="AJ29">IFERROR(CONCATENATE((INDEX($A$7:$A$26,SMALL(IF($AK$7:$AK$26&lt;&gt;"",IF($AH$7:$AH$26&lt;&gt;"",ROW($AH$7:$AH$26)-MIN(ROW($AH$7:$AH$26))+1,""),""),ROW()-ROW(A$29)+1))),),"")</f>
        <v>0</v>
      </c>
    </row>
    <row r="30" spans="1:36">
      <c r="I30">
        <f t="array" ref="I30">IFERROR(CONCATENATE(TEXT(INDEX($I$7:$I$26,SMALL(IF($L$7:$L$26&lt;&gt;"",IF($I$7:$I$26&lt;&gt;"",ROW($I$7:$I$26)-MIN(ROW($I$7:$I$26))+1,""),""),ROW()-ROW(A$29)+1)),"##0"),","),"")</f>
        <v>0</v>
      </c>
      <c r="J30">
        <f t="array" ref="J30">IFERROR(CONCATENATE((INDEX($L$7:$L$26,SMALL(IF($L$7:$L$26&lt;&gt;"",IF($I$7:$I$26&lt;&gt;"",ROW($I$7:$I$26)-MIN(ROW($I$7:$I$26))+1,""),""),ROW()-ROW(A$29)+1))),","),"")</f>
        <v>0</v>
      </c>
      <c r="K30">
        <f t="array" ref="K30">IFERROR(CONCATENATE((INDEX($A$7:$A$26,SMALL(IF($L$7:$L$26&lt;&gt;"",IF($I$7:$I$26&lt;&gt;"",ROW($I$7:$I$26)-MIN(ROW($I$7:$I$26))+1,""),""),ROW()-ROW(A$29)+1))),),"")</f>
        <v>0</v>
      </c>
      <c r="N30">
        <f t="array" ref="N30">IFERROR(CONCATENATE((INDEX($Q$7:$Q$26,SMALL(IF($Q$7:$Q$26&lt;&gt;"",IF($N$7:$N$26&lt;&gt;"",ROW($N$7:$N$26)-MIN(ROW($N$7:$N$26))+1,""),""),ROW()-ROW(A$29)+1)))," "),"")</f>
        <v>0</v>
      </c>
      <c r="O30">
        <f t="array" ref="O30">IFERROR(CONCATENATE(TEXT(INDEX($N$7:$N$26,SMALL(IF($Q$7:$Q$26&lt;&gt;"",IF($N$7:$N$26&lt;&gt;"",ROW($N$7:$N$26)-MIN(ROW($N$7:$N$26))+1,""),""),ROW()-ROW(A$29)+1)),"##0")," "),"")</f>
        <v>0</v>
      </c>
      <c r="P30">
        <f t="array" ref="P30">IFERROR(CONCATENATE((INDEX($A$7:$A$26,SMALL(IF($Q$7:$Q$26&lt;&gt;"",IF($N$7:$N$26&lt;&gt;"",ROW($N$7:$N$26)-MIN(ROW($N$7:$N$26))+1,""),""),ROW()-ROW(A$29)+1))),),"")</f>
        <v>0</v>
      </c>
      <c r="S30">
        <f t="array" ref="S30">IFERROR(CONCATENATE((INDEX($V$7:$V$26,SMALL(IF($V$7:$V$26&lt;&gt;"",IF($S$7:$S$26&lt;&gt;"",ROW($S$7:$S$26)-MIN(ROW($S$7:$S$26))+1,""),""),ROW()-ROW(A$29)+1)))," "),"")</f>
        <v>0</v>
      </c>
      <c r="T30">
        <f t="array" ref="T30">IFERROR(CONCATENATE(TEXT(INDEX($S$7:$S$26,SMALL(IF($V$7:$V$26&lt;&gt;"",IF($S$7:$S$26&lt;&gt;"",ROW($S$7:$S$26)-MIN(ROW($S$7:$S$26))+1,""),""),ROW()-ROW(A$29)+1)),"##0")," "),"")</f>
        <v>0</v>
      </c>
      <c r="U30">
        <f t="array" ref="U30">IFERROR(CONCATENATE((INDEX($A$7:$A$26,SMALL(IF($V$7:$V$26&lt;&gt;"",IF($S$7:$S$26&lt;&gt;"",ROW($S$7:$S$26)-MIN(ROW($S$7:$S$26))+1,""),""),ROW()-ROW(A$29)+1))),),"")</f>
        <v>0</v>
      </c>
      <c r="X30">
        <f t="array" ref="X30">IFERROR(CONCATENATE((INDEX($AA$7:$AA$26,SMALL(IF($AA$7:$AA$26&lt;&gt;"",IF($X$7:$X$26&lt;&gt;"",ROW($X$7:$X$26)-MIN(ROW($X$7:$X$26))+1,""),""),ROW()-ROW(A$29)+1))),","),"")</f>
        <v>0</v>
      </c>
      <c r="Y30">
        <f t="array" ref="Y30">IFERROR(CONCATENATE(TEXT(INDEX($X$7:$X$26,SMALL(IF($AA$7:$AA$26&lt;&gt;"",IF($X$7:$X$26&lt;&gt;"",ROW($X$7:$X$26)-MIN(ROW($X$7:$X$26))+1,""),""),ROW()-ROW(A$29)+1)),"##0"),","),"")</f>
        <v>0</v>
      </c>
      <c r="Z30">
        <f t="array" ref="Z30">IFERROR(CONCATENATE((INDEX($A$7:$A$26,SMALL(IF($AA$7:$AA$26&lt;&gt;"",IF($X$7:$X$26&lt;&gt;"",ROW($X$7:$X$26)-MIN(ROW($X$7:$X$26))+1,""),""),ROW()-ROW(A$29)+1))),),"")</f>
        <v>0</v>
      </c>
      <c r="AC30">
        <f t="array" ref="AC30">IFERROR(CONCATENATE((INDEX($AF$7:$AF$26,SMALL(IF($AF$7:$AF$26&lt;&gt;"",IF($AC$7:$AC$26&lt;&gt;"",ROW($AC$7:$AC$26)-MIN(ROW($AC$7:$AC$26))+1,""),""),ROW()-ROW(A$29)+1)))," "),"")</f>
        <v>0</v>
      </c>
      <c r="AD30">
        <f t="array" ref="AD30">IFERROR(CONCATENATE(TEXT(INDEX($AC$7:$AC$26,SMALL(IF($AF$7:$AF$26&lt;&gt;"",IF($AC$7:$AC$26&lt;&gt;"",ROW($AC$7:$AC$26)-MIN(ROW($AC$7:$AC$26))+1,""),""),ROW()-ROW(A$29)+1)),"##0")," "),"")</f>
        <v>0</v>
      </c>
      <c r="AE30">
        <f t="array" ref="AE30">IFERROR(CONCATENATE((INDEX($A$7:$A$26,SMALL(IF($AF$7:$AF$26&lt;&gt;"",IF($AC$7:$AC$26&lt;&gt;"",ROW($AC$7:$AC$26)-MIN(ROW($AC$7:$AC$26))+1,""),""),ROW()-ROW(A$29)+1))),),"")</f>
        <v>0</v>
      </c>
      <c r="AH30">
        <f t="array" ref="AH30">IFERROR(CONCATENATE((INDEX($AK$7:$AK$26,SMALL(IF($AK$7:$AK$26&lt;&gt;"",IF($AH$7:$AH$26&lt;&gt;"",ROW($AH$7:$AH$26)-MIN(ROW($AH$7:$AH$26))+1,""),""),ROW()-ROW(A$29)+1)))," "),"")</f>
        <v>0</v>
      </c>
      <c r="AI30">
        <f t="array" ref="AI30">IFERROR(CONCATENATE(TEXT(INDEX($AH$7:$AH$26,SMALL(IF($AK$7:$AK$26&lt;&gt;"",IF($AH$7:$AH$26&lt;&gt;"",ROW($AH$7:$AH$26)-MIN(ROW($AH$7:$AH$26))+1,""),""),ROW()-ROW(A$29)+1)),"##0")," "),"")</f>
        <v>0</v>
      </c>
      <c r="AJ30">
        <f t="array" ref="AJ30">IFERROR(CONCATENATE((INDEX($A$7:$A$26,SMALL(IF($AK$7:$AK$26&lt;&gt;"",IF($AH$7:$AH$26&lt;&gt;"",ROW($AH$7:$AH$26)-MIN(ROW($AH$7:$AH$26))+1,""),""),ROW()-ROW(A$29)+1))),),"")</f>
        <v>0</v>
      </c>
    </row>
    <row r="31" spans="1:36">
      <c r="I31">
        <f t="array" ref="I31">IFERROR(CONCATENATE(TEXT(INDEX($I$7:$I$26,SMALL(IF($L$7:$L$26&lt;&gt;"",IF($I$7:$I$26&lt;&gt;"",ROW($I$7:$I$26)-MIN(ROW($I$7:$I$26))+1,""),""),ROW()-ROW(A$29)+1)),"##0"),","),"")</f>
        <v>0</v>
      </c>
      <c r="J31">
        <f t="array" ref="J31">IFERROR(CONCATENATE((INDEX($L$7:$L$26,SMALL(IF($L$7:$L$26&lt;&gt;"",IF($I$7:$I$26&lt;&gt;"",ROW($I$7:$I$26)-MIN(ROW($I$7:$I$26))+1,""),""),ROW()-ROW(A$29)+1))),","),"")</f>
        <v>0</v>
      </c>
      <c r="K31">
        <f t="array" ref="K31">IFERROR(CONCATENATE((INDEX($A$7:$A$26,SMALL(IF($L$7:$L$26&lt;&gt;"",IF($I$7:$I$26&lt;&gt;"",ROW($I$7:$I$26)-MIN(ROW($I$7:$I$26))+1,""),""),ROW()-ROW(A$29)+1))),),"")</f>
        <v>0</v>
      </c>
      <c r="N31">
        <f t="array" ref="N31">IFERROR(CONCATENATE((INDEX($Q$7:$Q$26,SMALL(IF($Q$7:$Q$26&lt;&gt;"",IF($N$7:$N$26&lt;&gt;"",ROW($N$7:$N$26)-MIN(ROW($N$7:$N$26))+1,""),""),ROW()-ROW(A$29)+1)))," "),"")</f>
        <v>0</v>
      </c>
      <c r="O31">
        <f t="array" ref="O31">IFERROR(CONCATENATE(TEXT(INDEX($N$7:$N$26,SMALL(IF($Q$7:$Q$26&lt;&gt;"",IF($N$7:$N$26&lt;&gt;"",ROW($N$7:$N$26)-MIN(ROW($N$7:$N$26))+1,""),""),ROW()-ROW(A$29)+1)),"##0")," "),"")</f>
        <v>0</v>
      </c>
      <c r="P31">
        <f t="array" ref="P31">IFERROR(CONCATENATE((INDEX($A$7:$A$26,SMALL(IF($Q$7:$Q$26&lt;&gt;"",IF($N$7:$N$26&lt;&gt;"",ROW($N$7:$N$26)-MIN(ROW($N$7:$N$26))+1,""),""),ROW()-ROW(A$29)+1))),),"")</f>
        <v>0</v>
      </c>
      <c r="S31">
        <f t="array" ref="S31">IFERROR(CONCATENATE((INDEX($V$7:$V$26,SMALL(IF($V$7:$V$26&lt;&gt;"",IF($S$7:$S$26&lt;&gt;"",ROW($S$7:$S$26)-MIN(ROW($S$7:$S$26))+1,""),""),ROW()-ROW(A$29)+1)))," "),"")</f>
        <v>0</v>
      </c>
      <c r="T31">
        <f t="array" ref="T31">IFERROR(CONCATENATE(TEXT(INDEX($S$7:$S$26,SMALL(IF($V$7:$V$26&lt;&gt;"",IF($S$7:$S$26&lt;&gt;"",ROW($S$7:$S$26)-MIN(ROW($S$7:$S$26))+1,""),""),ROW()-ROW(A$29)+1)),"##0")," "),"")</f>
        <v>0</v>
      </c>
      <c r="U31">
        <f t="array" ref="U31">IFERROR(CONCATENATE((INDEX($A$7:$A$26,SMALL(IF($V$7:$V$26&lt;&gt;"",IF($S$7:$S$26&lt;&gt;"",ROW($S$7:$S$26)-MIN(ROW($S$7:$S$26))+1,""),""),ROW()-ROW(A$29)+1))),),"")</f>
        <v>0</v>
      </c>
      <c r="X31">
        <f t="array" ref="X31">IFERROR(CONCATENATE((INDEX($AA$7:$AA$26,SMALL(IF($AA$7:$AA$26&lt;&gt;"",IF($X$7:$X$26&lt;&gt;"",ROW($X$7:$X$26)-MIN(ROW($X$7:$X$26))+1,""),""),ROW()-ROW(A$29)+1))),","),"")</f>
        <v>0</v>
      </c>
      <c r="Y31">
        <f t="array" ref="Y31">IFERROR(CONCATENATE(TEXT(INDEX($X$7:$X$26,SMALL(IF($AA$7:$AA$26&lt;&gt;"",IF($X$7:$X$26&lt;&gt;"",ROW($X$7:$X$26)-MIN(ROW($X$7:$X$26))+1,""),""),ROW()-ROW(A$29)+1)),"##0"),","),"")</f>
        <v>0</v>
      </c>
      <c r="Z31">
        <f t="array" ref="Z31">IFERROR(CONCATENATE((INDEX($A$7:$A$26,SMALL(IF($AA$7:$AA$26&lt;&gt;"",IF($X$7:$X$26&lt;&gt;"",ROW($X$7:$X$26)-MIN(ROW($X$7:$X$26))+1,""),""),ROW()-ROW(A$29)+1))),),"")</f>
        <v>0</v>
      </c>
      <c r="AC31">
        <f t="array" ref="AC31">IFERROR(CONCATENATE((INDEX($AF$7:$AF$26,SMALL(IF($AF$7:$AF$26&lt;&gt;"",IF($AC$7:$AC$26&lt;&gt;"",ROW($AC$7:$AC$26)-MIN(ROW($AC$7:$AC$26))+1,""),""),ROW()-ROW(A$29)+1)))," "),"")</f>
        <v>0</v>
      </c>
      <c r="AD31">
        <f t="array" ref="AD31">IFERROR(CONCATENATE(TEXT(INDEX($AC$7:$AC$26,SMALL(IF($AF$7:$AF$26&lt;&gt;"",IF($AC$7:$AC$26&lt;&gt;"",ROW($AC$7:$AC$26)-MIN(ROW($AC$7:$AC$26))+1,""),""),ROW()-ROW(A$29)+1)),"##0")," "),"")</f>
        <v>0</v>
      </c>
      <c r="AE31">
        <f t="array" ref="AE31">IFERROR(CONCATENATE((INDEX($A$7:$A$26,SMALL(IF($AF$7:$AF$26&lt;&gt;"",IF($AC$7:$AC$26&lt;&gt;"",ROW($AC$7:$AC$26)-MIN(ROW($AC$7:$AC$26))+1,""),""),ROW()-ROW(A$29)+1))),),"")</f>
        <v>0</v>
      </c>
      <c r="AH31">
        <f t="array" ref="AH31">IFERROR(CONCATENATE((INDEX($AK$7:$AK$26,SMALL(IF($AK$7:$AK$26&lt;&gt;"",IF($AH$7:$AH$26&lt;&gt;"",ROW($AH$7:$AH$26)-MIN(ROW($AH$7:$AH$26))+1,""),""),ROW()-ROW(A$29)+1)))," "),"")</f>
        <v>0</v>
      </c>
      <c r="AI31">
        <f t="array" ref="AI31">IFERROR(CONCATENATE(TEXT(INDEX($AH$7:$AH$26,SMALL(IF($AK$7:$AK$26&lt;&gt;"",IF($AH$7:$AH$26&lt;&gt;"",ROW($AH$7:$AH$26)-MIN(ROW($AH$7:$AH$26))+1,""),""),ROW()-ROW(A$29)+1)),"##0")," "),"")</f>
        <v>0</v>
      </c>
      <c r="AJ31">
        <f t="array" ref="AJ31">IFERROR(CONCATENATE((INDEX($A$7:$A$26,SMALL(IF($AK$7:$AK$26&lt;&gt;"",IF($AH$7:$AH$26&lt;&gt;"",ROW($AH$7:$AH$26)-MIN(ROW($AH$7:$AH$26))+1,""),""),ROW()-ROW(A$29)+1))),),"")</f>
        <v>0</v>
      </c>
    </row>
    <row r="32" spans="1:36">
      <c r="I32">
        <f t="array" ref="I32">IFERROR(CONCATENATE(TEXT(INDEX($I$7:$I$26,SMALL(IF($L$7:$L$26&lt;&gt;"",IF($I$7:$I$26&lt;&gt;"",ROW($I$7:$I$26)-MIN(ROW($I$7:$I$26))+1,""),""),ROW()-ROW(A$29)+1)),"##0"),","),"")</f>
        <v>0</v>
      </c>
      <c r="J32">
        <f t="array" ref="J32">IFERROR(CONCATENATE((INDEX($L$7:$L$26,SMALL(IF($L$7:$L$26&lt;&gt;"",IF($I$7:$I$26&lt;&gt;"",ROW($I$7:$I$26)-MIN(ROW($I$7:$I$26))+1,""),""),ROW()-ROW(A$29)+1))),","),"")</f>
        <v>0</v>
      </c>
      <c r="K32">
        <f t="array" ref="K32">IFERROR(CONCATENATE((INDEX($A$7:$A$26,SMALL(IF($L$7:$L$26&lt;&gt;"",IF($I$7:$I$26&lt;&gt;"",ROW($I$7:$I$26)-MIN(ROW($I$7:$I$26))+1,""),""),ROW()-ROW(A$29)+1))),),"")</f>
        <v>0</v>
      </c>
      <c r="N32">
        <f t="array" ref="N32">IFERROR(CONCATENATE((INDEX($Q$7:$Q$26,SMALL(IF($Q$7:$Q$26&lt;&gt;"",IF($N$7:$N$26&lt;&gt;"",ROW($N$7:$N$26)-MIN(ROW($N$7:$N$26))+1,""),""),ROW()-ROW(A$29)+1)))," "),"")</f>
        <v>0</v>
      </c>
      <c r="O32">
        <f t="array" ref="O32">IFERROR(CONCATENATE(TEXT(INDEX($N$7:$N$26,SMALL(IF($Q$7:$Q$26&lt;&gt;"",IF($N$7:$N$26&lt;&gt;"",ROW($N$7:$N$26)-MIN(ROW($N$7:$N$26))+1,""),""),ROW()-ROW(A$29)+1)),"##0")," "),"")</f>
        <v>0</v>
      </c>
      <c r="P32">
        <f t="array" ref="P32">IFERROR(CONCATENATE((INDEX($A$7:$A$26,SMALL(IF($Q$7:$Q$26&lt;&gt;"",IF($N$7:$N$26&lt;&gt;"",ROW($N$7:$N$26)-MIN(ROW($N$7:$N$26))+1,""),""),ROW()-ROW(A$29)+1))),),"")</f>
        <v>0</v>
      </c>
      <c r="S32">
        <f t="array" ref="S32">IFERROR(CONCATENATE((INDEX($V$7:$V$26,SMALL(IF($V$7:$V$26&lt;&gt;"",IF($S$7:$S$26&lt;&gt;"",ROW($S$7:$S$26)-MIN(ROW($S$7:$S$26))+1,""),""),ROW()-ROW(A$29)+1)))," "),"")</f>
        <v>0</v>
      </c>
      <c r="T32">
        <f t="array" ref="T32">IFERROR(CONCATENATE(TEXT(INDEX($S$7:$S$26,SMALL(IF($V$7:$V$26&lt;&gt;"",IF($S$7:$S$26&lt;&gt;"",ROW($S$7:$S$26)-MIN(ROW($S$7:$S$26))+1,""),""),ROW()-ROW(A$29)+1)),"##0")," "),"")</f>
        <v>0</v>
      </c>
      <c r="U32">
        <f t="array" ref="U32">IFERROR(CONCATENATE((INDEX($A$7:$A$26,SMALL(IF($V$7:$V$26&lt;&gt;"",IF($S$7:$S$26&lt;&gt;"",ROW($S$7:$S$26)-MIN(ROW($S$7:$S$26))+1,""),""),ROW()-ROW(A$29)+1))),),"")</f>
        <v>0</v>
      </c>
      <c r="X32">
        <f t="array" ref="X32">IFERROR(CONCATENATE((INDEX($AA$7:$AA$26,SMALL(IF($AA$7:$AA$26&lt;&gt;"",IF($X$7:$X$26&lt;&gt;"",ROW($X$7:$X$26)-MIN(ROW($X$7:$X$26))+1,""),""),ROW()-ROW(A$29)+1))),","),"")</f>
        <v>0</v>
      </c>
      <c r="Y32">
        <f t="array" ref="Y32">IFERROR(CONCATENATE(TEXT(INDEX($X$7:$X$26,SMALL(IF($AA$7:$AA$26&lt;&gt;"",IF($X$7:$X$26&lt;&gt;"",ROW($X$7:$X$26)-MIN(ROW($X$7:$X$26))+1,""),""),ROW()-ROW(A$29)+1)),"##0"),","),"")</f>
        <v>0</v>
      </c>
      <c r="Z32">
        <f t="array" ref="Z32">IFERROR(CONCATENATE((INDEX($A$7:$A$26,SMALL(IF($AA$7:$AA$26&lt;&gt;"",IF($X$7:$X$26&lt;&gt;"",ROW($X$7:$X$26)-MIN(ROW($X$7:$X$26))+1,""),""),ROW()-ROW(A$29)+1))),),"")</f>
        <v>0</v>
      </c>
      <c r="AC32">
        <f t="array" ref="AC32">IFERROR(CONCATENATE((INDEX($AF$7:$AF$26,SMALL(IF($AF$7:$AF$26&lt;&gt;"",IF($AC$7:$AC$26&lt;&gt;"",ROW($AC$7:$AC$26)-MIN(ROW($AC$7:$AC$26))+1,""),""),ROW()-ROW(A$29)+1)))," "),"")</f>
        <v>0</v>
      </c>
      <c r="AD32">
        <f t="array" ref="AD32">IFERROR(CONCATENATE(TEXT(INDEX($AC$7:$AC$26,SMALL(IF($AF$7:$AF$26&lt;&gt;"",IF($AC$7:$AC$26&lt;&gt;"",ROW($AC$7:$AC$26)-MIN(ROW($AC$7:$AC$26))+1,""),""),ROW()-ROW(A$29)+1)),"##0")," "),"")</f>
        <v>0</v>
      </c>
      <c r="AE32">
        <f t="array" ref="AE32">IFERROR(CONCATENATE((INDEX($A$7:$A$26,SMALL(IF($AF$7:$AF$26&lt;&gt;"",IF($AC$7:$AC$26&lt;&gt;"",ROW($AC$7:$AC$26)-MIN(ROW($AC$7:$AC$26))+1,""),""),ROW()-ROW(A$29)+1))),),"")</f>
        <v>0</v>
      </c>
      <c r="AH32">
        <f t="array" ref="AH32">IFERROR(CONCATENATE((INDEX($AK$7:$AK$26,SMALL(IF($AK$7:$AK$26&lt;&gt;"",IF($AH$7:$AH$26&lt;&gt;"",ROW($AH$7:$AH$26)-MIN(ROW($AH$7:$AH$26))+1,""),""),ROW()-ROW(A$29)+1)))," "),"")</f>
        <v>0</v>
      </c>
      <c r="AI32">
        <f t="array" ref="AI32">IFERROR(CONCATENATE(TEXT(INDEX($AH$7:$AH$26,SMALL(IF($AK$7:$AK$26&lt;&gt;"",IF($AH$7:$AH$26&lt;&gt;"",ROW($AH$7:$AH$26)-MIN(ROW($AH$7:$AH$26))+1,""),""),ROW()-ROW(A$29)+1)),"##0")," "),"")</f>
        <v>0</v>
      </c>
      <c r="AJ32">
        <f t="array" ref="AJ32">IFERROR(CONCATENATE((INDEX($A$7:$A$26,SMALL(IF($AK$7:$AK$26&lt;&gt;"",IF($AH$7:$AH$26&lt;&gt;"",ROW($AH$7:$AH$26)-MIN(ROW($AH$7:$AH$26))+1,""),""),ROW()-ROW(A$29)+1))),),"")</f>
        <v>0</v>
      </c>
    </row>
    <row r="33" spans="9:36">
      <c r="I33">
        <f t="array" ref="I33">IFERROR(CONCATENATE(TEXT(INDEX($I$7:$I$26,SMALL(IF($L$7:$L$26&lt;&gt;"",IF($I$7:$I$26&lt;&gt;"",ROW($I$7:$I$26)-MIN(ROW($I$7:$I$26))+1,""),""),ROW()-ROW(A$29)+1)),"##0"),","),"")</f>
        <v>0</v>
      </c>
      <c r="J33">
        <f t="array" ref="J33">IFERROR(CONCATENATE((INDEX($L$7:$L$26,SMALL(IF($L$7:$L$26&lt;&gt;"",IF($I$7:$I$26&lt;&gt;"",ROW($I$7:$I$26)-MIN(ROW($I$7:$I$26))+1,""),""),ROW()-ROW(A$29)+1))),","),"")</f>
        <v>0</v>
      </c>
      <c r="K33">
        <f t="array" ref="K33">IFERROR(CONCATENATE((INDEX($A$7:$A$26,SMALL(IF($L$7:$L$26&lt;&gt;"",IF($I$7:$I$26&lt;&gt;"",ROW($I$7:$I$26)-MIN(ROW($I$7:$I$26))+1,""),""),ROW()-ROW(A$29)+1))),),"")</f>
        <v>0</v>
      </c>
      <c r="N33">
        <f t="array" ref="N33">IFERROR(CONCATENATE((INDEX($Q$7:$Q$26,SMALL(IF($Q$7:$Q$26&lt;&gt;"",IF($N$7:$N$26&lt;&gt;"",ROW($N$7:$N$26)-MIN(ROW($N$7:$N$26))+1,""),""),ROW()-ROW(A$29)+1)))," "),"")</f>
        <v>0</v>
      </c>
      <c r="O33">
        <f t="array" ref="O33">IFERROR(CONCATENATE(TEXT(INDEX($N$7:$N$26,SMALL(IF($Q$7:$Q$26&lt;&gt;"",IF($N$7:$N$26&lt;&gt;"",ROW($N$7:$N$26)-MIN(ROW($N$7:$N$26))+1,""),""),ROW()-ROW(A$29)+1)),"##0")," "),"")</f>
        <v>0</v>
      </c>
      <c r="P33">
        <f t="array" ref="P33">IFERROR(CONCATENATE((INDEX($A$7:$A$26,SMALL(IF($Q$7:$Q$26&lt;&gt;"",IF($N$7:$N$26&lt;&gt;"",ROW($N$7:$N$26)-MIN(ROW($N$7:$N$26))+1,""),""),ROW()-ROW(A$29)+1))),),"")</f>
        <v>0</v>
      </c>
      <c r="S33">
        <f t="array" ref="S33">IFERROR(CONCATENATE((INDEX($V$7:$V$26,SMALL(IF($V$7:$V$26&lt;&gt;"",IF($S$7:$S$26&lt;&gt;"",ROW($S$7:$S$26)-MIN(ROW($S$7:$S$26))+1,""),""),ROW()-ROW(A$29)+1)))," "),"")</f>
        <v>0</v>
      </c>
      <c r="T33">
        <f t="array" ref="T33">IFERROR(CONCATENATE(TEXT(INDEX($S$7:$S$26,SMALL(IF($V$7:$V$26&lt;&gt;"",IF($S$7:$S$26&lt;&gt;"",ROW($S$7:$S$26)-MIN(ROW($S$7:$S$26))+1,""),""),ROW()-ROW(A$29)+1)),"##0")," "),"")</f>
        <v>0</v>
      </c>
      <c r="U33">
        <f t="array" ref="U33">IFERROR(CONCATENATE((INDEX($A$7:$A$26,SMALL(IF($V$7:$V$26&lt;&gt;"",IF($S$7:$S$26&lt;&gt;"",ROW($S$7:$S$26)-MIN(ROW($S$7:$S$26))+1,""),""),ROW()-ROW(A$29)+1))),),"")</f>
        <v>0</v>
      </c>
      <c r="X33">
        <f t="array" ref="X33">IFERROR(CONCATENATE((INDEX($AA$7:$AA$26,SMALL(IF($AA$7:$AA$26&lt;&gt;"",IF($X$7:$X$26&lt;&gt;"",ROW($X$7:$X$26)-MIN(ROW($X$7:$X$26))+1,""),""),ROW()-ROW(A$29)+1))),","),"")</f>
        <v>0</v>
      </c>
      <c r="Y33">
        <f t="array" ref="Y33">IFERROR(CONCATENATE(TEXT(INDEX($X$7:$X$26,SMALL(IF($AA$7:$AA$26&lt;&gt;"",IF($X$7:$X$26&lt;&gt;"",ROW($X$7:$X$26)-MIN(ROW($X$7:$X$26))+1,""),""),ROW()-ROW(A$29)+1)),"##0"),","),"")</f>
        <v>0</v>
      </c>
      <c r="Z33">
        <f t="array" ref="Z33">IFERROR(CONCATENATE((INDEX($A$7:$A$26,SMALL(IF($AA$7:$AA$26&lt;&gt;"",IF($X$7:$X$26&lt;&gt;"",ROW($X$7:$X$26)-MIN(ROW($X$7:$X$26))+1,""),""),ROW()-ROW(A$29)+1))),),"")</f>
        <v>0</v>
      </c>
      <c r="AC33">
        <f t="array" ref="AC33">IFERROR(CONCATENATE((INDEX($AF$7:$AF$26,SMALL(IF($AF$7:$AF$26&lt;&gt;"",IF($AC$7:$AC$26&lt;&gt;"",ROW($AC$7:$AC$26)-MIN(ROW($AC$7:$AC$26))+1,""),""),ROW()-ROW(A$29)+1)))," "),"")</f>
        <v>0</v>
      </c>
      <c r="AD33">
        <f t="array" ref="AD33">IFERROR(CONCATENATE(TEXT(INDEX($AC$7:$AC$26,SMALL(IF($AF$7:$AF$26&lt;&gt;"",IF($AC$7:$AC$26&lt;&gt;"",ROW($AC$7:$AC$26)-MIN(ROW($AC$7:$AC$26))+1,""),""),ROW()-ROW(A$29)+1)),"##0")," "),"")</f>
        <v>0</v>
      </c>
      <c r="AE33">
        <f t="array" ref="AE33">IFERROR(CONCATENATE((INDEX($A$7:$A$26,SMALL(IF($AF$7:$AF$26&lt;&gt;"",IF($AC$7:$AC$26&lt;&gt;"",ROW($AC$7:$AC$26)-MIN(ROW($AC$7:$AC$26))+1,""),""),ROW()-ROW(A$29)+1))),),"")</f>
        <v>0</v>
      </c>
      <c r="AH33">
        <f t="array" ref="AH33">IFERROR(CONCATENATE((INDEX($AK$7:$AK$26,SMALL(IF($AK$7:$AK$26&lt;&gt;"",IF($AH$7:$AH$26&lt;&gt;"",ROW($AH$7:$AH$26)-MIN(ROW($AH$7:$AH$26))+1,""),""),ROW()-ROW(A$29)+1)))," "),"")</f>
        <v>0</v>
      </c>
      <c r="AI33">
        <f t="array" ref="AI33">IFERROR(CONCATENATE(TEXT(INDEX($AH$7:$AH$26,SMALL(IF($AK$7:$AK$26&lt;&gt;"",IF($AH$7:$AH$26&lt;&gt;"",ROW($AH$7:$AH$26)-MIN(ROW($AH$7:$AH$26))+1,""),""),ROW()-ROW(A$29)+1)),"##0")," "),"")</f>
        <v>0</v>
      </c>
      <c r="AJ33">
        <f t="array" ref="AJ33">IFERROR(CONCATENATE((INDEX($A$7:$A$26,SMALL(IF($AK$7:$AK$26&lt;&gt;"",IF($AH$7:$AH$26&lt;&gt;"",ROW($AH$7:$AH$26)-MIN(ROW($AH$7:$AH$26))+1,""),""),ROW()-ROW(A$29)+1))),),"")</f>
        <v>0</v>
      </c>
    </row>
    <row r="34" spans="9:36">
      <c r="I34">
        <f t="array" ref="I34">IFERROR(CONCATENATE(TEXT(INDEX($I$7:$I$26,SMALL(IF($L$7:$L$26&lt;&gt;"",IF($I$7:$I$26&lt;&gt;"",ROW($I$7:$I$26)-MIN(ROW($I$7:$I$26))+1,""),""),ROW()-ROW(A$29)+1)),"##0"),","),"")</f>
        <v>0</v>
      </c>
      <c r="J34">
        <f t="array" ref="J34">IFERROR(CONCATENATE((INDEX($L$7:$L$26,SMALL(IF($L$7:$L$26&lt;&gt;"",IF($I$7:$I$26&lt;&gt;"",ROW($I$7:$I$26)-MIN(ROW($I$7:$I$26))+1,""),""),ROW()-ROW(A$29)+1))),","),"")</f>
        <v>0</v>
      </c>
      <c r="K34">
        <f t="array" ref="K34">IFERROR(CONCATENATE((INDEX($A$7:$A$26,SMALL(IF($L$7:$L$26&lt;&gt;"",IF($I$7:$I$26&lt;&gt;"",ROW($I$7:$I$26)-MIN(ROW($I$7:$I$26))+1,""),""),ROW()-ROW(A$29)+1))),),"")</f>
        <v>0</v>
      </c>
      <c r="N34">
        <f t="array" ref="N34">IFERROR(CONCATENATE((INDEX($Q$7:$Q$26,SMALL(IF($Q$7:$Q$26&lt;&gt;"",IF($N$7:$N$26&lt;&gt;"",ROW($N$7:$N$26)-MIN(ROW($N$7:$N$26))+1,""),""),ROW()-ROW(A$29)+1)))," "),"")</f>
        <v>0</v>
      </c>
      <c r="O34">
        <f t="array" ref="O34">IFERROR(CONCATENATE(TEXT(INDEX($N$7:$N$26,SMALL(IF($Q$7:$Q$26&lt;&gt;"",IF($N$7:$N$26&lt;&gt;"",ROW($N$7:$N$26)-MIN(ROW($N$7:$N$26))+1,""),""),ROW()-ROW(A$29)+1)),"##0")," "),"")</f>
        <v>0</v>
      </c>
      <c r="P34">
        <f t="array" ref="P34">IFERROR(CONCATENATE((INDEX($A$7:$A$26,SMALL(IF($Q$7:$Q$26&lt;&gt;"",IF($N$7:$N$26&lt;&gt;"",ROW($N$7:$N$26)-MIN(ROW($N$7:$N$26))+1,""),""),ROW()-ROW(A$29)+1))),),"")</f>
        <v>0</v>
      </c>
      <c r="S34">
        <f t="array" ref="S34">IFERROR(CONCATENATE((INDEX($V$7:$V$26,SMALL(IF($V$7:$V$26&lt;&gt;"",IF($S$7:$S$26&lt;&gt;"",ROW($S$7:$S$26)-MIN(ROW($S$7:$S$26))+1,""),""),ROW()-ROW(A$29)+1)))," "),"")</f>
        <v>0</v>
      </c>
      <c r="T34">
        <f t="array" ref="T34">IFERROR(CONCATENATE(TEXT(INDEX($S$7:$S$26,SMALL(IF($V$7:$V$26&lt;&gt;"",IF($S$7:$S$26&lt;&gt;"",ROW($S$7:$S$26)-MIN(ROW($S$7:$S$26))+1,""),""),ROW()-ROW(A$29)+1)),"##0")," "),"")</f>
        <v>0</v>
      </c>
      <c r="U34">
        <f t="array" ref="U34">IFERROR(CONCATENATE((INDEX($A$7:$A$26,SMALL(IF($V$7:$V$26&lt;&gt;"",IF($S$7:$S$26&lt;&gt;"",ROW($S$7:$S$26)-MIN(ROW($S$7:$S$26))+1,""),""),ROW()-ROW(A$29)+1))),),"")</f>
        <v>0</v>
      </c>
      <c r="X34">
        <f t="array" ref="X34">IFERROR(CONCATENATE((INDEX($AA$7:$AA$26,SMALL(IF($AA$7:$AA$26&lt;&gt;"",IF($X$7:$X$26&lt;&gt;"",ROW($X$7:$X$26)-MIN(ROW($X$7:$X$26))+1,""),""),ROW()-ROW(A$29)+1))),","),"")</f>
        <v>0</v>
      </c>
      <c r="Y34">
        <f t="array" ref="Y34">IFERROR(CONCATENATE(TEXT(INDEX($X$7:$X$26,SMALL(IF($AA$7:$AA$26&lt;&gt;"",IF($X$7:$X$26&lt;&gt;"",ROW($X$7:$X$26)-MIN(ROW($X$7:$X$26))+1,""),""),ROW()-ROW(A$29)+1)),"##0"),","),"")</f>
        <v>0</v>
      </c>
      <c r="Z34">
        <f t="array" ref="Z34">IFERROR(CONCATENATE((INDEX($A$7:$A$26,SMALL(IF($AA$7:$AA$26&lt;&gt;"",IF($X$7:$X$26&lt;&gt;"",ROW($X$7:$X$26)-MIN(ROW($X$7:$X$26))+1,""),""),ROW()-ROW(A$29)+1))),),"")</f>
        <v>0</v>
      </c>
      <c r="AC34">
        <f t="array" ref="AC34">IFERROR(CONCATENATE((INDEX($AF$7:$AF$26,SMALL(IF($AF$7:$AF$26&lt;&gt;"",IF($AC$7:$AC$26&lt;&gt;"",ROW($AC$7:$AC$26)-MIN(ROW($AC$7:$AC$26))+1,""),""),ROW()-ROW(A$29)+1)))," "),"")</f>
        <v>0</v>
      </c>
      <c r="AD34">
        <f t="array" ref="AD34">IFERROR(CONCATENATE(TEXT(INDEX($AC$7:$AC$26,SMALL(IF($AF$7:$AF$26&lt;&gt;"",IF($AC$7:$AC$26&lt;&gt;"",ROW($AC$7:$AC$26)-MIN(ROW($AC$7:$AC$26))+1,""),""),ROW()-ROW(A$29)+1)),"##0")," "),"")</f>
        <v>0</v>
      </c>
      <c r="AE34">
        <f t="array" ref="AE34">IFERROR(CONCATENATE((INDEX($A$7:$A$26,SMALL(IF($AF$7:$AF$26&lt;&gt;"",IF($AC$7:$AC$26&lt;&gt;"",ROW($AC$7:$AC$26)-MIN(ROW($AC$7:$AC$26))+1,""),""),ROW()-ROW(A$29)+1))),),"")</f>
        <v>0</v>
      </c>
      <c r="AH34">
        <f t="array" ref="AH34">IFERROR(CONCATENATE((INDEX($AK$7:$AK$26,SMALL(IF($AK$7:$AK$26&lt;&gt;"",IF($AH$7:$AH$26&lt;&gt;"",ROW($AH$7:$AH$26)-MIN(ROW($AH$7:$AH$26))+1,""),""),ROW()-ROW(A$29)+1)))," "),"")</f>
        <v>0</v>
      </c>
      <c r="AI34">
        <f t="array" ref="AI34">IFERROR(CONCATENATE(TEXT(INDEX($AH$7:$AH$26,SMALL(IF($AK$7:$AK$26&lt;&gt;"",IF($AH$7:$AH$26&lt;&gt;"",ROW($AH$7:$AH$26)-MIN(ROW($AH$7:$AH$26))+1,""),""),ROW()-ROW(A$29)+1)),"##0")," "),"")</f>
        <v>0</v>
      </c>
      <c r="AJ34">
        <f t="array" ref="AJ34">IFERROR(CONCATENATE((INDEX($A$7:$A$26,SMALL(IF($AK$7:$AK$26&lt;&gt;"",IF($AH$7:$AH$26&lt;&gt;"",ROW($AH$7:$AH$26)-MIN(ROW($AH$7:$AH$26))+1,""),""),ROW()-ROW(A$29)+1))),),"")</f>
        <v>0</v>
      </c>
    </row>
    <row r="35" spans="9:36">
      <c r="I35">
        <f t="array" ref="I35">IFERROR(CONCATENATE(TEXT(INDEX($I$7:$I$26,SMALL(IF($L$7:$L$26&lt;&gt;"",IF($I$7:$I$26&lt;&gt;"",ROW($I$7:$I$26)-MIN(ROW($I$7:$I$26))+1,""),""),ROW()-ROW(A$29)+1)),"##0"),","),"")</f>
        <v>0</v>
      </c>
      <c r="J35">
        <f t="array" ref="J35">IFERROR(CONCATENATE((INDEX($L$7:$L$26,SMALL(IF($L$7:$L$26&lt;&gt;"",IF($I$7:$I$26&lt;&gt;"",ROW($I$7:$I$26)-MIN(ROW($I$7:$I$26))+1,""),""),ROW()-ROW(A$29)+1))),","),"")</f>
        <v>0</v>
      </c>
      <c r="K35">
        <f t="array" ref="K35">IFERROR(CONCATENATE((INDEX($A$7:$A$26,SMALL(IF($L$7:$L$26&lt;&gt;"",IF($I$7:$I$26&lt;&gt;"",ROW($I$7:$I$26)-MIN(ROW($I$7:$I$26))+1,""),""),ROW()-ROW(A$29)+1))),),"")</f>
        <v>0</v>
      </c>
      <c r="N35">
        <f t="array" ref="N35">IFERROR(CONCATENATE((INDEX($Q$7:$Q$26,SMALL(IF($Q$7:$Q$26&lt;&gt;"",IF($N$7:$N$26&lt;&gt;"",ROW($N$7:$N$26)-MIN(ROW($N$7:$N$26))+1,""),""),ROW()-ROW(A$29)+1)))," "),"")</f>
        <v>0</v>
      </c>
      <c r="O35">
        <f t="array" ref="O35">IFERROR(CONCATENATE(TEXT(INDEX($N$7:$N$26,SMALL(IF($Q$7:$Q$26&lt;&gt;"",IF($N$7:$N$26&lt;&gt;"",ROW($N$7:$N$26)-MIN(ROW($N$7:$N$26))+1,""),""),ROW()-ROW(A$29)+1)),"##0")," "),"")</f>
        <v>0</v>
      </c>
      <c r="P35">
        <f t="array" ref="P35">IFERROR(CONCATENATE((INDEX($A$7:$A$26,SMALL(IF($Q$7:$Q$26&lt;&gt;"",IF($N$7:$N$26&lt;&gt;"",ROW($N$7:$N$26)-MIN(ROW($N$7:$N$26))+1,""),""),ROW()-ROW(A$29)+1))),),"")</f>
        <v>0</v>
      </c>
      <c r="S35">
        <f t="array" ref="S35">IFERROR(CONCATENATE((INDEX($V$7:$V$26,SMALL(IF($V$7:$V$26&lt;&gt;"",IF($S$7:$S$26&lt;&gt;"",ROW($S$7:$S$26)-MIN(ROW($S$7:$S$26))+1,""),""),ROW()-ROW(A$29)+1)))," "),"")</f>
        <v>0</v>
      </c>
      <c r="T35">
        <f t="array" ref="T35">IFERROR(CONCATENATE(TEXT(INDEX($S$7:$S$26,SMALL(IF($V$7:$V$26&lt;&gt;"",IF($S$7:$S$26&lt;&gt;"",ROW($S$7:$S$26)-MIN(ROW($S$7:$S$26))+1,""),""),ROW()-ROW(A$29)+1)),"##0")," "),"")</f>
        <v>0</v>
      </c>
      <c r="U35">
        <f t="array" ref="U35">IFERROR(CONCATENATE((INDEX($A$7:$A$26,SMALL(IF($V$7:$V$26&lt;&gt;"",IF($S$7:$S$26&lt;&gt;"",ROW($S$7:$S$26)-MIN(ROW($S$7:$S$26))+1,""),""),ROW()-ROW(A$29)+1))),),"")</f>
        <v>0</v>
      </c>
      <c r="X35">
        <f t="array" ref="X35">IFERROR(CONCATENATE((INDEX($AA$7:$AA$26,SMALL(IF($AA$7:$AA$26&lt;&gt;"",IF($X$7:$X$26&lt;&gt;"",ROW($X$7:$X$26)-MIN(ROW($X$7:$X$26))+1,""),""),ROW()-ROW(A$29)+1))),","),"")</f>
        <v>0</v>
      </c>
      <c r="Y35">
        <f t="array" ref="Y35">IFERROR(CONCATENATE(TEXT(INDEX($X$7:$X$26,SMALL(IF($AA$7:$AA$26&lt;&gt;"",IF($X$7:$X$26&lt;&gt;"",ROW($X$7:$X$26)-MIN(ROW($X$7:$X$26))+1,""),""),ROW()-ROW(A$29)+1)),"##0"),","),"")</f>
        <v>0</v>
      </c>
      <c r="Z35">
        <f t="array" ref="Z35">IFERROR(CONCATENATE((INDEX($A$7:$A$26,SMALL(IF($AA$7:$AA$26&lt;&gt;"",IF($X$7:$X$26&lt;&gt;"",ROW($X$7:$X$26)-MIN(ROW($X$7:$X$26))+1,""),""),ROW()-ROW(A$29)+1))),),"")</f>
        <v>0</v>
      </c>
      <c r="AC35">
        <f t="array" ref="AC35">IFERROR(CONCATENATE((INDEX($AF$7:$AF$26,SMALL(IF($AF$7:$AF$26&lt;&gt;"",IF($AC$7:$AC$26&lt;&gt;"",ROW($AC$7:$AC$26)-MIN(ROW($AC$7:$AC$26))+1,""),""),ROW()-ROW(A$29)+1)))," "),"")</f>
        <v>0</v>
      </c>
      <c r="AD35">
        <f t="array" ref="AD35">IFERROR(CONCATENATE(TEXT(INDEX($AC$7:$AC$26,SMALL(IF($AF$7:$AF$26&lt;&gt;"",IF($AC$7:$AC$26&lt;&gt;"",ROW($AC$7:$AC$26)-MIN(ROW($AC$7:$AC$26))+1,""),""),ROW()-ROW(A$29)+1)),"##0")," "),"")</f>
        <v>0</v>
      </c>
      <c r="AE35">
        <f t="array" ref="AE35">IFERROR(CONCATENATE((INDEX($A$7:$A$26,SMALL(IF($AF$7:$AF$26&lt;&gt;"",IF($AC$7:$AC$26&lt;&gt;"",ROW($AC$7:$AC$26)-MIN(ROW($AC$7:$AC$26))+1,""),""),ROW()-ROW(A$29)+1))),),"")</f>
        <v>0</v>
      </c>
      <c r="AH35">
        <f t="array" ref="AH35">IFERROR(CONCATENATE((INDEX($AK$7:$AK$26,SMALL(IF($AK$7:$AK$26&lt;&gt;"",IF($AH$7:$AH$26&lt;&gt;"",ROW($AH$7:$AH$26)-MIN(ROW($AH$7:$AH$26))+1,""),""),ROW()-ROW(A$29)+1)))," "),"")</f>
        <v>0</v>
      </c>
      <c r="AI35">
        <f t="array" ref="AI35">IFERROR(CONCATENATE(TEXT(INDEX($AH$7:$AH$26,SMALL(IF($AK$7:$AK$26&lt;&gt;"",IF($AH$7:$AH$26&lt;&gt;"",ROW($AH$7:$AH$26)-MIN(ROW($AH$7:$AH$26))+1,""),""),ROW()-ROW(A$29)+1)),"##0")," "),"")</f>
        <v>0</v>
      </c>
      <c r="AJ35">
        <f t="array" ref="AJ35">IFERROR(CONCATENATE((INDEX($A$7:$A$26,SMALL(IF($AK$7:$AK$26&lt;&gt;"",IF($AH$7:$AH$26&lt;&gt;"",ROW($AH$7:$AH$26)-MIN(ROW($AH$7:$AH$26))+1,""),""),ROW()-ROW(A$29)+1))),),"")</f>
        <v>0</v>
      </c>
    </row>
    <row r="36" spans="9:36">
      <c r="I36">
        <f t="array" ref="I36">IFERROR(CONCATENATE(TEXT(INDEX($I$7:$I$26,SMALL(IF($L$7:$L$26&lt;&gt;"",IF($I$7:$I$26&lt;&gt;"",ROW($I$7:$I$26)-MIN(ROW($I$7:$I$26))+1,""),""),ROW()-ROW(A$29)+1)),"##0"),","),"")</f>
        <v>0</v>
      </c>
      <c r="J36">
        <f t="array" ref="J36">IFERROR(CONCATENATE((INDEX($L$7:$L$26,SMALL(IF($L$7:$L$26&lt;&gt;"",IF($I$7:$I$26&lt;&gt;"",ROW($I$7:$I$26)-MIN(ROW($I$7:$I$26))+1,""),""),ROW()-ROW(A$29)+1))),","),"")</f>
        <v>0</v>
      </c>
      <c r="K36">
        <f t="array" ref="K36">IFERROR(CONCATENATE((INDEX($A$7:$A$26,SMALL(IF($L$7:$L$26&lt;&gt;"",IF($I$7:$I$26&lt;&gt;"",ROW($I$7:$I$26)-MIN(ROW($I$7:$I$26))+1,""),""),ROW()-ROW(A$29)+1))),),"")</f>
        <v>0</v>
      </c>
      <c r="N36">
        <f t="array" ref="N36">IFERROR(CONCATENATE((INDEX($Q$7:$Q$26,SMALL(IF($Q$7:$Q$26&lt;&gt;"",IF($N$7:$N$26&lt;&gt;"",ROW($N$7:$N$26)-MIN(ROW($N$7:$N$26))+1,""),""),ROW()-ROW(A$29)+1)))," "),"")</f>
        <v>0</v>
      </c>
      <c r="O36">
        <f t="array" ref="O36">IFERROR(CONCATENATE(TEXT(INDEX($N$7:$N$26,SMALL(IF($Q$7:$Q$26&lt;&gt;"",IF($N$7:$N$26&lt;&gt;"",ROW($N$7:$N$26)-MIN(ROW($N$7:$N$26))+1,""),""),ROW()-ROW(A$29)+1)),"##0")," "),"")</f>
        <v>0</v>
      </c>
      <c r="P36">
        <f t="array" ref="P36">IFERROR(CONCATENATE((INDEX($A$7:$A$26,SMALL(IF($Q$7:$Q$26&lt;&gt;"",IF($N$7:$N$26&lt;&gt;"",ROW($N$7:$N$26)-MIN(ROW($N$7:$N$26))+1,""),""),ROW()-ROW(A$29)+1))),),"")</f>
        <v>0</v>
      </c>
      <c r="S36">
        <f t="array" ref="S36">IFERROR(CONCATENATE((INDEX($V$7:$V$26,SMALL(IF($V$7:$V$26&lt;&gt;"",IF($S$7:$S$26&lt;&gt;"",ROW($S$7:$S$26)-MIN(ROW($S$7:$S$26))+1,""),""),ROW()-ROW(A$29)+1)))," "),"")</f>
        <v>0</v>
      </c>
      <c r="T36">
        <f t="array" ref="T36">IFERROR(CONCATENATE(TEXT(INDEX($S$7:$S$26,SMALL(IF($V$7:$V$26&lt;&gt;"",IF($S$7:$S$26&lt;&gt;"",ROW($S$7:$S$26)-MIN(ROW($S$7:$S$26))+1,""),""),ROW()-ROW(A$29)+1)),"##0")," "),"")</f>
        <v>0</v>
      </c>
      <c r="U36">
        <f t="array" ref="U36">IFERROR(CONCATENATE((INDEX($A$7:$A$26,SMALL(IF($V$7:$V$26&lt;&gt;"",IF($S$7:$S$26&lt;&gt;"",ROW($S$7:$S$26)-MIN(ROW($S$7:$S$26))+1,""),""),ROW()-ROW(A$29)+1))),),"")</f>
        <v>0</v>
      </c>
      <c r="X36">
        <f t="array" ref="X36">IFERROR(CONCATENATE((INDEX($AA$7:$AA$26,SMALL(IF($AA$7:$AA$26&lt;&gt;"",IF($X$7:$X$26&lt;&gt;"",ROW($X$7:$X$26)-MIN(ROW($X$7:$X$26))+1,""),""),ROW()-ROW(A$29)+1))),","),"")</f>
        <v>0</v>
      </c>
      <c r="Y36">
        <f t="array" ref="Y36">IFERROR(CONCATENATE(TEXT(INDEX($X$7:$X$26,SMALL(IF($AA$7:$AA$26&lt;&gt;"",IF($X$7:$X$26&lt;&gt;"",ROW($X$7:$X$26)-MIN(ROW($X$7:$X$26))+1,""),""),ROW()-ROW(A$29)+1)),"##0"),","),"")</f>
        <v>0</v>
      </c>
      <c r="Z36">
        <f t="array" ref="Z36">IFERROR(CONCATENATE((INDEX($A$7:$A$26,SMALL(IF($AA$7:$AA$26&lt;&gt;"",IF($X$7:$X$26&lt;&gt;"",ROW($X$7:$X$26)-MIN(ROW($X$7:$X$26))+1,""),""),ROW()-ROW(A$29)+1))),),"")</f>
        <v>0</v>
      </c>
      <c r="AC36">
        <f t="array" ref="AC36">IFERROR(CONCATENATE((INDEX($AF$7:$AF$26,SMALL(IF($AF$7:$AF$26&lt;&gt;"",IF($AC$7:$AC$26&lt;&gt;"",ROW($AC$7:$AC$26)-MIN(ROW($AC$7:$AC$26))+1,""),""),ROW()-ROW(A$29)+1)))," "),"")</f>
        <v>0</v>
      </c>
      <c r="AD36">
        <f t="array" ref="AD36">IFERROR(CONCATENATE(TEXT(INDEX($AC$7:$AC$26,SMALL(IF($AF$7:$AF$26&lt;&gt;"",IF($AC$7:$AC$26&lt;&gt;"",ROW($AC$7:$AC$26)-MIN(ROW($AC$7:$AC$26))+1,""),""),ROW()-ROW(A$29)+1)),"##0")," "),"")</f>
        <v>0</v>
      </c>
      <c r="AE36">
        <f t="array" ref="AE36">IFERROR(CONCATENATE((INDEX($A$7:$A$26,SMALL(IF($AF$7:$AF$26&lt;&gt;"",IF($AC$7:$AC$26&lt;&gt;"",ROW($AC$7:$AC$26)-MIN(ROW($AC$7:$AC$26))+1,""),""),ROW()-ROW(A$29)+1))),),"")</f>
        <v>0</v>
      </c>
      <c r="AH36">
        <f t="array" ref="AH36">IFERROR(CONCATENATE((INDEX($AK$7:$AK$26,SMALL(IF($AK$7:$AK$26&lt;&gt;"",IF($AH$7:$AH$26&lt;&gt;"",ROW($AH$7:$AH$26)-MIN(ROW($AH$7:$AH$26))+1,""),""),ROW()-ROW(A$29)+1)))," "),"")</f>
        <v>0</v>
      </c>
      <c r="AI36">
        <f t="array" ref="AI36">IFERROR(CONCATENATE(TEXT(INDEX($AH$7:$AH$26,SMALL(IF($AK$7:$AK$26&lt;&gt;"",IF($AH$7:$AH$26&lt;&gt;"",ROW($AH$7:$AH$26)-MIN(ROW($AH$7:$AH$26))+1,""),""),ROW()-ROW(A$29)+1)),"##0")," "),"")</f>
        <v>0</v>
      </c>
      <c r="AJ36">
        <f t="array" ref="AJ36">IFERROR(CONCATENATE((INDEX($A$7:$A$26,SMALL(IF($AK$7:$AK$26&lt;&gt;"",IF($AH$7:$AH$26&lt;&gt;"",ROW($AH$7:$AH$26)-MIN(ROW($AH$7:$AH$26))+1,""),""),ROW()-ROW(A$29)+1))),),"")</f>
        <v>0</v>
      </c>
    </row>
    <row r="37" spans="9:36">
      <c r="I37">
        <f t="array" ref="I37">IFERROR(CONCATENATE(TEXT(INDEX($I$7:$I$26,SMALL(IF($L$7:$L$26&lt;&gt;"",IF($I$7:$I$26&lt;&gt;"",ROW($I$7:$I$26)-MIN(ROW($I$7:$I$26))+1,""),""),ROW()-ROW(A$29)+1)),"##0"),","),"")</f>
        <v>0</v>
      </c>
      <c r="J37">
        <f t="array" ref="J37">IFERROR(CONCATENATE((INDEX($L$7:$L$26,SMALL(IF($L$7:$L$26&lt;&gt;"",IF($I$7:$I$26&lt;&gt;"",ROW($I$7:$I$26)-MIN(ROW($I$7:$I$26))+1,""),""),ROW()-ROW(A$29)+1))),","),"")</f>
        <v>0</v>
      </c>
      <c r="K37">
        <f t="array" ref="K37">IFERROR(CONCATENATE((INDEX($A$7:$A$26,SMALL(IF($L$7:$L$26&lt;&gt;"",IF($I$7:$I$26&lt;&gt;"",ROW($I$7:$I$26)-MIN(ROW($I$7:$I$26))+1,""),""),ROW()-ROW(A$29)+1))),),"")</f>
        <v>0</v>
      </c>
      <c r="N37">
        <f t="array" ref="N37">IFERROR(CONCATENATE((INDEX($Q$7:$Q$26,SMALL(IF($Q$7:$Q$26&lt;&gt;"",IF($N$7:$N$26&lt;&gt;"",ROW($N$7:$N$26)-MIN(ROW($N$7:$N$26))+1,""),""),ROW()-ROW(A$29)+1)))," "),"")</f>
        <v>0</v>
      </c>
      <c r="O37">
        <f t="array" ref="O37">IFERROR(CONCATENATE(TEXT(INDEX($N$7:$N$26,SMALL(IF($Q$7:$Q$26&lt;&gt;"",IF($N$7:$N$26&lt;&gt;"",ROW($N$7:$N$26)-MIN(ROW($N$7:$N$26))+1,""),""),ROW()-ROW(A$29)+1)),"##0")," "),"")</f>
        <v>0</v>
      </c>
      <c r="P37">
        <f t="array" ref="P37">IFERROR(CONCATENATE((INDEX($A$7:$A$26,SMALL(IF($Q$7:$Q$26&lt;&gt;"",IF($N$7:$N$26&lt;&gt;"",ROW($N$7:$N$26)-MIN(ROW($N$7:$N$26))+1,""),""),ROW()-ROW(A$29)+1))),),"")</f>
        <v>0</v>
      </c>
      <c r="S37">
        <f t="array" ref="S37">IFERROR(CONCATENATE((INDEX($V$7:$V$26,SMALL(IF($V$7:$V$26&lt;&gt;"",IF($S$7:$S$26&lt;&gt;"",ROW($S$7:$S$26)-MIN(ROW($S$7:$S$26))+1,""),""),ROW()-ROW(A$29)+1)))," "),"")</f>
        <v>0</v>
      </c>
      <c r="T37">
        <f t="array" ref="T37">IFERROR(CONCATENATE(TEXT(INDEX($S$7:$S$26,SMALL(IF($V$7:$V$26&lt;&gt;"",IF($S$7:$S$26&lt;&gt;"",ROW($S$7:$S$26)-MIN(ROW($S$7:$S$26))+1,""),""),ROW()-ROW(A$29)+1)),"##0")," "),"")</f>
        <v>0</v>
      </c>
      <c r="U37">
        <f t="array" ref="U37">IFERROR(CONCATENATE((INDEX($A$7:$A$26,SMALL(IF($V$7:$V$26&lt;&gt;"",IF($S$7:$S$26&lt;&gt;"",ROW($S$7:$S$26)-MIN(ROW($S$7:$S$26))+1,""),""),ROW()-ROW(A$29)+1))),),"")</f>
        <v>0</v>
      </c>
      <c r="X37">
        <f t="array" ref="X37">IFERROR(CONCATENATE((INDEX($AA$7:$AA$26,SMALL(IF($AA$7:$AA$26&lt;&gt;"",IF($X$7:$X$26&lt;&gt;"",ROW($X$7:$X$26)-MIN(ROW($X$7:$X$26))+1,""),""),ROW()-ROW(A$29)+1))),","),"")</f>
        <v>0</v>
      </c>
      <c r="Y37">
        <f t="array" ref="Y37">IFERROR(CONCATENATE(TEXT(INDEX($X$7:$X$26,SMALL(IF($AA$7:$AA$26&lt;&gt;"",IF($X$7:$X$26&lt;&gt;"",ROW($X$7:$X$26)-MIN(ROW($X$7:$X$26))+1,""),""),ROW()-ROW(A$29)+1)),"##0"),","),"")</f>
        <v>0</v>
      </c>
      <c r="Z37">
        <f t="array" ref="Z37">IFERROR(CONCATENATE((INDEX($A$7:$A$26,SMALL(IF($AA$7:$AA$26&lt;&gt;"",IF($X$7:$X$26&lt;&gt;"",ROW($X$7:$X$26)-MIN(ROW($X$7:$X$26))+1,""),""),ROW()-ROW(A$29)+1))),),"")</f>
        <v>0</v>
      </c>
      <c r="AC37">
        <f t="array" ref="AC37">IFERROR(CONCATENATE((INDEX($AF$7:$AF$26,SMALL(IF($AF$7:$AF$26&lt;&gt;"",IF($AC$7:$AC$26&lt;&gt;"",ROW($AC$7:$AC$26)-MIN(ROW($AC$7:$AC$26))+1,""),""),ROW()-ROW(A$29)+1)))," "),"")</f>
        <v>0</v>
      </c>
      <c r="AD37">
        <f t="array" ref="AD37">IFERROR(CONCATENATE(TEXT(INDEX($AC$7:$AC$26,SMALL(IF($AF$7:$AF$26&lt;&gt;"",IF($AC$7:$AC$26&lt;&gt;"",ROW($AC$7:$AC$26)-MIN(ROW($AC$7:$AC$26))+1,""),""),ROW()-ROW(A$29)+1)),"##0")," "),"")</f>
        <v>0</v>
      </c>
      <c r="AE37">
        <f t="array" ref="AE37">IFERROR(CONCATENATE((INDEX($A$7:$A$26,SMALL(IF($AF$7:$AF$26&lt;&gt;"",IF($AC$7:$AC$26&lt;&gt;"",ROW($AC$7:$AC$26)-MIN(ROW($AC$7:$AC$26))+1,""),""),ROW()-ROW(A$29)+1))),),"")</f>
        <v>0</v>
      </c>
      <c r="AH37">
        <f t="array" ref="AH37">IFERROR(CONCATENATE((INDEX($AK$7:$AK$26,SMALL(IF($AK$7:$AK$26&lt;&gt;"",IF($AH$7:$AH$26&lt;&gt;"",ROW($AH$7:$AH$26)-MIN(ROW($AH$7:$AH$26))+1,""),""),ROW()-ROW(A$29)+1)))," "),"")</f>
        <v>0</v>
      </c>
      <c r="AI37">
        <f t="array" ref="AI37">IFERROR(CONCATENATE(TEXT(INDEX($AH$7:$AH$26,SMALL(IF($AK$7:$AK$26&lt;&gt;"",IF($AH$7:$AH$26&lt;&gt;"",ROW($AH$7:$AH$26)-MIN(ROW($AH$7:$AH$26))+1,""),""),ROW()-ROW(A$29)+1)),"##0")," "),"")</f>
        <v>0</v>
      </c>
      <c r="AJ37">
        <f t="array" ref="AJ37">IFERROR(CONCATENATE((INDEX($A$7:$A$26,SMALL(IF($AK$7:$AK$26&lt;&gt;"",IF($AH$7:$AH$26&lt;&gt;"",ROW($AH$7:$AH$26)-MIN(ROW($AH$7:$AH$26))+1,""),""),ROW()-ROW(A$29)+1))),),"")</f>
        <v>0</v>
      </c>
    </row>
    <row r="38" spans="9:36">
      <c r="I38">
        <f t="array" ref="I38">IFERROR(CONCATENATE(TEXT(INDEX($I$7:$I$26,SMALL(IF($L$7:$L$26&lt;&gt;"",IF($I$7:$I$26&lt;&gt;"",ROW($I$7:$I$26)-MIN(ROW($I$7:$I$26))+1,""),""),ROW()-ROW(A$29)+1)),"##0"),","),"")</f>
        <v>0</v>
      </c>
      <c r="J38">
        <f t="array" ref="J38">IFERROR(CONCATENATE((INDEX($L$7:$L$26,SMALL(IF($L$7:$L$26&lt;&gt;"",IF($I$7:$I$26&lt;&gt;"",ROW($I$7:$I$26)-MIN(ROW($I$7:$I$26))+1,""),""),ROW()-ROW(A$29)+1))),","),"")</f>
        <v>0</v>
      </c>
      <c r="K38">
        <f t="array" ref="K38">IFERROR(CONCATENATE((INDEX($A$7:$A$26,SMALL(IF($L$7:$L$26&lt;&gt;"",IF($I$7:$I$26&lt;&gt;"",ROW($I$7:$I$26)-MIN(ROW($I$7:$I$26))+1,""),""),ROW()-ROW(A$29)+1))),),"")</f>
        <v>0</v>
      </c>
      <c r="N38">
        <f t="array" ref="N38">IFERROR(CONCATENATE((INDEX($Q$7:$Q$26,SMALL(IF($Q$7:$Q$26&lt;&gt;"",IF($N$7:$N$26&lt;&gt;"",ROW($N$7:$N$26)-MIN(ROW($N$7:$N$26))+1,""),""),ROW()-ROW(A$29)+1)))," "),"")</f>
        <v>0</v>
      </c>
      <c r="O38">
        <f t="array" ref="O38">IFERROR(CONCATENATE(TEXT(INDEX($N$7:$N$26,SMALL(IF($Q$7:$Q$26&lt;&gt;"",IF($N$7:$N$26&lt;&gt;"",ROW($N$7:$N$26)-MIN(ROW($N$7:$N$26))+1,""),""),ROW()-ROW(A$29)+1)),"##0")," "),"")</f>
        <v>0</v>
      </c>
      <c r="P38">
        <f t="array" ref="P38">IFERROR(CONCATENATE((INDEX($A$7:$A$26,SMALL(IF($Q$7:$Q$26&lt;&gt;"",IF($N$7:$N$26&lt;&gt;"",ROW($N$7:$N$26)-MIN(ROW($N$7:$N$26))+1,""),""),ROW()-ROW(A$29)+1))),),"")</f>
        <v>0</v>
      </c>
      <c r="S38">
        <f t="array" ref="S38">IFERROR(CONCATENATE((INDEX($V$7:$V$26,SMALL(IF($V$7:$V$26&lt;&gt;"",IF($S$7:$S$26&lt;&gt;"",ROW($S$7:$S$26)-MIN(ROW($S$7:$S$26))+1,""),""),ROW()-ROW(A$29)+1)))," "),"")</f>
        <v>0</v>
      </c>
      <c r="T38">
        <f t="array" ref="T38">IFERROR(CONCATENATE(TEXT(INDEX($S$7:$S$26,SMALL(IF($V$7:$V$26&lt;&gt;"",IF($S$7:$S$26&lt;&gt;"",ROW($S$7:$S$26)-MIN(ROW($S$7:$S$26))+1,""),""),ROW()-ROW(A$29)+1)),"##0")," "),"")</f>
        <v>0</v>
      </c>
      <c r="U38">
        <f t="array" ref="U38">IFERROR(CONCATENATE((INDEX($A$7:$A$26,SMALL(IF($V$7:$V$26&lt;&gt;"",IF($S$7:$S$26&lt;&gt;"",ROW($S$7:$S$26)-MIN(ROW($S$7:$S$26))+1,""),""),ROW()-ROW(A$29)+1))),),"")</f>
        <v>0</v>
      </c>
      <c r="X38">
        <f t="array" ref="X38">IFERROR(CONCATENATE((INDEX($AA$7:$AA$26,SMALL(IF($AA$7:$AA$26&lt;&gt;"",IF($X$7:$X$26&lt;&gt;"",ROW($X$7:$X$26)-MIN(ROW($X$7:$X$26))+1,""),""),ROW()-ROW(A$29)+1))),","),"")</f>
        <v>0</v>
      </c>
      <c r="Y38">
        <f t="array" ref="Y38">IFERROR(CONCATENATE(TEXT(INDEX($X$7:$X$26,SMALL(IF($AA$7:$AA$26&lt;&gt;"",IF($X$7:$X$26&lt;&gt;"",ROW($X$7:$X$26)-MIN(ROW($X$7:$X$26))+1,""),""),ROW()-ROW(A$29)+1)),"##0"),","),"")</f>
        <v>0</v>
      </c>
      <c r="Z38">
        <f t="array" ref="Z38">IFERROR(CONCATENATE((INDEX($A$7:$A$26,SMALL(IF($AA$7:$AA$26&lt;&gt;"",IF($X$7:$X$26&lt;&gt;"",ROW($X$7:$X$26)-MIN(ROW($X$7:$X$26))+1,""),""),ROW()-ROW(A$29)+1))),),"")</f>
        <v>0</v>
      </c>
      <c r="AC38">
        <f t="array" ref="AC38">IFERROR(CONCATENATE((INDEX($AF$7:$AF$26,SMALL(IF($AF$7:$AF$26&lt;&gt;"",IF($AC$7:$AC$26&lt;&gt;"",ROW($AC$7:$AC$26)-MIN(ROW($AC$7:$AC$26))+1,""),""),ROW()-ROW(A$29)+1)))," "),"")</f>
        <v>0</v>
      </c>
      <c r="AD38">
        <f t="array" ref="AD38">IFERROR(CONCATENATE(TEXT(INDEX($AC$7:$AC$26,SMALL(IF($AF$7:$AF$26&lt;&gt;"",IF($AC$7:$AC$26&lt;&gt;"",ROW($AC$7:$AC$26)-MIN(ROW($AC$7:$AC$26))+1,""),""),ROW()-ROW(A$29)+1)),"##0")," "),"")</f>
        <v>0</v>
      </c>
      <c r="AE38">
        <f t="array" ref="AE38">IFERROR(CONCATENATE((INDEX($A$7:$A$26,SMALL(IF($AF$7:$AF$26&lt;&gt;"",IF($AC$7:$AC$26&lt;&gt;"",ROW($AC$7:$AC$26)-MIN(ROW($AC$7:$AC$26))+1,""),""),ROW()-ROW(A$29)+1))),),"")</f>
        <v>0</v>
      </c>
      <c r="AH38">
        <f t="array" ref="AH38">IFERROR(CONCATENATE((INDEX($AK$7:$AK$26,SMALL(IF($AK$7:$AK$26&lt;&gt;"",IF($AH$7:$AH$26&lt;&gt;"",ROW($AH$7:$AH$26)-MIN(ROW($AH$7:$AH$26))+1,""),""),ROW()-ROW(A$29)+1)))," "),"")</f>
        <v>0</v>
      </c>
      <c r="AI38">
        <f t="array" ref="AI38">IFERROR(CONCATENATE(TEXT(INDEX($AH$7:$AH$26,SMALL(IF($AK$7:$AK$26&lt;&gt;"",IF($AH$7:$AH$26&lt;&gt;"",ROW($AH$7:$AH$26)-MIN(ROW($AH$7:$AH$26))+1,""),""),ROW()-ROW(A$29)+1)),"##0")," "),"")</f>
        <v>0</v>
      </c>
      <c r="AJ38">
        <f t="array" ref="AJ38">IFERROR(CONCATENATE((INDEX($A$7:$A$26,SMALL(IF($AK$7:$AK$26&lt;&gt;"",IF($AH$7:$AH$26&lt;&gt;"",ROW($AH$7:$AH$26)-MIN(ROW($AH$7:$AH$26))+1,""),""),ROW()-ROW(A$29)+1))),),"")</f>
        <v>0</v>
      </c>
    </row>
    <row r="39" spans="9:36">
      <c r="I39">
        <f t="array" ref="I39">IFERROR(CONCATENATE(TEXT(INDEX($I$7:$I$26,SMALL(IF($L$7:$L$26&lt;&gt;"",IF($I$7:$I$26&lt;&gt;"",ROW($I$7:$I$26)-MIN(ROW($I$7:$I$26))+1,""),""),ROW()-ROW(A$29)+1)),"##0"),","),"")</f>
        <v>0</v>
      </c>
      <c r="J39">
        <f t="array" ref="J39">IFERROR(CONCATENATE((INDEX($L$7:$L$26,SMALL(IF($L$7:$L$26&lt;&gt;"",IF($I$7:$I$26&lt;&gt;"",ROW($I$7:$I$26)-MIN(ROW($I$7:$I$26))+1,""),""),ROW()-ROW(A$29)+1))),","),"")</f>
        <v>0</v>
      </c>
      <c r="K39">
        <f t="array" ref="K39">IFERROR(CONCATENATE((INDEX($A$7:$A$26,SMALL(IF($L$7:$L$26&lt;&gt;"",IF($I$7:$I$26&lt;&gt;"",ROW($I$7:$I$26)-MIN(ROW($I$7:$I$26))+1,""),""),ROW()-ROW(A$29)+1))),),"")</f>
        <v>0</v>
      </c>
      <c r="N39">
        <f t="array" ref="N39">IFERROR(CONCATENATE((INDEX($Q$7:$Q$26,SMALL(IF($Q$7:$Q$26&lt;&gt;"",IF($N$7:$N$26&lt;&gt;"",ROW($N$7:$N$26)-MIN(ROW($N$7:$N$26))+1,""),""),ROW()-ROW(A$29)+1)))," "),"")</f>
        <v>0</v>
      </c>
      <c r="O39">
        <f t="array" ref="O39">IFERROR(CONCATENATE(TEXT(INDEX($N$7:$N$26,SMALL(IF($Q$7:$Q$26&lt;&gt;"",IF($N$7:$N$26&lt;&gt;"",ROW($N$7:$N$26)-MIN(ROW($N$7:$N$26))+1,""),""),ROW()-ROW(A$29)+1)),"##0")," "),"")</f>
        <v>0</v>
      </c>
      <c r="P39">
        <f t="array" ref="P39">IFERROR(CONCATENATE((INDEX($A$7:$A$26,SMALL(IF($Q$7:$Q$26&lt;&gt;"",IF($N$7:$N$26&lt;&gt;"",ROW($N$7:$N$26)-MIN(ROW($N$7:$N$26))+1,""),""),ROW()-ROW(A$29)+1))),),"")</f>
        <v>0</v>
      </c>
      <c r="S39">
        <f t="array" ref="S39">IFERROR(CONCATENATE((INDEX($V$7:$V$26,SMALL(IF($V$7:$V$26&lt;&gt;"",IF($S$7:$S$26&lt;&gt;"",ROW($S$7:$S$26)-MIN(ROW($S$7:$S$26))+1,""),""),ROW()-ROW(A$29)+1)))," "),"")</f>
        <v>0</v>
      </c>
      <c r="T39">
        <f t="array" ref="T39">IFERROR(CONCATENATE(TEXT(INDEX($S$7:$S$26,SMALL(IF($V$7:$V$26&lt;&gt;"",IF($S$7:$S$26&lt;&gt;"",ROW($S$7:$S$26)-MIN(ROW($S$7:$S$26))+1,""),""),ROW()-ROW(A$29)+1)),"##0")," "),"")</f>
        <v>0</v>
      </c>
      <c r="U39">
        <f t="array" ref="U39">IFERROR(CONCATENATE((INDEX($A$7:$A$26,SMALL(IF($V$7:$V$26&lt;&gt;"",IF($S$7:$S$26&lt;&gt;"",ROW($S$7:$S$26)-MIN(ROW($S$7:$S$26))+1,""),""),ROW()-ROW(A$29)+1))),),"")</f>
        <v>0</v>
      </c>
      <c r="X39">
        <f t="array" ref="X39">IFERROR(CONCATENATE((INDEX($AA$7:$AA$26,SMALL(IF($AA$7:$AA$26&lt;&gt;"",IF($X$7:$X$26&lt;&gt;"",ROW($X$7:$X$26)-MIN(ROW($X$7:$X$26))+1,""),""),ROW()-ROW(A$29)+1))),","),"")</f>
        <v>0</v>
      </c>
      <c r="Y39">
        <f t="array" ref="Y39">IFERROR(CONCATENATE(TEXT(INDEX($X$7:$X$26,SMALL(IF($AA$7:$AA$26&lt;&gt;"",IF($X$7:$X$26&lt;&gt;"",ROW($X$7:$X$26)-MIN(ROW($X$7:$X$26))+1,""),""),ROW()-ROW(A$29)+1)),"##0"),","),"")</f>
        <v>0</v>
      </c>
      <c r="Z39">
        <f t="array" ref="Z39">IFERROR(CONCATENATE((INDEX($A$7:$A$26,SMALL(IF($AA$7:$AA$26&lt;&gt;"",IF($X$7:$X$26&lt;&gt;"",ROW($X$7:$X$26)-MIN(ROW($X$7:$X$26))+1,""),""),ROW()-ROW(A$29)+1))),),"")</f>
        <v>0</v>
      </c>
      <c r="AC39">
        <f t="array" ref="AC39">IFERROR(CONCATENATE((INDEX($AF$7:$AF$26,SMALL(IF($AF$7:$AF$26&lt;&gt;"",IF($AC$7:$AC$26&lt;&gt;"",ROW($AC$7:$AC$26)-MIN(ROW($AC$7:$AC$26))+1,""),""),ROW()-ROW(A$29)+1)))," "),"")</f>
        <v>0</v>
      </c>
      <c r="AD39">
        <f t="array" ref="AD39">IFERROR(CONCATENATE(TEXT(INDEX($AC$7:$AC$26,SMALL(IF($AF$7:$AF$26&lt;&gt;"",IF($AC$7:$AC$26&lt;&gt;"",ROW($AC$7:$AC$26)-MIN(ROW($AC$7:$AC$26))+1,""),""),ROW()-ROW(A$29)+1)),"##0")," "),"")</f>
        <v>0</v>
      </c>
      <c r="AE39">
        <f t="array" ref="AE39">IFERROR(CONCATENATE((INDEX($A$7:$A$26,SMALL(IF($AF$7:$AF$26&lt;&gt;"",IF($AC$7:$AC$26&lt;&gt;"",ROW($AC$7:$AC$26)-MIN(ROW($AC$7:$AC$26))+1,""),""),ROW()-ROW(A$29)+1))),),"")</f>
        <v>0</v>
      </c>
      <c r="AH39">
        <f t="array" ref="AH39">IFERROR(CONCATENATE((INDEX($AK$7:$AK$26,SMALL(IF($AK$7:$AK$26&lt;&gt;"",IF($AH$7:$AH$26&lt;&gt;"",ROW($AH$7:$AH$26)-MIN(ROW($AH$7:$AH$26))+1,""),""),ROW()-ROW(A$29)+1)))," "),"")</f>
        <v>0</v>
      </c>
      <c r="AI39">
        <f t="array" ref="AI39">IFERROR(CONCATENATE(TEXT(INDEX($AH$7:$AH$26,SMALL(IF($AK$7:$AK$26&lt;&gt;"",IF($AH$7:$AH$26&lt;&gt;"",ROW($AH$7:$AH$26)-MIN(ROW($AH$7:$AH$26))+1,""),""),ROW()-ROW(A$29)+1)),"##0")," "),"")</f>
        <v>0</v>
      </c>
      <c r="AJ39">
        <f t="array" ref="AJ39">IFERROR(CONCATENATE((INDEX($A$7:$A$26,SMALL(IF($AK$7:$AK$26&lt;&gt;"",IF($AH$7:$AH$26&lt;&gt;"",ROW($AH$7:$AH$26)-MIN(ROW($AH$7:$AH$26))+1,""),""),ROW()-ROW(A$29)+1))),),"")</f>
        <v>0</v>
      </c>
    </row>
    <row r="40" spans="9:36">
      <c r="I40">
        <f t="array" ref="I40">IFERROR(CONCATENATE(TEXT(INDEX($I$7:$I$26,SMALL(IF($L$7:$L$26&lt;&gt;"",IF($I$7:$I$26&lt;&gt;"",ROW($I$7:$I$26)-MIN(ROW($I$7:$I$26))+1,""),""),ROW()-ROW(A$29)+1)),"##0"),","),"")</f>
        <v>0</v>
      </c>
      <c r="J40">
        <f t="array" ref="J40">IFERROR(CONCATENATE((INDEX($L$7:$L$26,SMALL(IF($L$7:$L$26&lt;&gt;"",IF($I$7:$I$26&lt;&gt;"",ROW($I$7:$I$26)-MIN(ROW($I$7:$I$26))+1,""),""),ROW()-ROW(A$29)+1))),","),"")</f>
        <v>0</v>
      </c>
      <c r="K40">
        <f t="array" ref="K40">IFERROR(CONCATENATE((INDEX($A$7:$A$26,SMALL(IF($L$7:$L$26&lt;&gt;"",IF($I$7:$I$26&lt;&gt;"",ROW($I$7:$I$26)-MIN(ROW($I$7:$I$26))+1,""),""),ROW()-ROW(A$29)+1))),),"")</f>
        <v>0</v>
      </c>
      <c r="N40">
        <f t="array" ref="N40">IFERROR(CONCATENATE((INDEX($Q$7:$Q$26,SMALL(IF($Q$7:$Q$26&lt;&gt;"",IF($N$7:$N$26&lt;&gt;"",ROW($N$7:$N$26)-MIN(ROW($N$7:$N$26))+1,""),""),ROW()-ROW(A$29)+1)))," "),"")</f>
        <v>0</v>
      </c>
      <c r="O40">
        <f t="array" ref="O40">IFERROR(CONCATENATE(TEXT(INDEX($N$7:$N$26,SMALL(IF($Q$7:$Q$26&lt;&gt;"",IF($N$7:$N$26&lt;&gt;"",ROW($N$7:$N$26)-MIN(ROW($N$7:$N$26))+1,""),""),ROW()-ROW(A$29)+1)),"##0")," "),"")</f>
        <v>0</v>
      </c>
      <c r="P40">
        <f t="array" ref="P40">IFERROR(CONCATENATE((INDEX($A$7:$A$26,SMALL(IF($Q$7:$Q$26&lt;&gt;"",IF($N$7:$N$26&lt;&gt;"",ROW($N$7:$N$26)-MIN(ROW($N$7:$N$26))+1,""),""),ROW()-ROW(A$29)+1))),),"")</f>
        <v>0</v>
      </c>
      <c r="S40">
        <f t="array" ref="S40">IFERROR(CONCATENATE((INDEX($V$7:$V$26,SMALL(IF($V$7:$V$26&lt;&gt;"",IF($S$7:$S$26&lt;&gt;"",ROW($S$7:$S$26)-MIN(ROW($S$7:$S$26))+1,""),""),ROW()-ROW(A$29)+1)))," "),"")</f>
        <v>0</v>
      </c>
      <c r="T40">
        <f t="array" ref="T40">IFERROR(CONCATENATE(TEXT(INDEX($S$7:$S$26,SMALL(IF($V$7:$V$26&lt;&gt;"",IF($S$7:$S$26&lt;&gt;"",ROW($S$7:$S$26)-MIN(ROW($S$7:$S$26))+1,""),""),ROW()-ROW(A$29)+1)),"##0")," "),"")</f>
        <v>0</v>
      </c>
      <c r="U40">
        <f t="array" ref="U40">IFERROR(CONCATENATE((INDEX($A$7:$A$26,SMALL(IF($V$7:$V$26&lt;&gt;"",IF($S$7:$S$26&lt;&gt;"",ROW($S$7:$S$26)-MIN(ROW($S$7:$S$26))+1,""),""),ROW()-ROW(A$29)+1))),),"")</f>
        <v>0</v>
      </c>
      <c r="X40">
        <f t="array" ref="X40">IFERROR(CONCATENATE((INDEX($AA$7:$AA$26,SMALL(IF($AA$7:$AA$26&lt;&gt;"",IF($X$7:$X$26&lt;&gt;"",ROW($X$7:$X$26)-MIN(ROW($X$7:$X$26))+1,""),""),ROW()-ROW(A$29)+1))),","),"")</f>
        <v>0</v>
      </c>
      <c r="Y40">
        <f t="array" ref="Y40">IFERROR(CONCATENATE(TEXT(INDEX($X$7:$X$26,SMALL(IF($AA$7:$AA$26&lt;&gt;"",IF($X$7:$X$26&lt;&gt;"",ROW($X$7:$X$26)-MIN(ROW($X$7:$X$26))+1,""),""),ROW()-ROW(A$29)+1)),"##0"),","),"")</f>
        <v>0</v>
      </c>
      <c r="Z40">
        <f t="array" ref="Z40">IFERROR(CONCATENATE((INDEX($A$7:$A$26,SMALL(IF($AA$7:$AA$26&lt;&gt;"",IF($X$7:$X$26&lt;&gt;"",ROW($X$7:$X$26)-MIN(ROW($X$7:$X$26))+1,""),""),ROW()-ROW(A$29)+1))),),"")</f>
        <v>0</v>
      </c>
      <c r="AC40">
        <f t="array" ref="AC40">IFERROR(CONCATENATE((INDEX($AF$7:$AF$26,SMALL(IF($AF$7:$AF$26&lt;&gt;"",IF($AC$7:$AC$26&lt;&gt;"",ROW($AC$7:$AC$26)-MIN(ROW($AC$7:$AC$26))+1,""),""),ROW()-ROW(A$29)+1)))," "),"")</f>
        <v>0</v>
      </c>
      <c r="AD40">
        <f t="array" ref="AD40">IFERROR(CONCATENATE(TEXT(INDEX($AC$7:$AC$26,SMALL(IF($AF$7:$AF$26&lt;&gt;"",IF($AC$7:$AC$26&lt;&gt;"",ROW($AC$7:$AC$26)-MIN(ROW($AC$7:$AC$26))+1,""),""),ROW()-ROW(A$29)+1)),"##0")," "),"")</f>
        <v>0</v>
      </c>
      <c r="AE40">
        <f t="array" ref="AE40">IFERROR(CONCATENATE((INDEX($A$7:$A$26,SMALL(IF($AF$7:$AF$26&lt;&gt;"",IF($AC$7:$AC$26&lt;&gt;"",ROW($AC$7:$AC$26)-MIN(ROW($AC$7:$AC$26))+1,""),""),ROW()-ROW(A$29)+1))),),"")</f>
        <v>0</v>
      </c>
      <c r="AH40">
        <f t="array" ref="AH40">IFERROR(CONCATENATE((INDEX($AK$7:$AK$26,SMALL(IF($AK$7:$AK$26&lt;&gt;"",IF($AH$7:$AH$26&lt;&gt;"",ROW($AH$7:$AH$26)-MIN(ROW($AH$7:$AH$26))+1,""),""),ROW()-ROW(A$29)+1)))," "),"")</f>
        <v>0</v>
      </c>
      <c r="AI40">
        <f t="array" ref="AI40">IFERROR(CONCATENATE(TEXT(INDEX($AH$7:$AH$26,SMALL(IF($AK$7:$AK$26&lt;&gt;"",IF($AH$7:$AH$26&lt;&gt;"",ROW($AH$7:$AH$26)-MIN(ROW($AH$7:$AH$26))+1,""),""),ROW()-ROW(A$29)+1)),"##0")," "),"")</f>
        <v>0</v>
      </c>
      <c r="AJ40">
        <f t="array" ref="AJ40">IFERROR(CONCATENATE((INDEX($A$7:$A$26,SMALL(IF($AK$7:$AK$26&lt;&gt;"",IF($AH$7:$AH$26&lt;&gt;"",ROW($AH$7:$AH$26)-MIN(ROW($AH$7:$AH$26))+1,""),""),ROW()-ROW(A$29)+1))),),"")</f>
        <v>0</v>
      </c>
    </row>
    <row r="41" spans="9:36">
      <c r="I41">
        <f t="array" ref="I41">IFERROR(CONCATENATE(TEXT(INDEX($I$7:$I$26,SMALL(IF($L$7:$L$26&lt;&gt;"",IF($I$7:$I$26&lt;&gt;"",ROW($I$7:$I$26)-MIN(ROW($I$7:$I$26))+1,""),""),ROW()-ROW(A$29)+1)),"##0"),","),"")</f>
        <v>0</v>
      </c>
      <c r="J41">
        <f t="array" ref="J41">IFERROR(CONCATENATE((INDEX($L$7:$L$26,SMALL(IF($L$7:$L$26&lt;&gt;"",IF($I$7:$I$26&lt;&gt;"",ROW($I$7:$I$26)-MIN(ROW($I$7:$I$26))+1,""),""),ROW()-ROW(A$29)+1))),","),"")</f>
        <v>0</v>
      </c>
      <c r="K41">
        <f t="array" ref="K41">IFERROR(CONCATENATE((INDEX($A$7:$A$26,SMALL(IF($L$7:$L$26&lt;&gt;"",IF($I$7:$I$26&lt;&gt;"",ROW($I$7:$I$26)-MIN(ROW($I$7:$I$26))+1,""),""),ROW()-ROW(A$29)+1))),),"")</f>
        <v>0</v>
      </c>
      <c r="N41">
        <f t="array" ref="N41">IFERROR(CONCATENATE((INDEX($Q$7:$Q$26,SMALL(IF($Q$7:$Q$26&lt;&gt;"",IF($N$7:$N$26&lt;&gt;"",ROW($N$7:$N$26)-MIN(ROW($N$7:$N$26))+1,""),""),ROW()-ROW(A$29)+1)))," "),"")</f>
        <v>0</v>
      </c>
      <c r="O41">
        <f t="array" ref="O41">IFERROR(CONCATENATE(TEXT(INDEX($N$7:$N$26,SMALL(IF($Q$7:$Q$26&lt;&gt;"",IF($N$7:$N$26&lt;&gt;"",ROW($N$7:$N$26)-MIN(ROW($N$7:$N$26))+1,""),""),ROW()-ROW(A$29)+1)),"##0")," "),"")</f>
        <v>0</v>
      </c>
      <c r="P41">
        <f t="array" ref="P41">IFERROR(CONCATENATE((INDEX($A$7:$A$26,SMALL(IF($Q$7:$Q$26&lt;&gt;"",IF($N$7:$N$26&lt;&gt;"",ROW($N$7:$N$26)-MIN(ROW($N$7:$N$26))+1,""),""),ROW()-ROW(A$29)+1))),),"")</f>
        <v>0</v>
      </c>
      <c r="S41">
        <f t="array" ref="S41">IFERROR(CONCATENATE((INDEX($V$7:$V$26,SMALL(IF($V$7:$V$26&lt;&gt;"",IF($S$7:$S$26&lt;&gt;"",ROW($S$7:$S$26)-MIN(ROW($S$7:$S$26))+1,""),""),ROW()-ROW(A$29)+1)))," "),"")</f>
        <v>0</v>
      </c>
      <c r="T41">
        <f t="array" ref="T41">IFERROR(CONCATENATE(TEXT(INDEX($S$7:$S$26,SMALL(IF($V$7:$V$26&lt;&gt;"",IF($S$7:$S$26&lt;&gt;"",ROW($S$7:$S$26)-MIN(ROW($S$7:$S$26))+1,""),""),ROW()-ROW(A$29)+1)),"##0")," "),"")</f>
        <v>0</v>
      </c>
      <c r="U41">
        <f t="array" ref="U41">IFERROR(CONCATENATE((INDEX($A$7:$A$26,SMALL(IF($V$7:$V$26&lt;&gt;"",IF($S$7:$S$26&lt;&gt;"",ROW($S$7:$S$26)-MIN(ROW($S$7:$S$26))+1,""),""),ROW()-ROW(A$29)+1))),),"")</f>
        <v>0</v>
      </c>
      <c r="X41">
        <f t="array" ref="X41">IFERROR(CONCATENATE((INDEX($AA$7:$AA$26,SMALL(IF($AA$7:$AA$26&lt;&gt;"",IF($X$7:$X$26&lt;&gt;"",ROW($X$7:$X$26)-MIN(ROW($X$7:$X$26))+1,""),""),ROW()-ROW(A$29)+1))),","),"")</f>
        <v>0</v>
      </c>
      <c r="Y41">
        <f t="array" ref="Y41">IFERROR(CONCATENATE(TEXT(INDEX($X$7:$X$26,SMALL(IF($AA$7:$AA$26&lt;&gt;"",IF($X$7:$X$26&lt;&gt;"",ROW($X$7:$X$26)-MIN(ROW($X$7:$X$26))+1,""),""),ROW()-ROW(A$29)+1)),"##0"),","),"")</f>
        <v>0</v>
      </c>
      <c r="Z41">
        <f t="array" ref="Z41">IFERROR(CONCATENATE((INDEX($A$7:$A$26,SMALL(IF($AA$7:$AA$26&lt;&gt;"",IF($X$7:$X$26&lt;&gt;"",ROW($X$7:$X$26)-MIN(ROW($X$7:$X$26))+1,""),""),ROW()-ROW(A$29)+1))),),"")</f>
        <v>0</v>
      </c>
      <c r="AC41">
        <f t="array" ref="AC41">IFERROR(CONCATENATE((INDEX($AF$7:$AF$26,SMALL(IF($AF$7:$AF$26&lt;&gt;"",IF($AC$7:$AC$26&lt;&gt;"",ROW($AC$7:$AC$26)-MIN(ROW($AC$7:$AC$26))+1,""),""),ROW()-ROW(A$29)+1)))," "),"")</f>
        <v>0</v>
      </c>
      <c r="AD41">
        <f t="array" ref="AD41">IFERROR(CONCATENATE(TEXT(INDEX($AC$7:$AC$26,SMALL(IF($AF$7:$AF$26&lt;&gt;"",IF($AC$7:$AC$26&lt;&gt;"",ROW($AC$7:$AC$26)-MIN(ROW($AC$7:$AC$26))+1,""),""),ROW()-ROW(A$29)+1)),"##0")," "),"")</f>
        <v>0</v>
      </c>
      <c r="AE41">
        <f t="array" ref="AE41">IFERROR(CONCATENATE((INDEX($A$7:$A$26,SMALL(IF($AF$7:$AF$26&lt;&gt;"",IF($AC$7:$AC$26&lt;&gt;"",ROW($AC$7:$AC$26)-MIN(ROW($AC$7:$AC$26))+1,""),""),ROW()-ROW(A$29)+1))),),"")</f>
        <v>0</v>
      </c>
      <c r="AH41">
        <f t="array" ref="AH41">IFERROR(CONCATENATE((INDEX($AK$7:$AK$26,SMALL(IF($AK$7:$AK$26&lt;&gt;"",IF($AH$7:$AH$26&lt;&gt;"",ROW($AH$7:$AH$26)-MIN(ROW($AH$7:$AH$26))+1,""),""),ROW()-ROW(A$29)+1)))," "),"")</f>
        <v>0</v>
      </c>
      <c r="AI41">
        <f t="array" ref="AI41">IFERROR(CONCATENATE(TEXT(INDEX($AH$7:$AH$26,SMALL(IF($AK$7:$AK$26&lt;&gt;"",IF($AH$7:$AH$26&lt;&gt;"",ROW($AH$7:$AH$26)-MIN(ROW($AH$7:$AH$26))+1,""),""),ROW()-ROW(A$29)+1)),"##0")," "),"")</f>
        <v>0</v>
      </c>
      <c r="AJ41">
        <f t="array" ref="AJ41">IFERROR(CONCATENATE((INDEX($A$7:$A$26,SMALL(IF($AK$7:$AK$26&lt;&gt;"",IF($AH$7:$AH$26&lt;&gt;"",ROW($AH$7:$AH$26)-MIN(ROW($AH$7:$AH$26))+1,""),""),ROW()-ROW(A$29)+1))),),"")</f>
        <v>0</v>
      </c>
    </row>
    <row r="42" spans="9:36">
      <c r="I42">
        <f t="array" ref="I42">IFERROR(CONCATENATE(TEXT(INDEX($I$7:$I$26,SMALL(IF($L$7:$L$26&lt;&gt;"",IF($I$7:$I$26&lt;&gt;"",ROW($I$7:$I$26)-MIN(ROW($I$7:$I$26))+1,""),""),ROW()-ROW(A$29)+1)),"##0"),","),"")</f>
        <v>0</v>
      </c>
      <c r="J42">
        <f t="array" ref="J42">IFERROR(CONCATENATE((INDEX($L$7:$L$26,SMALL(IF($L$7:$L$26&lt;&gt;"",IF($I$7:$I$26&lt;&gt;"",ROW($I$7:$I$26)-MIN(ROW($I$7:$I$26))+1,""),""),ROW()-ROW(A$29)+1))),","),"")</f>
        <v>0</v>
      </c>
      <c r="K42">
        <f t="array" ref="K42">IFERROR(CONCATENATE((INDEX($A$7:$A$26,SMALL(IF($L$7:$L$26&lt;&gt;"",IF($I$7:$I$26&lt;&gt;"",ROW($I$7:$I$26)-MIN(ROW($I$7:$I$26))+1,""),""),ROW()-ROW(A$29)+1))),),"")</f>
        <v>0</v>
      </c>
      <c r="N42">
        <f t="array" ref="N42">IFERROR(CONCATENATE((INDEX($Q$7:$Q$26,SMALL(IF($Q$7:$Q$26&lt;&gt;"",IF($N$7:$N$26&lt;&gt;"",ROW($N$7:$N$26)-MIN(ROW($N$7:$N$26))+1,""),""),ROW()-ROW(A$29)+1)))," "),"")</f>
        <v>0</v>
      </c>
      <c r="O42">
        <f t="array" ref="O42">IFERROR(CONCATENATE(TEXT(INDEX($N$7:$N$26,SMALL(IF($Q$7:$Q$26&lt;&gt;"",IF($N$7:$N$26&lt;&gt;"",ROW($N$7:$N$26)-MIN(ROW($N$7:$N$26))+1,""),""),ROW()-ROW(A$29)+1)),"##0")," "),"")</f>
        <v>0</v>
      </c>
      <c r="P42">
        <f t="array" ref="P42">IFERROR(CONCATENATE((INDEX($A$7:$A$26,SMALL(IF($Q$7:$Q$26&lt;&gt;"",IF($N$7:$N$26&lt;&gt;"",ROW($N$7:$N$26)-MIN(ROW($N$7:$N$26))+1,""),""),ROW()-ROW(A$29)+1))),),"")</f>
        <v>0</v>
      </c>
      <c r="S42">
        <f t="array" ref="S42">IFERROR(CONCATENATE((INDEX($V$7:$V$26,SMALL(IF($V$7:$V$26&lt;&gt;"",IF($S$7:$S$26&lt;&gt;"",ROW($S$7:$S$26)-MIN(ROW($S$7:$S$26))+1,""),""),ROW()-ROW(A$29)+1)))," "),"")</f>
        <v>0</v>
      </c>
      <c r="T42">
        <f t="array" ref="T42">IFERROR(CONCATENATE(TEXT(INDEX($S$7:$S$26,SMALL(IF($V$7:$V$26&lt;&gt;"",IF($S$7:$S$26&lt;&gt;"",ROW($S$7:$S$26)-MIN(ROW($S$7:$S$26))+1,""),""),ROW()-ROW(A$29)+1)),"##0")," "),"")</f>
        <v>0</v>
      </c>
      <c r="U42">
        <f t="array" ref="U42">IFERROR(CONCATENATE((INDEX($A$7:$A$26,SMALL(IF($V$7:$V$26&lt;&gt;"",IF($S$7:$S$26&lt;&gt;"",ROW($S$7:$S$26)-MIN(ROW($S$7:$S$26))+1,""),""),ROW()-ROW(A$29)+1))),),"")</f>
        <v>0</v>
      </c>
      <c r="X42">
        <f t="array" ref="X42">IFERROR(CONCATENATE((INDEX($AA$7:$AA$26,SMALL(IF($AA$7:$AA$26&lt;&gt;"",IF($X$7:$X$26&lt;&gt;"",ROW($X$7:$X$26)-MIN(ROW($X$7:$X$26))+1,""),""),ROW()-ROW(A$29)+1))),","),"")</f>
        <v>0</v>
      </c>
      <c r="Y42">
        <f t="array" ref="Y42">IFERROR(CONCATENATE(TEXT(INDEX($X$7:$X$26,SMALL(IF($AA$7:$AA$26&lt;&gt;"",IF($X$7:$X$26&lt;&gt;"",ROW($X$7:$X$26)-MIN(ROW($X$7:$X$26))+1,""),""),ROW()-ROW(A$29)+1)),"##0"),","),"")</f>
        <v>0</v>
      </c>
      <c r="Z42">
        <f t="array" ref="Z42">IFERROR(CONCATENATE((INDEX($A$7:$A$26,SMALL(IF($AA$7:$AA$26&lt;&gt;"",IF($X$7:$X$26&lt;&gt;"",ROW($X$7:$X$26)-MIN(ROW($X$7:$X$26))+1,""),""),ROW()-ROW(A$29)+1))),),"")</f>
        <v>0</v>
      </c>
      <c r="AC42">
        <f t="array" ref="AC42">IFERROR(CONCATENATE((INDEX($AF$7:$AF$26,SMALL(IF($AF$7:$AF$26&lt;&gt;"",IF($AC$7:$AC$26&lt;&gt;"",ROW($AC$7:$AC$26)-MIN(ROW($AC$7:$AC$26))+1,""),""),ROW()-ROW(A$29)+1)))," "),"")</f>
        <v>0</v>
      </c>
      <c r="AD42">
        <f t="array" ref="AD42">IFERROR(CONCATENATE(TEXT(INDEX($AC$7:$AC$26,SMALL(IF($AF$7:$AF$26&lt;&gt;"",IF($AC$7:$AC$26&lt;&gt;"",ROW($AC$7:$AC$26)-MIN(ROW($AC$7:$AC$26))+1,""),""),ROW()-ROW(A$29)+1)),"##0")," "),"")</f>
        <v>0</v>
      </c>
      <c r="AE42">
        <f t="array" ref="AE42">IFERROR(CONCATENATE((INDEX($A$7:$A$26,SMALL(IF($AF$7:$AF$26&lt;&gt;"",IF($AC$7:$AC$26&lt;&gt;"",ROW($AC$7:$AC$26)-MIN(ROW($AC$7:$AC$26))+1,""),""),ROW()-ROW(A$29)+1))),),"")</f>
        <v>0</v>
      </c>
      <c r="AH42">
        <f t="array" ref="AH42">IFERROR(CONCATENATE((INDEX($AK$7:$AK$26,SMALL(IF($AK$7:$AK$26&lt;&gt;"",IF($AH$7:$AH$26&lt;&gt;"",ROW($AH$7:$AH$26)-MIN(ROW($AH$7:$AH$26))+1,""),""),ROW()-ROW(A$29)+1)))," "),"")</f>
        <v>0</v>
      </c>
      <c r="AI42">
        <f t="array" ref="AI42">IFERROR(CONCATENATE(TEXT(INDEX($AH$7:$AH$26,SMALL(IF($AK$7:$AK$26&lt;&gt;"",IF($AH$7:$AH$26&lt;&gt;"",ROW($AH$7:$AH$26)-MIN(ROW($AH$7:$AH$26))+1,""),""),ROW()-ROW(A$29)+1)),"##0")," "),"")</f>
        <v>0</v>
      </c>
      <c r="AJ42">
        <f t="array" ref="AJ42">IFERROR(CONCATENATE((INDEX($A$7:$A$26,SMALL(IF($AK$7:$AK$26&lt;&gt;"",IF($AH$7:$AH$26&lt;&gt;"",ROW($AH$7:$AH$26)-MIN(ROW($AH$7:$AH$26))+1,""),""),ROW()-ROW(A$29)+1))),),"")</f>
        <v>0</v>
      </c>
    </row>
    <row r="43" spans="9:36">
      <c r="I43">
        <f t="array" ref="I43">IFERROR(CONCATENATE(TEXT(INDEX($I$7:$I$26,SMALL(IF($L$7:$L$26&lt;&gt;"",IF($I$7:$I$26&lt;&gt;"",ROW($I$7:$I$26)-MIN(ROW($I$7:$I$26))+1,""),""),ROW()-ROW(A$29)+1)),"##0"),","),"")</f>
        <v>0</v>
      </c>
      <c r="J43">
        <f t="array" ref="J43">IFERROR(CONCATENATE((INDEX($L$7:$L$26,SMALL(IF($L$7:$L$26&lt;&gt;"",IF($I$7:$I$26&lt;&gt;"",ROW($I$7:$I$26)-MIN(ROW($I$7:$I$26))+1,""),""),ROW()-ROW(A$29)+1))),","),"")</f>
        <v>0</v>
      </c>
      <c r="K43">
        <f t="array" ref="K43">IFERROR(CONCATENATE((INDEX($A$7:$A$26,SMALL(IF($L$7:$L$26&lt;&gt;"",IF($I$7:$I$26&lt;&gt;"",ROW($I$7:$I$26)-MIN(ROW($I$7:$I$26))+1,""),""),ROW()-ROW(A$29)+1))),),"")</f>
        <v>0</v>
      </c>
      <c r="N43">
        <f t="array" ref="N43">IFERROR(CONCATENATE((INDEX($Q$7:$Q$26,SMALL(IF($Q$7:$Q$26&lt;&gt;"",IF($N$7:$N$26&lt;&gt;"",ROW($N$7:$N$26)-MIN(ROW($N$7:$N$26))+1,""),""),ROW()-ROW(A$29)+1)))," "),"")</f>
        <v>0</v>
      </c>
      <c r="O43">
        <f t="array" ref="O43">IFERROR(CONCATENATE(TEXT(INDEX($N$7:$N$26,SMALL(IF($Q$7:$Q$26&lt;&gt;"",IF($N$7:$N$26&lt;&gt;"",ROW($N$7:$N$26)-MIN(ROW($N$7:$N$26))+1,""),""),ROW()-ROW(A$29)+1)),"##0")," "),"")</f>
        <v>0</v>
      </c>
      <c r="P43">
        <f t="array" ref="P43">IFERROR(CONCATENATE((INDEX($A$7:$A$26,SMALL(IF($Q$7:$Q$26&lt;&gt;"",IF($N$7:$N$26&lt;&gt;"",ROW($N$7:$N$26)-MIN(ROW($N$7:$N$26))+1,""),""),ROW()-ROW(A$29)+1))),),"")</f>
        <v>0</v>
      </c>
      <c r="S43">
        <f t="array" ref="S43">IFERROR(CONCATENATE((INDEX($V$7:$V$26,SMALL(IF($V$7:$V$26&lt;&gt;"",IF($S$7:$S$26&lt;&gt;"",ROW($S$7:$S$26)-MIN(ROW($S$7:$S$26))+1,""),""),ROW()-ROW(A$29)+1)))," "),"")</f>
        <v>0</v>
      </c>
      <c r="T43">
        <f t="array" ref="T43">IFERROR(CONCATENATE(TEXT(INDEX($S$7:$S$26,SMALL(IF($V$7:$V$26&lt;&gt;"",IF($S$7:$S$26&lt;&gt;"",ROW($S$7:$S$26)-MIN(ROW($S$7:$S$26))+1,""),""),ROW()-ROW(A$29)+1)),"##0")," "),"")</f>
        <v>0</v>
      </c>
      <c r="U43">
        <f t="array" ref="U43">IFERROR(CONCATENATE((INDEX($A$7:$A$26,SMALL(IF($V$7:$V$26&lt;&gt;"",IF($S$7:$S$26&lt;&gt;"",ROW($S$7:$S$26)-MIN(ROW($S$7:$S$26))+1,""),""),ROW()-ROW(A$29)+1))),),"")</f>
        <v>0</v>
      </c>
      <c r="X43">
        <f t="array" ref="X43">IFERROR(CONCATENATE((INDEX($AA$7:$AA$26,SMALL(IF($AA$7:$AA$26&lt;&gt;"",IF($X$7:$X$26&lt;&gt;"",ROW($X$7:$X$26)-MIN(ROW($X$7:$X$26))+1,""),""),ROW()-ROW(A$29)+1))),","),"")</f>
        <v>0</v>
      </c>
      <c r="Y43">
        <f t="array" ref="Y43">IFERROR(CONCATENATE(TEXT(INDEX($X$7:$X$26,SMALL(IF($AA$7:$AA$26&lt;&gt;"",IF($X$7:$X$26&lt;&gt;"",ROW($X$7:$X$26)-MIN(ROW($X$7:$X$26))+1,""),""),ROW()-ROW(A$29)+1)),"##0"),","),"")</f>
        <v>0</v>
      </c>
      <c r="Z43">
        <f t="array" ref="Z43">IFERROR(CONCATENATE((INDEX($A$7:$A$26,SMALL(IF($AA$7:$AA$26&lt;&gt;"",IF($X$7:$X$26&lt;&gt;"",ROW($X$7:$X$26)-MIN(ROW($X$7:$X$26))+1,""),""),ROW()-ROW(A$29)+1))),),"")</f>
        <v>0</v>
      </c>
      <c r="AC43">
        <f t="array" ref="AC43">IFERROR(CONCATENATE((INDEX($AF$7:$AF$26,SMALL(IF($AF$7:$AF$26&lt;&gt;"",IF($AC$7:$AC$26&lt;&gt;"",ROW($AC$7:$AC$26)-MIN(ROW($AC$7:$AC$26))+1,""),""),ROW()-ROW(A$29)+1)))," "),"")</f>
        <v>0</v>
      </c>
      <c r="AD43">
        <f t="array" ref="AD43">IFERROR(CONCATENATE(TEXT(INDEX($AC$7:$AC$26,SMALL(IF($AF$7:$AF$26&lt;&gt;"",IF($AC$7:$AC$26&lt;&gt;"",ROW($AC$7:$AC$26)-MIN(ROW($AC$7:$AC$26))+1,""),""),ROW()-ROW(A$29)+1)),"##0")," "),"")</f>
        <v>0</v>
      </c>
      <c r="AE43">
        <f t="array" ref="AE43">IFERROR(CONCATENATE((INDEX($A$7:$A$26,SMALL(IF($AF$7:$AF$26&lt;&gt;"",IF($AC$7:$AC$26&lt;&gt;"",ROW($AC$7:$AC$26)-MIN(ROW($AC$7:$AC$26))+1,""),""),ROW()-ROW(A$29)+1))),),"")</f>
        <v>0</v>
      </c>
      <c r="AH43">
        <f t="array" ref="AH43">IFERROR(CONCATENATE((INDEX($AK$7:$AK$26,SMALL(IF($AK$7:$AK$26&lt;&gt;"",IF($AH$7:$AH$26&lt;&gt;"",ROW($AH$7:$AH$26)-MIN(ROW($AH$7:$AH$26))+1,""),""),ROW()-ROW(A$29)+1)))," "),"")</f>
        <v>0</v>
      </c>
      <c r="AI43">
        <f t="array" ref="AI43">IFERROR(CONCATENATE(TEXT(INDEX($AH$7:$AH$26,SMALL(IF($AK$7:$AK$26&lt;&gt;"",IF($AH$7:$AH$26&lt;&gt;"",ROW($AH$7:$AH$26)-MIN(ROW($AH$7:$AH$26))+1,""),""),ROW()-ROW(A$29)+1)),"##0")," "),"")</f>
        <v>0</v>
      </c>
      <c r="AJ43">
        <f t="array" ref="AJ43">IFERROR(CONCATENATE((INDEX($A$7:$A$26,SMALL(IF($AK$7:$AK$26&lt;&gt;"",IF($AH$7:$AH$26&lt;&gt;"",ROW($AH$7:$AH$26)-MIN(ROW($AH$7:$AH$26))+1,""),""),ROW()-ROW(A$29)+1))),),"")</f>
        <v>0</v>
      </c>
    </row>
    <row r="44" spans="9:36">
      <c r="I44">
        <f t="array" ref="I44">IFERROR(CONCATENATE(TEXT(INDEX($I$7:$I$26,SMALL(IF($L$7:$L$26&lt;&gt;"",IF($I$7:$I$26&lt;&gt;"",ROW($I$7:$I$26)-MIN(ROW($I$7:$I$26))+1,""),""),ROW()-ROW(A$29)+1)),"##0"),","),"")</f>
        <v>0</v>
      </c>
      <c r="J44">
        <f t="array" ref="J44">IFERROR(CONCATENATE((INDEX($L$7:$L$26,SMALL(IF($L$7:$L$26&lt;&gt;"",IF($I$7:$I$26&lt;&gt;"",ROW($I$7:$I$26)-MIN(ROW($I$7:$I$26))+1,""),""),ROW()-ROW(A$29)+1))),","),"")</f>
        <v>0</v>
      </c>
      <c r="K44">
        <f t="array" ref="K44">IFERROR(CONCATENATE((INDEX($A$7:$A$26,SMALL(IF($L$7:$L$26&lt;&gt;"",IF($I$7:$I$26&lt;&gt;"",ROW($I$7:$I$26)-MIN(ROW($I$7:$I$26))+1,""),""),ROW()-ROW(A$29)+1))),),"")</f>
        <v>0</v>
      </c>
      <c r="N44">
        <f t="array" ref="N44">IFERROR(CONCATENATE((INDEX($Q$7:$Q$26,SMALL(IF($Q$7:$Q$26&lt;&gt;"",IF($N$7:$N$26&lt;&gt;"",ROW($N$7:$N$26)-MIN(ROW($N$7:$N$26))+1,""),""),ROW()-ROW(A$29)+1)))," "),"")</f>
        <v>0</v>
      </c>
      <c r="O44">
        <f t="array" ref="O44">IFERROR(CONCATENATE(TEXT(INDEX($N$7:$N$26,SMALL(IF($Q$7:$Q$26&lt;&gt;"",IF($N$7:$N$26&lt;&gt;"",ROW($N$7:$N$26)-MIN(ROW($N$7:$N$26))+1,""),""),ROW()-ROW(A$29)+1)),"##0")," "),"")</f>
        <v>0</v>
      </c>
      <c r="P44">
        <f t="array" ref="P44">IFERROR(CONCATENATE((INDEX($A$7:$A$26,SMALL(IF($Q$7:$Q$26&lt;&gt;"",IF($N$7:$N$26&lt;&gt;"",ROW($N$7:$N$26)-MIN(ROW($N$7:$N$26))+1,""),""),ROW()-ROW(A$29)+1))),),"")</f>
        <v>0</v>
      </c>
      <c r="S44">
        <f t="array" ref="S44">IFERROR(CONCATENATE((INDEX($V$7:$V$26,SMALL(IF($V$7:$V$26&lt;&gt;"",IF($S$7:$S$26&lt;&gt;"",ROW($S$7:$S$26)-MIN(ROW($S$7:$S$26))+1,""),""),ROW()-ROW(A$29)+1)))," "),"")</f>
        <v>0</v>
      </c>
      <c r="T44">
        <f t="array" ref="T44">IFERROR(CONCATENATE(TEXT(INDEX($S$7:$S$26,SMALL(IF($V$7:$V$26&lt;&gt;"",IF($S$7:$S$26&lt;&gt;"",ROW($S$7:$S$26)-MIN(ROW($S$7:$S$26))+1,""),""),ROW()-ROW(A$29)+1)),"##0")," "),"")</f>
        <v>0</v>
      </c>
      <c r="U44">
        <f t="array" ref="U44">IFERROR(CONCATENATE((INDEX($A$7:$A$26,SMALL(IF($V$7:$V$26&lt;&gt;"",IF($S$7:$S$26&lt;&gt;"",ROW($S$7:$S$26)-MIN(ROW($S$7:$S$26))+1,""),""),ROW()-ROW(A$29)+1))),),"")</f>
        <v>0</v>
      </c>
      <c r="X44">
        <f t="array" ref="X44">IFERROR(CONCATENATE((INDEX($AA$7:$AA$26,SMALL(IF($AA$7:$AA$26&lt;&gt;"",IF($X$7:$X$26&lt;&gt;"",ROW($X$7:$X$26)-MIN(ROW($X$7:$X$26))+1,""),""),ROW()-ROW(A$29)+1))),","),"")</f>
        <v>0</v>
      </c>
      <c r="Y44">
        <f t="array" ref="Y44">IFERROR(CONCATENATE(TEXT(INDEX($X$7:$X$26,SMALL(IF($AA$7:$AA$26&lt;&gt;"",IF($X$7:$X$26&lt;&gt;"",ROW($X$7:$X$26)-MIN(ROW($X$7:$X$26))+1,""),""),ROW()-ROW(A$29)+1)),"##0"),","),"")</f>
        <v>0</v>
      </c>
      <c r="Z44">
        <f t="array" ref="Z44">IFERROR(CONCATENATE((INDEX($A$7:$A$26,SMALL(IF($AA$7:$AA$26&lt;&gt;"",IF($X$7:$X$26&lt;&gt;"",ROW($X$7:$X$26)-MIN(ROW($X$7:$X$26))+1,""),""),ROW()-ROW(A$29)+1))),),"")</f>
        <v>0</v>
      </c>
      <c r="AC44">
        <f t="array" ref="AC44">IFERROR(CONCATENATE((INDEX($AF$7:$AF$26,SMALL(IF($AF$7:$AF$26&lt;&gt;"",IF($AC$7:$AC$26&lt;&gt;"",ROW($AC$7:$AC$26)-MIN(ROW($AC$7:$AC$26))+1,""),""),ROW()-ROW(A$29)+1)))," "),"")</f>
        <v>0</v>
      </c>
      <c r="AD44">
        <f t="array" ref="AD44">IFERROR(CONCATENATE(TEXT(INDEX($AC$7:$AC$26,SMALL(IF($AF$7:$AF$26&lt;&gt;"",IF($AC$7:$AC$26&lt;&gt;"",ROW($AC$7:$AC$26)-MIN(ROW($AC$7:$AC$26))+1,""),""),ROW()-ROW(A$29)+1)),"##0")," "),"")</f>
        <v>0</v>
      </c>
      <c r="AE44">
        <f t="array" ref="AE44">IFERROR(CONCATENATE((INDEX($A$7:$A$26,SMALL(IF($AF$7:$AF$26&lt;&gt;"",IF($AC$7:$AC$26&lt;&gt;"",ROW($AC$7:$AC$26)-MIN(ROW($AC$7:$AC$26))+1,""),""),ROW()-ROW(A$29)+1))),),"")</f>
        <v>0</v>
      </c>
      <c r="AH44">
        <f t="array" ref="AH44">IFERROR(CONCATENATE((INDEX($AK$7:$AK$26,SMALL(IF($AK$7:$AK$26&lt;&gt;"",IF($AH$7:$AH$26&lt;&gt;"",ROW($AH$7:$AH$26)-MIN(ROW($AH$7:$AH$26))+1,""),""),ROW()-ROW(A$29)+1)))," "),"")</f>
        <v>0</v>
      </c>
      <c r="AI44">
        <f t="array" ref="AI44">IFERROR(CONCATENATE(TEXT(INDEX($AH$7:$AH$26,SMALL(IF($AK$7:$AK$26&lt;&gt;"",IF($AH$7:$AH$26&lt;&gt;"",ROW($AH$7:$AH$26)-MIN(ROW($AH$7:$AH$26))+1,""),""),ROW()-ROW(A$29)+1)),"##0")," "),"")</f>
        <v>0</v>
      </c>
      <c r="AJ44">
        <f t="array" ref="AJ44">IFERROR(CONCATENATE((INDEX($A$7:$A$26,SMALL(IF($AK$7:$AK$26&lt;&gt;"",IF($AH$7:$AH$26&lt;&gt;"",ROW($AH$7:$AH$26)-MIN(ROW($AH$7:$AH$26))+1,""),""),ROW()-ROW(A$29)+1))),),"")</f>
        <v>0</v>
      </c>
    </row>
    <row r="45" spans="9:36">
      <c r="I45">
        <f t="array" ref="I45">IFERROR(CONCATENATE(TEXT(INDEX($I$7:$I$26,SMALL(IF($L$7:$L$26&lt;&gt;"",IF($I$7:$I$26&lt;&gt;"",ROW($I$7:$I$26)-MIN(ROW($I$7:$I$26))+1,""),""),ROW()-ROW(A$29)+1)),"##0"),","),"")</f>
        <v>0</v>
      </c>
      <c r="J45">
        <f t="array" ref="J45">IFERROR(CONCATENATE((INDEX($L$7:$L$26,SMALL(IF($L$7:$L$26&lt;&gt;"",IF($I$7:$I$26&lt;&gt;"",ROW($I$7:$I$26)-MIN(ROW($I$7:$I$26))+1,""),""),ROW()-ROW(A$29)+1))),","),"")</f>
        <v>0</v>
      </c>
      <c r="K45">
        <f t="array" ref="K45">IFERROR(CONCATENATE((INDEX($A$7:$A$26,SMALL(IF($L$7:$L$26&lt;&gt;"",IF($I$7:$I$26&lt;&gt;"",ROW($I$7:$I$26)-MIN(ROW($I$7:$I$26))+1,""),""),ROW()-ROW(A$29)+1))),),"")</f>
        <v>0</v>
      </c>
      <c r="N45">
        <f t="array" ref="N45">IFERROR(CONCATENATE((INDEX($Q$7:$Q$26,SMALL(IF($Q$7:$Q$26&lt;&gt;"",IF($N$7:$N$26&lt;&gt;"",ROW($N$7:$N$26)-MIN(ROW($N$7:$N$26))+1,""),""),ROW()-ROW(A$29)+1)))," "),"")</f>
        <v>0</v>
      </c>
      <c r="O45">
        <f t="array" ref="O45">IFERROR(CONCATENATE(TEXT(INDEX($N$7:$N$26,SMALL(IF($Q$7:$Q$26&lt;&gt;"",IF($N$7:$N$26&lt;&gt;"",ROW($N$7:$N$26)-MIN(ROW($N$7:$N$26))+1,""),""),ROW()-ROW(A$29)+1)),"##0")," "),"")</f>
        <v>0</v>
      </c>
      <c r="P45">
        <f t="array" ref="P45">IFERROR(CONCATENATE((INDEX($A$7:$A$26,SMALL(IF($Q$7:$Q$26&lt;&gt;"",IF($N$7:$N$26&lt;&gt;"",ROW($N$7:$N$26)-MIN(ROW($N$7:$N$26))+1,""),""),ROW()-ROW(A$29)+1))),),"")</f>
        <v>0</v>
      </c>
      <c r="S45">
        <f t="array" ref="S45">IFERROR(CONCATENATE((INDEX($V$7:$V$26,SMALL(IF($V$7:$V$26&lt;&gt;"",IF($S$7:$S$26&lt;&gt;"",ROW($S$7:$S$26)-MIN(ROW($S$7:$S$26))+1,""),""),ROW()-ROW(A$29)+1)))," "),"")</f>
        <v>0</v>
      </c>
      <c r="T45">
        <f t="array" ref="T45">IFERROR(CONCATENATE(TEXT(INDEX($S$7:$S$26,SMALL(IF($V$7:$V$26&lt;&gt;"",IF($S$7:$S$26&lt;&gt;"",ROW($S$7:$S$26)-MIN(ROW($S$7:$S$26))+1,""),""),ROW()-ROW(A$29)+1)),"##0")," "),"")</f>
        <v>0</v>
      </c>
      <c r="U45">
        <f t="array" ref="U45">IFERROR(CONCATENATE((INDEX($A$7:$A$26,SMALL(IF($V$7:$V$26&lt;&gt;"",IF($S$7:$S$26&lt;&gt;"",ROW($S$7:$S$26)-MIN(ROW($S$7:$S$26))+1,""),""),ROW()-ROW(A$29)+1))),),"")</f>
        <v>0</v>
      </c>
      <c r="X45">
        <f t="array" ref="X45">IFERROR(CONCATENATE((INDEX($AA$7:$AA$26,SMALL(IF($AA$7:$AA$26&lt;&gt;"",IF($X$7:$X$26&lt;&gt;"",ROW($X$7:$X$26)-MIN(ROW($X$7:$X$26))+1,""),""),ROW()-ROW(A$29)+1))),","),"")</f>
        <v>0</v>
      </c>
      <c r="Y45">
        <f t="array" ref="Y45">IFERROR(CONCATENATE(TEXT(INDEX($X$7:$X$26,SMALL(IF($AA$7:$AA$26&lt;&gt;"",IF($X$7:$X$26&lt;&gt;"",ROW($X$7:$X$26)-MIN(ROW($X$7:$X$26))+1,""),""),ROW()-ROW(A$29)+1)),"##0"),","),"")</f>
        <v>0</v>
      </c>
      <c r="Z45">
        <f t="array" ref="Z45">IFERROR(CONCATENATE((INDEX($A$7:$A$26,SMALL(IF($AA$7:$AA$26&lt;&gt;"",IF($X$7:$X$26&lt;&gt;"",ROW($X$7:$X$26)-MIN(ROW($X$7:$X$26))+1,""),""),ROW()-ROW(A$29)+1))),),"")</f>
        <v>0</v>
      </c>
      <c r="AC45">
        <f t="array" ref="AC45">IFERROR(CONCATENATE((INDEX($AF$7:$AF$26,SMALL(IF($AF$7:$AF$26&lt;&gt;"",IF($AC$7:$AC$26&lt;&gt;"",ROW($AC$7:$AC$26)-MIN(ROW($AC$7:$AC$26))+1,""),""),ROW()-ROW(A$29)+1)))," "),"")</f>
        <v>0</v>
      </c>
      <c r="AD45">
        <f t="array" ref="AD45">IFERROR(CONCATENATE(TEXT(INDEX($AC$7:$AC$26,SMALL(IF($AF$7:$AF$26&lt;&gt;"",IF($AC$7:$AC$26&lt;&gt;"",ROW($AC$7:$AC$26)-MIN(ROW($AC$7:$AC$26))+1,""),""),ROW()-ROW(A$29)+1)),"##0")," "),"")</f>
        <v>0</v>
      </c>
      <c r="AE45">
        <f t="array" ref="AE45">IFERROR(CONCATENATE((INDEX($A$7:$A$26,SMALL(IF($AF$7:$AF$26&lt;&gt;"",IF($AC$7:$AC$26&lt;&gt;"",ROW($AC$7:$AC$26)-MIN(ROW($AC$7:$AC$26))+1,""),""),ROW()-ROW(A$29)+1))),),"")</f>
        <v>0</v>
      </c>
      <c r="AH45">
        <f t="array" ref="AH45">IFERROR(CONCATENATE((INDEX($AK$7:$AK$26,SMALL(IF($AK$7:$AK$26&lt;&gt;"",IF($AH$7:$AH$26&lt;&gt;"",ROW($AH$7:$AH$26)-MIN(ROW($AH$7:$AH$26))+1,""),""),ROW()-ROW(A$29)+1)))," "),"")</f>
        <v>0</v>
      </c>
      <c r="AI45">
        <f t="array" ref="AI45">IFERROR(CONCATENATE(TEXT(INDEX($AH$7:$AH$26,SMALL(IF($AK$7:$AK$26&lt;&gt;"",IF($AH$7:$AH$26&lt;&gt;"",ROW($AH$7:$AH$26)-MIN(ROW($AH$7:$AH$26))+1,""),""),ROW()-ROW(A$29)+1)),"##0")," "),"")</f>
        <v>0</v>
      </c>
      <c r="AJ45">
        <f t="array" ref="AJ45">IFERROR(CONCATENATE((INDEX($A$7:$A$26,SMALL(IF($AK$7:$AK$26&lt;&gt;"",IF($AH$7:$AH$26&lt;&gt;"",ROW($AH$7:$AH$26)-MIN(ROW($AH$7:$AH$26))+1,""),""),ROW()-ROW(A$29)+1))),),"")</f>
        <v>0</v>
      </c>
    </row>
    <row r="46" spans="9:36">
      <c r="I46">
        <f t="array" ref="I46">IFERROR(CONCATENATE(TEXT(INDEX($I$7:$I$26,SMALL(IF($L$7:$L$26&lt;&gt;"",IF($I$7:$I$26&lt;&gt;"",ROW($I$7:$I$26)-MIN(ROW($I$7:$I$26))+1,""),""),ROW()-ROW(A$29)+1)),"##0"),","),"")</f>
        <v>0</v>
      </c>
      <c r="J46">
        <f t="array" ref="J46">IFERROR(CONCATENATE((INDEX($L$7:$L$26,SMALL(IF($L$7:$L$26&lt;&gt;"",IF($I$7:$I$26&lt;&gt;"",ROW($I$7:$I$26)-MIN(ROW($I$7:$I$26))+1,""),""),ROW()-ROW(A$29)+1))),","),"")</f>
        <v>0</v>
      </c>
      <c r="K46">
        <f t="array" ref="K46">IFERROR(CONCATENATE((INDEX($A$7:$A$26,SMALL(IF($L$7:$L$26&lt;&gt;"",IF($I$7:$I$26&lt;&gt;"",ROW($I$7:$I$26)-MIN(ROW($I$7:$I$26))+1,""),""),ROW()-ROW(A$29)+1))),),"")</f>
        <v>0</v>
      </c>
      <c r="N46">
        <f t="array" ref="N46">IFERROR(CONCATENATE((INDEX($Q$7:$Q$26,SMALL(IF($Q$7:$Q$26&lt;&gt;"",IF($N$7:$N$26&lt;&gt;"",ROW($N$7:$N$26)-MIN(ROW($N$7:$N$26))+1,""),""),ROW()-ROW(A$29)+1)))," "),"")</f>
        <v>0</v>
      </c>
      <c r="O46">
        <f t="array" ref="O46">IFERROR(CONCATENATE(TEXT(INDEX($N$7:$N$26,SMALL(IF($Q$7:$Q$26&lt;&gt;"",IF($N$7:$N$26&lt;&gt;"",ROW($N$7:$N$26)-MIN(ROW($N$7:$N$26))+1,""),""),ROW()-ROW(A$29)+1)),"##0")," "),"")</f>
        <v>0</v>
      </c>
      <c r="P46">
        <f t="array" ref="P46">IFERROR(CONCATENATE((INDEX($A$7:$A$26,SMALL(IF($Q$7:$Q$26&lt;&gt;"",IF($N$7:$N$26&lt;&gt;"",ROW($N$7:$N$26)-MIN(ROW($N$7:$N$26))+1,""),""),ROW()-ROW(A$29)+1))),),"")</f>
        <v>0</v>
      </c>
      <c r="S46">
        <f t="array" ref="S46">IFERROR(CONCATENATE((INDEX($V$7:$V$26,SMALL(IF($V$7:$V$26&lt;&gt;"",IF($S$7:$S$26&lt;&gt;"",ROW($S$7:$S$26)-MIN(ROW($S$7:$S$26))+1,""),""),ROW()-ROW(A$29)+1)))," "),"")</f>
        <v>0</v>
      </c>
      <c r="T46">
        <f t="array" ref="T46">IFERROR(CONCATENATE(TEXT(INDEX($S$7:$S$26,SMALL(IF($V$7:$V$26&lt;&gt;"",IF($S$7:$S$26&lt;&gt;"",ROW($S$7:$S$26)-MIN(ROW($S$7:$S$26))+1,""),""),ROW()-ROW(A$29)+1)),"##0")," "),"")</f>
        <v>0</v>
      </c>
      <c r="U46">
        <f t="array" ref="U46">IFERROR(CONCATENATE((INDEX($A$7:$A$26,SMALL(IF($V$7:$V$26&lt;&gt;"",IF($S$7:$S$26&lt;&gt;"",ROW($S$7:$S$26)-MIN(ROW($S$7:$S$26))+1,""),""),ROW()-ROW(A$29)+1))),),"")</f>
        <v>0</v>
      </c>
      <c r="X46">
        <f t="array" ref="X46">IFERROR(CONCATENATE((INDEX($AA$7:$AA$26,SMALL(IF($AA$7:$AA$26&lt;&gt;"",IF($X$7:$X$26&lt;&gt;"",ROW($X$7:$X$26)-MIN(ROW($X$7:$X$26))+1,""),""),ROW()-ROW(A$29)+1))),","),"")</f>
        <v>0</v>
      </c>
      <c r="Y46">
        <f t="array" ref="Y46">IFERROR(CONCATENATE(TEXT(INDEX($X$7:$X$26,SMALL(IF($AA$7:$AA$26&lt;&gt;"",IF($X$7:$X$26&lt;&gt;"",ROW($X$7:$X$26)-MIN(ROW($X$7:$X$26))+1,""),""),ROW()-ROW(A$29)+1)),"##0"),","),"")</f>
        <v>0</v>
      </c>
      <c r="Z46">
        <f t="array" ref="Z46">IFERROR(CONCATENATE((INDEX($A$7:$A$26,SMALL(IF($AA$7:$AA$26&lt;&gt;"",IF($X$7:$X$26&lt;&gt;"",ROW($X$7:$X$26)-MIN(ROW($X$7:$X$26))+1,""),""),ROW()-ROW(A$29)+1))),),"")</f>
        <v>0</v>
      </c>
      <c r="AC46">
        <f t="array" ref="AC46">IFERROR(CONCATENATE((INDEX($AF$7:$AF$26,SMALL(IF($AF$7:$AF$26&lt;&gt;"",IF($AC$7:$AC$26&lt;&gt;"",ROW($AC$7:$AC$26)-MIN(ROW($AC$7:$AC$26))+1,""),""),ROW()-ROW(A$29)+1)))," "),"")</f>
        <v>0</v>
      </c>
      <c r="AD46">
        <f t="array" ref="AD46">IFERROR(CONCATENATE(TEXT(INDEX($AC$7:$AC$26,SMALL(IF($AF$7:$AF$26&lt;&gt;"",IF($AC$7:$AC$26&lt;&gt;"",ROW($AC$7:$AC$26)-MIN(ROW($AC$7:$AC$26))+1,""),""),ROW()-ROW(A$29)+1)),"##0")," "),"")</f>
        <v>0</v>
      </c>
      <c r="AE46">
        <f t="array" ref="AE46">IFERROR(CONCATENATE((INDEX($A$7:$A$26,SMALL(IF($AF$7:$AF$26&lt;&gt;"",IF($AC$7:$AC$26&lt;&gt;"",ROW($AC$7:$AC$26)-MIN(ROW($AC$7:$AC$26))+1,""),""),ROW()-ROW(A$29)+1))),),"")</f>
        <v>0</v>
      </c>
      <c r="AH46">
        <f t="array" ref="AH46">IFERROR(CONCATENATE((INDEX($AK$7:$AK$26,SMALL(IF($AK$7:$AK$26&lt;&gt;"",IF($AH$7:$AH$26&lt;&gt;"",ROW($AH$7:$AH$26)-MIN(ROW($AH$7:$AH$26))+1,""),""),ROW()-ROW(A$29)+1)))," "),"")</f>
        <v>0</v>
      </c>
      <c r="AI46">
        <f t="array" ref="AI46">IFERROR(CONCATENATE(TEXT(INDEX($AH$7:$AH$26,SMALL(IF($AK$7:$AK$26&lt;&gt;"",IF($AH$7:$AH$26&lt;&gt;"",ROW($AH$7:$AH$26)-MIN(ROW($AH$7:$AH$26))+1,""),""),ROW()-ROW(A$29)+1)),"##0")," "),"")</f>
        <v>0</v>
      </c>
      <c r="AJ46">
        <f t="array" ref="AJ46">IFERROR(CONCATENATE((INDEX($A$7:$A$26,SMALL(IF($AK$7:$AK$26&lt;&gt;"",IF($AH$7:$AH$26&lt;&gt;"",ROW($AH$7:$AH$26)-MIN(ROW($AH$7:$AH$26))+1,""),""),ROW()-ROW(A$29)+1))),),"")</f>
        <v>0</v>
      </c>
    </row>
    <row r="47" spans="9:36">
      <c r="I47">
        <f t="array" ref="I47">IFERROR(CONCATENATE(TEXT(INDEX($I$7:$I$26,SMALL(IF($L$7:$L$26&lt;&gt;"",IF($I$7:$I$26&lt;&gt;"",ROW($I$7:$I$26)-MIN(ROW($I$7:$I$26))+1,""),""),ROW()-ROW(A$29)+1)),"##0"),","),"")</f>
        <v>0</v>
      </c>
      <c r="J47">
        <f t="array" ref="J47">IFERROR(CONCATENATE((INDEX($L$7:$L$26,SMALL(IF($L$7:$L$26&lt;&gt;"",IF($I$7:$I$26&lt;&gt;"",ROW($I$7:$I$26)-MIN(ROW($I$7:$I$26))+1,""),""),ROW()-ROW(A$29)+1))),","),"")</f>
        <v>0</v>
      </c>
      <c r="K47">
        <f t="array" ref="K47">IFERROR(CONCATENATE((INDEX($A$7:$A$26,SMALL(IF($L$7:$L$26&lt;&gt;"",IF($I$7:$I$26&lt;&gt;"",ROW($I$7:$I$26)-MIN(ROW($I$7:$I$26))+1,""),""),ROW()-ROW(A$29)+1))),),"")</f>
        <v>0</v>
      </c>
      <c r="N47">
        <f t="array" ref="N47">IFERROR(CONCATENATE((INDEX($Q$7:$Q$26,SMALL(IF($Q$7:$Q$26&lt;&gt;"",IF($N$7:$N$26&lt;&gt;"",ROW($N$7:$N$26)-MIN(ROW($N$7:$N$26))+1,""),""),ROW()-ROW(A$29)+1)))," "),"")</f>
        <v>0</v>
      </c>
      <c r="O47">
        <f t="array" ref="O47">IFERROR(CONCATENATE(TEXT(INDEX($N$7:$N$26,SMALL(IF($Q$7:$Q$26&lt;&gt;"",IF($N$7:$N$26&lt;&gt;"",ROW($N$7:$N$26)-MIN(ROW($N$7:$N$26))+1,""),""),ROW()-ROW(A$29)+1)),"##0")," "),"")</f>
        <v>0</v>
      </c>
      <c r="P47">
        <f t="array" ref="P47">IFERROR(CONCATENATE((INDEX($A$7:$A$26,SMALL(IF($Q$7:$Q$26&lt;&gt;"",IF($N$7:$N$26&lt;&gt;"",ROW($N$7:$N$26)-MIN(ROW($N$7:$N$26))+1,""),""),ROW()-ROW(A$29)+1))),),"")</f>
        <v>0</v>
      </c>
      <c r="S47">
        <f t="array" ref="S47">IFERROR(CONCATENATE((INDEX($V$7:$V$26,SMALL(IF($V$7:$V$26&lt;&gt;"",IF($S$7:$S$26&lt;&gt;"",ROW($S$7:$S$26)-MIN(ROW($S$7:$S$26))+1,""),""),ROW()-ROW(A$29)+1)))," "),"")</f>
        <v>0</v>
      </c>
      <c r="T47">
        <f t="array" ref="T47">IFERROR(CONCATENATE(TEXT(INDEX($S$7:$S$26,SMALL(IF($V$7:$V$26&lt;&gt;"",IF($S$7:$S$26&lt;&gt;"",ROW($S$7:$S$26)-MIN(ROW($S$7:$S$26))+1,""),""),ROW()-ROW(A$29)+1)),"##0")," "),"")</f>
        <v>0</v>
      </c>
      <c r="U47">
        <f t="array" ref="U47">IFERROR(CONCATENATE((INDEX($A$7:$A$26,SMALL(IF($V$7:$V$26&lt;&gt;"",IF($S$7:$S$26&lt;&gt;"",ROW($S$7:$S$26)-MIN(ROW($S$7:$S$26))+1,""),""),ROW()-ROW(A$29)+1))),),"")</f>
        <v>0</v>
      </c>
      <c r="X47">
        <f t="array" ref="X47">IFERROR(CONCATENATE((INDEX($AA$7:$AA$26,SMALL(IF($AA$7:$AA$26&lt;&gt;"",IF($X$7:$X$26&lt;&gt;"",ROW($X$7:$X$26)-MIN(ROW($X$7:$X$26))+1,""),""),ROW()-ROW(A$29)+1))),","),"")</f>
        <v>0</v>
      </c>
      <c r="Y47">
        <f t="array" ref="Y47">IFERROR(CONCATENATE(TEXT(INDEX($X$7:$X$26,SMALL(IF($AA$7:$AA$26&lt;&gt;"",IF($X$7:$X$26&lt;&gt;"",ROW($X$7:$X$26)-MIN(ROW($X$7:$X$26))+1,""),""),ROW()-ROW(A$29)+1)),"##0"),","),"")</f>
        <v>0</v>
      </c>
      <c r="Z47">
        <f t="array" ref="Z47">IFERROR(CONCATENATE((INDEX($A$7:$A$26,SMALL(IF($AA$7:$AA$26&lt;&gt;"",IF($X$7:$X$26&lt;&gt;"",ROW($X$7:$X$26)-MIN(ROW($X$7:$X$26))+1,""),""),ROW()-ROW(A$29)+1))),),"")</f>
        <v>0</v>
      </c>
      <c r="AC47">
        <f t="array" ref="AC47">IFERROR(CONCATENATE((INDEX($AF$7:$AF$26,SMALL(IF($AF$7:$AF$26&lt;&gt;"",IF($AC$7:$AC$26&lt;&gt;"",ROW($AC$7:$AC$26)-MIN(ROW($AC$7:$AC$26))+1,""),""),ROW()-ROW(A$29)+1)))," "),"")</f>
        <v>0</v>
      </c>
      <c r="AD47">
        <f t="array" ref="AD47">IFERROR(CONCATENATE(TEXT(INDEX($AC$7:$AC$26,SMALL(IF($AF$7:$AF$26&lt;&gt;"",IF($AC$7:$AC$26&lt;&gt;"",ROW($AC$7:$AC$26)-MIN(ROW($AC$7:$AC$26))+1,""),""),ROW()-ROW(A$29)+1)),"##0")," "),"")</f>
        <v>0</v>
      </c>
      <c r="AE47">
        <f t="array" ref="AE47">IFERROR(CONCATENATE((INDEX($A$7:$A$26,SMALL(IF($AF$7:$AF$26&lt;&gt;"",IF($AC$7:$AC$26&lt;&gt;"",ROW($AC$7:$AC$26)-MIN(ROW($AC$7:$AC$26))+1,""),""),ROW()-ROW(A$29)+1))),),"")</f>
        <v>0</v>
      </c>
      <c r="AH47">
        <f t="array" ref="AH47">IFERROR(CONCATENATE((INDEX($AK$7:$AK$26,SMALL(IF($AK$7:$AK$26&lt;&gt;"",IF($AH$7:$AH$26&lt;&gt;"",ROW($AH$7:$AH$26)-MIN(ROW($AH$7:$AH$26))+1,""),""),ROW()-ROW(A$29)+1)))," "),"")</f>
        <v>0</v>
      </c>
      <c r="AI47">
        <f t="array" ref="AI47">IFERROR(CONCATENATE(TEXT(INDEX($AH$7:$AH$26,SMALL(IF($AK$7:$AK$26&lt;&gt;"",IF($AH$7:$AH$26&lt;&gt;"",ROW($AH$7:$AH$26)-MIN(ROW($AH$7:$AH$26))+1,""),""),ROW()-ROW(A$29)+1)),"##0")," "),"")</f>
        <v>0</v>
      </c>
      <c r="AJ47">
        <f t="array" ref="AJ47">IFERROR(CONCATENATE((INDEX($A$7:$A$26,SMALL(IF($AK$7:$AK$26&lt;&gt;"",IF($AH$7:$AH$26&lt;&gt;"",ROW($AH$7:$AH$26)-MIN(ROW($AH$7:$AH$26))+1,""),""),ROW()-ROW(A$29)+1))),),"")</f>
        <v>0</v>
      </c>
    </row>
    <row r="48" spans="9:36">
      <c r="I48">
        <f t="array" ref="I48">IFERROR(CONCATENATE(TEXT(INDEX($I$7:$I$26,SMALL(IF($L$7:$L$26&lt;&gt;"",IF($I$7:$I$26&lt;&gt;"",ROW($I$7:$I$26)-MIN(ROW($I$7:$I$26))+1,""),""),ROW()-ROW(A$29)+1)),"##0"),","),"")</f>
        <v>0</v>
      </c>
      <c r="J48">
        <f t="array" ref="J48">IFERROR(CONCATENATE((INDEX($L$7:$L$26,SMALL(IF($L$7:$L$26&lt;&gt;"",IF($I$7:$I$26&lt;&gt;"",ROW($I$7:$I$26)-MIN(ROW($I$7:$I$26))+1,""),""),ROW()-ROW(A$29)+1))),","),"")</f>
        <v>0</v>
      </c>
      <c r="K48">
        <f t="array" ref="K48">IFERROR(CONCATENATE((INDEX($A$7:$A$26,SMALL(IF($L$7:$L$26&lt;&gt;"",IF($I$7:$I$26&lt;&gt;"",ROW($I$7:$I$26)-MIN(ROW($I$7:$I$26))+1,""),""),ROW()-ROW(A$29)+1))),),"")</f>
        <v>0</v>
      </c>
      <c r="N48">
        <f t="array" ref="N48">IFERROR(CONCATENATE((INDEX($Q$7:$Q$26,SMALL(IF($Q$7:$Q$26&lt;&gt;"",IF($N$7:$N$26&lt;&gt;"",ROW($N$7:$N$26)-MIN(ROW($N$7:$N$26))+1,""),""),ROW()-ROW(A$29)+1)))," "),"")</f>
        <v>0</v>
      </c>
      <c r="O48">
        <f t="array" ref="O48">IFERROR(CONCATENATE(TEXT(INDEX($N$7:$N$26,SMALL(IF($Q$7:$Q$26&lt;&gt;"",IF($N$7:$N$26&lt;&gt;"",ROW($N$7:$N$26)-MIN(ROW($N$7:$N$26))+1,""),""),ROW()-ROW(A$29)+1)),"##0")," "),"")</f>
        <v>0</v>
      </c>
      <c r="P48">
        <f t="array" ref="P48">IFERROR(CONCATENATE((INDEX($A$7:$A$26,SMALL(IF($Q$7:$Q$26&lt;&gt;"",IF($N$7:$N$26&lt;&gt;"",ROW($N$7:$N$26)-MIN(ROW($N$7:$N$26))+1,""),""),ROW()-ROW(A$29)+1))),),"")</f>
        <v>0</v>
      </c>
      <c r="S48">
        <f t="array" ref="S48">IFERROR(CONCATENATE((INDEX($V$7:$V$26,SMALL(IF($V$7:$V$26&lt;&gt;"",IF($S$7:$S$26&lt;&gt;"",ROW($S$7:$S$26)-MIN(ROW($S$7:$S$26))+1,""),""),ROW()-ROW(A$29)+1)))," "),"")</f>
        <v>0</v>
      </c>
      <c r="T48">
        <f t="array" ref="T48">IFERROR(CONCATENATE(TEXT(INDEX($S$7:$S$26,SMALL(IF($V$7:$V$26&lt;&gt;"",IF($S$7:$S$26&lt;&gt;"",ROW($S$7:$S$26)-MIN(ROW($S$7:$S$26))+1,""),""),ROW()-ROW(A$29)+1)),"##0")," "),"")</f>
        <v>0</v>
      </c>
      <c r="U48">
        <f t="array" ref="U48">IFERROR(CONCATENATE((INDEX($A$7:$A$26,SMALL(IF($V$7:$V$26&lt;&gt;"",IF($S$7:$S$26&lt;&gt;"",ROW($S$7:$S$26)-MIN(ROW($S$7:$S$26))+1,""),""),ROW()-ROW(A$29)+1))),),"")</f>
        <v>0</v>
      </c>
      <c r="X48">
        <f t="array" ref="X48">IFERROR(CONCATENATE((INDEX($AA$7:$AA$26,SMALL(IF($AA$7:$AA$26&lt;&gt;"",IF($X$7:$X$26&lt;&gt;"",ROW($X$7:$X$26)-MIN(ROW($X$7:$X$26))+1,""),""),ROW()-ROW(A$29)+1))),","),"")</f>
        <v>0</v>
      </c>
      <c r="Y48">
        <f t="array" ref="Y48">IFERROR(CONCATENATE(TEXT(INDEX($X$7:$X$26,SMALL(IF($AA$7:$AA$26&lt;&gt;"",IF($X$7:$X$26&lt;&gt;"",ROW($X$7:$X$26)-MIN(ROW($X$7:$X$26))+1,""),""),ROW()-ROW(A$29)+1)),"##0"),","),"")</f>
        <v>0</v>
      </c>
      <c r="Z48">
        <f t="array" ref="Z48">IFERROR(CONCATENATE((INDEX($A$7:$A$26,SMALL(IF($AA$7:$AA$26&lt;&gt;"",IF($X$7:$X$26&lt;&gt;"",ROW($X$7:$X$26)-MIN(ROW($X$7:$X$26))+1,""),""),ROW()-ROW(A$29)+1))),),"")</f>
        <v>0</v>
      </c>
      <c r="AC48">
        <f t="array" ref="AC48">IFERROR(CONCATENATE((INDEX($AF$7:$AF$26,SMALL(IF($AF$7:$AF$26&lt;&gt;"",IF($AC$7:$AC$26&lt;&gt;"",ROW($AC$7:$AC$26)-MIN(ROW($AC$7:$AC$26))+1,""),""),ROW()-ROW(A$29)+1)))," "),"")</f>
        <v>0</v>
      </c>
      <c r="AD48">
        <f t="array" ref="AD48">IFERROR(CONCATENATE(TEXT(INDEX($AC$7:$AC$26,SMALL(IF($AF$7:$AF$26&lt;&gt;"",IF($AC$7:$AC$26&lt;&gt;"",ROW($AC$7:$AC$26)-MIN(ROW($AC$7:$AC$26))+1,""),""),ROW()-ROW(A$29)+1)),"##0")," "),"")</f>
        <v>0</v>
      </c>
      <c r="AE48">
        <f t="array" ref="AE48">IFERROR(CONCATENATE((INDEX($A$7:$A$26,SMALL(IF($AF$7:$AF$26&lt;&gt;"",IF($AC$7:$AC$26&lt;&gt;"",ROW($AC$7:$AC$26)-MIN(ROW($AC$7:$AC$26))+1,""),""),ROW()-ROW(A$29)+1))),),"")</f>
        <v>0</v>
      </c>
      <c r="AH48">
        <f t="array" ref="AH48">IFERROR(CONCATENATE((INDEX($AK$7:$AK$26,SMALL(IF($AK$7:$AK$26&lt;&gt;"",IF($AH$7:$AH$26&lt;&gt;"",ROW($AH$7:$AH$26)-MIN(ROW($AH$7:$AH$26))+1,""),""),ROW()-ROW(A$29)+1)))," "),"")</f>
        <v>0</v>
      </c>
      <c r="AI48">
        <f t="array" ref="AI48">IFERROR(CONCATENATE(TEXT(INDEX($AH$7:$AH$26,SMALL(IF($AK$7:$AK$26&lt;&gt;"",IF($AH$7:$AH$26&lt;&gt;"",ROW($AH$7:$AH$26)-MIN(ROW($AH$7:$AH$26))+1,""),""),ROW()-ROW(A$29)+1)),"##0")," "),"")</f>
        <v>0</v>
      </c>
      <c r="AJ48">
        <f t="array" ref="AJ48">IFERROR(CONCATENATE((INDEX($A$7:$A$26,SMALL(IF($AK$7:$AK$26&lt;&gt;"",IF($AH$7:$AH$26&lt;&gt;"",ROW($AH$7:$AH$26)-MIN(ROW($AH$7:$AH$26))+1,""),""),ROW()-ROW(A$29)+1))),),"")</f>
        <v>0</v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B9">
    <cfRule type="cellIs" dxfId="1" priority="171" operator="equal">
      <formula>0</formula>
    </cfRule>
    <cfRule type="cellIs" dxfId="2" priority="172" operator="lessThan">
      <formula>E9</formula>
    </cfRule>
  </conditionalFormatting>
  <conditionalFormatting sqref="AC9">
    <cfRule type="cellIs" dxfId="1" priority="173" operator="greaterThan">
      <formula>AB9</formula>
    </cfRule>
  </conditionalFormatting>
  <conditionalFormatting sqref="AD9">
    <cfRule type="cellIs" dxfId="4" priority="174" operator="lessThanOrEqual">
      <formula>F9</formula>
    </cfRule>
  </conditionalFormatting>
  <conditionalFormatting sqref="AE9">
    <cfRule type="cellIs" dxfId="4" priority="175" operator="lessThanOrEqual">
      <formula>G9</formula>
    </cfRule>
  </conditionalFormatting>
  <conditionalFormatting sqref="AG9">
    <cfRule type="cellIs" dxfId="1" priority="176" operator="equal">
      <formula>0</formula>
    </cfRule>
    <cfRule type="cellIs" dxfId="2" priority="177" operator="lessThan">
      <formula>E9</formula>
    </cfRule>
  </conditionalFormatting>
  <conditionalFormatting sqref="AH9">
    <cfRule type="cellIs" dxfId="1" priority="178" operator="greaterThan">
      <formula>AG9</formula>
    </cfRule>
  </conditionalFormatting>
  <conditionalFormatting sqref="AI9">
    <cfRule type="cellIs" dxfId="4" priority="179" operator="lessThanOrEqual">
      <formula>F9</formula>
    </cfRule>
  </conditionalFormatting>
  <conditionalFormatting sqref="AJ9">
    <cfRule type="cellIs" dxfId="4" priority="180" operator="lessThanOrEqual">
      <formula>G9</formula>
    </cfRule>
  </conditionalFormatting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2">
    <cfRule type="expression" dxfId="0" priority="61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3">
    <cfRule type="expression" dxfId="0" priority="65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4">
    <cfRule type="expression" dxfId="0" priority="69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5">
    <cfRule type="expression" dxfId="0" priority="73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6">
    <cfRule type="expression" dxfId="0" priority="77">
      <formula>AND(ISBLANK(D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H10">
    <cfRule type="cellIs" dxfId="1" priority="86" operator="equal">
      <formula>0</formula>
    </cfRule>
    <cfRule type="cellIs" dxfId="2" priority="87" operator="lessThan">
      <formula>E10</formula>
    </cfRule>
  </conditionalFormatting>
  <conditionalFormatting sqref="H11">
    <cfRule type="cellIs" dxfId="1" priority="91" operator="equal">
      <formula>0</formula>
    </cfRule>
    <cfRule type="cellIs" dxfId="2" priority="92" operator="lessThan">
      <formula>E11</formula>
    </cfRule>
  </conditionalFormatting>
  <conditionalFormatting sqref="H16">
    <cfRule type="cellIs" dxfId="1" priority="96" operator="equal">
      <formula>0</formula>
    </cfRule>
    <cfRule type="cellIs" dxfId="2" priority="97" operator="lessThan">
      <formula>E16</formula>
    </cfRule>
  </conditionalFormatting>
  <conditionalFormatting sqref="H18">
    <cfRule type="cellIs" dxfId="1" priority="101" operator="equal">
      <formula>0</formula>
    </cfRule>
    <cfRule type="cellIs" dxfId="2" priority="102" operator="lessThan">
      <formula>E18</formula>
    </cfRule>
  </conditionalFormatting>
  <conditionalFormatting sqref="H21">
    <cfRule type="cellIs" dxfId="1" priority="106" operator="equal">
      <formula>0</formula>
    </cfRule>
    <cfRule type="cellIs" dxfId="2" priority="107" operator="lessThan">
      <formula>E21</formula>
    </cfRule>
  </conditionalFormatting>
  <conditionalFormatting sqref="H9">
    <cfRule type="cellIs" dxfId="1" priority="81" operator="equal">
      <formula>0</formula>
    </cfRule>
    <cfRule type="cellIs" dxfId="2" priority="82" operator="lessThan">
      <formula>E9</formula>
    </cfRule>
  </conditionalFormatting>
  <conditionalFormatting sqref="I10">
    <cfRule type="cellIs" dxfId="1" priority="88" operator="greaterThan">
      <formula>H10</formula>
    </cfRule>
  </conditionalFormatting>
  <conditionalFormatting sqref="I11">
    <cfRule type="cellIs" dxfId="1" priority="93" operator="greaterThan">
      <formula>H11</formula>
    </cfRule>
  </conditionalFormatting>
  <conditionalFormatting sqref="I16">
    <cfRule type="cellIs" dxfId="1" priority="98" operator="greaterThan">
      <formula>H16</formula>
    </cfRule>
  </conditionalFormatting>
  <conditionalFormatting sqref="I18">
    <cfRule type="cellIs" dxfId="1" priority="103" operator="greaterThan">
      <formula>H18</formula>
    </cfRule>
  </conditionalFormatting>
  <conditionalFormatting sqref="I21">
    <cfRule type="cellIs" dxfId="1" priority="108" operator="greaterThan">
      <formula>H21</formula>
    </cfRule>
  </conditionalFormatting>
  <conditionalFormatting sqref="I9">
    <cfRule type="cellIs" dxfId="1" priority="83" operator="greaterThan">
      <formula>H9</formula>
    </cfRule>
  </conditionalFormatting>
  <conditionalFormatting sqref="J10">
    <cfRule type="cellIs" dxfId="4" priority="89" operator="lessThanOrEqual">
      <formula>F10</formula>
    </cfRule>
  </conditionalFormatting>
  <conditionalFormatting sqref="J11">
    <cfRule type="cellIs" dxfId="4" priority="94" operator="lessThanOrEqual">
      <formula>F11</formula>
    </cfRule>
  </conditionalFormatting>
  <conditionalFormatting sqref="J16">
    <cfRule type="cellIs" dxfId="4" priority="99" operator="lessThanOrEqual">
      <formula>F16</formula>
    </cfRule>
  </conditionalFormatting>
  <conditionalFormatting sqref="J18">
    <cfRule type="cellIs" dxfId="4" priority="104" operator="lessThanOrEqual">
      <formula>F18</formula>
    </cfRule>
  </conditionalFormatting>
  <conditionalFormatting sqref="J21">
    <cfRule type="cellIs" dxfId="4" priority="109" operator="lessThanOrEqual">
      <formula>F21</formula>
    </cfRule>
  </conditionalFormatting>
  <conditionalFormatting sqref="J9">
    <cfRule type="cellIs" dxfId="4" priority="84" operator="lessThanOrEqual">
      <formula>F9</formula>
    </cfRule>
  </conditionalFormatting>
  <conditionalFormatting sqref="K10">
    <cfRule type="cellIs" dxfId="4" priority="90" operator="lessThanOrEqual">
      <formula>G10</formula>
    </cfRule>
  </conditionalFormatting>
  <conditionalFormatting sqref="K11">
    <cfRule type="cellIs" dxfId="4" priority="95" operator="lessThanOrEqual">
      <formula>G11</formula>
    </cfRule>
  </conditionalFormatting>
  <conditionalFormatting sqref="K16">
    <cfRule type="cellIs" dxfId="4" priority="100" operator="lessThanOrEqual">
      <formula>G16</formula>
    </cfRule>
  </conditionalFormatting>
  <conditionalFormatting sqref="K18">
    <cfRule type="cellIs" dxfId="4" priority="105" operator="lessThanOrEqual">
      <formula>G18</formula>
    </cfRule>
  </conditionalFormatting>
  <conditionalFormatting sqref="K21">
    <cfRule type="cellIs" dxfId="4" priority="110" operator="lessThanOrEqual">
      <formula>G21</formula>
    </cfRule>
  </conditionalFormatting>
  <conditionalFormatting sqref="K9">
    <cfRule type="cellIs" dxfId="4" priority="85" operator="lessThanOrEqual">
      <formula>G9</formula>
    </cfRule>
  </conditionalFormatting>
  <conditionalFormatting sqref="M11">
    <cfRule type="cellIs" dxfId="1" priority="116" operator="equal">
      <formula>0</formula>
    </cfRule>
    <cfRule type="cellIs" dxfId="2" priority="117" operator="lessThan">
      <formula>E11</formula>
    </cfRule>
  </conditionalFormatting>
  <conditionalFormatting sqref="M21">
    <cfRule type="cellIs" dxfId="1" priority="121" operator="equal">
      <formula>0</formula>
    </cfRule>
    <cfRule type="cellIs" dxfId="2" priority="122" operator="lessThan">
      <formula>E21</formula>
    </cfRule>
  </conditionalFormatting>
  <conditionalFormatting sqref="M9">
    <cfRule type="cellIs" dxfId="1" priority="111" operator="equal">
      <formula>0</formula>
    </cfRule>
    <cfRule type="cellIs" dxfId="2" priority="112" operator="lessThan">
      <formula>E9</formula>
    </cfRule>
  </conditionalFormatting>
  <conditionalFormatting sqref="N11">
    <cfRule type="cellIs" dxfId="1" priority="118" operator="greaterThan">
      <formula>M11</formula>
    </cfRule>
  </conditionalFormatting>
  <conditionalFormatting sqref="N21">
    <cfRule type="cellIs" dxfId="1" priority="123" operator="greaterThan">
      <formula>M21</formula>
    </cfRule>
  </conditionalFormatting>
  <conditionalFormatting sqref="N9">
    <cfRule type="cellIs" dxfId="1" priority="113" operator="greaterThan">
      <formula>M9</formula>
    </cfRule>
  </conditionalFormatting>
  <conditionalFormatting sqref="O11">
    <cfRule type="cellIs" dxfId="4" priority="119" operator="lessThanOrEqual">
      <formula>F11</formula>
    </cfRule>
  </conditionalFormatting>
  <conditionalFormatting sqref="O21">
    <cfRule type="cellIs" dxfId="4" priority="124" operator="lessThanOrEqual">
      <formula>F21</formula>
    </cfRule>
  </conditionalFormatting>
  <conditionalFormatting sqref="O9">
    <cfRule type="cellIs" dxfId="4" priority="114" operator="lessThanOrEqual">
      <formula>F9</formula>
    </cfRule>
  </conditionalFormatting>
  <conditionalFormatting sqref="P11">
    <cfRule type="cellIs" dxfId="4" priority="120" operator="lessThanOrEqual">
      <formula>G11</formula>
    </cfRule>
  </conditionalFormatting>
  <conditionalFormatting sqref="P21">
    <cfRule type="cellIs" dxfId="4" priority="125" operator="lessThanOrEqual">
      <formula>G21</formula>
    </cfRule>
  </conditionalFormatting>
  <conditionalFormatting sqref="P9">
    <cfRule type="cellIs" dxfId="4" priority="115" operator="lessThanOrEqual">
      <formula>G9</formula>
    </cfRule>
  </conditionalFormatting>
  <conditionalFormatting sqref="R10">
    <cfRule type="cellIs" dxfId="1" priority="131" operator="equal">
      <formula>0</formula>
    </cfRule>
    <cfRule type="cellIs" dxfId="2" priority="132" operator="lessThan">
      <formula>E10</formula>
    </cfRule>
  </conditionalFormatting>
  <conditionalFormatting sqref="R11">
    <cfRule type="cellIs" dxfId="1" priority="136" operator="equal">
      <formula>0</formula>
    </cfRule>
    <cfRule type="cellIs" dxfId="2" priority="137" operator="lessThan">
      <formula>E11</formula>
    </cfRule>
  </conditionalFormatting>
  <conditionalFormatting sqref="R16">
    <cfRule type="cellIs" dxfId="1" priority="141" operator="equal">
      <formula>0</formula>
    </cfRule>
    <cfRule type="cellIs" dxfId="2" priority="142" operator="lessThan">
      <formula>E16</formula>
    </cfRule>
  </conditionalFormatting>
  <conditionalFormatting sqref="R18">
    <cfRule type="cellIs" dxfId="1" priority="146" operator="equal">
      <formula>0</formula>
    </cfRule>
    <cfRule type="cellIs" dxfId="2" priority="147" operator="lessThan">
      <formula>E18</formula>
    </cfRule>
  </conditionalFormatting>
  <conditionalFormatting sqref="R21">
    <cfRule type="cellIs" dxfId="1" priority="151" operator="equal">
      <formula>0</formula>
    </cfRule>
    <cfRule type="cellIs" dxfId="2" priority="152" operator="lessThan">
      <formula>E21</formula>
    </cfRule>
  </conditionalFormatting>
  <conditionalFormatting sqref="R9">
    <cfRule type="cellIs" dxfId="1" priority="126" operator="equal">
      <formula>0</formula>
    </cfRule>
    <cfRule type="cellIs" dxfId="2" priority="127" operator="lessThan">
      <formula>E9</formula>
    </cfRule>
  </conditionalFormatting>
  <conditionalFormatting sqref="S10">
    <cfRule type="cellIs" dxfId="1" priority="133" operator="greaterThan">
      <formula>R10</formula>
    </cfRule>
  </conditionalFormatting>
  <conditionalFormatting sqref="S11">
    <cfRule type="cellIs" dxfId="1" priority="138" operator="greaterThan">
      <formula>R11</formula>
    </cfRule>
  </conditionalFormatting>
  <conditionalFormatting sqref="S16">
    <cfRule type="cellIs" dxfId="1" priority="143" operator="greaterThan">
      <formula>R16</formula>
    </cfRule>
  </conditionalFormatting>
  <conditionalFormatting sqref="S18">
    <cfRule type="cellIs" dxfId="1" priority="148" operator="greaterThan">
      <formula>R18</formula>
    </cfRule>
  </conditionalFormatting>
  <conditionalFormatting sqref="S21">
    <cfRule type="cellIs" dxfId="1" priority="153" operator="greaterThan">
      <formula>R21</formula>
    </cfRule>
  </conditionalFormatting>
  <conditionalFormatting sqref="S9">
    <cfRule type="cellIs" dxfId="1" priority="128" operator="greaterThan">
      <formula>R9</formula>
    </cfRule>
  </conditionalFormatting>
  <conditionalFormatting sqref="T10">
    <cfRule type="cellIs" dxfId="4" priority="134" operator="lessThanOrEqual">
      <formula>F10</formula>
    </cfRule>
  </conditionalFormatting>
  <conditionalFormatting sqref="T11">
    <cfRule type="cellIs" dxfId="4" priority="139" operator="lessThanOrEqual">
      <formula>F11</formula>
    </cfRule>
  </conditionalFormatting>
  <conditionalFormatting sqref="T16">
    <cfRule type="cellIs" dxfId="4" priority="144" operator="lessThanOrEqual">
      <formula>F16</formula>
    </cfRule>
  </conditionalFormatting>
  <conditionalFormatting sqref="T18">
    <cfRule type="cellIs" dxfId="4" priority="149" operator="lessThanOrEqual">
      <formula>F18</formula>
    </cfRule>
  </conditionalFormatting>
  <conditionalFormatting sqref="T21">
    <cfRule type="cellIs" dxfId="4" priority="154" operator="lessThanOrEqual">
      <formula>F21</formula>
    </cfRule>
  </conditionalFormatting>
  <conditionalFormatting sqref="T9">
    <cfRule type="cellIs" dxfId="4" priority="129" operator="lessThanOrEqual">
      <formula>F9</formula>
    </cfRule>
  </conditionalFormatting>
  <conditionalFormatting sqref="U10">
    <cfRule type="cellIs" dxfId="4" priority="135" operator="lessThanOrEqual">
      <formula>G10</formula>
    </cfRule>
  </conditionalFormatting>
  <conditionalFormatting sqref="U11">
    <cfRule type="cellIs" dxfId="4" priority="140" operator="lessThanOrEqual">
      <formula>G11</formula>
    </cfRule>
  </conditionalFormatting>
  <conditionalFormatting sqref="U16">
    <cfRule type="cellIs" dxfId="4" priority="145" operator="lessThanOrEqual">
      <formula>G16</formula>
    </cfRule>
  </conditionalFormatting>
  <conditionalFormatting sqref="U18">
    <cfRule type="cellIs" dxfId="4" priority="150" operator="lessThanOrEqual">
      <formula>G18</formula>
    </cfRule>
  </conditionalFormatting>
  <conditionalFormatting sqref="U21">
    <cfRule type="cellIs" dxfId="4" priority="155" operator="lessThanOrEqual">
      <formula>G21</formula>
    </cfRule>
  </conditionalFormatting>
  <conditionalFormatting sqref="U9">
    <cfRule type="cellIs" dxfId="4" priority="130" operator="lessThanOrEqual">
      <formula>G9</formula>
    </cfRule>
  </conditionalFormatting>
  <conditionalFormatting sqref="W11">
    <cfRule type="cellIs" dxfId="1" priority="161" operator="equal">
      <formula>0</formula>
    </cfRule>
    <cfRule type="cellIs" dxfId="2" priority="162" operator="lessThan">
      <formula>E11</formula>
    </cfRule>
  </conditionalFormatting>
  <conditionalFormatting sqref="W21">
    <cfRule type="cellIs" dxfId="1" priority="166" operator="equal">
      <formula>0</formula>
    </cfRule>
    <cfRule type="cellIs" dxfId="2" priority="167" operator="lessThan">
      <formula>E21</formula>
    </cfRule>
  </conditionalFormatting>
  <conditionalFormatting sqref="W9">
    <cfRule type="cellIs" dxfId="1" priority="156" operator="equal">
      <formula>0</formula>
    </cfRule>
    <cfRule type="cellIs" dxfId="2" priority="157" operator="lessThan">
      <formula>E9</formula>
    </cfRule>
  </conditionalFormatting>
  <conditionalFormatting sqref="X11">
    <cfRule type="cellIs" dxfId="1" priority="163" operator="greaterThan">
      <formula>W11</formula>
    </cfRule>
  </conditionalFormatting>
  <conditionalFormatting sqref="X21">
    <cfRule type="cellIs" dxfId="1" priority="168" operator="greaterThan">
      <formula>W21</formula>
    </cfRule>
  </conditionalFormatting>
  <conditionalFormatting sqref="X9">
    <cfRule type="cellIs" dxfId="1" priority="158" operator="greaterThan">
      <formula>W9</formula>
    </cfRule>
  </conditionalFormatting>
  <conditionalFormatting sqref="Y11">
    <cfRule type="cellIs" dxfId="4" priority="164" operator="lessThanOrEqual">
      <formula>F11</formula>
    </cfRule>
  </conditionalFormatting>
  <conditionalFormatting sqref="Y21">
    <cfRule type="cellIs" dxfId="4" priority="169" operator="lessThanOrEqual">
      <formula>F21</formula>
    </cfRule>
  </conditionalFormatting>
  <conditionalFormatting sqref="Y9">
    <cfRule type="cellIs" dxfId="4" priority="159" operator="lessThanOrEqual">
      <formula>F9</formula>
    </cfRule>
  </conditionalFormatting>
  <conditionalFormatting sqref="Z11">
    <cfRule type="cellIs" dxfId="4" priority="165" operator="lessThanOrEqual">
      <formula>G11</formula>
    </cfRule>
  </conditionalFormatting>
  <conditionalFormatting sqref="Z21">
    <cfRule type="cellIs" dxfId="4" priority="170" operator="lessThanOrEqual">
      <formula>G21</formula>
    </cfRule>
  </conditionalFormatting>
  <conditionalFormatting sqref="Z9">
    <cfRule type="cellIs" dxfId="4" priority="160" operator="lessThanOrEqual">
      <formula>G9</formula>
    </cfRule>
  </conditionalFormatting>
  <hyperlinks>
    <hyperlink ref="L9" r:id="rId1"/>
    <hyperlink ref="Q9" r:id="rId2"/>
    <hyperlink ref="V9" r:id="rId3"/>
    <hyperlink ref="AA9" r:id="rId4"/>
    <hyperlink ref="AF9" r:id="rId5"/>
    <hyperlink ref="AK9" r:id="rId6"/>
    <hyperlink ref="L10" r:id="rId7"/>
    <hyperlink ref="V10" r:id="rId8"/>
    <hyperlink ref="L11" r:id="rId9"/>
    <hyperlink ref="Q11" r:id="rId10"/>
    <hyperlink ref="V11" r:id="rId11"/>
    <hyperlink ref="AA11" r:id="rId12"/>
    <hyperlink ref="L16" r:id="rId13"/>
    <hyperlink ref="V16" r:id="rId14"/>
    <hyperlink ref="L18" r:id="rId15"/>
    <hyperlink ref="V18" r:id="rId16"/>
    <hyperlink ref="L21" r:id="rId17"/>
    <hyperlink ref="Q21" r:id="rId18"/>
    <hyperlink ref="V21" r:id="rId19"/>
    <hyperlink ref="AA21" r:id="rId20"/>
  </hyperlinks>
  <pageMargins left="0.7" right="0.7" top="0.75" bottom="0.75" header="0.3" footer="0.3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din_meter_atm90e36.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2018-02-22T22:13:12Z</dcterms:created>
  <dcterms:modified xsi:type="dcterms:W3CDTF">2018-02-22T22:13:12Z</dcterms:modified>
</cp:coreProperties>
</file>