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E7298DB-1E28-4EDE-949D-2FEFD5C56E9E}" xr6:coauthVersionLast="47" xr6:coauthVersionMax="47" xr10:uidLastSave="{00000000-0000-0000-0000-000000000000}"/>
  <bookViews>
    <workbookView xWindow="4824" yWindow="2664" windowWidth="13836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" l="1"/>
  <c r="E79" i="1"/>
  <c r="D80" i="1" s="1"/>
  <c r="F72" i="1"/>
  <c r="B65" i="1"/>
  <c r="D73" i="1" s="1"/>
  <c r="B12" i="1"/>
  <c r="F50" i="1"/>
  <c r="F42" i="1"/>
  <c r="D43" i="1" s="1"/>
  <c r="F33" i="1"/>
  <c r="D34" i="1" s="1"/>
  <c r="D51" i="1" l="1"/>
  <c r="D20" i="1"/>
  <c r="D23" i="1" s="1"/>
  <c r="E25" i="1" s="1"/>
  <c r="D21" i="1"/>
</calcChain>
</file>

<file path=xl/sharedStrings.xml><?xml version="1.0" encoding="utf-8"?>
<sst xmlns="http://schemas.openxmlformats.org/spreadsheetml/2006/main" count="141" uniqueCount="111">
  <si>
    <t>I(p,n)=</t>
  </si>
  <si>
    <t xml:space="preserve">  -(p/(p+n))*LOG2(p/(p+n))-(n/(p+n))*LOG2(n/(p+n))</t>
  </si>
  <si>
    <t>I(5,3)=</t>
  </si>
  <si>
    <t>Tính Entropy cho thuộc tính màu tóc</t>
  </si>
  <si>
    <t>Màu tóc</t>
  </si>
  <si>
    <t>Đen</t>
  </si>
  <si>
    <t xml:space="preserve">Râm </t>
  </si>
  <si>
    <t>Bạc</t>
  </si>
  <si>
    <t>pi</t>
  </si>
  <si>
    <t>ni</t>
  </si>
  <si>
    <t>I(pi,ni)</t>
  </si>
  <si>
    <t>E(màu tóc) =</t>
  </si>
  <si>
    <t>E(tóc đen) =</t>
  </si>
  <si>
    <t>E(tóc râm) =</t>
  </si>
  <si>
    <t>E(tóc bạc) =</t>
  </si>
  <si>
    <t>(4/8)*I(2,2)=</t>
  </si>
  <si>
    <t>(3/8)*I(3,0)=</t>
  </si>
  <si>
    <t>(1/8)*I(0,1)=</t>
  </si>
  <si>
    <t>0,5 + 0 + 0</t>
  </si>
  <si>
    <t>Gain(Màu tóc) =</t>
  </si>
  <si>
    <t>I(5,3) – E(Màu tóc) =</t>
  </si>
  <si>
    <t>Tính Entropy cho thuộc tính Chiều cao</t>
  </si>
  <si>
    <t>Chiều cao</t>
  </si>
  <si>
    <t>Cao</t>
  </si>
  <si>
    <t>Tầm thước</t>
  </si>
  <si>
    <t>Thấp</t>
  </si>
  <si>
    <t xml:space="preserve">E(Chiều cao) = </t>
  </si>
  <si>
    <t>(2/8)*I(2,0) + (3/8)*I(1,2) + (3/8)*I(2,1) =</t>
  </si>
  <si>
    <t xml:space="preserve">Gain(Chiều cao) = 0,954 – 0,689 = </t>
  </si>
  <si>
    <r>
      <t xml:space="preserve">Tính Entropy cho thuộc tính </t>
    </r>
    <r>
      <rPr>
        <i/>
        <sz val="11"/>
        <color theme="1"/>
        <rFont val="Calibri"/>
        <family val="2"/>
      </rPr>
      <t>Cân nặng</t>
    </r>
  </si>
  <si>
    <t>Cân nặng</t>
  </si>
  <si>
    <r>
      <t>p</t>
    </r>
    <r>
      <rPr>
        <vertAlign val="subscript"/>
        <sz val="11"/>
        <color theme="1"/>
        <rFont val="Calibri"/>
        <family val="2"/>
      </rPr>
      <t>i</t>
    </r>
  </si>
  <si>
    <r>
      <t>n</t>
    </r>
    <r>
      <rPr>
        <vertAlign val="subscript"/>
        <sz val="11"/>
        <color theme="1"/>
        <rFont val="Calibri"/>
        <family val="2"/>
      </rPr>
      <t>i</t>
    </r>
  </si>
  <si>
    <r>
      <t>I(p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,n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)</t>
    </r>
  </si>
  <si>
    <t>Nặng</t>
  </si>
  <si>
    <t>Vừa phải</t>
  </si>
  <si>
    <t>Nhẹ</t>
  </si>
  <si>
    <t xml:space="preserve">E(Cân nặng) = (3/8)*I(2,1) + (3/8)*I(2,1) + (2/8)*I(1,1) = </t>
  </si>
  <si>
    <t xml:space="preserve">Gain(Cân nặng) = </t>
  </si>
  <si>
    <t>0,954 - 0,939 =</t>
  </si>
  <si>
    <r>
      <t xml:space="preserve">Tính Entropy cho thuộc tính </t>
    </r>
    <r>
      <rPr>
        <i/>
        <sz val="11"/>
        <color theme="1"/>
        <rFont val="Calibri"/>
        <family val="2"/>
      </rPr>
      <t>Dùng thuốc</t>
    </r>
  </si>
  <si>
    <t xml:space="preserve">Gain(Dùng thuốc) = </t>
  </si>
  <si>
    <t xml:space="preserve">E(Dùng thuốc) = (3/8)*I(3,0) + (5/8)*I(2,3) = </t>
  </si>
  <si>
    <t>Dùng thuốc</t>
  </si>
  <si>
    <t>Có</t>
  </si>
  <si>
    <t>Không</t>
  </si>
  <si>
    <t>0,954 - 0,607 =</t>
  </si>
  <si>
    <t>Chọn thuộc tính có độ lợi thông tin lớn nhất là thuộc tính “Màu tóc”, ta có cây có dạng:</t>
  </si>
  <si>
    <t>I(p,n) = -(p/(p+n))*log2(p/(p+n))-(n/(p+n))*log2(n/(p+n))</t>
  </si>
  <si>
    <t xml:space="preserve">I(2,2) = </t>
  </si>
  <si>
    <r>
      <t xml:space="preserve">Tính Entropy cho thuộc tính </t>
    </r>
    <r>
      <rPr>
        <i/>
        <sz val="11"/>
        <color theme="1"/>
        <rFont val="Calibri"/>
        <family val="2"/>
      </rPr>
      <t>Chiều cao</t>
    </r>
  </si>
  <si>
    <t>(1/4)*I(1,0) + (1/4)*I(0,1) + (2/4)*I(1,1) =</t>
  </si>
  <si>
    <t xml:space="preserve">Gain(Chiều cao) = 1-0,5= </t>
  </si>
  <si>
    <t xml:space="preserve">E(Cân nặng) = </t>
  </si>
  <si>
    <t xml:space="preserve">(2/4)*I(1,1) + (2/4)*I(1,1)  = </t>
  </si>
  <si>
    <t>Gain(Cân nặng) =</t>
  </si>
  <si>
    <t>0,954-1=</t>
  </si>
  <si>
    <t xml:space="preserve">(2/4)*I(2,0) + (2/9)*I(0,2)  = </t>
  </si>
  <si>
    <t>0,954-0=</t>
  </si>
  <si>
    <t>Thuộc tính “Dùng thuốc” có độ lợi thông tin lớn nhất được dùng để phân lớp, cây quyết định do thuật toán ID3 tạo ra như sau:</t>
  </si>
  <si>
    <t>Như vậy các luật được tạo ra như sau:</t>
  </si>
  <si>
    <r>
      <t xml:space="preserve">IF (Màu tóc = </t>
    </r>
    <r>
      <rPr>
        <b/>
        <i/>
        <sz val="12"/>
        <color theme="1"/>
        <rFont val="Calibri"/>
        <family val="2"/>
        <scheme val="minor"/>
      </rPr>
      <t>Râm</t>
    </r>
    <r>
      <rPr>
        <sz val="12"/>
        <color theme="1"/>
        <rFont val="Calibri"/>
        <family val="2"/>
        <scheme val="minor"/>
      </rPr>
      <t xml:space="preserve">) THEN </t>
    </r>
    <r>
      <rPr>
        <b/>
        <i/>
        <sz val="12"/>
        <color theme="1"/>
        <rFont val="Calibri"/>
        <family val="2"/>
        <scheme val="minor"/>
      </rPr>
      <t>Không rám nắng</t>
    </r>
  </si>
  <si>
    <r>
      <t xml:space="preserve">ELSE IF Màu tóc = </t>
    </r>
    <r>
      <rPr>
        <b/>
        <i/>
        <sz val="12"/>
        <color theme="1"/>
        <rFont val="Calibri"/>
        <family val="2"/>
        <scheme val="minor"/>
      </rPr>
      <t>Đen</t>
    </r>
    <r>
      <rPr>
        <sz val="12"/>
        <color theme="1"/>
        <rFont val="Calibri"/>
        <family val="2"/>
        <scheme val="minor"/>
      </rPr>
      <t xml:space="preserve"> AND Dùng thuốc = </t>
    </r>
    <r>
      <rPr>
        <b/>
        <i/>
        <sz val="12"/>
        <color theme="1"/>
        <rFont val="Calibri"/>
        <family val="2"/>
        <scheme val="minor"/>
      </rPr>
      <t>Có</t>
    </r>
    <r>
      <rPr>
        <sz val="12"/>
        <color theme="1"/>
        <rFont val="Calibri"/>
        <family val="2"/>
        <scheme val="minor"/>
      </rPr>
      <t xml:space="preserve"> THEN </t>
    </r>
    <r>
      <rPr>
        <b/>
        <i/>
        <sz val="12"/>
        <color theme="1"/>
        <rFont val="Calibri"/>
        <family val="2"/>
        <scheme val="minor"/>
      </rPr>
      <t>Không rám nắng</t>
    </r>
  </si>
  <si>
    <r>
      <t xml:space="preserve">ELSE IF (Màu tóc = </t>
    </r>
    <r>
      <rPr>
        <b/>
        <i/>
        <sz val="12"/>
        <color theme="1"/>
        <rFont val="Calibri"/>
        <family val="2"/>
        <scheme val="minor"/>
      </rPr>
      <t>Bạc</t>
    </r>
    <r>
      <rPr>
        <sz val="12"/>
        <color theme="1"/>
        <rFont val="Calibri"/>
        <family val="2"/>
        <scheme val="minor"/>
      </rPr>
      <t xml:space="preserve">) THEN </t>
    </r>
    <r>
      <rPr>
        <b/>
        <i/>
        <sz val="12"/>
        <color theme="1"/>
        <rFont val="Calibri"/>
        <family val="2"/>
        <scheme val="minor"/>
      </rPr>
      <t>Rám nắng</t>
    </r>
  </si>
  <si>
    <r>
      <t xml:space="preserve">ELSE </t>
    </r>
    <r>
      <rPr>
        <b/>
        <i/>
        <sz val="12"/>
        <color theme="1"/>
        <rFont val="Calibri"/>
        <family val="2"/>
        <scheme val="minor"/>
      </rPr>
      <t>Rám nắng</t>
    </r>
  </si>
  <si>
    <t>x1</t>
  </si>
  <si>
    <t>x2</t>
  </si>
  <si>
    <t>x3</t>
  </si>
  <si>
    <t>W1.4</t>
  </si>
  <si>
    <t>W1.5</t>
  </si>
  <si>
    <t>W2.4</t>
  </si>
  <si>
    <t>W2.5</t>
  </si>
  <si>
    <t>W3.4</t>
  </si>
  <si>
    <t>W3.5</t>
  </si>
  <si>
    <t>W46</t>
  </si>
  <si>
    <t>W56</t>
  </si>
  <si>
    <t>b4</t>
  </si>
  <si>
    <t>b5</t>
  </si>
  <si>
    <t>b6</t>
  </si>
  <si>
    <t>Lan truyền tiến</t>
  </si>
  <si>
    <t>Tính input H1:Z1</t>
  </si>
  <si>
    <t>Z1=X1*W14+X2*W24+X3*W34+B4</t>
  </si>
  <si>
    <t>Z1=</t>
  </si>
  <si>
    <t>Output H1</t>
  </si>
  <si>
    <t>g1=1/(1+exp(-Z1))=</t>
  </si>
  <si>
    <t>Input H2</t>
  </si>
  <si>
    <t>Z2=X1*W15+X2*W25+X3*W35+B5</t>
  </si>
  <si>
    <t>Z2=</t>
  </si>
  <si>
    <t>OUputH2</t>
  </si>
  <si>
    <t>g2==1/(1+exp(-Z2))=</t>
  </si>
  <si>
    <t>O1</t>
  </si>
  <si>
    <t>input O1</t>
  </si>
  <si>
    <t>=g1*w46+g2*w56+b6</t>
  </si>
  <si>
    <t>=y_pred=</t>
  </si>
  <si>
    <t>loss=power((y dự đoán-y thực tế),2)</t>
  </si>
  <si>
    <t xml:space="preserve">loss = </t>
  </si>
  <si>
    <t>Lan truyền ngược</t>
  </si>
  <si>
    <t>Ꟙcost/Ꟙw46= Ꟙcost/Ꟙy_pred * Ꟙy_pred/Ꟙw46 = 2(y_pred-y_act)*g1</t>
  </si>
  <si>
    <t>W46new=</t>
  </si>
  <si>
    <t>Ꟙcost/Ꟙw56= Ꟙcost/Ꟙy_pred * Ꟙy_pred/Ꟙw56 = 2(y_pred-y_act)*g2</t>
  </si>
  <si>
    <t>w56new=</t>
  </si>
  <si>
    <t>Ꟙcost/Ꟙw14= Ꟙcost/Ꟙy_pred * Ꟙy_pred/Ꟙg1*Ꟙg1/Ꟙz1*Ꟙz1/Ꟙw14</t>
  </si>
  <si>
    <t>W14new=</t>
  </si>
  <si>
    <t>Ꟙcost/Ꟙw15= Ꟙcost/Ꟙy_pred * Ꟙy_pred/Ꟙg2*Ꟙg1/Ꟙz2*Ꟙz2/Ꟙw15</t>
  </si>
  <si>
    <t>W15new=</t>
  </si>
  <si>
    <t>Ꟙcost/Ꟙw24= Ꟙcost/Ꟙy_pred * Ꟙy_pred/Ꟙg1*Ꟙg1/Ꟙz1*Ꟙz1/Ꟙw24</t>
  </si>
  <si>
    <t>W24new=</t>
  </si>
  <si>
    <t>Ꟙcost/Ꟙw25= Ꟙcost/Ꟙy_pred * Ꟙy_pred/Ꟙg2*Ꟙg1/Ꟙz2*Ꟙz2/Ꟙw25</t>
  </si>
  <si>
    <t>W25new=</t>
  </si>
  <si>
    <t>Ꟙcost/Ꟙw34= Ꟙcost/Ꟙy_pred * Ꟙy_pred/Ꟙg1*Ꟙg1/Ꟙz1*Ꟙz1/Ꟙw34</t>
  </si>
  <si>
    <t>Ꟙcost/Ꟙw35= Ꟙcost/Ꟙy_pred * Ꟙy_pred/Ꟙg2*Ꟙg1/Ꟙz2*Ꟙz2/Ꟙw35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</si>
</sst>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3"/>
      <color theme="1"/>
      <name val="Times New Roman"/>
      <family val="1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64" fontId="2" fillId="0" borderId="0" xfId="0" applyNumberFormat="1" applyFont="1"/>
    <xf numFmtId="0" fontId="5" fillId="0" borderId="1" xfId="0" applyFont="1" applyBorder="1" applyAlignment="1">
      <alignment vertical="center" wrapText="1"/>
    </xf>
    <xf numFmtId="165" fontId="0" fillId="0" borderId="0" xfId="0" applyNumberFormat="1"/>
    <xf numFmtId="0" fontId="0" fillId="4" borderId="1" xfId="0" applyFill="1" applyBorder="1"/>
    <xf numFmtId="0" fontId="8" fillId="0" borderId="0" xfId="0" applyFont="1" applyAlignment="1">
      <alignment horizontal="left" vertical="center" indent="3"/>
    </xf>
    <xf numFmtId="0" fontId="8" fillId="0" borderId="0" xfId="0" applyFont="1"/>
    <xf numFmtId="0" fontId="4" fillId="0" borderId="0" xfId="0" applyFont="1" applyAlignment="1">
      <alignment horizontal="left" vertical="center" indent="3"/>
    </xf>
    <xf numFmtId="0" fontId="4" fillId="0" borderId="0" xfId="0" applyFont="1"/>
    <xf numFmtId="0" fontId="5" fillId="3" borderId="0" xfId="0" applyFont="1" applyFill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1"/>
    <xf numFmtId="0" fontId="1" fillId="2" borderId="1" xfId="1" applyFill="1" applyBorder="1"/>
    <xf numFmtId="0" fontId="1" fillId="0" borderId="1" xfId="1" applyBorder="1"/>
    <xf numFmtId="0" fontId="1" fillId="0" borderId="1" xfId="1" quotePrefix="1" applyBorder="1"/>
    <xf numFmtId="0" fontId="1" fillId="5" borderId="0" xfId="1" applyFill="1"/>
    <xf numFmtId="0" fontId="1" fillId="0" borderId="0" xfId="1" quotePrefix="1"/>
    <xf numFmtId="2" fontId="1" fillId="0" borderId="0" xfId="2" quotePrefix="1" applyNumberFormat="1" applyFont="1"/>
  </cellXfs>
  <cellStyles count="3">
    <cellStyle name="Normal" xfId="0" builtinId="0"/>
    <cellStyle name="Normal 2" xfId="1" xr:uid="{9F1E3714-AE21-4721-997A-62AA71B4E2D9}"/>
    <cellStyle name="Percent 2" xfId="2" xr:uid="{BD382699-DF34-45D5-94A1-1D00F1F36C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60960</xdr:rowOff>
    </xdr:from>
    <xdr:to>
      <xdr:col>6</xdr:col>
      <xdr:colOff>27274</xdr:colOff>
      <xdr:row>9</xdr:row>
      <xdr:rowOff>26928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886"/>
        <a:stretch/>
      </xdr:blipFill>
      <xdr:spPr>
        <a:xfrm>
          <a:off x="0" y="60960"/>
          <a:ext cx="4324954" cy="179476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</xdr:colOff>
          <xdr:row>53</xdr:row>
          <xdr:rowOff>45720</xdr:rowOff>
        </xdr:from>
        <xdr:to>
          <xdr:col>6</xdr:col>
          <xdr:colOff>129540</xdr:colOff>
          <xdr:row>60</xdr:row>
          <xdr:rowOff>76200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716280</xdr:colOff>
          <xdr:row>89</xdr:row>
          <xdr:rowOff>114300</xdr:rowOff>
        </xdr:from>
        <xdr:to>
          <xdr:col>6</xdr:col>
          <xdr:colOff>464820</xdr:colOff>
          <xdr:row>101</xdr:row>
          <xdr:rowOff>68580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2"/>
  <sheetViews>
    <sheetView tabSelected="1" topLeftCell="A98" zoomScale="130" zoomScaleNormal="130" workbookViewId="0">
      <selection activeCell="C146" sqref="C146"/>
    </sheetView>
  </sheetViews>
  <sheetFormatPr defaultRowHeight="14.4" x14ac:dyDescent="0.3"/>
  <cols>
    <col min="1" max="1" width="6.33203125" customWidth="1"/>
    <col min="2" max="2" width="9.88671875" customWidth="1"/>
    <col min="3" max="3" width="13.109375" customWidth="1"/>
    <col min="4" max="4" width="11.33203125" customWidth="1"/>
    <col min="5" max="5" width="13.109375" customWidth="1"/>
    <col min="6" max="6" width="8.88671875" customWidth="1"/>
  </cols>
  <sheetData>
    <row r="1" spans="1:5" ht="21.6" customHeight="1" x14ac:dyDescent="0.3"/>
    <row r="4" spans="1:5" ht="15.6" customHeight="1" x14ac:dyDescent="0.3"/>
    <row r="5" spans="1:5" ht="14.4" customHeight="1" x14ac:dyDescent="0.3"/>
    <row r="6" spans="1:5" ht="16.2" customHeight="1" x14ac:dyDescent="0.3"/>
    <row r="7" spans="1:5" ht="18.600000000000001" customHeight="1" x14ac:dyDescent="0.3"/>
    <row r="11" spans="1:5" x14ac:dyDescent="0.3">
      <c r="A11" t="s">
        <v>0</v>
      </c>
      <c r="B11" t="s">
        <v>1</v>
      </c>
    </row>
    <row r="12" spans="1:5" ht="18" x14ac:dyDescent="0.35">
      <c r="A12" s="1" t="s">
        <v>2</v>
      </c>
      <c r="B12" s="9">
        <f>-(5/8)*LOG(5/8,2)-(3/8)*LOG(3/8,2)</f>
        <v>0.95443400292496494</v>
      </c>
    </row>
    <row r="14" spans="1:5" x14ac:dyDescent="0.3">
      <c r="A14" s="21" t="s">
        <v>3</v>
      </c>
      <c r="B14" s="21"/>
      <c r="C14" s="21"/>
      <c r="D14" s="21"/>
    </row>
    <row r="15" spans="1:5" x14ac:dyDescent="0.3">
      <c r="B15" s="2" t="s">
        <v>4</v>
      </c>
      <c r="C15" s="2" t="s">
        <v>8</v>
      </c>
      <c r="D15" s="2" t="s">
        <v>9</v>
      </c>
      <c r="E15" s="2" t="s">
        <v>10</v>
      </c>
    </row>
    <row r="16" spans="1:5" x14ac:dyDescent="0.3">
      <c r="B16" s="2" t="s">
        <v>5</v>
      </c>
      <c r="C16" s="2">
        <v>2</v>
      </c>
      <c r="D16" s="2">
        <v>2</v>
      </c>
      <c r="E16" s="2">
        <v>1</v>
      </c>
    </row>
    <row r="17" spans="1:5" x14ac:dyDescent="0.3">
      <c r="B17" s="2" t="s">
        <v>6</v>
      </c>
      <c r="C17" s="2">
        <v>3</v>
      </c>
      <c r="D17" s="2">
        <v>0</v>
      </c>
      <c r="E17" s="2">
        <v>0</v>
      </c>
    </row>
    <row r="18" spans="1:5" x14ac:dyDescent="0.3">
      <c r="B18" s="2" t="s">
        <v>7</v>
      </c>
      <c r="C18" s="2">
        <v>0</v>
      </c>
      <c r="D18" s="2">
        <v>1</v>
      </c>
      <c r="E18" s="2">
        <v>0</v>
      </c>
    </row>
    <row r="20" spans="1:5" x14ac:dyDescent="0.3">
      <c r="A20" t="s">
        <v>12</v>
      </c>
      <c r="C20" t="s">
        <v>15</v>
      </c>
      <c r="D20">
        <f xml:space="preserve"> (4/8)*(-(2/4)*LOG(2/4,2)-(2/4)*LOG(2/4,2))</f>
        <v>0.5</v>
      </c>
    </row>
    <row r="21" spans="1:5" x14ac:dyDescent="0.3">
      <c r="A21" t="s">
        <v>13</v>
      </c>
      <c r="C21" t="s">
        <v>16</v>
      </c>
      <c r="D21">
        <f xml:space="preserve"> (3/8)*(-(3/3)*LOG(3/3,2)-(0/3)*LOG(3/3,2))</f>
        <v>0</v>
      </c>
    </row>
    <row r="22" spans="1:5" x14ac:dyDescent="0.3">
      <c r="A22" t="s">
        <v>14</v>
      </c>
      <c r="C22" t="s">
        <v>17</v>
      </c>
      <c r="D22">
        <v>0</v>
      </c>
    </row>
    <row r="23" spans="1:5" x14ac:dyDescent="0.3">
      <c r="A23" s="20" t="s">
        <v>11</v>
      </c>
      <c r="B23" s="20"/>
      <c r="C23" t="s">
        <v>18</v>
      </c>
      <c r="D23">
        <f>D20+D21+D22</f>
        <v>0.5</v>
      </c>
    </row>
    <row r="25" spans="1:5" x14ac:dyDescent="0.3">
      <c r="A25" s="20" t="s">
        <v>19</v>
      </c>
      <c r="B25" s="20"/>
      <c r="C25" t="s">
        <v>20</v>
      </c>
      <c r="E25" s="4">
        <f>B12-D23</f>
        <v>0.45443400292496494</v>
      </c>
    </row>
    <row r="27" spans="1:5" x14ac:dyDescent="0.3">
      <c r="A27" s="21" t="s">
        <v>21</v>
      </c>
      <c r="B27" s="21"/>
      <c r="C27" s="21"/>
      <c r="D27" s="21"/>
    </row>
    <row r="28" spans="1:5" x14ac:dyDescent="0.3">
      <c r="B28" s="2" t="s">
        <v>22</v>
      </c>
      <c r="C28" s="2" t="s">
        <v>8</v>
      </c>
      <c r="D28" s="2" t="s">
        <v>9</v>
      </c>
      <c r="E28" s="2" t="s">
        <v>10</v>
      </c>
    </row>
    <row r="29" spans="1:5" x14ac:dyDescent="0.3">
      <c r="B29" s="2" t="s">
        <v>23</v>
      </c>
      <c r="C29" s="2">
        <v>2</v>
      </c>
      <c r="D29" s="2">
        <v>0</v>
      </c>
      <c r="E29" s="2">
        <v>0</v>
      </c>
    </row>
    <row r="30" spans="1:5" x14ac:dyDescent="0.3">
      <c r="B30" s="2" t="s">
        <v>24</v>
      </c>
      <c r="C30" s="2">
        <v>1</v>
      </c>
      <c r="D30" s="2">
        <v>2</v>
      </c>
      <c r="E30" s="2">
        <v>0.91800000000000004</v>
      </c>
    </row>
    <row r="31" spans="1:5" x14ac:dyDescent="0.3">
      <c r="B31" s="2" t="s">
        <v>25</v>
      </c>
      <c r="C31" s="2">
        <v>2</v>
      </c>
      <c r="D31" s="2">
        <v>1</v>
      </c>
      <c r="E31" s="2">
        <v>0.91800000000000004</v>
      </c>
    </row>
    <row r="33" spans="1:6" x14ac:dyDescent="0.3">
      <c r="A33" s="19" t="s">
        <v>26</v>
      </c>
      <c r="B33" s="19"/>
      <c r="C33" t="s">
        <v>27</v>
      </c>
      <c r="F33" s="4">
        <f>0 + (3/8)*(-(1/3)*LOG(1/3,2)-(2/3)*LOG(2/3,2)) + (3/8)*(-(2/3)*LOG(2/3,2)-(1/3)*LOG(1/3,2))</f>
        <v>0.68872187554086717</v>
      </c>
    </row>
    <row r="34" spans="1:6" x14ac:dyDescent="0.3">
      <c r="A34" s="19" t="s">
        <v>28</v>
      </c>
      <c r="B34" s="19"/>
      <c r="C34" s="19"/>
      <c r="D34" s="4">
        <f>B12-F33</f>
        <v>0.26571212738409777</v>
      </c>
    </row>
    <row r="36" spans="1:6" ht="15" thickBot="1" x14ac:dyDescent="0.35">
      <c r="A36" s="17" t="s">
        <v>29</v>
      </c>
      <c r="B36" s="17"/>
      <c r="C36" s="17"/>
      <c r="D36" s="17"/>
    </row>
    <row r="37" spans="1:6" ht="16.2" thickBot="1" x14ac:dyDescent="0.35">
      <c r="B37" s="5" t="s">
        <v>30</v>
      </c>
      <c r="C37" s="6" t="s">
        <v>31</v>
      </c>
      <c r="D37" s="6" t="s">
        <v>32</v>
      </c>
      <c r="E37" s="6" t="s">
        <v>33</v>
      </c>
    </row>
    <row r="38" spans="1:6" ht="15" thickBot="1" x14ac:dyDescent="0.35">
      <c r="B38" s="7" t="s">
        <v>34</v>
      </c>
      <c r="C38" s="8">
        <v>2</v>
      </c>
      <c r="D38" s="8">
        <v>1</v>
      </c>
      <c r="E38" s="8">
        <v>0.91800000000000004</v>
      </c>
    </row>
    <row r="39" spans="1:6" ht="15" thickBot="1" x14ac:dyDescent="0.35">
      <c r="B39" s="7" t="s">
        <v>35</v>
      </c>
      <c r="C39" s="8">
        <v>2</v>
      </c>
      <c r="D39" s="8">
        <v>1</v>
      </c>
      <c r="E39" s="8">
        <v>0.91800000000000004</v>
      </c>
    </row>
    <row r="40" spans="1:6" ht="15" thickBot="1" x14ac:dyDescent="0.35">
      <c r="B40" s="7" t="s">
        <v>36</v>
      </c>
      <c r="C40" s="8">
        <v>1</v>
      </c>
      <c r="D40" s="8">
        <v>1</v>
      </c>
      <c r="E40" s="8">
        <v>1</v>
      </c>
    </row>
    <row r="42" spans="1:6" x14ac:dyDescent="0.3">
      <c r="A42" s="19" t="s">
        <v>37</v>
      </c>
      <c r="B42" s="19"/>
      <c r="C42" s="19"/>
      <c r="D42" s="19"/>
      <c r="E42" s="19"/>
      <c r="F42" s="4">
        <f xml:space="preserve"> (3/8)*(-(2/3)*LOG(2/3,2)-(1/3)*LOG(1/3,2)) + (3/8)*(-(2/3)*LOG(2/3,2)-(1/3)*LOG(1/3,2)) + (2/8)*(-(1/2)*LOG(1/2,2)-(1/2)*LOG(1/2,2))</f>
        <v>0.93872187554086717</v>
      </c>
    </row>
    <row r="43" spans="1:6" x14ac:dyDescent="0.3">
      <c r="A43" s="19" t="s">
        <v>38</v>
      </c>
      <c r="B43" s="19"/>
      <c r="C43" t="s">
        <v>39</v>
      </c>
      <c r="D43" s="4">
        <f>B12-F42</f>
        <v>1.5712127384097774E-2</v>
      </c>
    </row>
    <row r="45" spans="1:6" ht="15" thickBot="1" x14ac:dyDescent="0.35">
      <c r="A45" s="17" t="s">
        <v>40</v>
      </c>
      <c r="B45" s="17"/>
      <c r="C45" s="17"/>
      <c r="D45" s="17"/>
    </row>
    <row r="46" spans="1:6" ht="29.4" thickBot="1" x14ac:dyDescent="0.35">
      <c r="B46" s="5" t="s">
        <v>43</v>
      </c>
      <c r="C46" s="6" t="s">
        <v>31</v>
      </c>
      <c r="D46" s="6" t="s">
        <v>32</v>
      </c>
      <c r="E46" s="6" t="s">
        <v>33</v>
      </c>
    </row>
    <row r="47" spans="1:6" ht="15" thickBot="1" x14ac:dyDescent="0.35">
      <c r="B47" s="7" t="s">
        <v>44</v>
      </c>
      <c r="C47" s="8">
        <v>3</v>
      </c>
      <c r="D47" s="8">
        <v>0</v>
      </c>
      <c r="E47" s="8">
        <v>0</v>
      </c>
    </row>
    <row r="48" spans="1:6" ht="15" thickBot="1" x14ac:dyDescent="0.35">
      <c r="B48" s="7" t="s">
        <v>45</v>
      </c>
      <c r="C48" s="8">
        <v>2</v>
      </c>
      <c r="D48" s="8">
        <v>3</v>
      </c>
      <c r="E48" s="8">
        <v>0.97</v>
      </c>
    </row>
    <row r="50" spans="1:6" x14ac:dyDescent="0.3">
      <c r="A50" s="19" t="s">
        <v>42</v>
      </c>
      <c r="B50" s="19"/>
      <c r="C50" s="19"/>
      <c r="D50" s="19"/>
      <c r="E50" s="19"/>
      <c r="F50" s="4">
        <f xml:space="preserve"> 0+ (5/8)*(-(2/5)*LOG(2/5,2)-(3/5)*LOG(3/5,2))</f>
        <v>0.60684412153416789</v>
      </c>
    </row>
    <row r="51" spans="1:6" x14ac:dyDescent="0.3">
      <c r="A51" s="19" t="s">
        <v>41</v>
      </c>
      <c r="B51" s="19"/>
      <c r="C51" t="s">
        <v>46</v>
      </c>
      <c r="D51" s="4">
        <f>B12-F50</f>
        <v>0.34758988139079705</v>
      </c>
    </row>
    <row r="53" spans="1:6" x14ac:dyDescent="0.3">
      <c r="C53" t="s">
        <v>47</v>
      </c>
    </row>
    <row r="64" spans="1:6" x14ac:dyDescent="0.3">
      <c r="A64" t="s">
        <v>48</v>
      </c>
    </row>
    <row r="65" spans="1:6" x14ac:dyDescent="0.3">
      <c r="A65" s="3" t="s">
        <v>49</v>
      </c>
      <c r="B65">
        <f>-(2/4)*LOG(2/4,2)-(2/4)*LOG(2/4,2)</f>
        <v>1</v>
      </c>
    </row>
    <row r="67" spans="1:6" ht="15" thickBot="1" x14ac:dyDescent="0.35">
      <c r="A67" s="17" t="s">
        <v>50</v>
      </c>
      <c r="B67" s="17"/>
      <c r="C67" s="18"/>
      <c r="D67" s="18"/>
    </row>
    <row r="68" spans="1:6" ht="16.2" thickBot="1" x14ac:dyDescent="0.35">
      <c r="B68" s="10" t="s">
        <v>22</v>
      </c>
      <c r="C68" s="6" t="s">
        <v>31</v>
      </c>
      <c r="D68" s="6" t="s">
        <v>32</v>
      </c>
      <c r="E68" s="6" t="s">
        <v>33</v>
      </c>
    </row>
    <row r="69" spans="1:6" ht="15" thickBot="1" x14ac:dyDescent="0.35">
      <c r="B69" s="7" t="s">
        <v>23</v>
      </c>
      <c r="C69" s="8">
        <v>1</v>
      </c>
      <c r="D69" s="8">
        <v>0</v>
      </c>
      <c r="E69" s="8">
        <v>0</v>
      </c>
    </row>
    <row r="70" spans="1:6" ht="15" thickBot="1" x14ac:dyDescent="0.35">
      <c r="B70" s="7" t="s">
        <v>24</v>
      </c>
      <c r="C70" s="8">
        <v>0</v>
      </c>
      <c r="D70" s="8">
        <v>1</v>
      </c>
      <c r="E70" s="8">
        <v>0</v>
      </c>
    </row>
    <row r="71" spans="1:6" ht="15" thickBot="1" x14ac:dyDescent="0.35">
      <c r="B71" s="7" t="s">
        <v>25</v>
      </c>
      <c r="C71" s="8">
        <v>1</v>
      </c>
      <c r="D71" s="8">
        <v>1</v>
      </c>
      <c r="E71" s="8">
        <v>1</v>
      </c>
    </row>
    <row r="72" spans="1:6" x14ac:dyDescent="0.3">
      <c r="A72" s="19" t="s">
        <v>26</v>
      </c>
      <c r="B72" s="19"/>
      <c r="C72" t="s">
        <v>51</v>
      </c>
      <c r="F72" s="11">
        <f>0 + 0 + (2/4)*(-(1/2)*LOG(1/2,2)-(1/2)*LOG(1/2,2))</f>
        <v>0.5</v>
      </c>
    </row>
    <row r="73" spans="1:6" x14ac:dyDescent="0.3">
      <c r="A73" s="19" t="s">
        <v>52</v>
      </c>
      <c r="B73" s="19"/>
      <c r="C73" s="19"/>
      <c r="D73" s="11">
        <f>B65-F72</f>
        <v>0.5</v>
      </c>
    </row>
    <row r="75" spans="1:6" ht="15" thickBot="1" x14ac:dyDescent="0.35">
      <c r="A75" s="17" t="s">
        <v>29</v>
      </c>
      <c r="B75" s="17"/>
      <c r="C75" s="18"/>
      <c r="D75" s="18"/>
    </row>
    <row r="76" spans="1:6" ht="16.2" thickBot="1" x14ac:dyDescent="0.35">
      <c r="B76" s="10" t="s">
        <v>30</v>
      </c>
      <c r="C76" s="6" t="s">
        <v>31</v>
      </c>
      <c r="D76" s="6" t="s">
        <v>32</v>
      </c>
      <c r="E76" s="6" t="s">
        <v>33</v>
      </c>
    </row>
    <row r="77" spans="1:6" ht="15" thickBot="1" x14ac:dyDescent="0.35">
      <c r="B77" s="7" t="s">
        <v>35</v>
      </c>
      <c r="C77" s="8">
        <v>1</v>
      </c>
      <c r="D77" s="8">
        <v>1</v>
      </c>
      <c r="E77" s="8">
        <v>1</v>
      </c>
    </row>
    <row r="78" spans="1:6" ht="15" thickBot="1" x14ac:dyDescent="0.35">
      <c r="B78" s="7" t="s">
        <v>36</v>
      </c>
      <c r="C78" s="8">
        <v>1</v>
      </c>
      <c r="D78" s="8">
        <v>1</v>
      </c>
      <c r="E78" s="8">
        <v>1</v>
      </c>
    </row>
    <row r="79" spans="1:6" x14ac:dyDescent="0.3">
      <c r="A79" s="19" t="s">
        <v>53</v>
      </c>
      <c r="B79" s="19"/>
      <c r="C79" t="s">
        <v>54</v>
      </c>
      <c r="E79">
        <f>(2/4)*(-(1/2)*LOG(1/2,2)-(1/2)*LOG(1/2,2)) + (2/4)*(-(1/2)*LOG(1/2,2)-(1/2)*LOG(1/2,2))</f>
        <v>1</v>
      </c>
      <c r="F79" s="11"/>
    </row>
    <row r="80" spans="1:6" x14ac:dyDescent="0.3">
      <c r="A80" s="19" t="s">
        <v>55</v>
      </c>
      <c r="B80" s="19"/>
      <c r="C80" s="12" t="s">
        <v>56</v>
      </c>
      <c r="D80" s="4">
        <f>B12-E79</f>
        <v>-4.5565997075035058E-2</v>
      </c>
    </row>
    <row r="82" spans="1:15" ht="15" thickBot="1" x14ac:dyDescent="0.35">
      <c r="A82" s="17" t="s">
        <v>40</v>
      </c>
      <c r="B82" s="17"/>
      <c r="C82" s="18"/>
      <c r="D82" s="18"/>
    </row>
    <row r="83" spans="1:15" ht="29.4" thickBot="1" x14ac:dyDescent="0.35">
      <c r="B83" s="10" t="s">
        <v>43</v>
      </c>
      <c r="C83" s="6" t="s">
        <v>31</v>
      </c>
      <c r="D83" s="6" t="s">
        <v>32</v>
      </c>
      <c r="E83" s="6" t="s">
        <v>33</v>
      </c>
    </row>
    <row r="84" spans="1:15" ht="15" thickBot="1" x14ac:dyDescent="0.35">
      <c r="B84" s="7" t="s">
        <v>44</v>
      </c>
      <c r="C84" s="8">
        <v>2</v>
      </c>
      <c r="D84" s="8">
        <v>0</v>
      </c>
      <c r="E84" s="8">
        <v>0</v>
      </c>
    </row>
    <row r="85" spans="1:15" ht="15" thickBot="1" x14ac:dyDescent="0.35">
      <c r="B85" s="7" t="s">
        <v>45</v>
      </c>
      <c r="C85" s="8">
        <v>0</v>
      </c>
      <c r="D85" s="8">
        <v>2</v>
      </c>
      <c r="E85" s="8">
        <v>0</v>
      </c>
    </row>
    <row r="86" spans="1:15" x14ac:dyDescent="0.3">
      <c r="A86" s="19" t="s">
        <v>53</v>
      </c>
      <c r="B86" s="19"/>
      <c r="C86" t="s">
        <v>57</v>
      </c>
      <c r="E86">
        <v>0</v>
      </c>
    </row>
    <row r="87" spans="1:15" x14ac:dyDescent="0.3">
      <c r="A87" s="19" t="s">
        <v>55</v>
      </c>
      <c r="B87" s="19"/>
      <c r="C87" s="12" t="s">
        <v>58</v>
      </c>
      <c r="D87" s="4">
        <f>B12-E86</f>
        <v>0.95443400292496494</v>
      </c>
    </row>
    <row r="89" spans="1:15" ht="16.8" x14ac:dyDescent="0.3">
      <c r="C89" s="13" t="s">
        <v>59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103" spans="1:14" ht="16.8" x14ac:dyDescent="0.3">
      <c r="B103" s="15" t="s">
        <v>60</v>
      </c>
      <c r="C103" s="16"/>
      <c r="D103" s="16"/>
      <c r="E103" s="16"/>
      <c r="F103" s="16"/>
      <c r="G103" s="16"/>
      <c r="H103" s="16"/>
      <c r="I103" s="14"/>
    </row>
    <row r="104" spans="1:14" ht="16.8" x14ac:dyDescent="0.3">
      <c r="B104" s="15" t="s">
        <v>61</v>
      </c>
      <c r="C104" s="16"/>
      <c r="D104" s="16"/>
      <c r="E104" s="16"/>
      <c r="F104" s="16"/>
      <c r="G104" s="16"/>
      <c r="H104" s="16"/>
      <c r="I104" s="14"/>
    </row>
    <row r="105" spans="1:14" ht="16.8" x14ac:dyDescent="0.3">
      <c r="B105" s="15" t="s">
        <v>62</v>
      </c>
      <c r="C105" s="16"/>
      <c r="D105" s="16"/>
      <c r="E105" s="16"/>
      <c r="F105" s="16"/>
      <c r="G105" s="16"/>
      <c r="H105" s="16"/>
      <c r="I105" s="14"/>
    </row>
    <row r="106" spans="1:14" ht="16.8" x14ac:dyDescent="0.3">
      <c r="B106" s="15" t="s">
        <v>63</v>
      </c>
      <c r="C106" s="16"/>
      <c r="D106" s="16"/>
      <c r="E106" s="16"/>
      <c r="F106" s="16"/>
      <c r="G106" s="16"/>
      <c r="H106" s="16"/>
      <c r="I106" s="14"/>
    </row>
    <row r="107" spans="1:14" ht="16.8" x14ac:dyDescent="0.3">
      <c r="B107" s="15" t="s">
        <v>64</v>
      </c>
      <c r="C107" s="16"/>
      <c r="D107" s="16"/>
      <c r="E107" s="16"/>
      <c r="F107" s="16"/>
      <c r="G107" s="16"/>
      <c r="H107" s="16"/>
      <c r="I107" s="14"/>
    </row>
    <row r="109" spans="1:14" x14ac:dyDescent="0.3">
      <c r="A109" s="23" t="s">
        <v>65</v>
      </c>
      <c r="B109" s="23" t="s">
        <v>66</v>
      </c>
      <c r="C109" s="23" t="s">
        <v>67</v>
      </c>
      <c r="D109" s="24" t="s">
        <v>68</v>
      </c>
      <c r="E109" s="24" t="s">
        <v>69</v>
      </c>
      <c r="F109" s="24" t="s">
        <v>70</v>
      </c>
      <c r="G109" s="24" t="s">
        <v>71</v>
      </c>
      <c r="H109" s="24" t="s">
        <v>72</v>
      </c>
      <c r="I109" s="24" t="s">
        <v>73</v>
      </c>
      <c r="J109" s="24" t="s">
        <v>74</v>
      </c>
      <c r="K109" s="24" t="s">
        <v>75</v>
      </c>
      <c r="L109" s="24" t="s">
        <v>76</v>
      </c>
      <c r="M109" s="24" t="s">
        <v>77</v>
      </c>
      <c r="N109" s="24" t="s">
        <v>78</v>
      </c>
    </row>
    <row r="110" spans="1:14" x14ac:dyDescent="0.3">
      <c r="A110" s="23">
        <v>1</v>
      </c>
      <c r="B110" s="23">
        <v>0</v>
      </c>
      <c r="C110" s="23">
        <v>1</v>
      </c>
      <c r="D110" s="24">
        <v>0.2</v>
      </c>
      <c r="E110" s="24">
        <v>-0.3</v>
      </c>
      <c r="F110" s="24">
        <v>0.4</v>
      </c>
      <c r="G110" s="24">
        <v>0.1</v>
      </c>
      <c r="H110" s="24">
        <v>-0.5</v>
      </c>
      <c r="I110" s="25">
        <v>0.2</v>
      </c>
      <c r="J110" s="24">
        <v>-0.3</v>
      </c>
      <c r="K110" s="24">
        <v>-0.2</v>
      </c>
      <c r="L110" s="25">
        <v>-0.4</v>
      </c>
      <c r="M110" s="25">
        <v>0.2</v>
      </c>
      <c r="N110" s="24">
        <v>0.1</v>
      </c>
    </row>
    <row r="112" spans="1:14" x14ac:dyDescent="0.3">
      <c r="A112" s="26" t="s">
        <v>79</v>
      </c>
      <c r="B112" s="26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</row>
    <row r="113" spans="1:14" x14ac:dyDescent="0.3">
      <c r="A113" s="22" t="s">
        <v>80</v>
      </c>
      <c r="B113" s="22"/>
      <c r="C113" s="22" t="s">
        <v>81</v>
      </c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</row>
    <row r="114" spans="1:14" x14ac:dyDescent="0.3">
      <c r="A114" s="22"/>
      <c r="B114" s="22"/>
      <c r="C114" s="22" t="s">
        <v>82</v>
      </c>
      <c r="D114" s="22">
        <v>-0.7</v>
      </c>
      <c r="E114" s="22"/>
      <c r="F114" s="22"/>
      <c r="G114" s="22"/>
      <c r="H114" s="22"/>
      <c r="I114" s="22"/>
      <c r="J114" s="22"/>
      <c r="K114" s="22"/>
      <c r="L114" s="22"/>
      <c r="M114" s="22"/>
      <c r="N114" s="22"/>
    </row>
    <row r="115" spans="1:14" x14ac:dyDescent="0.3">
      <c r="A115" s="22" t="s">
        <v>83</v>
      </c>
      <c r="B115" s="22"/>
      <c r="C115" s="22" t="s">
        <v>84</v>
      </c>
      <c r="D115" s="22"/>
      <c r="E115" s="22"/>
      <c r="F115" s="22">
        <v>0.33181222783183389</v>
      </c>
      <c r="G115" s="22"/>
      <c r="H115" s="22"/>
      <c r="I115" s="22"/>
      <c r="J115" s="22"/>
      <c r="K115" s="22"/>
      <c r="L115" s="22"/>
      <c r="M115" s="22"/>
      <c r="N115" s="22"/>
    </row>
    <row r="117" spans="1:14" x14ac:dyDescent="0.3">
      <c r="A117" s="22" t="s">
        <v>85</v>
      </c>
      <c r="B117" s="22"/>
      <c r="C117" s="22" t="s">
        <v>86</v>
      </c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</row>
    <row r="118" spans="1:14" x14ac:dyDescent="0.3">
      <c r="A118" s="22"/>
      <c r="B118" s="22"/>
      <c r="C118" s="22" t="s">
        <v>87</v>
      </c>
      <c r="D118" s="22">
        <v>0.10000000000000003</v>
      </c>
      <c r="E118" s="22"/>
      <c r="F118" s="22"/>
      <c r="G118" s="22"/>
      <c r="H118" s="22"/>
      <c r="I118" s="22"/>
      <c r="J118" s="22"/>
      <c r="K118" s="22"/>
      <c r="L118" s="22"/>
      <c r="M118" s="22"/>
      <c r="N118" s="22"/>
    </row>
    <row r="119" spans="1:14" x14ac:dyDescent="0.3">
      <c r="A119" s="22" t="s">
        <v>88</v>
      </c>
      <c r="B119" s="22"/>
      <c r="C119" s="22" t="s">
        <v>89</v>
      </c>
      <c r="D119" s="22"/>
      <c r="E119" s="22"/>
      <c r="F119" s="22">
        <v>0.52497918747894001</v>
      </c>
      <c r="G119" s="22"/>
      <c r="H119" s="22"/>
      <c r="I119" s="22"/>
      <c r="J119" s="22"/>
      <c r="K119" s="22"/>
      <c r="L119" s="22"/>
      <c r="M119" s="22"/>
      <c r="N119" s="22"/>
    </row>
    <row r="121" spans="1:14" x14ac:dyDescent="0.3">
      <c r="A121" s="22" t="s">
        <v>90</v>
      </c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</row>
    <row r="122" spans="1:14" x14ac:dyDescent="0.3">
      <c r="A122" s="22" t="s">
        <v>91</v>
      </c>
      <c r="B122" s="27" t="s">
        <v>92</v>
      </c>
      <c r="C122" s="22"/>
      <c r="D122" s="28" t="s">
        <v>93</v>
      </c>
      <c r="E122" s="22">
        <v>-0.10453950584533817</v>
      </c>
      <c r="F122" s="22"/>
      <c r="G122" s="22"/>
      <c r="H122" s="22"/>
      <c r="I122" s="22"/>
      <c r="J122" s="22"/>
      <c r="K122" s="22"/>
      <c r="L122" s="22"/>
      <c r="M122" s="22"/>
      <c r="N122" s="22"/>
    </row>
    <row r="123" spans="1:14" x14ac:dyDescent="0.3">
      <c r="A123" s="22" t="s">
        <v>94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</row>
    <row r="124" spans="1:14" x14ac:dyDescent="0.3">
      <c r="A124" s="22" t="s">
        <v>95</v>
      </c>
      <c r="B124" s="22">
        <v>1.220007519973064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</row>
    <row r="126" spans="1:14" x14ac:dyDescent="0.3">
      <c r="A126" s="26" t="s">
        <v>96</v>
      </c>
      <c r="B126" s="26"/>
      <c r="C126" s="22"/>
      <c r="D126" s="22"/>
      <c r="E126" s="22"/>
    </row>
    <row r="127" spans="1:14" x14ac:dyDescent="0.3">
      <c r="A127" s="22" t="s">
        <v>97</v>
      </c>
      <c r="B127" s="22"/>
      <c r="C127" s="22"/>
      <c r="D127" s="22"/>
      <c r="E127" s="22"/>
    </row>
    <row r="128" spans="1:14" x14ac:dyDescent="0.3">
      <c r="A128" s="22">
        <v>-0.73299942832562914</v>
      </c>
      <c r="B128" s="22"/>
      <c r="C128" s="22"/>
      <c r="D128" s="22" t="s">
        <v>98</v>
      </c>
      <c r="E128" s="22">
        <v>0.35969948549306624</v>
      </c>
    </row>
    <row r="129" spans="1:5" x14ac:dyDescent="0.3">
      <c r="A129" s="22" t="s">
        <v>99</v>
      </c>
      <c r="B129" s="22"/>
      <c r="C129" s="22"/>
      <c r="D129" s="22"/>
      <c r="E129" s="22"/>
    </row>
    <row r="130" spans="1:5" x14ac:dyDescent="0.3">
      <c r="A130" s="22">
        <v>-1.1597205046341512</v>
      </c>
      <c r="B130" s="22"/>
      <c r="C130" s="22"/>
      <c r="D130" s="22" t="s">
        <v>100</v>
      </c>
      <c r="E130" s="22">
        <v>0.84374845417073607</v>
      </c>
    </row>
    <row r="131" spans="1:5" x14ac:dyDescent="0.3">
      <c r="A131" s="22" t="s">
        <v>101</v>
      </c>
      <c r="B131" s="22"/>
      <c r="C131" s="22"/>
      <c r="D131" s="22"/>
      <c r="E131" s="22"/>
    </row>
    <row r="132" spans="1:5" x14ac:dyDescent="0.3">
      <c r="A132" s="27">
        <v>0.14693437650403246</v>
      </c>
      <c r="B132" s="22"/>
      <c r="C132" s="22"/>
      <c r="D132" s="22" t="s">
        <v>102</v>
      </c>
      <c r="E132" s="22">
        <v>6.7759061146370786E-2</v>
      </c>
    </row>
    <row r="133" spans="1:5" x14ac:dyDescent="0.3">
      <c r="A133" s="22" t="s">
        <v>103</v>
      </c>
      <c r="B133" s="22"/>
      <c r="C133" s="22"/>
      <c r="D133" s="22"/>
      <c r="E133" s="22"/>
    </row>
    <row r="134" spans="1:5" x14ac:dyDescent="0.3">
      <c r="A134" s="22">
        <v>0.11017827528172966</v>
      </c>
      <c r="B134" s="22"/>
      <c r="C134" s="22"/>
      <c r="D134" s="22" t="s">
        <v>104</v>
      </c>
      <c r="E134" s="22">
        <v>-0.39916044775355669</v>
      </c>
    </row>
    <row r="135" spans="1:5" x14ac:dyDescent="0.3">
      <c r="A135" s="22" t="s">
        <v>105</v>
      </c>
      <c r="B135" s="22"/>
      <c r="C135" s="22"/>
      <c r="D135" s="22"/>
      <c r="E135" s="22"/>
    </row>
    <row r="136" spans="1:5" x14ac:dyDescent="0.3">
      <c r="A136" s="22">
        <v>0</v>
      </c>
      <c r="B136" s="22"/>
      <c r="C136" s="22"/>
      <c r="D136" s="22" t="s">
        <v>106</v>
      </c>
      <c r="E136" s="22">
        <v>0.4</v>
      </c>
    </row>
    <row r="137" spans="1:5" x14ac:dyDescent="0.3">
      <c r="A137" s="22" t="s">
        <v>107</v>
      </c>
      <c r="B137" s="22"/>
      <c r="C137" s="22"/>
      <c r="D137" s="22"/>
      <c r="E137" s="22"/>
    </row>
    <row r="138" spans="1:5" x14ac:dyDescent="0.3">
      <c r="A138" s="22">
        <v>0</v>
      </c>
      <c r="B138" s="22"/>
      <c r="C138" s="22"/>
      <c r="D138" s="22" t="s">
        <v>108</v>
      </c>
      <c r="E138" s="22">
        <v>0.1</v>
      </c>
    </row>
    <row r="139" spans="1:5" x14ac:dyDescent="0.3">
      <c r="A139" s="22" t="s">
        <v>109</v>
      </c>
      <c r="B139" s="22"/>
      <c r="C139" s="22"/>
      <c r="D139" s="22"/>
      <c r="E139" s="22"/>
    </row>
    <row r="140" spans="1:5" x14ac:dyDescent="0.3">
      <c r="A140" s="22">
        <v>0.14693437650403246</v>
      </c>
      <c r="B140" s="22"/>
      <c r="C140" s="22"/>
      <c r="D140" s="22"/>
      <c r="E140" s="22">
        <v>-0.6322409388536292</v>
      </c>
    </row>
    <row r="141" spans="1:5" x14ac:dyDescent="0.3">
      <c r="A141" s="22" t="s">
        <v>110</v>
      </c>
      <c r="B141" s="22"/>
      <c r="C141" s="22"/>
      <c r="D141" s="22"/>
      <c r="E141" s="22"/>
    </row>
    <row r="142" spans="1:5" x14ac:dyDescent="0.3">
      <c r="A142" s="22">
        <v>0.11017827528172966</v>
      </c>
      <c r="B142" s="22"/>
      <c r="C142" s="22"/>
      <c r="D142" s="22"/>
      <c r="E142" s="22">
        <v>0.10083955224644331</v>
      </c>
    </row>
  </sheetData>
  <mergeCells count="21">
    <mergeCell ref="A51:B51"/>
    <mergeCell ref="A23:B23"/>
    <mergeCell ref="A25:B25"/>
    <mergeCell ref="A14:D14"/>
    <mergeCell ref="A27:D27"/>
    <mergeCell ref="A33:B33"/>
    <mergeCell ref="A34:C34"/>
    <mergeCell ref="A36:D36"/>
    <mergeCell ref="A42:E42"/>
    <mergeCell ref="A43:B43"/>
    <mergeCell ref="A45:D45"/>
    <mergeCell ref="A50:E50"/>
    <mergeCell ref="A82:D82"/>
    <mergeCell ref="A86:B86"/>
    <mergeCell ref="A87:B87"/>
    <mergeCell ref="A67:D67"/>
    <mergeCell ref="A72:B72"/>
    <mergeCell ref="A73:C73"/>
    <mergeCell ref="A75:D75"/>
    <mergeCell ref="A79:B79"/>
    <mergeCell ref="A80:B8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 sizeWithCells="1">
              <from>
                <xdr:col>3</xdr:col>
                <xdr:colOff>7620</xdr:colOff>
                <xdr:row>53</xdr:row>
                <xdr:rowOff>45720</xdr:rowOff>
              </from>
              <to>
                <xdr:col>6</xdr:col>
                <xdr:colOff>129540</xdr:colOff>
                <xdr:row>60</xdr:row>
                <xdr:rowOff>76200</xdr:rowOff>
              </to>
            </anchor>
          </objectPr>
        </oleObject>
      </mc:Choice>
      <mc:Fallback>
        <oleObject progId="Visio.Drawing.11" shapeId="1025" r:id="rId4"/>
      </mc:Fallback>
    </mc:AlternateContent>
    <mc:AlternateContent xmlns:mc="http://schemas.openxmlformats.org/markup-compatibility/2006">
      <mc:Choice Requires="x14">
        <oleObject progId="Visio.Drawing.11" shapeId="1026" r:id="rId6">
          <objectPr defaultSize="0" autoPict="0" r:id="rId7">
            <anchor moveWithCells="1" sizeWithCells="1">
              <from>
                <xdr:col>2</xdr:col>
                <xdr:colOff>716280</xdr:colOff>
                <xdr:row>89</xdr:row>
                <xdr:rowOff>114300</xdr:rowOff>
              </from>
              <to>
                <xdr:col>6</xdr:col>
                <xdr:colOff>464820</xdr:colOff>
                <xdr:row>101</xdr:row>
                <xdr:rowOff>68580</xdr:rowOff>
              </to>
            </anchor>
          </objectPr>
        </oleObject>
      </mc:Choice>
      <mc:Fallback>
        <oleObject progId="Visio.Drawing.11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Đào Trang</cp:lastModifiedBy>
  <dcterms:created xsi:type="dcterms:W3CDTF">2024-03-25T03:11:52Z</dcterms:created>
  <dcterms:modified xsi:type="dcterms:W3CDTF">2024-03-25T04:48:35Z</dcterms:modified>
</cp:coreProperties>
</file>