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ianshen Huang\Documents\PRM\PAR\PAR ANN\x64\Release\"/>
    </mc:Choice>
  </mc:AlternateContent>
  <bookViews>
    <workbookView xWindow="0" yWindow="0" windowWidth="21690" windowHeight="11985"/>
  </bookViews>
  <sheets>
    <sheet name="gaussian&amp;linear" sheetId="1" r:id="rId1"/>
    <sheet name="K-coherence" sheetId="5" r:id="rId2"/>
    <sheet name="sheet" sheetId="3" r:id="rId3"/>
    <sheet name="Sheet2" sheetId="2" r:id="rId4"/>
  </sheets>
  <externalReferences>
    <externalReference r:id="rId5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" i="1" l="1"/>
  <c r="E3" i="1"/>
  <c r="G2" i="1"/>
  <c r="N2" i="1"/>
  <c r="R2" i="1"/>
  <c r="G3" i="1" l="1"/>
  <c r="E2" i="1"/>
  <c r="B48" i="1" l="1"/>
  <c r="B59" i="1"/>
  <c r="B66" i="1"/>
  <c r="B69" i="1"/>
  <c r="B80" i="1"/>
  <c r="B91" i="1"/>
  <c r="B98" i="1"/>
  <c r="B101" i="1"/>
  <c r="B112" i="1"/>
  <c r="B123" i="1"/>
  <c r="B130" i="1"/>
  <c r="B133" i="1"/>
  <c r="B52" i="1"/>
  <c r="B63" i="1"/>
  <c r="B70" i="1"/>
  <c r="B73" i="1"/>
  <c r="B84" i="1"/>
  <c r="B95" i="1"/>
  <c r="B102" i="1"/>
  <c r="B105" i="1"/>
  <c r="B116" i="1"/>
  <c r="B127" i="1"/>
  <c r="B134" i="1"/>
  <c r="B51" i="1"/>
  <c r="B58" i="1"/>
  <c r="B93" i="1"/>
  <c r="B104" i="1"/>
  <c r="B115" i="1"/>
  <c r="B122" i="1"/>
  <c r="B87" i="1"/>
  <c r="B97" i="1"/>
  <c r="B108" i="1"/>
  <c r="B119" i="1"/>
  <c r="B56" i="1"/>
  <c r="B67" i="1"/>
  <c r="B74" i="1"/>
  <c r="B77" i="1"/>
  <c r="B88" i="1"/>
  <c r="B99" i="1"/>
  <c r="B106" i="1"/>
  <c r="B109" i="1"/>
  <c r="B120" i="1"/>
  <c r="B131" i="1"/>
  <c r="B114" i="1"/>
  <c r="B54" i="1"/>
  <c r="B68" i="1"/>
  <c r="B89" i="1"/>
  <c r="B111" i="1"/>
  <c r="B118" i="1"/>
  <c r="B132" i="1"/>
  <c r="B72" i="1"/>
  <c r="B83" i="1"/>
  <c r="B55" i="1"/>
  <c r="B65" i="1"/>
  <c r="B94" i="1"/>
  <c r="B126" i="1"/>
  <c r="B49" i="1"/>
  <c r="B60" i="1"/>
  <c r="B71" i="1"/>
  <c r="B78" i="1"/>
  <c r="B81" i="1"/>
  <c r="B92" i="1"/>
  <c r="B103" i="1"/>
  <c r="B110" i="1"/>
  <c r="B113" i="1"/>
  <c r="B124" i="1"/>
  <c r="B50" i="1"/>
  <c r="B53" i="1"/>
  <c r="B64" i="1"/>
  <c r="B75" i="1"/>
  <c r="B82" i="1"/>
  <c r="B85" i="1"/>
  <c r="B96" i="1"/>
  <c r="B107" i="1"/>
  <c r="B117" i="1"/>
  <c r="B128" i="1"/>
  <c r="B47" i="1"/>
  <c r="B57" i="1"/>
  <c r="B79" i="1"/>
  <c r="B86" i="1"/>
  <c r="B100" i="1"/>
  <c r="B121" i="1"/>
  <c r="B61" i="1"/>
  <c r="B90" i="1"/>
  <c r="B125" i="1"/>
  <c r="B62" i="1"/>
  <c r="B76" i="1"/>
  <c r="B129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6" i="1"/>
  <c r="R42" i="3"/>
  <c r="H42" i="3"/>
  <c r="G42" i="3"/>
  <c r="F42" i="3"/>
  <c r="E42" i="3"/>
  <c r="A42" i="3"/>
  <c r="D42" i="3" s="1"/>
  <c r="F41" i="3"/>
  <c r="E41" i="3"/>
  <c r="D41" i="3"/>
  <c r="C41" i="3"/>
  <c r="A41" i="3"/>
  <c r="R40" i="3"/>
  <c r="H40" i="3"/>
  <c r="G40" i="3"/>
  <c r="A40" i="3"/>
  <c r="H39" i="3"/>
  <c r="G39" i="3"/>
  <c r="F39" i="3"/>
  <c r="E39" i="3"/>
  <c r="D39" i="3"/>
  <c r="A39" i="3"/>
  <c r="T38" i="3"/>
  <c r="R38" i="3"/>
  <c r="S38" i="3" s="1"/>
  <c r="E38" i="3"/>
  <c r="D38" i="3"/>
  <c r="A38" i="3"/>
  <c r="R37" i="3"/>
  <c r="S37" i="3" s="1"/>
  <c r="H37" i="3"/>
  <c r="G37" i="3"/>
  <c r="F37" i="3"/>
  <c r="A37" i="3"/>
  <c r="T36" i="3"/>
  <c r="H36" i="3"/>
  <c r="G36" i="3"/>
  <c r="F36" i="3"/>
  <c r="E36" i="3"/>
  <c r="D36" i="3"/>
  <c r="C36" i="3"/>
  <c r="A36" i="3"/>
  <c r="T35" i="3"/>
  <c r="A35" i="3"/>
  <c r="V34" i="3"/>
  <c r="W34" i="3" s="1"/>
  <c r="R34" i="3"/>
  <c r="H34" i="3"/>
  <c r="G34" i="3"/>
  <c r="F34" i="3"/>
  <c r="E34" i="3"/>
  <c r="A34" i="3"/>
  <c r="D34" i="3" s="1"/>
  <c r="T33" i="3"/>
  <c r="D33" i="3"/>
  <c r="C33" i="3"/>
  <c r="A33" i="3"/>
  <c r="A32" i="3"/>
  <c r="V31" i="3"/>
  <c r="W31" i="3" s="1"/>
  <c r="H31" i="3"/>
  <c r="G31" i="3"/>
  <c r="F31" i="3"/>
  <c r="E31" i="3"/>
  <c r="D31" i="3"/>
  <c r="A31" i="3"/>
  <c r="T31" i="3" s="1"/>
  <c r="A30" i="3"/>
  <c r="A29" i="3"/>
  <c r="V28" i="3"/>
  <c r="W28" i="3" s="1"/>
  <c r="T28" i="3"/>
  <c r="H28" i="3"/>
  <c r="G28" i="3"/>
  <c r="F28" i="3"/>
  <c r="E28" i="3"/>
  <c r="D28" i="3"/>
  <c r="C28" i="3"/>
  <c r="A28" i="3"/>
  <c r="T27" i="3"/>
  <c r="R27" i="3"/>
  <c r="S27" i="3" s="1"/>
  <c r="H27" i="3"/>
  <c r="D27" i="3"/>
  <c r="C27" i="3"/>
  <c r="A27" i="3"/>
  <c r="H26" i="3"/>
  <c r="G26" i="3"/>
  <c r="F26" i="3"/>
  <c r="E26" i="3"/>
  <c r="A26" i="3"/>
  <c r="D26" i="3" s="1"/>
  <c r="V25" i="3"/>
  <c r="W25" i="3" s="1"/>
  <c r="A25" i="3"/>
  <c r="T24" i="3"/>
  <c r="R24" i="3"/>
  <c r="H24" i="3"/>
  <c r="G24" i="3"/>
  <c r="A24" i="3"/>
  <c r="V23" i="3"/>
  <c r="W23" i="3" s="1"/>
  <c r="H23" i="3"/>
  <c r="G23" i="3"/>
  <c r="F23" i="3"/>
  <c r="E23" i="3"/>
  <c r="D23" i="3"/>
  <c r="A23" i="3"/>
  <c r="T23" i="3" s="1"/>
  <c r="V22" i="3"/>
  <c r="T22" i="3"/>
  <c r="A22" i="3"/>
  <c r="R21" i="3"/>
  <c r="S21" i="3" s="1"/>
  <c r="H21" i="3"/>
  <c r="A21" i="3"/>
  <c r="V20" i="3"/>
  <c r="W20" i="3" s="1"/>
  <c r="T20" i="3"/>
  <c r="H20" i="3"/>
  <c r="G20" i="3"/>
  <c r="F20" i="3"/>
  <c r="E20" i="3"/>
  <c r="D20" i="3"/>
  <c r="C20" i="3"/>
  <c r="A20" i="3"/>
  <c r="R20" i="3" s="1"/>
  <c r="V19" i="3"/>
  <c r="R19" i="3"/>
  <c r="S19" i="3" s="1"/>
  <c r="H19" i="3"/>
  <c r="E19" i="3"/>
  <c r="D19" i="3"/>
  <c r="C19" i="3"/>
  <c r="A19" i="3"/>
  <c r="V18" i="3"/>
  <c r="R18" i="3"/>
  <c r="S18" i="3" s="1"/>
  <c r="H18" i="3"/>
  <c r="G18" i="3"/>
  <c r="F18" i="3"/>
  <c r="A18" i="3"/>
  <c r="V17" i="3"/>
  <c r="W17" i="3" s="1"/>
  <c r="T17" i="3"/>
  <c r="A17" i="3"/>
  <c r="T16" i="3"/>
  <c r="A16" i="3"/>
  <c r="V15" i="3"/>
  <c r="W15" i="3" s="1"/>
  <c r="H15" i="3"/>
  <c r="G15" i="3"/>
  <c r="F15" i="3"/>
  <c r="E15" i="3"/>
  <c r="D15" i="3"/>
  <c r="A15" i="3"/>
  <c r="T15" i="3" s="1"/>
  <c r="T14" i="3"/>
  <c r="R14" i="3"/>
  <c r="S14" i="3" s="1"/>
  <c r="A14" i="3"/>
  <c r="T13" i="3"/>
  <c r="R13" i="3"/>
  <c r="S13" i="3" s="1"/>
  <c r="H13" i="3"/>
  <c r="A13" i="3"/>
  <c r="V12" i="3"/>
  <c r="W12" i="3" s="1"/>
  <c r="T12" i="3"/>
  <c r="H12" i="3"/>
  <c r="G12" i="3"/>
  <c r="F12" i="3"/>
  <c r="E12" i="3"/>
  <c r="D12" i="3"/>
  <c r="C12" i="3"/>
  <c r="A12" i="3"/>
  <c r="R12" i="3" s="1"/>
  <c r="V11" i="3"/>
  <c r="R11" i="3"/>
  <c r="S11" i="3" s="1"/>
  <c r="H11" i="3"/>
  <c r="E11" i="3"/>
  <c r="D11" i="3"/>
  <c r="C11" i="3"/>
  <c r="A11" i="3"/>
  <c r="V10" i="3"/>
  <c r="R10" i="3"/>
  <c r="S10" i="3" s="1"/>
  <c r="H10" i="3"/>
  <c r="G10" i="3"/>
  <c r="F10" i="3"/>
  <c r="A10" i="3"/>
  <c r="V9" i="3"/>
  <c r="W9" i="3" s="1"/>
  <c r="T9" i="3"/>
  <c r="A9" i="3"/>
  <c r="T8" i="3"/>
  <c r="A8" i="3"/>
  <c r="V7" i="3"/>
  <c r="W7" i="3" s="1"/>
  <c r="H7" i="3"/>
  <c r="G7" i="3"/>
  <c r="F7" i="3"/>
  <c r="E7" i="3"/>
  <c r="D7" i="3"/>
  <c r="A7" i="3"/>
  <c r="T7" i="3" s="1"/>
  <c r="T6" i="3"/>
  <c r="R6" i="3"/>
  <c r="S6" i="3" s="1"/>
  <c r="A6" i="3"/>
  <c r="T5" i="3"/>
  <c r="R5" i="3"/>
  <c r="S5" i="3" s="1"/>
  <c r="H5" i="3"/>
  <c r="A5" i="3"/>
  <c r="V4" i="3"/>
  <c r="W4" i="3" s="1"/>
  <c r="T4" i="3"/>
  <c r="H4" i="3"/>
  <c r="G4" i="3"/>
  <c r="F4" i="3"/>
  <c r="E4" i="3"/>
  <c r="D4" i="3"/>
  <c r="C4" i="3"/>
  <c r="A4" i="3"/>
  <c r="R4" i="3" s="1"/>
  <c r="V3" i="3"/>
  <c r="R3" i="3"/>
  <c r="S3" i="3" s="1"/>
  <c r="H3" i="3"/>
  <c r="E3" i="3"/>
  <c r="D3" i="3"/>
  <c r="C3" i="3"/>
  <c r="A3" i="3"/>
  <c r="V2" i="3"/>
  <c r="W2" i="3" s="1"/>
  <c r="R2" i="3"/>
  <c r="S2" i="3" s="1"/>
  <c r="H2" i="3"/>
  <c r="G2" i="3"/>
  <c r="F2" i="3"/>
  <c r="A2" i="3"/>
  <c r="A1" i="3"/>
  <c r="O29" i="1" l="1"/>
  <c r="O21" i="1"/>
  <c r="O13" i="1"/>
  <c r="C129" i="1"/>
  <c r="D129" i="1" s="1"/>
  <c r="O86" i="1"/>
  <c r="O101" i="1"/>
  <c r="O44" i="1"/>
  <c r="O12" i="1"/>
  <c r="O103" i="1"/>
  <c r="O98" i="1"/>
  <c r="O6" i="1"/>
  <c r="O39" i="1"/>
  <c r="O31" i="1"/>
  <c r="O23" i="1"/>
  <c r="O7" i="1"/>
  <c r="O124" i="1"/>
  <c r="O60" i="1"/>
  <c r="O132" i="1"/>
  <c r="O120" i="1"/>
  <c r="O93" i="1"/>
  <c r="O59" i="1"/>
  <c r="O46" i="1"/>
  <c r="O38" i="1"/>
  <c r="O30" i="1"/>
  <c r="O14" i="1"/>
  <c r="O129" i="1"/>
  <c r="O100" i="1"/>
  <c r="O96" i="1"/>
  <c r="O113" i="1"/>
  <c r="O49" i="1"/>
  <c r="O109" i="1"/>
  <c r="O119" i="1"/>
  <c r="O58" i="1"/>
  <c r="O84" i="1"/>
  <c r="O112" i="1"/>
  <c r="O48" i="1"/>
  <c r="O85" i="1"/>
  <c r="O51" i="1"/>
  <c r="O28" i="1"/>
  <c r="O76" i="1"/>
  <c r="O82" i="1"/>
  <c r="O94" i="1"/>
  <c r="O99" i="1"/>
  <c r="O70" i="1"/>
  <c r="O19" i="1"/>
  <c r="O62" i="1"/>
  <c r="O75" i="1"/>
  <c r="O65" i="1"/>
  <c r="O87" i="1"/>
  <c r="O63" i="1"/>
  <c r="O34" i="1"/>
  <c r="O125" i="1"/>
  <c r="O64" i="1"/>
  <c r="O55" i="1"/>
  <c r="O77" i="1"/>
  <c r="O116" i="1"/>
  <c r="O80" i="1"/>
  <c r="O41" i="1"/>
  <c r="O25" i="1"/>
  <c r="O17" i="1"/>
  <c r="O9" i="1"/>
  <c r="O90" i="1"/>
  <c r="O128" i="1"/>
  <c r="O53" i="1"/>
  <c r="O78" i="1"/>
  <c r="O114" i="1"/>
  <c r="O74" i="1"/>
  <c r="O115" i="1"/>
  <c r="O105" i="1"/>
  <c r="O133" i="1"/>
  <c r="O69" i="1"/>
  <c r="O110" i="1"/>
  <c r="O73" i="1"/>
  <c r="O36" i="1"/>
  <c r="O20" i="1"/>
  <c r="O79" i="1"/>
  <c r="O89" i="1"/>
  <c r="O134" i="1"/>
  <c r="O35" i="1"/>
  <c r="C57" i="1"/>
  <c r="D57" i="1" s="1"/>
  <c r="O57" i="1"/>
  <c r="O92" i="1"/>
  <c r="O68" i="1"/>
  <c r="O127" i="1"/>
  <c r="O91" i="1"/>
  <c r="O42" i="1"/>
  <c r="O10" i="1"/>
  <c r="O47" i="1"/>
  <c r="O81" i="1"/>
  <c r="O122" i="1"/>
  <c r="O52" i="1"/>
  <c r="O40" i="1"/>
  <c r="O32" i="1"/>
  <c r="O16" i="1"/>
  <c r="O8" i="1"/>
  <c r="O61" i="1"/>
  <c r="O117" i="1"/>
  <c r="O50" i="1"/>
  <c r="O71" i="1"/>
  <c r="O72" i="1"/>
  <c r="O67" i="1"/>
  <c r="O104" i="1"/>
  <c r="O102" i="1"/>
  <c r="O130" i="1"/>
  <c r="O66" i="1"/>
  <c r="C125" i="1"/>
  <c r="D125" i="1" s="1"/>
  <c r="C53" i="1"/>
  <c r="D53" i="1" s="1"/>
  <c r="C69" i="1"/>
  <c r="D69" i="1" s="1"/>
  <c r="C117" i="1"/>
  <c r="D117" i="1" s="1"/>
  <c r="C85" i="1"/>
  <c r="D85" i="1" s="1"/>
  <c r="C73" i="1"/>
  <c r="D73" i="1" s="1"/>
  <c r="C101" i="1"/>
  <c r="D101" i="1" s="1"/>
  <c r="C55" i="1"/>
  <c r="D55" i="1" s="1"/>
  <c r="C62" i="1"/>
  <c r="D62" i="1" s="1"/>
  <c r="C76" i="1"/>
  <c r="D76" i="1" s="1"/>
  <c r="C87" i="1"/>
  <c r="D87" i="1" s="1"/>
  <c r="C94" i="1"/>
  <c r="D94" i="1" s="1"/>
  <c r="C108" i="1"/>
  <c r="D108" i="1" s="1"/>
  <c r="C119" i="1"/>
  <c r="D119" i="1" s="1"/>
  <c r="C126" i="1"/>
  <c r="D126" i="1" s="1"/>
  <c r="C48" i="1"/>
  <c r="D48" i="1" s="1"/>
  <c r="C59" i="1"/>
  <c r="D59" i="1" s="1"/>
  <c r="C66" i="1"/>
  <c r="D66" i="1" s="1"/>
  <c r="C80" i="1"/>
  <c r="D80" i="1" s="1"/>
  <c r="C91" i="1"/>
  <c r="D91" i="1" s="1"/>
  <c r="C98" i="1"/>
  <c r="D98" i="1" s="1"/>
  <c r="C112" i="1"/>
  <c r="D112" i="1" s="1"/>
  <c r="C123" i="1"/>
  <c r="D123" i="1" s="1"/>
  <c r="C130" i="1"/>
  <c r="D130" i="1" s="1"/>
  <c r="C68" i="1"/>
  <c r="D68" i="1" s="1"/>
  <c r="C79" i="1"/>
  <c r="D79" i="1" s="1"/>
  <c r="C86" i="1"/>
  <c r="D86" i="1" s="1"/>
  <c r="C51" i="1"/>
  <c r="D51" i="1" s="1"/>
  <c r="C58" i="1"/>
  <c r="D58" i="1" s="1"/>
  <c r="C122" i="1"/>
  <c r="D122" i="1" s="1"/>
  <c r="C52" i="1"/>
  <c r="D52" i="1" s="1"/>
  <c r="C63" i="1"/>
  <c r="D63" i="1" s="1"/>
  <c r="C70" i="1"/>
  <c r="D70" i="1" s="1"/>
  <c r="C84" i="1"/>
  <c r="D84" i="1" s="1"/>
  <c r="C95" i="1"/>
  <c r="D95" i="1" s="1"/>
  <c r="C102" i="1"/>
  <c r="D102" i="1" s="1"/>
  <c r="C116" i="1"/>
  <c r="D116" i="1" s="1"/>
  <c r="C127" i="1"/>
  <c r="D127" i="1" s="1"/>
  <c r="C134" i="1"/>
  <c r="D134" i="1" s="1"/>
  <c r="C124" i="1"/>
  <c r="D124" i="1" s="1"/>
  <c r="C50" i="1"/>
  <c r="D50" i="1" s="1"/>
  <c r="C75" i="1"/>
  <c r="D75" i="1" s="1"/>
  <c r="C82" i="1"/>
  <c r="D82" i="1" s="1"/>
  <c r="C96" i="1"/>
  <c r="D96" i="1" s="1"/>
  <c r="C54" i="1"/>
  <c r="D54" i="1" s="1"/>
  <c r="C118" i="1"/>
  <c r="D118" i="1" s="1"/>
  <c r="C132" i="1"/>
  <c r="D132" i="1" s="1"/>
  <c r="C72" i="1"/>
  <c r="D72" i="1" s="1"/>
  <c r="C83" i="1"/>
  <c r="D83" i="1" s="1"/>
  <c r="C115" i="1"/>
  <c r="D115" i="1" s="1"/>
  <c r="C56" i="1"/>
  <c r="D56" i="1" s="1"/>
  <c r="C67" i="1"/>
  <c r="D67" i="1" s="1"/>
  <c r="C74" i="1"/>
  <c r="D74" i="1" s="1"/>
  <c r="C88" i="1"/>
  <c r="D88" i="1" s="1"/>
  <c r="C99" i="1"/>
  <c r="D99" i="1" s="1"/>
  <c r="C106" i="1"/>
  <c r="D106" i="1" s="1"/>
  <c r="C120" i="1"/>
  <c r="D120" i="1" s="1"/>
  <c r="C131" i="1"/>
  <c r="D131" i="1" s="1"/>
  <c r="C60" i="1"/>
  <c r="D60" i="1" s="1"/>
  <c r="C71" i="1"/>
  <c r="D71" i="1" s="1"/>
  <c r="C78" i="1"/>
  <c r="D78" i="1" s="1"/>
  <c r="C92" i="1"/>
  <c r="D92" i="1" s="1"/>
  <c r="C103" i="1"/>
  <c r="D103" i="1" s="1"/>
  <c r="C110" i="1"/>
  <c r="D110" i="1" s="1"/>
  <c r="C64" i="1"/>
  <c r="D64" i="1" s="1"/>
  <c r="C107" i="1"/>
  <c r="D107" i="1" s="1"/>
  <c r="C114" i="1"/>
  <c r="D114" i="1" s="1"/>
  <c r="C128" i="1"/>
  <c r="D128" i="1" s="1"/>
  <c r="C47" i="1"/>
  <c r="D47" i="1" s="1"/>
  <c r="C100" i="1"/>
  <c r="D100" i="1" s="1"/>
  <c r="C111" i="1"/>
  <c r="D111" i="1" s="1"/>
  <c r="C90" i="1"/>
  <c r="D90" i="1" s="1"/>
  <c r="C104" i="1"/>
  <c r="D104" i="1" s="1"/>
  <c r="C9" i="1"/>
  <c r="D9" i="1" s="1"/>
  <c r="C18" i="1"/>
  <c r="D18" i="1" s="1"/>
  <c r="C42" i="1"/>
  <c r="D42" i="1" s="1"/>
  <c r="C19" i="1"/>
  <c r="D19" i="1" s="1"/>
  <c r="C43" i="1"/>
  <c r="D43" i="1" s="1"/>
  <c r="C28" i="1"/>
  <c r="D28" i="1" s="1"/>
  <c r="C13" i="1"/>
  <c r="D13" i="1" s="1"/>
  <c r="C37" i="1"/>
  <c r="D37" i="1" s="1"/>
  <c r="C30" i="1"/>
  <c r="D30" i="1" s="1"/>
  <c r="C10" i="1"/>
  <c r="D10" i="1" s="1"/>
  <c r="C34" i="1"/>
  <c r="D34" i="1" s="1"/>
  <c r="C27" i="1"/>
  <c r="D27" i="1" s="1"/>
  <c r="C12" i="1"/>
  <c r="D12" i="1" s="1"/>
  <c r="C36" i="1"/>
  <c r="D36" i="1" s="1"/>
  <c r="C21" i="1"/>
  <c r="D21" i="1" s="1"/>
  <c r="C45" i="1"/>
  <c r="D45" i="1" s="1"/>
  <c r="C14" i="1"/>
  <c r="D14" i="1" s="1"/>
  <c r="C38" i="1"/>
  <c r="D38" i="1" s="1"/>
  <c r="C7" i="1"/>
  <c r="D7" i="1" s="1"/>
  <c r="C15" i="1"/>
  <c r="D15" i="1" s="1"/>
  <c r="C23" i="1"/>
  <c r="D23" i="1" s="1"/>
  <c r="C31" i="1"/>
  <c r="D31" i="1" s="1"/>
  <c r="C39" i="1"/>
  <c r="D39" i="1" s="1"/>
  <c r="C6" i="1"/>
  <c r="D6" i="1" s="1"/>
  <c r="C8" i="1"/>
  <c r="D8" i="1" s="1"/>
  <c r="C16" i="1"/>
  <c r="D16" i="1" s="1"/>
  <c r="C24" i="1"/>
  <c r="D24" i="1" s="1"/>
  <c r="C32" i="1"/>
  <c r="D32" i="1" s="1"/>
  <c r="C40" i="1"/>
  <c r="D40" i="1" s="1"/>
  <c r="C17" i="1"/>
  <c r="D17" i="1" s="1"/>
  <c r="C25" i="1"/>
  <c r="D25" i="1" s="1"/>
  <c r="C33" i="1"/>
  <c r="D33" i="1" s="1"/>
  <c r="C41" i="1"/>
  <c r="D41" i="1" s="1"/>
  <c r="C26" i="1"/>
  <c r="D26" i="1" s="1"/>
  <c r="C11" i="1"/>
  <c r="D11" i="1" s="1"/>
  <c r="C35" i="1"/>
  <c r="D35" i="1" s="1"/>
  <c r="C20" i="1"/>
  <c r="D20" i="1" s="1"/>
  <c r="C44" i="1"/>
  <c r="D44" i="1" s="1"/>
  <c r="C29" i="1"/>
  <c r="D29" i="1" s="1"/>
  <c r="C22" i="1"/>
  <c r="D22" i="1" s="1"/>
  <c r="C46" i="1"/>
  <c r="D46" i="1" s="1"/>
  <c r="C89" i="1"/>
  <c r="D89" i="1" s="1"/>
  <c r="C97" i="1"/>
  <c r="D97" i="1" s="1"/>
  <c r="C65" i="1"/>
  <c r="D65" i="1" s="1"/>
  <c r="C133" i="1"/>
  <c r="D133" i="1" s="1"/>
  <c r="C61" i="1"/>
  <c r="D61" i="1" s="1"/>
  <c r="C121" i="1"/>
  <c r="D121" i="1" s="1"/>
  <c r="C93" i="1"/>
  <c r="D93" i="1" s="1"/>
  <c r="C81" i="1"/>
  <c r="D81" i="1" s="1"/>
  <c r="C77" i="1"/>
  <c r="D77" i="1" s="1"/>
  <c r="C105" i="1"/>
  <c r="D105" i="1" s="1"/>
  <c r="C113" i="1"/>
  <c r="D113" i="1" s="1"/>
  <c r="C49" i="1"/>
  <c r="D49" i="1" s="1"/>
  <c r="C109" i="1"/>
  <c r="D109" i="1" s="1"/>
  <c r="S24" i="3"/>
  <c r="V29" i="3"/>
  <c r="W29" i="3" s="1"/>
  <c r="E29" i="3"/>
  <c r="D29" i="3"/>
  <c r="T29" i="3"/>
  <c r="C29" i="3"/>
  <c r="R29" i="3"/>
  <c r="S29" i="3" s="1"/>
  <c r="H29" i="3"/>
  <c r="F29" i="3"/>
  <c r="V30" i="3"/>
  <c r="W30" i="3" s="1"/>
  <c r="W3" i="3"/>
  <c r="W10" i="3"/>
  <c r="W11" i="3"/>
  <c r="W18" i="3"/>
  <c r="W19" i="3"/>
  <c r="W22" i="3"/>
  <c r="R25" i="3"/>
  <c r="S25" i="3" s="1"/>
  <c r="G25" i="3"/>
  <c r="H25" i="3"/>
  <c r="D25" i="3"/>
  <c r="C25" i="3"/>
  <c r="V26" i="3"/>
  <c r="W26" i="3" s="1"/>
  <c r="G29" i="3"/>
  <c r="S40" i="3"/>
  <c r="S4" i="3"/>
  <c r="R9" i="3"/>
  <c r="S9" i="3" s="1"/>
  <c r="H9" i="3"/>
  <c r="F9" i="3"/>
  <c r="E9" i="3"/>
  <c r="S12" i="3"/>
  <c r="R17" i="3"/>
  <c r="S17" i="3" s="1"/>
  <c r="H17" i="3"/>
  <c r="F17" i="3"/>
  <c r="E17" i="3"/>
  <c r="S20" i="3"/>
  <c r="E25" i="3"/>
  <c r="F32" i="3"/>
  <c r="V32" i="3"/>
  <c r="W32" i="3" s="1"/>
  <c r="E32" i="3"/>
  <c r="D32" i="3"/>
  <c r="R32" i="3"/>
  <c r="S32" i="3" s="1"/>
  <c r="H32" i="3"/>
  <c r="G32" i="3"/>
  <c r="S34" i="3"/>
  <c r="F8" i="3"/>
  <c r="V8" i="3"/>
  <c r="W8" i="3" s="1"/>
  <c r="E8" i="3"/>
  <c r="R8" i="3"/>
  <c r="S8" i="3" s="1"/>
  <c r="H8" i="3"/>
  <c r="C9" i="3"/>
  <c r="F16" i="3"/>
  <c r="V16" i="3"/>
  <c r="W16" i="3" s="1"/>
  <c r="E16" i="3"/>
  <c r="R16" i="3"/>
  <c r="S16" i="3" s="1"/>
  <c r="H16" i="3"/>
  <c r="C17" i="3"/>
  <c r="H22" i="3"/>
  <c r="R23" i="3"/>
  <c r="S23" i="3" s="1"/>
  <c r="F22" i="3"/>
  <c r="G22" i="3"/>
  <c r="E22" i="3"/>
  <c r="D22" i="3"/>
  <c r="F25" i="3"/>
  <c r="H30" i="3"/>
  <c r="G30" i="3"/>
  <c r="R31" i="3"/>
  <c r="S31" i="3" s="1"/>
  <c r="F30" i="3"/>
  <c r="T30" i="3"/>
  <c r="R30" i="3"/>
  <c r="S30" i="3" s="1"/>
  <c r="C32" i="3"/>
  <c r="V33" i="3"/>
  <c r="W33" i="3" s="1"/>
  <c r="H6" i="3"/>
  <c r="G6" i="3"/>
  <c r="D6" i="3"/>
  <c r="R7" i="3"/>
  <c r="S7" i="3" s="1"/>
  <c r="V6" i="3"/>
  <c r="W6" i="3" s="1"/>
  <c r="C6" i="3"/>
  <c r="C8" i="3"/>
  <c r="D9" i="3"/>
  <c r="H14" i="3"/>
  <c r="G14" i="3"/>
  <c r="D14" i="3"/>
  <c r="R15" i="3"/>
  <c r="S15" i="3" s="1"/>
  <c r="V14" i="3"/>
  <c r="W14" i="3" s="1"/>
  <c r="C14" i="3"/>
  <c r="C16" i="3"/>
  <c r="D17" i="3"/>
  <c r="C22" i="3"/>
  <c r="C30" i="3"/>
  <c r="V5" i="3"/>
  <c r="W5" i="3" s="1"/>
  <c r="E5" i="3"/>
  <c r="D5" i="3"/>
  <c r="G5" i="3"/>
  <c r="F5" i="3"/>
  <c r="E6" i="3"/>
  <c r="D8" i="3"/>
  <c r="G9" i="3"/>
  <c r="V13" i="3"/>
  <c r="W13" i="3" s="1"/>
  <c r="E13" i="3"/>
  <c r="D13" i="3"/>
  <c r="G13" i="3"/>
  <c r="F13" i="3"/>
  <c r="E14" i="3"/>
  <c r="D16" i="3"/>
  <c r="G17" i="3"/>
  <c r="V21" i="3"/>
  <c r="W21" i="3" s="1"/>
  <c r="E21" i="3"/>
  <c r="D21" i="3"/>
  <c r="T21" i="3"/>
  <c r="G21" i="3"/>
  <c r="F21" i="3"/>
  <c r="R22" i="3"/>
  <c r="S22" i="3" s="1"/>
  <c r="T25" i="3"/>
  <c r="R26" i="3"/>
  <c r="S26" i="3" s="1"/>
  <c r="D30" i="3"/>
  <c r="T32" i="3"/>
  <c r="G35" i="3"/>
  <c r="R36" i="3"/>
  <c r="S36" i="3" s="1"/>
  <c r="F35" i="3"/>
  <c r="V35" i="3"/>
  <c r="W35" i="3" s="1"/>
  <c r="E35" i="3"/>
  <c r="H35" i="3"/>
  <c r="D35" i="3"/>
  <c r="V36" i="3"/>
  <c r="W36" i="3" s="1"/>
  <c r="C35" i="3"/>
  <c r="F40" i="3"/>
  <c r="V40" i="3"/>
  <c r="W40" i="3" s="1"/>
  <c r="E40" i="3"/>
  <c r="D40" i="3"/>
  <c r="T40" i="3"/>
  <c r="T41" i="3"/>
  <c r="C5" i="3"/>
  <c r="F6" i="3"/>
  <c r="G8" i="3"/>
  <c r="C13" i="3"/>
  <c r="F14" i="3"/>
  <c r="G16" i="3"/>
  <c r="C21" i="3"/>
  <c r="E30" i="3"/>
  <c r="R33" i="3"/>
  <c r="S33" i="3" s="1"/>
  <c r="H33" i="3"/>
  <c r="G33" i="3"/>
  <c r="F33" i="3"/>
  <c r="E33" i="3"/>
  <c r="R35" i="3"/>
  <c r="S35" i="3" s="1"/>
  <c r="C40" i="3"/>
  <c r="D2" i="3"/>
  <c r="T2" i="3"/>
  <c r="C2" i="3"/>
  <c r="T3" i="3"/>
  <c r="D10" i="3"/>
  <c r="T10" i="3"/>
  <c r="C10" i="3"/>
  <c r="T11" i="3"/>
  <c r="D18" i="3"/>
  <c r="T18" i="3"/>
  <c r="U18" i="3" s="1"/>
  <c r="C18" i="3"/>
  <c r="T19" i="3"/>
  <c r="F24" i="3"/>
  <c r="V24" i="3"/>
  <c r="W24" i="3" s="1"/>
  <c r="E24" i="3"/>
  <c r="D24" i="3"/>
  <c r="H38" i="3"/>
  <c r="G38" i="3"/>
  <c r="R39" i="3"/>
  <c r="S39" i="3" s="1"/>
  <c r="F38" i="3"/>
  <c r="V38" i="3"/>
  <c r="W38" i="3" s="1"/>
  <c r="V39" i="3"/>
  <c r="W39" i="3" s="1"/>
  <c r="S42" i="3"/>
  <c r="E2" i="3"/>
  <c r="G3" i="3"/>
  <c r="F3" i="3"/>
  <c r="E10" i="3"/>
  <c r="G11" i="3"/>
  <c r="F11" i="3"/>
  <c r="E18" i="3"/>
  <c r="G19" i="3"/>
  <c r="F19" i="3"/>
  <c r="C24" i="3"/>
  <c r="G27" i="3"/>
  <c r="V27" i="3"/>
  <c r="W27" i="3" s="1"/>
  <c r="E27" i="3"/>
  <c r="F27" i="3"/>
  <c r="R28" i="3"/>
  <c r="S28" i="3" s="1"/>
  <c r="V37" i="3"/>
  <c r="W37" i="3" s="1"/>
  <c r="E37" i="3"/>
  <c r="D37" i="3"/>
  <c r="T37" i="3"/>
  <c r="U37" i="3" s="1"/>
  <c r="C37" i="3"/>
  <c r="C38" i="3"/>
  <c r="T39" i="3"/>
  <c r="R41" i="3"/>
  <c r="S41" i="3" s="1"/>
  <c r="H41" i="3"/>
  <c r="G41" i="3"/>
  <c r="V41" i="3"/>
  <c r="W41" i="3" s="1"/>
  <c r="V42" i="3"/>
  <c r="W42" i="3" s="1"/>
  <c r="C26" i="3"/>
  <c r="T26" i="3"/>
  <c r="C34" i="3"/>
  <c r="T34" i="3"/>
  <c r="C42" i="3"/>
  <c r="T42" i="3"/>
  <c r="C7" i="3"/>
  <c r="C15" i="3"/>
  <c r="C23" i="3"/>
  <c r="C31" i="3"/>
  <c r="C39" i="3"/>
  <c r="O131" i="1" l="1"/>
  <c r="O24" i="1"/>
  <c r="O26" i="1"/>
  <c r="O11" i="1"/>
  <c r="O106" i="1"/>
  <c r="O83" i="1"/>
  <c r="O33" i="1"/>
  <c r="O18" i="1"/>
  <c r="O43" i="1"/>
  <c r="O111" i="1"/>
  <c r="O118" i="1"/>
  <c r="O22" i="1"/>
  <c r="O56" i="1"/>
  <c r="O15" i="1"/>
  <c r="O97" i="1"/>
  <c r="O54" i="1"/>
  <c r="P3" i="1"/>
  <c r="P129" i="1" s="1"/>
  <c r="Q129" i="1" s="1"/>
  <c r="O123" i="1"/>
  <c r="O107" i="1"/>
  <c r="O88" i="1"/>
  <c r="O108" i="1"/>
  <c r="O37" i="1"/>
  <c r="O95" i="1"/>
  <c r="O121" i="1"/>
  <c r="O27" i="1"/>
  <c r="O126" i="1"/>
  <c r="O45" i="1"/>
  <c r="I3" i="1"/>
  <c r="E86" i="1" s="1"/>
  <c r="F86" i="1" s="1"/>
  <c r="U2" i="3"/>
  <c r="U23" i="3"/>
  <c r="U31" i="3"/>
  <c r="U21" i="3"/>
  <c r="U9" i="3"/>
  <c r="U8" i="3"/>
  <c r="U32" i="3"/>
  <c r="U5" i="3"/>
  <c r="U36" i="3"/>
  <c r="U42" i="3"/>
  <c r="U11" i="3"/>
  <c r="U41" i="3"/>
  <c r="U35" i="3"/>
  <c r="U38" i="3"/>
  <c r="U40" i="3"/>
  <c r="U30" i="3"/>
  <c r="U13" i="3"/>
  <c r="U24" i="3"/>
  <c r="U20" i="3"/>
  <c r="U34" i="3"/>
  <c r="U10" i="3"/>
  <c r="U25" i="3"/>
  <c r="U7" i="3"/>
  <c r="U22" i="3"/>
  <c r="U16" i="3"/>
  <c r="U39" i="3"/>
  <c r="U28" i="3"/>
  <c r="U15" i="3"/>
  <c r="U6" i="3"/>
  <c r="U33" i="3"/>
  <c r="U26" i="3"/>
  <c r="U19" i="3"/>
  <c r="U3" i="3"/>
  <c r="U27" i="3"/>
  <c r="U4" i="3"/>
  <c r="U14" i="3"/>
  <c r="U29" i="3"/>
  <c r="U17" i="3"/>
  <c r="U12" i="3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3" i="2"/>
  <c r="K4" i="2"/>
  <c r="K2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3" i="2"/>
  <c r="H4" i="2"/>
  <c r="H2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3" i="2"/>
  <c r="E2" i="2"/>
  <c r="Q1" i="2"/>
  <c r="F38" i="2" s="1"/>
  <c r="O1" i="2"/>
  <c r="E78" i="1" l="1"/>
  <c r="F78" i="1" s="1"/>
  <c r="E35" i="1"/>
  <c r="F35" i="1" s="1"/>
  <c r="E39" i="1"/>
  <c r="F39" i="1" s="1"/>
  <c r="P95" i="1"/>
  <c r="Q95" i="1" s="1"/>
  <c r="P123" i="1"/>
  <c r="Q123" i="1" s="1"/>
  <c r="P96" i="1"/>
  <c r="Q96" i="1" s="1"/>
  <c r="P87" i="1"/>
  <c r="Q87" i="1" s="1"/>
  <c r="P81" i="1"/>
  <c r="Q81" i="1" s="1"/>
  <c r="P127" i="1"/>
  <c r="Q127" i="1" s="1"/>
  <c r="P67" i="1"/>
  <c r="Q67" i="1" s="1"/>
  <c r="P57" i="1"/>
  <c r="Q57" i="1" s="1"/>
  <c r="P66" i="1"/>
  <c r="Q66" i="1" s="1"/>
  <c r="P93" i="1"/>
  <c r="Q93" i="1" s="1"/>
  <c r="P47" i="1"/>
  <c r="Q47" i="1" s="1"/>
  <c r="P107" i="1"/>
  <c r="Q107" i="1" s="1"/>
  <c r="P97" i="1"/>
  <c r="Q97" i="1" s="1"/>
  <c r="P33" i="1"/>
  <c r="Q33" i="1" s="1"/>
  <c r="P14" i="1"/>
  <c r="Q14" i="1" s="1"/>
  <c r="P59" i="1"/>
  <c r="Q59" i="1" s="1"/>
  <c r="P23" i="1"/>
  <c r="Q23" i="1" s="1"/>
  <c r="P89" i="1"/>
  <c r="Q89" i="1" s="1"/>
  <c r="P30" i="1"/>
  <c r="Q30" i="1" s="1"/>
  <c r="P115" i="1"/>
  <c r="Q115" i="1" s="1"/>
  <c r="P50" i="1"/>
  <c r="Q50" i="1" s="1"/>
  <c r="P13" i="1"/>
  <c r="Q13" i="1" s="1"/>
  <c r="P56" i="1"/>
  <c r="Q56" i="1" s="1"/>
  <c r="P106" i="1"/>
  <c r="Q106" i="1" s="1"/>
  <c r="P109" i="1"/>
  <c r="Q109" i="1" s="1"/>
  <c r="P84" i="1"/>
  <c r="Q84" i="1" s="1"/>
  <c r="P12" i="1"/>
  <c r="Q12" i="1" s="1"/>
  <c r="P28" i="1"/>
  <c r="Q28" i="1" s="1"/>
  <c r="P104" i="1"/>
  <c r="Q104" i="1" s="1"/>
  <c r="P52" i="1"/>
  <c r="Q52" i="1" s="1"/>
  <c r="P78" i="1"/>
  <c r="Q78" i="1" s="1"/>
  <c r="P29" i="1"/>
  <c r="Q29" i="1" s="1"/>
  <c r="P99" i="1"/>
  <c r="Q99" i="1" s="1"/>
  <c r="P22" i="1"/>
  <c r="Q22" i="1" s="1"/>
  <c r="P11" i="1"/>
  <c r="Q11" i="1" s="1"/>
  <c r="P51" i="1"/>
  <c r="Q51" i="1" s="1"/>
  <c r="P82" i="1"/>
  <c r="Q82" i="1" s="1"/>
  <c r="P134" i="1"/>
  <c r="Q134" i="1" s="1"/>
  <c r="P8" i="1"/>
  <c r="Q8" i="1" s="1"/>
  <c r="P70" i="1"/>
  <c r="Q70" i="1" s="1"/>
  <c r="P31" i="1"/>
  <c r="Q31" i="1" s="1"/>
  <c r="P58" i="1"/>
  <c r="Q58" i="1" s="1"/>
  <c r="P26" i="1"/>
  <c r="Q26" i="1" s="1"/>
  <c r="P120" i="1"/>
  <c r="Q120" i="1" s="1"/>
  <c r="P45" i="1"/>
  <c r="Q45" i="1" s="1"/>
  <c r="P64" i="1"/>
  <c r="Q64" i="1" s="1"/>
  <c r="P77" i="1"/>
  <c r="Q77" i="1" s="1"/>
  <c r="P48" i="1"/>
  <c r="Q48" i="1" s="1"/>
  <c r="P75" i="1"/>
  <c r="Q75" i="1" s="1"/>
  <c r="P68" i="1"/>
  <c r="Q68" i="1" s="1"/>
  <c r="P103" i="1"/>
  <c r="Q103" i="1" s="1"/>
  <c r="P111" i="1"/>
  <c r="Q111" i="1" s="1"/>
  <c r="P24" i="1"/>
  <c r="Q24" i="1" s="1"/>
  <c r="P73" i="1"/>
  <c r="Q73" i="1" s="1"/>
  <c r="P105" i="1"/>
  <c r="Q105" i="1" s="1"/>
  <c r="P85" i="1"/>
  <c r="Q85" i="1" s="1"/>
  <c r="P133" i="1"/>
  <c r="Q133" i="1" s="1"/>
  <c r="P101" i="1"/>
  <c r="Q101" i="1" s="1"/>
  <c r="P118" i="1"/>
  <c r="Q118" i="1" s="1"/>
  <c r="P65" i="1"/>
  <c r="Q65" i="1" s="1"/>
  <c r="P126" i="1"/>
  <c r="Q126" i="1" s="1"/>
  <c r="P17" i="1"/>
  <c r="Q17" i="1" s="1"/>
  <c r="P79" i="1"/>
  <c r="Q79" i="1" s="1"/>
  <c r="P69" i="1"/>
  <c r="Q69" i="1" s="1"/>
  <c r="P108" i="1"/>
  <c r="Q108" i="1" s="1"/>
  <c r="P55" i="1"/>
  <c r="Q55" i="1" s="1"/>
  <c r="P46" i="1"/>
  <c r="Q46" i="1" s="1"/>
  <c r="P49" i="1"/>
  <c r="Q49" i="1" s="1"/>
  <c r="P10" i="1"/>
  <c r="Q10" i="1" s="1"/>
  <c r="P60" i="1"/>
  <c r="Q60" i="1" s="1"/>
  <c r="P41" i="1"/>
  <c r="Q41" i="1" s="1"/>
  <c r="P119" i="1"/>
  <c r="Q119" i="1" s="1"/>
  <c r="P102" i="1"/>
  <c r="Q102" i="1" s="1"/>
  <c r="P62" i="1"/>
  <c r="Q62" i="1" s="1"/>
  <c r="P42" i="1"/>
  <c r="Q42" i="1" s="1"/>
  <c r="P90" i="1"/>
  <c r="Q90" i="1" s="1"/>
  <c r="P91" i="1"/>
  <c r="Q91" i="1" s="1"/>
  <c r="P25" i="1"/>
  <c r="Q25" i="1" s="1"/>
  <c r="P27" i="1"/>
  <c r="Q27" i="1" s="1"/>
  <c r="P74" i="1"/>
  <c r="Q74" i="1" s="1"/>
  <c r="P44" i="1"/>
  <c r="Q44" i="1" s="1"/>
  <c r="P40" i="1"/>
  <c r="Q40" i="1" s="1"/>
  <c r="P88" i="1"/>
  <c r="Q88" i="1" s="1"/>
  <c r="P9" i="1"/>
  <c r="Q9" i="1" s="1"/>
  <c r="P128" i="1"/>
  <c r="Q128" i="1" s="1"/>
  <c r="P34" i="1"/>
  <c r="Q34" i="1" s="1"/>
  <c r="P98" i="1"/>
  <c r="Q98" i="1" s="1"/>
  <c r="P16" i="1"/>
  <c r="Q16" i="1" s="1"/>
  <c r="P116" i="1"/>
  <c r="Q116" i="1" s="1"/>
  <c r="P35" i="1"/>
  <c r="Q35" i="1" s="1"/>
  <c r="P121" i="1"/>
  <c r="Q121" i="1" s="1"/>
  <c r="P36" i="1"/>
  <c r="Q36" i="1" s="1"/>
  <c r="P130" i="1"/>
  <c r="Q130" i="1" s="1"/>
  <c r="P63" i="1"/>
  <c r="Q63" i="1" s="1"/>
  <c r="P37" i="1"/>
  <c r="Q37" i="1" s="1"/>
  <c r="P76" i="1"/>
  <c r="Q76" i="1" s="1"/>
  <c r="P61" i="1"/>
  <c r="Q61" i="1" s="1"/>
  <c r="P94" i="1"/>
  <c r="Q94" i="1" s="1"/>
  <c r="P53" i="1"/>
  <c r="Q53" i="1" s="1"/>
  <c r="P15" i="1"/>
  <c r="Q15" i="1" s="1"/>
  <c r="P83" i="1"/>
  <c r="Q83" i="1" s="1"/>
  <c r="P7" i="1"/>
  <c r="Q7" i="1" s="1"/>
  <c r="P114" i="1"/>
  <c r="Q114" i="1" s="1"/>
  <c r="P100" i="1"/>
  <c r="Q100" i="1" s="1"/>
  <c r="P112" i="1"/>
  <c r="Q112" i="1" s="1"/>
  <c r="P71" i="1"/>
  <c r="Q71" i="1" s="1"/>
  <c r="P20" i="1"/>
  <c r="Q20" i="1" s="1"/>
  <c r="P117" i="1"/>
  <c r="Q117" i="1" s="1"/>
  <c r="P132" i="1"/>
  <c r="Q132" i="1" s="1"/>
  <c r="P110" i="1"/>
  <c r="Q110" i="1" s="1"/>
  <c r="P43" i="1"/>
  <c r="Q43" i="1" s="1"/>
  <c r="P131" i="1"/>
  <c r="Q131" i="1" s="1"/>
  <c r="P19" i="1"/>
  <c r="Q19" i="1" s="1"/>
  <c r="P6" i="1"/>
  <c r="Q6" i="1" s="1"/>
  <c r="P122" i="1"/>
  <c r="Q122" i="1" s="1"/>
  <c r="P113" i="1"/>
  <c r="Q113" i="1" s="1"/>
  <c r="P72" i="1"/>
  <c r="Q72" i="1" s="1"/>
  <c r="P54" i="1"/>
  <c r="Q54" i="1" s="1"/>
  <c r="P92" i="1"/>
  <c r="Q92" i="1" s="1"/>
  <c r="P21" i="1"/>
  <c r="Q21" i="1" s="1"/>
  <c r="P38" i="1"/>
  <c r="Q38" i="1" s="1"/>
  <c r="P32" i="1"/>
  <c r="Q32" i="1" s="1"/>
  <c r="P18" i="1"/>
  <c r="Q18" i="1" s="1"/>
  <c r="P86" i="1"/>
  <c r="Q86" i="1" s="1"/>
  <c r="P125" i="1"/>
  <c r="Q125" i="1" s="1"/>
  <c r="P124" i="1"/>
  <c r="Q124" i="1" s="1"/>
  <c r="P39" i="1"/>
  <c r="Q39" i="1" s="1"/>
  <c r="P80" i="1"/>
  <c r="Q80" i="1" s="1"/>
  <c r="E21" i="1"/>
  <c r="F21" i="1" s="1"/>
  <c r="E59" i="1"/>
  <c r="F59" i="1" s="1"/>
  <c r="E74" i="1"/>
  <c r="F74" i="1" s="1"/>
  <c r="E42" i="1"/>
  <c r="F42" i="1" s="1"/>
  <c r="E38" i="1"/>
  <c r="F38" i="1" s="1"/>
  <c r="E104" i="1"/>
  <c r="F104" i="1" s="1"/>
  <c r="E94" i="1"/>
  <c r="F94" i="1" s="1"/>
  <c r="E115" i="1"/>
  <c r="F115" i="1" s="1"/>
  <c r="E76" i="1"/>
  <c r="F76" i="1" s="1"/>
  <c r="E17" i="1"/>
  <c r="F17" i="1" s="1"/>
  <c r="E6" i="1"/>
  <c r="F6" i="1" s="1"/>
  <c r="E97" i="1"/>
  <c r="F97" i="1" s="1"/>
  <c r="E123" i="1"/>
  <c r="F123" i="1" s="1"/>
  <c r="E117" i="1"/>
  <c r="F117" i="1" s="1"/>
  <c r="E130" i="1"/>
  <c r="F130" i="1" s="1"/>
  <c r="E53" i="1"/>
  <c r="F53" i="1" s="1"/>
  <c r="E82" i="1"/>
  <c r="F82" i="1" s="1"/>
  <c r="E108" i="1"/>
  <c r="F108" i="1" s="1"/>
  <c r="E87" i="1"/>
  <c r="F87" i="1" s="1"/>
  <c r="E65" i="1"/>
  <c r="F65" i="1" s="1"/>
  <c r="E75" i="1"/>
  <c r="F75" i="1" s="1"/>
  <c r="E70" i="1"/>
  <c r="F70" i="1" s="1"/>
  <c r="E8" i="1"/>
  <c r="F8" i="1" s="1"/>
  <c r="E14" i="1"/>
  <c r="F14" i="1" s="1"/>
  <c r="E60" i="1"/>
  <c r="F60" i="1" s="1"/>
  <c r="E26" i="1"/>
  <c r="F26" i="1" s="1"/>
  <c r="E129" i="1"/>
  <c r="F129" i="1" s="1"/>
  <c r="E107" i="1"/>
  <c r="F107" i="1" s="1"/>
  <c r="E52" i="1"/>
  <c r="F52" i="1" s="1"/>
  <c r="E23" i="1"/>
  <c r="F23" i="1" s="1"/>
  <c r="E90" i="1"/>
  <c r="F90" i="1" s="1"/>
  <c r="E118" i="1"/>
  <c r="F118" i="1" s="1"/>
  <c r="E37" i="1"/>
  <c r="F37" i="1" s="1"/>
  <c r="E49" i="1"/>
  <c r="F49" i="1" s="1"/>
  <c r="E79" i="1"/>
  <c r="F79" i="1" s="1"/>
  <c r="E50" i="1"/>
  <c r="F50" i="1" s="1"/>
  <c r="E27" i="1"/>
  <c r="F27" i="1" s="1"/>
  <c r="E96" i="1"/>
  <c r="F96" i="1" s="1"/>
  <c r="E63" i="1"/>
  <c r="F63" i="1" s="1"/>
  <c r="E131" i="1"/>
  <c r="F131" i="1" s="1"/>
  <c r="E120" i="1"/>
  <c r="F120" i="1" s="1"/>
  <c r="E134" i="1"/>
  <c r="F134" i="1" s="1"/>
  <c r="E128" i="1"/>
  <c r="F128" i="1" s="1"/>
  <c r="E112" i="1"/>
  <c r="F112" i="1" s="1"/>
  <c r="E99" i="1"/>
  <c r="F99" i="1" s="1"/>
  <c r="E126" i="1"/>
  <c r="F126" i="1" s="1"/>
  <c r="E13" i="1"/>
  <c r="F13" i="1" s="1"/>
  <c r="E116" i="1"/>
  <c r="F116" i="1" s="1"/>
  <c r="E48" i="1"/>
  <c r="F48" i="1" s="1"/>
  <c r="E57" i="1"/>
  <c r="F57" i="1" s="1"/>
  <c r="E12" i="1"/>
  <c r="F12" i="1" s="1"/>
  <c r="E64" i="1"/>
  <c r="F64" i="1" s="1"/>
  <c r="E119" i="1"/>
  <c r="F119" i="1" s="1"/>
  <c r="E55" i="1"/>
  <c r="F55" i="1" s="1"/>
  <c r="E7" i="1"/>
  <c r="F7" i="1" s="1"/>
  <c r="E77" i="1"/>
  <c r="F77" i="1" s="1"/>
  <c r="E33" i="1"/>
  <c r="F33" i="1" s="1"/>
  <c r="E71" i="1"/>
  <c r="F71" i="1" s="1"/>
  <c r="E73" i="1"/>
  <c r="F73" i="1" s="1"/>
  <c r="E45" i="1"/>
  <c r="F45" i="1" s="1"/>
  <c r="E95" i="1"/>
  <c r="F95" i="1" s="1"/>
  <c r="E61" i="1"/>
  <c r="F61" i="1" s="1"/>
  <c r="E111" i="1"/>
  <c r="F111" i="1" s="1"/>
  <c r="E80" i="1"/>
  <c r="F80" i="1" s="1"/>
  <c r="E93" i="1"/>
  <c r="F93" i="1" s="1"/>
  <c r="E29" i="1"/>
  <c r="F29" i="1" s="1"/>
  <c r="E91" i="1"/>
  <c r="F91" i="1" s="1"/>
  <c r="E15" i="1"/>
  <c r="F15" i="1" s="1"/>
  <c r="E30" i="1"/>
  <c r="F30" i="1" s="1"/>
  <c r="E56" i="1"/>
  <c r="F56" i="1" s="1"/>
  <c r="E22" i="1"/>
  <c r="F22" i="1" s="1"/>
  <c r="E67" i="1"/>
  <c r="F67" i="1" s="1"/>
  <c r="E110" i="1"/>
  <c r="F110" i="1" s="1"/>
  <c r="E40" i="1"/>
  <c r="F40" i="1" s="1"/>
  <c r="E114" i="1"/>
  <c r="F114" i="1" s="1"/>
  <c r="E68" i="1"/>
  <c r="F68" i="1" s="1"/>
  <c r="E69" i="1"/>
  <c r="F69" i="1" s="1"/>
  <c r="E51" i="1"/>
  <c r="F51" i="1" s="1"/>
  <c r="E106" i="1"/>
  <c r="F106" i="1" s="1"/>
  <c r="E43" i="1"/>
  <c r="F43" i="1" s="1"/>
  <c r="E125" i="1"/>
  <c r="F125" i="1" s="1"/>
  <c r="E9" i="1"/>
  <c r="F9" i="1" s="1"/>
  <c r="E132" i="1"/>
  <c r="F132" i="1" s="1"/>
  <c r="E46" i="1"/>
  <c r="F46" i="1" s="1"/>
  <c r="E113" i="1"/>
  <c r="F113" i="1" s="1"/>
  <c r="E31" i="1"/>
  <c r="F31" i="1" s="1"/>
  <c r="E72" i="1"/>
  <c r="F72" i="1" s="1"/>
  <c r="E66" i="1"/>
  <c r="F66" i="1" s="1"/>
  <c r="E122" i="1"/>
  <c r="F122" i="1" s="1"/>
  <c r="E127" i="1"/>
  <c r="F127" i="1" s="1"/>
  <c r="E98" i="1"/>
  <c r="F98" i="1" s="1"/>
  <c r="E28" i="1"/>
  <c r="F28" i="1" s="1"/>
  <c r="E16" i="1"/>
  <c r="F16" i="1" s="1"/>
  <c r="E92" i="1"/>
  <c r="F92" i="1" s="1"/>
  <c r="E44" i="1"/>
  <c r="F44" i="1" s="1"/>
  <c r="E105" i="1"/>
  <c r="F105" i="1" s="1"/>
  <c r="E81" i="1"/>
  <c r="F81" i="1" s="1"/>
  <c r="E89" i="1"/>
  <c r="F89" i="1" s="1"/>
  <c r="E18" i="1"/>
  <c r="F18" i="1" s="1"/>
  <c r="E83" i="1"/>
  <c r="F83" i="1" s="1"/>
  <c r="E62" i="1"/>
  <c r="F62" i="1" s="1"/>
  <c r="E88" i="1"/>
  <c r="F88" i="1" s="1"/>
  <c r="E36" i="1"/>
  <c r="F36" i="1" s="1"/>
  <c r="E102" i="1"/>
  <c r="F102" i="1" s="1"/>
  <c r="E10" i="1"/>
  <c r="F10" i="1" s="1"/>
  <c r="E101" i="1"/>
  <c r="F101" i="1" s="1"/>
  <c r="E47" i="1"/>
  <c r="F47" i="1" s="1"/>
  <c r="E41" i="1"/>
  <c r="F41" i="1" s="1"/>
  <c r="E20" i="1"/>
  <c r="F20" i="1" s="1"/>
  <c r="E85" i="1"/>
  <c r="F85" i="1" s="1"/>
  <c r="E34" i="1"/>
  <c r="F34" i="1" s="1"/>
  <c r="E58" i="1"/>
  <c r="F58" i="1" s="1"/>
  <c r="E54" i="1"/>
  <c r="F54" i="1" s="1"/>
  <c r="E84" i="1"/>
  <c r="F84" i="1" s="1"/>
  <c r="E103" i="1"/>
  <c r="F103" i="1" s="1"/>
  <c r="E124" i="1"/>
  <c r="F124" i="1" s="1"/>
  <c r="E109" i="1"/>
  <c r="F109" i="1" s="1"/>
  <c r="E100" i="1"/>
  <c r="F100" i="1" s="1"/>
  <c r="E25" i="1"/>
  <c r="F25" i="1" s="1"/>
  <c r="E32" i="1"/>
  <c r="F32" i="1" s="1"/>
  <c r="E11" i="1"/>
  <c r="F11" i="1" s="1"/>
  <c r="E24" i="1"/>
  <c r="F24" i="1" s="1"/>
  <c r="E19" i="1"/>
  <c r="F19" i="1" s="1"/>
  <c r="E133" i="1"/>
  <c r="F133" i="1" s="1"/>
  <c r="E121" i="1"/>
  <c r="F121" i="1" s="1"/>
  <c r="B11" i="2"/>
  <c r="F28" i="2"/>
  <c r="C39" i="2"/>
  <c r="C2" i="2"/>
  <c r="D2" i="2" s="1"/>
  <c r="I14" i="2"/>
  <c r="F20" i="2"/>
  <c r="B33" i="2"/>
  <c r="B4" i="2"/>
  <c r="B15" i="2"/>
  <c r="B23" i="2"/>
  <c r="F33" i="2"/>
  <c r="C4" i="2"/>
  <c r="C15" i="2"/>
  <c r="I24" i="2"/>
  <c r="C34" i="2"/>
  <c r="C5" i="2"/>
  <c r="D5" i="2" s="1"/>
  <c r="I16" i="2"/>
  <c r="B25" i="2"/>
  <c r="C36" i="2"/>
  <c r="I6" i="2"/>
  <c r="F16" i="2"/>
  <c r="C26" i="2"/>
  <c r="I38" i="2"/>
  <c r="F17" i="2"/>
  <c r="I2" i="2"/>
  <c r="J2" i="2" s="1"/>
  <c r="B12" i="2"/>
  <c r="B19" i="2"/>
  <c r="F30" i="2"/>
  <c r="F9" i="2"/>
  <c r="I17" i="2"/>
  <c r="B28" i="2"/>
  <c r="B40" i="2"/>
  <c r="I39" i="2"/>
  <c r="F37" i="2"/>
  <c r="C35" i="2"/>
  <c r="B32" i="2"/>
  <c r="I31" i="2"/>
  <c r="F29" i="2"/>
  <c r="C27" i="2"/>
  <c r="D27" i="2" s="1"/>
  <c r="B24" i="2"/>
  <c r="I23" i="2"/>
  <c r="F21" i="2"/>
  <c r="C19" i="2"/>
  <c r="B16" i="2"/>
  <c r="I15" i="2"/>
  <c r="F13" i="2"/>
  <c r="C11" i="2"/>
  <c r="D11" i="2" s="1"/>
  <c r="B8" i="2"/>
  <c r="I7" i="2"/>
  <c r="F5" i="2"/>
  <c r="C3" i="2"/>
  <c r="B42" i="2"/>
  <c r="F39" i="2"/>
  <c r="I33" i="2"/>
  <c r="F31" i="2"/>
  <c r="G31" i="2" s="1"/>
  <c r="I25" i="2"/>
  <c r="J25" i="2" s="1"/>
  <c r="F23" i="2"/>
  <c r="F42" i="2"/>
  <c r="C40" i="2"/>
  <c r="B37" i="2"/>
  <c r="I36" i="2"/>
  <c r="F34" i="2"/>
  <c r="C32" i="2"/>
  <c r="D32" i="2" s="1"/>
  <c r="B29" i="2"/>
  <c r="I28" i="2"/>
  <c r="F26" i="2"/>
  <c r="C24" i="2"/>
  <c r="B21" i="2"/>
  <c r="I20" i="2"/>
  <c r="F18" i="2"/>
  <c r="C16" i="2"/>
  <c r="D16" i="2" s="1"/>
  <c r="B13" i="2"/>
  <c r="I12" i="2"/>
  <c r="F10" i="2"/>
  <c r="C8" i="2"/>
  <c r="B5" i="2"/>
  <c r="I4" i="2"/>
  <c r="F2" i="2"/>
  <c r="G2" i="2" s="1"/>
  <c r="I41" i="2"/>
  <c r="C37" i="2"/>
  <c r="B34" i="2"/>
  <c r="C29" i="2"/>
  <c r="B26" i="2"/>
  <c r="C41" i="2"/>
  <c r="D41" i="2" s="1"/>
  <c r="B38" i="2"/>
  <c r="I37" i="2"/>
  <c r="F35" i="2"/>
  <c r="G35" i="2" s="1"/>
  <c r="C33" i="2"/>
  <c r="B30" i="2"/>
  <c r="I29" i="2"/>
  <c r="F27" i="2"/>
  <c r="C25" i="2"/>
  <c r="D25" i="2" s="1"/>
  <c r="B22" i="2"/>
  <c r="I21" i="2"/>
  <c r="F19" i="2"/>
  <c r="G19" i="2" s="1"/>
  <c r="C17" i="2"/>
  <c r="B14" i="2"/>
  <c r="I13" i="2"/>
  <c r="F11" i="2"/>
  <c r="C9" i="2"/>
  <c r="D9" i="2" s="1"/>
  <c r="B6" i="2"/>
  <c r="I5" i="2"/>
  <c r="F3" i="2"/>
  <c r="G3" i="2" s="1"/>
  <c r="I42" i="2"/>
  <c r="J42" i="2" s="1"/>
  <c r="F40" i="2"/>
  <c r="C38" i="2"/>
  <c r="B35" i="2"/>
  <c r="I34" i="2"/>
  <c r="F32" i="2"/>
  <c r="C30" i="2"/>
  <c r="B27" i="2"/>
  <c r="I26" i="2"/>
  <c r="J26" i="2" s="1"/>
  <c r="F24" i="2"/>
  <c r="C22" i="2"/>
  <c r="C6" i="2"/>
  <c r="B9" i="2"/>
  <c r="B10" i="2"/>
  <c r="I11" i="2"/>
  <c r="F14" i="2"/>
  <c r="F15" i="2"/>
  <c r="I18" i="2"/>
  <c r="C20" i="2"/>
  <c r="C21" i="2"/>
  <c r="C23" i="2"/>
  <c r="D23" i="2" s="1"/>
  <c r="I35" i="2"/>
  <c r="B39" i="2"/>
  <c r="B2" i="2"/>
  <c r="I3" i="2"/>
  <c r="J3" i="2" s="1"/>
  <c r="F6" i="2"/>
  <c r="F7" i="2"/>
  <c r="I10" i="2"/>
  <c r="C12" i="2"/>
  <c r="D12" i="2" s="1"/>
  <c r="C13" i="2"/>
  <c r="F25" i="2"/>
  <c r="C31" i="2"/>
  <c r="D31" i="2" s="1"/>
  <c r="B7" i="2"/>
  <c r="I8" i="2"/>
  <c r="I9" i="2"/>
  <c r="F12" i="2"/>
  <c r="C18" i="2"/>
  <c r="D18" i="2" s="1"/>
  <c r="I22" i="2"/>
  <c r="I32" i="2"/>
  <c r="J32" i="2" s="1"/>
  <c r="B36" i="2"/>
  <c r="F41" i="2"/>
  <c r="F4" i="2"/>
  <c r="C10" i="2"/>
  <c r="B20" i="2"/>
  <c r="F22" i="2"/>
  <c r="C28" i="2"/>
  <c r="I30" i="2"/>
  <c r="J30" i="2" s="1"/>
  <c r="I40" i="2"/>
  <c r="B3" i="2"/>
  <c r="C7" i="2"/>
  <c r="F8" i="2"/>
  <c r="C14" i="2"/>
  <c r="B17" i="2"/>
  <c r="B18" i="2"/>
  <c r="I19" i="2"/>
  <c r="I27" i="2"/>
  <c r="B31" i="2"/>
  <c r="F36" i="2"/>
  <c r="B41" i="2"/>
  <c r="C42" i="2"/>
  <c r="J17" i="2" l="1"/>
  <c r="D26" i="2"/>
  <c r="D28" i="2"/>
  <c r="D13" i="2"/>
  <c r="D15" i="2"/>
  <c r="D42" i="2"/>
  <c r="D21" i="2"/>
  <c r="D24" i="2"/>
  <c r="D3" i="2"/>
  <c r="D35" i="2"/>
  <c r="D14" i="2"/>
  <c r="D6" i="2"/>
  <c r="D8" i="2"/>
  <c r="D40" i="2"/>
  <c r="D19" i="2"/>
  <c r="D30" i="2"/>
  <c r="D34" i="2"/>
  <c r="D10" i="2"/>
  <c r="D7" i="2"/>
  <c r="D17" i="2"/>
  <c r="D33" i="2"/>
  <c r="D37" i="2"/>
  <c r="J16" i="2"/>
  <c r="J22" i="2"/>
  <c r="J41" i="2"/>
  <c r="J21" i="2"/>
  <c r="J38" i="2"/>
  <c r="J35" i="2"/>
  <c r="J20" i="2"/>
  <c r="J31" i="2"/>
  <c r="J9" i="2"/>
  <c r="J10" i="2"/>
  <c r="J6" i="2"/>
  <c r="D4" i="2"/>
  <c r="J27" i="2"/>
  <c r="G7" i="2"/>
  <c r="D20" i="2"/>
  <c r="D22" i="2"/>
  <c r="D38" i="2"/>
  <c r="J13" i="2"/>
  <c r="J29" i="2"/>
  <c r="D29" i="2"/>
  <c r="D36" i="2"/>
  <c r="D39" i="2"/>
  <c r="J11" i="2"/>
  <c r="J5" i="2"/>
  <c r="J37" i="2"/>
  <c r="J33" i="2"/>
  <c r="J4" i="2"/>
  <c r="J36" i="2"/>
  <c r="J15" i="2"/>
  <c r="J24" i="2"/>
  <c r="J34" i="2"/>
  <c r="J14" i="2"/>
  <c r="J8" i="2"/>
  <c r="J19" i="2"/>
  <c r="J40" i="2"/>
  <c r="J18" i="2"/>
  <c r="J12" i="2"/>
  <c r="J28" i="2"/>
  <c r="J7" i="2"/>
  <c r="J23" i="2"/>
  <c r="J39" i="2"/>
  <c r="G18" i="2"/>
  <c r="G28" i="2"/>
  <c r="G15" i="2"/>
  <c r="G12" i="2"/>
  <c r="G33" i="2"/>
  <c r="G16" i="2"/>
  <c r="G22" i="2"/>
  <c r="G11" i="2"/>
  <c r="G27" i="2"/>
  <c r="G38" i="2"/>
  <c r="G34" i="2"/>
  <c r="G29" i="2"/>
  <c r="G6" i="2"/>
  <c r="G32" i="2"/>
  <c r="G39" i="2"/>
  <c r="G20" i="2"/>
  <c r="G14" i="2"/>
  <c r="G36" i="2"/>
  <c r="G8" i="2"/>
  <c r="G4" i="2"/>
  <c r="G10" i="2"/>
  <c r="G26" i="2"/>
  <c r="G42" i="2"/>
  <c r="G5" i="2"/>
  <c r="G21" i="2"/>
  <c r="G37" i="2"/>
  <c r="G17" i="2"/>
  <c r="G13" i="2"/>
  <c r="G24" i="2"/>
  <c r="G40" i="2"/>
  <c r="G23" i="2"/>
  <c r="G30" i="2"/>
  <c r="G41" i="2"/>
  <c r="G25" i="2"/>
  <c r="G9" i="2"/>
</calcChain>
</file>

<file path=xl/sharedStrings.xml><?xml version="1.0" encoding="utf-8"?>
<sst xmlns="http://schemas.openxmlformats.org/spreadsheetml/2006/main" count="32" uniqueCount="26">
  <si>
    <t>alpha=</t>
  </si>
  <si>
    <t>x</t>
  </si>
  <si>
    <t>x^1/2</t>
  </si>
  <si>
    <t>x^2</t>
  </si>
  <si>
    <t>x^3</t>
  </si>
  <si>
    <t>averagef=</t>
  </si>
  <si>
    <t>2f/3</t>
  </si>
  <si>
    <t>f</t>
  </si>
  <si>
    <t>gaussian f/3</t>
  </si>
  <si>
    <t>f=stdev</t>
  </si>
  <si>
    <t>x/2</t>
  </si>
  <si>
    <t>x/4</t>
  </si>
  <si>
    <t>Size=</t>
  </si>
  <si>
    <t>blockSize=</t>
  </si>
  <si>
    <t>actual His difference</t>
  </si>
  <si>
    <t>deltaPosHis=</t>
  </si>
  <si>
    <t>avgPosHis=</t>
  </si>
  <si>
    <t>linear weight</t>
  </si>
  <si>
    <t>1/linear weight</t>
  </si>
  <si>
    <t>gauss0=</t>
  </si>
  <si>
    <t>gaussian</t>
  </si>
  <si>
    <t>pdf0</t>
  </si>
  <si>
    <t>olddev</t>
  </si>
  <si>
    <t>inv_sqrt_2pi</t>
  </si>
  <si>
    <t>oldmean</t>
  </si>
  <si>
    <t>oldpdf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</si>
</sst>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206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1/weight Pos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886482939632541E-2"/>
          <c:y val="0.17171296296296296"/>
          <c:w val="0.88389129483814521"/>
          <c:h val="0.69216061533974915"/>
        </c:manualLayout>
      </c:layout>
      <c:scatterChart>
        <c:scatterStyle val="lineMarker"/>
        <c:varyColors val="0"/>
        <c:ser>
          <c:idx val="0"/>
          <c:order val="0"/>
          <c:tx>
            <c:v>linear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'gaussian&amp;linear'!$A$6:$A$134</c:f>
              <c:numCache>
                <c:formatCode>General</c:formatCode>
                <c:ptCount val="1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</c:numCache>
            </c:numRef>
          </c:xVal>
          <c:yVal>
            <c:numRef>
              <c:f>'gaussian&amp;linear'!$D$6:$D$134</c:f>
              <c:numCache>
                <c:formatCode>General</c:formatCode>
                <c:ptCount val="129"/>
                <c:pt idx="0">
                  <c:v>1</c:v>
                </c:pt>
                <c:pt idx="1">
                  <c:v>0.33333333333333331</c:v>
                </c:pt>
                <c:pt idx="2">
                  <c:v>0.2</c:v>
                </c:pt>
                <c:pt idx="3">
                  <c:v>0.14285714285714285</c:v>
                </c:pt>
                <c:pt idx="4">
                  <c:v>0.1111111111111111</c:v>
                </c:pt>
                <c:pt idx="5">
                  <c:v>9.0909090909090912E-2</c:v>
                </c:pt>
                <c:pt idx="6">
                  <c:v>7.6923076923076927E-2</c:v>
                </c:pt>
                <c:pt idx="7">
                  <c:v>6.6666666666666666E-2</c:v>
                </c:pt>
                <c:pt idx="8">
                  <c:v>5.8823529411764705E-2</c:v>
                </c:pt>
                <c:pt idx="9">
                  <c:v>5.2631578947368418E-2</c:v>
                </c:pt>
                <c:pt idx="10">
                  <c:v>4.7619047619047616E-2</c:v>
                </c:pt>
                <c:pt idx="11">
                  <c:v>4.3478260869565216E-2</c:v>
                </c:pt>
                <c:pt idx="12">
                  <c:v>0.04</c:v>
                </c:pt>
                <c:pt idx="13">
                  <c:v>3.7037037037037035E-2</c:v>
                </c:pt>
                <c:pt idx="14">
                  <c:v>3.4482758620689655E-2</c:v>
                </c:pt>
                <c:pt idx="15">
                  <c:v>3.2258064516129031E-2</c:v>
                </c:pt>
                <c:pt idx="16">
                  <c:v>3.0303030303030304E-2</c:v>
                </c:pt>
                <c:pt idx="17">
                  <c:v>2.8571428571428571E-2</c:v>
                </c:pt>
                <c:pt idx="18">
                  <c:v>2.7027027027027029E-2</c:v>
                </c:pt>
                <c:pt idx="19">
                  <c:v>2.564102564102564E-2</c:v>
                </c:pt>
                <c:pt idx="20">
                  <c:v>2.4390243902439025E-2</c:v>
                </c:pt>
                <c:pt idx="21">
                  <c:v>2.3255813953488372E-2</c:v>
                </c:pt>
                <c:pt idx="22">
                  <c:v>2.2222222222222223E-2</c:v>
                </c:pt>
                <c:pt idx="23">
                  <c:v>2.1276595744680851E-2</c:v>
                </c:pt>
                <c:pt idx="24">
                  <c:v>2.0408163265306121E-2</c:v>
                </c:pt>
                <c:pt idx="25">
                  <c:v>1.9607843137254902E-2</c:v>
                </c:pt>
                <c:pt idx="26">
                  <c:v>1.8867924528301886E-2</c:v>
                </c:pt>
                <c:pt idx="27">
                  <c:v>1.8181818181818181E-2</c:v>
                </c:pt>
                <c:pt idx="28">
                  <c:v>1.7543859649122806E-2</c:v>
                </c:pt>
                <c:pt idx="29">
                  <c:v>1.6949152542372881E-2</c:v>
                </c:pt>
                <c:pt idx="30">
                  <c:v>1.6393442622950821E-2</c:v>
                </c:pt>
                <c:pt idx="31">
                  <c:v>1.5873015873015872E-2</c:v>
                </c:pt>
                <c:pt idx="32">
                  <c:v>1.5384615384615385E-2</c:v>
                </c:pt>
                <c:pt idx="33">
                  <c:v>1.4925373134328358E-2</c:v>
                </c:pt>
                <c:pt idx="34">
                  <c:v>1.4492753623188406E-2</c:v>
                </c:pt>
                <c:pt idx="35">
                  <c:v>1.4084507042253521E-2</c:v>
                </c:pt>
                <c:pt idx="36">
                  <c:v>1.3698630136986301E-2</c:v>
                </c:pt>
                <c:pt idx="37">
                  <c:v>1.3333333333333334E-2</c:v>
                </c:pt>
                <c:pt idx="38">
                  <c:v>1.2987012987012988E-2</c:v>
                </c:pt>
                <c:pt idx="39">
                  <c:v>1.2658227848101266E-2</c:v>
                </c:pt>
                <c:pt idx="40">
                  <c:v>1.2345679012345678E-2</c:v>
                </c:pt>
                <c:pt idx="41">
                  <c:v>1.2048192771084338E-2</c:v>
                </c:pt>
                <c:pt idx="42">
                  <c:v>1.1764705882352941E-2</c:v>
                </c:pt>
                <c:pt idx="43">
                  <c:v>1.1494252873563218E-2</c:v>
                </c:pt>
                <c:pt idx="44">
                  <c:v>1.1235955056179775E-2</c:v>
                </c:pt>
                <c:pt idx="45">
                  <c:v>1.098901098901099E-2</c:v>
                </c:pt>
                <c:pt idx="46">
                  <c:v>1.0752688172043012E-2</c:v>
                </c:pt>
                <c:pt idx="47">
                  <c:v>1.0526315789473684E-2</c:v>
                </c:pt>
                <c:pt idx="48">
                  <c:v>1.0309278350515464E-2</c:v>
                </c:pt>
                <c:pt idx="49">
                  <c:v>1.0101010101010102E-2</c:v>
                </c:pt>
                <c:pt idx="50">
                  <c:v>9.9009900990099011E-3</c:v>
                </c:pt>
                <c:pt idx="51">
                  <c:v>9.7087378640776691E-3</c:v>
                </c:pt>
                <c:pt idx="52">
                  <c:v>9.5238095238095247E-3</c:v>
                </c:pt>
                <c:pt idx="53">
                  <c:v>9.3457943925233638E-3</c:v>
                </c:pt>
                <c:pt idx="54">
                  <c:v>9.1743119266055051E-3</c:v>
                </c:pt>
                <c:pt idx="55">
                  <c:v>9.0090090090090089E-3</c:v>
                </c:pt>
                <c:pt idx="56">
                  <c:v>8.8495575221238937E-3</c:v>
                </c:pt>
                <c:pt idx="57">
                  <c:v>8.6956521739130436E-3</c:v>
                </c:pt>
                <c:pt idx="58">
                  <c:v>8.5470085470085479E-3</c:v>
                </c:pt>
                <c:pt idx="59">
                  <c:v>8.4033613445378148E-3</c:v>
                </c:pt>
                <c:pt idx="60">
                  <c:v>8.2644628099173556E-3</c:v>
                </c:pt>
                <c:pt idx="61">
                  <c:v>8.130081300813009E-3</c:v>
                </c:pt>
                <c:pt idx="62">
                  <c:v>8.0000000000000002E-3</c:v>
                </c:pt>
                <c:pt idx="63">
                  <c:v>7.874015748031496E-3</c:v>
                </c:pt>
                <c:pt idx="64">
                  <c:v>7.7519379844961239E-3</c:v>
                </c:pt>
                <c:pt idx="65">
                  <c:v>7.6335877862595417E-3</c:v>
                </c:pt>
                <c:pt idx="66">
                  <c:v>7.5187969924812026E-3</c:v>
                </c:pt>
                <c:pt idx="67">
                  <c:v>7.4074074074074077E-3</c:v>
                </c:pt>
                <c:pt idx="68">
                  <c:v>7.2992700729927005E-3</c:v>
                </c:pt>
                <c:pt idx="69">
                  <c:v>7.1942446043165471E-3</c:v>
                </c:pt>
                <c:pt idx="70">
                  <c:v>7.0921985815602835E-3</c:v>
                </c:pt>
                <c:pt idx="71">
                  <c:v>6.993006993006993E-3</c:v>
                </c:pt>
                <c:pt idx="72">
                  <c:v>6.8965517241379309E-3</c:v>
                </c:pt>
                <c:pt idx="73">
                  <c:v>6.8027210884353739E-3</c:v>
                </c:pt>
                <c:pt idx="74">
                  <c:v>6.7114093959731542E-3</c:v>
                </c:pt>
                <c:pt idx="75">
                  <c:v>6.6225165562913907E-3</c:v>
                </c:pt>
                <c:pt idx="76">
                  <c:v>6.5359477124183009E-3</c:v>
                </c:pt>
                <c:pt idx="77">
                  <c:v>6.4516129032258064E-3</c:v>
                </c:pt>
                <c:pt idx="78">
                  <c:v>6.369426751592357E-3</c:v>
                </c:pt>
                <c:pt idx="79">
                  <c:v>6.2893081761006293E-3</c:v>
                </c:pt>
                <c:pt idx="80">
                  <c:v>6.2111801242236021E-3</c:v>
                </c:pt>
                <c:pt idx="81">
                  <c:v>6.1349693251533744E-3</c:v>
                </c:pt>
                <c:pt idx="82">
                  <c:v>6.0606060606060606E-3</c:v>
                </c:pt>
                <c:pt idx="83">
                  <c:v>5.9880239520958087E-3</c:v>
                </c:pt>
                <c:pt idx="84">
                  <c:v>5.9171597633136093E-3</c:v>
                </c:pt>
                <c:pt idx="85">
                  <c:v>5.8479532163742687E-3</c:v>
                </c:pt>
                <c:pt idx="86">
                  <c:v>5.7803468208092483E-3</c:v>
                </c:pt>
                <c:pt idx="87">
                  <c:v>5.7142857142857143E-3</c:v>
                </c:pt>
                <c:pt idx="88">
                  <c:v>5.6497175141242938E-3</c:v>
                </c:pt>
                <c:pt idx="89">
                  <c:v>5.5865921787709499E-3</c:v>
                </c:pt>
                <c:pt idx="90">
                  <c:v>5.5248618784530384E-3</c:v>
                </c:pt>
                <c:pt idx="91">
                  <c:v>5.4644808743169399E-3</c:v>
                </c:pt>
                <c:pt idx="92">
                  <c:v>5.4054054054054057E-3</c:v>
                </c:pt>
                <c:pt idx="93">
                  <c:v>5.3475935828877002E-3</c:v>
                </c:pt>
                <c:pt idx="94">
                  <c:v>5.2910052910052907E-3</c:v>
                </c:pt>
                <c:pt idx="95">
                  <c:v>5.235602094240838E-3</c:v>
                </c:pt>
                <c:pt idx="96">
                  <c:v>5.1813471502590676E-3</c:v>
                </c:pt>
                <c:pt idx="97">
                  <c:v>5.1282051282051282E-3</c:v>
                </c:pt>
                <c:pt idx="98">
                  <c:v>5.076142131979695E-3</c:v>
                </c:pt>
                <c:pt idx="99">
                  <c:v>5.0251256281407036E-3</c:v>
                </c:pt>
                <c:pt idx="100">
                  <c:v>4.9751243781094526E-3</c:v>
                </c:pt>
                <c:pt idx="101">
                  <c:v>4.9261083743842365E-3</c:v>
                </c:pt>
                <c:pt idx="102">
                  <c:v>4.8780487804878049E-3</c:v>
                </c:pt>
                <c:pt idx="103">
                  <c:v>4.830917874396135E-3</c:v>
                </c:pt>
                <c:pt idx="104">
                  <c:v>4.7846889952153108E-3</c:v>
                </c:pt>
                <c:pt idx="105">
                  <c:v>4.7393364928909956E-3</c:v>
                </c:pt>
                <c:pt idx="106">
                  <c:v>4.6948356807511738E-3</c:v>
                </c:pt>
                <c:pt idx="107">
                  <c:v>4.6511627906976744E-3</c:v>
                </c:pt>
                <c:pt idx="108">
                  <c:v>4.608294930875576E-3</c:v>
                </c:pt>
                <c:pt idx="109">
                  <c:v>4.5662100456621002E-3</c:v>
                </c:pt>
                <c:pt idx="110">
                  <c:v>4.5248868778280547E-3</c:v>
                </c:pt>
                <c:pt idx="111">
                  <c:v>4.4843049327354259E-3</c:v>
                </c:pt>
                <c:pt idx="112">
                  <c:v>4.4444444444444444E-3</c:v>
                </c:pt>
                <c:pt idx="113">
                  <c:v>4.4052863436123352E-3</c:v>
                </c:pt>
                <c:pt idx="114">
                  <c:v>4.3668122270742356E-3</c:v>
                </c:pt>
                <c:pt idx="115">
                  <c:v>4.329004329004329E-3</c:v>
                </c:pt>
                <c:pt idx="116">
                  <c:v>4.2918454935622317E-3</c:v>
                </c:pt>
                <c:pt idx="117">
                  <c:v>4.2553191489361703E-3</c:v>
                </c:pt>
                <c:pt idx="118">
                  <c:v>4.2194092827004216E-3</c:v>
                </c:pt>
                <c:pt idx="119">
                  <c:v>4.1841004184100415E-3</c:v>
                </c:pt>
                <c:pt idx="120">
                  <c:v>4.1493775933609959E-3</c:v>
                </c:pt>
                <c:pt idx="121">
                  <c:v>4.11522633744856E-3</c:v>
                </c:pt>
                <c:pt idx="122">
                  <c:v>4.0816326530612249E-3</c:v>
                </c:pt>
                <c:pt idx="123">
                  <c:v>4.048582995951417E-3</c:v>
                </c:pt>
                <c:pt idx="124">
                  <c:v>4.0160642570281121E-3</c:v>
                </c:pt>
                <c:pt idx="125">
                  <c:v>3.9840637450199202E-3</c:v>
                </c:pt>
                <c:pt idx="126">
                  <c:v>3.952569169960474E-3</c:v>
                </c:pt>
                <c:pt idx="127">
                  <c:v>3.9215686274509803E-3</c:v>
                </c:pt>
                <c:pt idx="128">
                  <c:v>3.8910505836575876E-3</c:v>
                </c:pt>
              </c:numCache>
            </c:numRef>
          </c:yVal>
          <c:smooth val="0"/>
        </c:ser>
        <c:ser>
          <c:idx val="2"/>
          <c:order val="2"/>
          <c:tx>
            <c:v>oldpdf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'gaussian&amp;linear'!$A$6:$A$134</c:f>
              <c:numCache>
                <c:formatCode>General</c:formatCode>
                <c:ptCount val="1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</c:numCache>
            </c:numRef>
          </c:xVal>
          <c:yVal>
            <c:numRef>
              <c:f>'gaussian&amp;linear'!$P$6:$P$134</c:f>
              <c:numCache>
                <c:formatCode>General</c:formatCode>
                <c:ptCount val="129"/>
                <c:pt idx="0">
                  <c:v>1</c:v>
                </c:pt>
                <c:pt idx="1">
                  <c:v>0.97290793567436773</c:v>
                </c:pt>
                <c:pt idx="2">
                  <c:v>0.89595662099256801</c:v>
                </c:pt>
                <c:pt idx="3">
                  <c:v>0.78099042994232604</c:v>
                </c:pt>
                <c:pt idx="4">
                  <c:v>0.64438872482519527</c:v>
                </c:pt>
                <c:pt idx="5">
                  <c:v>0.50326142725121659</c:v>
                </c:pt>
                <c:pt idx="6">
                  <c:v>0.37203418593745247</c:v>
                </c:pt>
                <c:pt idx="7">
                  <c:v>0.26032480039684008</c:v>
                </c:pt>
                <c:pt idx="8">
                  <c:v>0.17242162389375282</c:v>
                </c:pt>
                <c:pt idx="9">
                  <c:v>0.10809644454401721</c:v>
                </c:pt>
                <c:pt idx="10">
                  <c:v>6.414673848332593E-2</c:v>
                </c:pt>
                <c:pt idx="11">
                  <c:v>3.603140867117597E-2</c:v>
                </c:pt>
                <c:pt idx="12">
                  <c:v>1.9157171837129137E-2</c:v>
                </c:pt>
                <c:pt idx="13">
                  <c:v>9.6410656408504204E-3</c:v>
                </c:pt>
                <c:pt idx="14">
                  <c:v>4.5926375916388691E-3</c:v>
                </c:pt>
                <c:pt idx="15">
                  <c:v>2.0708221631124384E-3</c:v>
                </c:pt>
                <c:pt idx="16">
                  <c:v>8.8382630693504996E-4</c:v>
                </c:pt>
                <c:pt idx="17">
                  <c:v>3.570545201590205E-4</c:v>
                </c:pt>
                <c:pt idx="18">
                  <c:v>1.365355167450389E-4</c:v>
                </c:pt>
                <c:pt idx="19">
                  <c:v>4.9419714580126749E-5</c:v>
                </c:pt>
                <c:pt idx="20">
                  <c:v>1.6931612436129992E-5</c:v>
                </c:pt>
                <c:pt idx="21">
                  <c:v>5.4908540064368738E-6</c:v>
                </c:pt>
                <c:pt idx="22">
                  <c:v>1.6854852873722925E-6</c:v>
                </c:pt>
                <c:pt idx="23">
                  <c:v>4.8972641166590833E-7</c:v>
                </c:pt>
                <c:pt idx="24">
                  <c:v>1.3468696888087105E-7</c:v>
                </c:pt>
                <c:pt idx="25">
                  <c:v>3.5062358289968172E-8</c:v>
                </c:pt>
                <c:pt idx="26">
                  <c:v>8.6397297699130918E-9</c:v>
                </c:pt>
                <c:pt idx="27">
                  <c:v>2.0151282260562667E-9</c:v>
                </c:pt>
                <c:pt idx="28">
                  <c:v>4.4488596501293526E-10</c:v>
                </c:pt>
                <c:pt idx="29">
                  <c:v>9.2969011980360756E-11</c:v>
                </c:pt>
                <c:pt idx="30">
                  <c:v>1.8389554894972705E-11</c:v>
                </c:pt>
                <c:pt idx="31">
                  <c:v>3.44308473760976E-12</c:v>
                </c:pt>
                <c:pt idx="32">
                  <c:v>6.1019366776053239E-13</c:v>
                </c:pt>
                <c:pt idx="33">
                  <c:v>1.0236021120028118E-13</c:v>
                </c:pt>
                <c:pt idx="34">
                  <c:v>1.6253172389003096E-14</c:v>
                </c:pt>
                <c:pt idx="35">
                  <c:v>2.4428038833988102E-15</c:v>
                </c:pt>
                <c:pt idx="36">
                  <c:v>3.4752220036018662E-16</c:v>
                </c:pt>
                <c:pt idx="37">
                  <c:v>4.6797213758677384E-17</c:v>
                </c:pt>
                <c:pt idx="38">
                  <c:v>5.9648692909415171E-18</c:v>
                </c:pt>
                <c:pt idx="39">
                  <c:v>7.1965667467947568E-19</c:v>
                </c:pt>
                <c:pt idx="40">
                  <c:v>8.2185135540967404E-20</c:v>
                </c:pt>
                <c:pt idx="41">
                  <c:v>8.8839209463467217E-21</c:v>
                </c:pt>
                <c:pt idx="42">
                  <c:v>9.0899100678900991E-22</c:v>
                </c:pt>
                <c:pt idx="43">
                  <c:v>8.8035529212213068E-23</c:v>
                </c:pt>
                <c:pt idx="44">
                  <c:v>8.070489255152471E-24</c:v>
                </c:pt>
                <c:pt idx="45">
                  <c:v>7.0030179512699338E-25</c:v>
                </c:pt>
                <c:pt idx="46">
                  <c:v>5.751936821393868E-26</c:v>
                </c:pt>
                <c:pt idx="47">
                  <c:v>4.4718421620873249E-27</c:v>
                </c:pt>
                <c:pt idx="48">
                  <c:v>3.2908062772749116E-28</c:v>
                </c:pt>
                <c:pt idx="49">
                  <c:v>2.2922483004507248E-29</c:v>
                </c:pt>
                <c:pt idx="50">
                  <c:v>1.5113480615813922E-30</c:v>
                </c:pt>
                <c:pt idx="51">
                  <c:v>9.4321526087487495E-32</c:v>
                </c:pt>
                <c:pt idx="52">
                  <c:v>5.5718656489202546E-33</c:v>
                </c:pt>
                <c:pt idx="53">
                  <c:v>3.1155443992536329E-34</c:v>
                </c:pt>
                <c:pt idx="54">
                  <c:v>1.6489623701902209E-35</c:v>
                </c:pt>
                <c:pt idx="55">
                  <c:v>8.2609698464700694E-37</c:v>
                </c:pt>
                <c:pt idx="56">
                  <c:v>3.9173720507639355E-38</c:v>
                </c:pt>
                <c:pt idx="57">
                  <c:v>1.7583369216755457E-39</c:v>
                </c:pt>
                <c:pt idx="58">
                  <c:v>7.4705549098475201E-41</c:v>
                </c:pt>
                <c:pt idx="59">
                  <c:v>3.0043264444988003E-42</c:v>
                </c:pt>
                <c:pt idx="60">
                  <c:v>1.1436282384376917E-43</c:v>
                </c:pt>
                <c:pt idx="61">
                  <c:v>4.1206536427045539E-45</c:v>
                </c:pt>
                <c:pt idx="62">
                  <c:v>1.4053705384871847E-46</c:v>
                </c:pt>
                <c:pt idx="63">
                  <c:v>4.5368985661539288E-48</c:v>
                </c:pt>
                <c:pt idx="64">
                  <c:v>1.3863432936411706E-49</c:v>
                </c:pt>
                <c:pt idx="65">
                  <c:v>4.0098303046627507E-51</c:v>
                </c:pt>
                <c:pt idx="66">
                  <c:v>1.0978037076135822E-52</c:v>
                </c:pt>
                <c:pt idx="67">
                  <c:v>2.8448992070989208E-54</c:v>
                </c:pt>
                <c:pt idx="68">
                  <c:v>6.9783470936681188E-56</c:v>
                </c:pt>
                <c:pt idx="69">
                  <c:v>1.6202489217603025E-57</c:v>
                </c:pt>
                <c:pt idx="70">
                  <c:v>3.5608559643910385E-59</c:v>
                </c:pt>
                <c:pt idx="71">
                  <c:v>7.4074813098544243E-61</c:v>
                </c:pt>
                <c:pt idx="72">
                  <c:v>1.4585798627990605E-62</c:v>
                </c:pt>
                <c:pt idx="73">
                  <c:v>2.7185251427142472E-64</c:v>
                </c:pt>
                <c:pt idx="74">
                  <c:v>4.7960089646519983E-66</c:v>
                </c:pt>
                <c:pt idx="75">
                  <c:v>8.0088490833583671E-68</c:v>
                </c:pt>
                <c:pt idx="76">
                  <c:v>1.2659126083362855E-69</c:v>
                </c:pt>
                <c:pt idx="77">
                  <c:v>1.8940037406553169E-71</c:v>
                </c:pt>
                <c:pt idx="78">
                  <c:v>2.6822634455645084E-73</c:v>
                </c:pt>
                <c:pt idx="79">
                  <c:v>3.5955515622865087E-75</c:v>
                </c:pt>
                <c:pt idx="80">
                  <c:v>4.5621872131723404E-77</c:v>
                </c:pt>
                <c:pt idx="81">
                  <c:v>5.4792886065886061E-79</c:v>
                </c:pt>
                <c:pt idx="82">
                  <c:v>6.229005886380946E-81</c:v>
                </c:pt>
                <c:pt idx="83">
                  <c:v>6.7028082856636979E-83</c:v>
                </c:pt>
                <c:pt idx="84">
                  <c:v>6.8271327253913467E-85</c:v>
                </c:pt>
                <c:pt idx="85">
                  <c:v>6.5820834744295999E-87</c:v>
                </c:pt>
                <c:pt idx="86">
                  <c:v>6.0066443321674788E-89</c:v>
                </c:pt>
                <c:pt idx="87">
                  <c:v>5.1885253151811077E-91</c:v>
                </c:pt>
                <c:pt idx="88">
                  <c:v>4.242281221273841E-93</c:v>
                </c:pt>
                <c:pt idx="89">
                  <c:v>3.2832084790968317E-95</c:v>
                </c:pt>
                <c:pt idx="90">
                  <c:v>2.4051433076728653E-97</c:v>
                </c:pt>
                <c:pt idx="91">
                  <c:v>1.6677346334065086E-99</c:v>
                </c:pt>
                <c:pt idx="92">
                  <c:v>1.0946024821954178E-101</c:v>
                </c:pt>
                <c:pt idx="93">
                  <c:v>6.8003208069932889E-104</c:v>
                </c:pt>
                <c:pt idx="94">
                  <c:v>3.9989489980956244E-106</c:v>
                </c:pt>
                <c:pt idx="95">
                  <c:v>2.2259008788522849E-108</c:v>
                </c:pt>
                <c:pt idx="96">
                  <c:v>1.172760333284856E-110</c:v>
                </c:pt>
                <c:pt idx="97">
                  <c:v>5.8486577356225085E-113</c:v>
                </c:pt>
                <c:pt idx="98">
                  <c:v>2.7608743224641246E-115</c:v>
                </c:pt>
                <c:pt idx="99">
                  <c:v>1.233617608117474E-117</c:v>
                </c:pt>
                <c:pt idx="100">
                  <c:v>5.2174461260232469E-120</c:v>
                </c:pt>
                <c:pt idx="101">
                  <c:v>2.0887135235030754E-122</c:v>
                </c:pt>
                <c:pt idx="102">
                  <c:v>7.9148606946356113E-125</c:v>
                </c:pt>
                <c:pt idx="103">
                  <c:v>2.8389069886171418E-127</c:v>
                </c:pt>
                <c:pt idx="104">
                  <c:v>9.6383466948085977E-130</c:v>
                </c:pt>
                <c:pt idx="105">
                  <c:v>3.0974008672770566E-132</c:v>
                </c:pt>
                <c:pt idx="106">
                  <c:v>9.4218411715596072E-135</c:v>
                </c:pt>
                <c:pt idx="107">
                  <c:v>2.7127991062477515E-137</c:v>
                </c:pt>
                <c:pt idx="108">
                  <c:v>7.3933791788869651E-140</c:v>
                </c:pt>
                <c:pt idx="109">
                  <c:v>1.9072684209842155E-142</c:v>
                </c:pt>
                <c:pt idx="110">
                  <c:v>4.6571920534538981E-145</c:v>
                </c:pt>
                <c:pt idx="111">
                  <c:v>1.076415564793673E-147</c:v>
                </c:pt>
                <c:pt idx="112">
                  <c:v>2.3549369378029551E-150</c:v>
                </c:pt>
                <c:pt idx="113">
                  <c:v>4.8766556035344961E-153</c:v>
                </c:pt>
                <c:pt idx="114">
                  <c:v>9.5589102102446024E-156</c:v>
                </c:pt>
                <c:pt idx="115">
                  <c:v>1.7735284915332771E-158</c:v>
                </c:pt>
                <c:pt idx="116">
                  <c:v>3.1146657622410842E-161</c:v>
                </c:pt>
                <c:pt idx="117">
                  <c:v>5.1775967110290779E-164</c:v>
                </c:pt>
                <c:pt idx="118">
                  <c:v>8.1468267756603876E-167</c:v>
                </c:pt>
                <c:pt idx="119">
                  <c:v>1.2133671587483114E-169</c:v>
                </c:pt>
                <c:pt idx="120">
                  <c:v>1.7105646060188057E-172</c:v>
                </c:pt>
                <c:pt idx="121">
                  <c:v>2.2826021331092586E-175</c:v>
                </c:pt>
                <c:pt idx="122">
                  <c:v>2.8831314765444786E-178</c:v>
                </c:pt>
                <c:pt idx="123">
                  <c:v>3.4470070200813122E-181</c:v>
                </c:pt>
                <c:pt idx="124">
                  <c:v>3.9008870886710318E-184</c:v>
                </c:pt>
                <c:pt idx="125">
                  <c:v>4.1785738623872945E-187</c:v>
                </c:pt>
                <c:pt idx="126">
                  <c:v>4.2367835625112263E-190</c:v>
                </c:pt>
                <c:pt idx="127">
                  <c:v>4.0661927831126833E-193</c:v>
                </c:pt>
                <c:pt idx="128">
                  <c:v>3.6938830684872561E-196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211048"/>
        <c:axId val="413211440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Gauss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'gaussian&amp;linear'!$A$6:$A$134</c15:sqref>
                        </c15:formulaRef>
                      </c:ext>
                    </c:extLst>
                    <c:numCache>
                      <c:formatCode>General</c:formatCode>
                      <c:ptCount val="129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'gaussian&amp;linear'!$E$6:$E$134</c15:sqref>
                        </c15:formulaRef>
                      </c:ext>
                    </c:extLst>
                    <c:numCache>
                      <c:formatCode>General</c:formatCode>
                      <c:ptCount val="129"/>
                      <c:pt idx="0">
                        <c:v>1</c:v>
                      </c:pt>
                      <c:pt idx="1">
                        <c:v>0.98130129253965093</c:v>
                      </c:pt>
                      <c:pt idx="2">
                        <c:v>0.96261285329552293</c:v>
                      </c:pt>
                      <c:pt idx="3">
                        <c:v>0.94394493357085563</c:v>
                      </c:pt>
                      <c:pt idx="4">
                        <c:v>0.92530775088934658</c:v>
                      </c:pt>
                      <c:pt idx="5">
                        <c:v>0.90671147222125459</c:v>
                      </c:pt>
                      <c:pt idx="6">
                        <c:v>0.88816619734805302</c:v>
                      </c:pt>
                      <c:pt idx="7">
                        <c:v>0.86968194241099051</c:v>
                      </c:pt>
                      <c:pt idx="8">
                        <c:v>0.85126862368820566</c:v>
                      </c:pt>
                      <c:pt idx="9">
                        <c:v>0.83293604164417756</c:v>
                      </c:pt>
                      <c:pt idx="10">
                        <c:v>0.81469386529424503</c:v>
                      </c:pt>
                      <c:pt idx="11">
                        <c:v>0.79655161692573406</c:v>
                      </c:pt>
                      <c:pt idx="12">
                        <c:v>0.77851865721587465</c:v>
                      </c:pt>
                      <c:pt idx="13">
                        <c:v>0.76060417078519071</c:v>
                      </c:pt>
                      <c:pt idx="14">
                        <c:v>0.7428171522234015</c:v>
                      </c:pt>
                      <c:pt idx="15">
                        <c:v>0.72516639262309623</c:v>
                      </c:pt>
                      <c:pt idx="16">
                        <c:v>0.70766046665455229</c:v>
                      </c:pt>
                      <c:pt idx="17">
                        <c:v>0.69030772021304587</c:v>
                      </c:pt>
                      <c:pt idx="18">
                        <c:v>0.67311625866788871</c:v>
                      </c:pt>
                      <c:pt idx="19">
                        <c:v>0.65609393574021491</c:v>
                      </c:pt>
                      <c:pt idx="20">
                        <c:v>0.63924834303423506</c:v>
                      </c:pt>
                      <c:pt idx="21">
                        <c:v>0.62258680024431001</c:v>
                      </c:pt>
                      <c:pt idx="22">
                        <c:v>0.60611634605775833</c:v>
                      </c:pt>
                      <c:pt idx="23">
                        <c:v>0.58984372977082788</c:v>
                      </c:pt>
                      <c:pt idx="24">
                        <c:v>0.57377540363273027</c:v>
                      </c:pt>
                      <c:pt idx="25">
                        <c:v>0.55791751593008798</c:v>
                      </c:pt>
                      <c:pt idx="26">
                        <c:v>0.54227590482156685</c:v>
                      </c:pt>
                      <c:pt idx="27">
                        <c:v>0.52685609292989177</c:v>
                      </c:pt>
                      <c:pt idx="28">
                        <c:v>0.5116632826958678</c:v>
                      </c:pt>
                      <c:pt idx="29">
                        <c:v>0.49670235249647621</c:v>
                      </c:pt>
                      <c:pt idx="30">
                        <c:v>0.48197785352658551</c:v>
                      </c:pt>
                      <c:pt idx="31">
                        <c:v>0.46749400744132563</c:v>
                      </c:pt>
                      <c:pt idx="32">
                        <c:v>0.45325470475373653</c:v>
                      </c:pt>
                      <c:pt idx="33">
                        <c:v>0.43926350397991598</c:v>
                      </c:pt>
                      <c:pt idx="34">
                        <c:v>0.42552363152157913</c:v>
                      </c:pt>
                      <c:pt idx="35">
                        <c:v>0.41203798227369726</c:v>
                      </c:pt>
                      <c:pt idx="36">
                        <c:v>0.39880912094274557</c:v>
                      </c:pt>
                      <c:pt idx="37">
                        <c:v>0.38583928405901347</c:v>
                      </c:pt>
                      <c:pt idx="38">
                        <c:v>0.37313038266448117</c:v>
                      </c:pt>
                      <c:pt idx="39">
                        <c:v>0.36068400565591419</c:v>
                      </c:pt>
                      <c:pt idx="40">
                        <c:v>0.34850142376108484</c:v>
                      </c:pt>
                      <c:pt idx="41">
                        <c:v>0.33658359412441574</c:v>
                      </c:pt>
                      <c:pt idx="42">
                        <c:v>0.3249311654768372</c:v>
                      </c:pt>
                      <c:pt idx="43">
                        <c:v>0.31354448386328193</c:v>
                      </c:pt>
                      <c:pt idx="44">
                        <c:v>0.30242359890000725</c:v>
                      </c:pt>
                      <c:pt idx="45">
                        <c:v>0.2915682705328202</c:v>
                      </c:pt>
                      <c:pt idx="46">
                        <c:v>0.2809779762663136</c:v>
                      </c:pt>
                      <c:pt idx="47">
                        <c:v>0.27065191883338602</c:v>
                      </c:pt>
                      <c:pt idx="48">
                        <c:v>0.26058903427361768</c:v>
                      </c:pt>
                      <c:pt idx="49">
                        <c:v>0.25078800038851101</c:v>
                      </c:pt>
                      <c:pt idx="50">
                        <c:v>0.24124724554117893</c:v>
                      </c:pt>
                      <c:pt idx="51">
                        <c:v>0.23196495776776782</c:v>
                      </c:pt>
                      <c:pt idx="52">
                        <c:v>0.22293909416774094</c:v>
                      </c:pt>
                      <c:pt idx="53">
                        <c:v>0.21416739054011247</c:v>
                      </c:pt>
                      <c:pt idx="54">
                        <c:v>0.20564737123281907</c:v>
                      </c:pt>
                      <c:pt idx="55">
                        <c:v>0.19737635917262364</c:v>
                      </c:pt>
                      <c:pt idx="56">
                        <c:v>0.189351486043285</c:v>
                      </c:pt>
                      <c:pt idx="57">
                        <c:v>0.18156970258016369</c:v>
                      </c:pt>
                      <c:pt idx="58">
                        <c:v>0.17402778894998949</c:v>
                      </c:pt>
                      <c:pt idx="59">
                        <c:v>0.1667223651851768</c:v>
                      </c:pt>
                      <c:pt idx="60">
                        <c:v>0.15964990164281034</c:v>
                      </c:pt>
                      <c:pt idx="61">
                        <c:v>0.15280672945927698</c:v>
                      </c:pt>
                      <c:pt idx="62">
                        <c:v>0.14618905097243839</c:v>
                      </c:pt>
                      <c:pt idx="63">
                        <c:v>0.13979295008423853</c:v>
                      </c:pt>
                      <c:pt idx="64">
                        <c:v>0.13361440253771617</c:v>
                      </c:pt>
                      <c:pt idx="65">
                        <c:v>0.12764928608352299</c:v>
                      </c:pt>
                      <c:pt idx="66">
                        <c:v>0.12189339051224302</c:v>
                      </c:pt>
                      <c:pt idx="67">
                        <c:v>0.11634242753004576</c:v>
                      </c:pt>
                      <c:pt idx="68">
                        <c:v>0.11099204045649125</c:v>
                      </c:pt>
                      <c:pt idx="69">
                        <c:v>0.10583781372462253</c:v>
                      </c:pt>
                      <c:pt idx="70">
                        <c:v>0.10087528216482777</c:v>
                      </c:pt>
                      <c:pt idx="71">
                        <c:v>9.6099940055322186E-2</c:v>
                      </c:pt>
                      <c:pt idx="72">
                        <c:v>9.1507249923482137E-2</c:v>
                      </c:pt>
                      <c:pt idx="73">
                        <c:v>8.7092651083659156E-2</c:v>
                      </c:pt>
                      <c:pt idx="74">
                        <c:v>8.2851567898487799E-2</c:v>
                      </c:pt>
                      <c:pt idx="75">
                        <c:v>7.8779417752102621E-2</c:v>
                      </c:pt>
                      <c:pt idx="76">
                        <c:v>7.4871618725042444E-2</c:v>
                      </c:pt>
                      <c:pt idx="77">
                        <c:v>7.1123596962004765E-2</c:v>
                      </c:pt>
                      <c:pt idx="78">
                        <c:v>6.7530793724938531E-2</c:v>
                      </c:pt>
                      <c:pt idx="79">
                        <c:v>6.4088672125292456E-2</c:v>
                      </c:pt>
                      <c:pt idx="80">
                        <c:v>6.0792723530522785E-2</c:v>
                      </c:pt>
                      <c:pt idx="81">
                        <c:v>5.7638473641211663E-2</c:v>
                      </c:pt>
                      <c:pt idx="82">
                        <c:v>5.4621488236370697E-2</c:v>
                      </c:pt>
                      <c:pt idx="83">
                        <c:v>5.1737378585670735E-2</c:v>
                      </c:pt>
                      <c:pt idx="84">
                        <c:v>4.898180652846662E-2</c:v>
                      </c:pt>
                      <c:pt idx="85">
                        <c:v>4.6350489220570834E-2</c:v>
                      </c:pt>
                      <c:pt idx="86">
                        <c:v>4.3839203550749772E-2</c:v>
                      </c:pt>
                      <c:pt idx="87">
                        <c:v>4.1443790229896305E-2</c:v>
                      </c:pt>
                      <c:pt idx="88">
                        <c:v>3.9160157556754838E-2</c:v>
                      </c:pt>
                      <c:pt idx="89">
                        <c:v>3.6984284864933548E-2</c:v>
                      </c:pt>
                      <c:pt idx="90">
                        <c:v>3.4912225656749785E-2</c:v>
                      </c:pt>
                      <c:pt idx="91">
                        <c:v>3.2940110430203395E-2</c:v>
                      </c:pt>
                      <c:pt idx="92">
                        <c:v>3.1064149206057712E-2</c:v>
                      </c:pt>
                      <c:pt idx="93">
                        <c:v>2.9280633762644337E-2</c:v>
                      </c:pt>
                      <c:pt idx="94">
                        <c:v>2.75859395865794E-2</c:v>
                      </c:pt>
                      <c:pt idx="95">
                        <c:v>2.597652754808677E-2</c:v>
                      </c:pt>
                      <c:pt idx="96">
                        <c:v>2.4448945310089343E-2</c:v>
                      </c:pt>
                      <c:pt idx="97">
                        <c:v>2.2999828480618323E-2</c:v>
                      </c:pt>
                      <c:pt idx="98">
                        <c:v>2.1625901518442348E-2</c:v>
                      </c:pt>
                      <c:pt idx="99">
                        <c:v>2.0323978402101872E-2</c:v>
                      </c:pt>
                      <c:pt idx="100">
                        <c:v>1.9090963072772249E-2</c:v>
                      </c:pt>
                      <c:pt idx="101">
                        <c:v>1.7923849661562574E-2</c:v>
                      </c:pt>
                      <c:pt idx="102">
                        <c:v>1.6819722511994595E-2</c:v>
                      </c:pt>
                      <c:pt idx="103">
                        <c:v>1.5775756008493014E-2</c:v>
                      </c:pt>
                      <c:pt idx="104">
                        <c:v>1.4789214221761382E-2</c:v>
                      </c:pt>
                      <c:pt idx="105">
                        <c:v>1.3857450381917324E-2</c:v>
                      </c:pt>
                      <c:pt idx="106">
                        <c:v>1.2977906190221766E-2</c:v>
                      </c:pt>
                      <c:pt idx="107">
                        <c:v>1.2148110980158222E-2</c:v>
                      </c:pt>
                      <c:pt idx="108">
                        <c:v>1.1365680738498751E-2</c:v>
                      </c:pt>
                      <c:pt idx="109">
                        <c:v>1.0628316996852849E-2</c:v>
                      </c:pt>
                      <c:pt idx="110">
                        <c:v>9.9338056040099154E-3</c:v>
                      </c:pt>
                      <c:pt idx="111">
                        <c:v>9.280015389182994E-3</c:v>
                      </c:pt>
                      <c:pt idx="112">
                        <c:v>8.6648967260252174E-3</c:v>
                      </c:pt>
                      <c:pt idx="113">
                        <c:v>8.0864800070363785E-3</c:v>
                      </c:pt>
                      <c:pt idx="114">
                        <c:v>7.5428740377012637E-3</c:v>
                      </c:pt>
                      <c:pt idx="115">
                        <c:v>7.0322643593987433E-3</c:v>
                      </c:pt>
                      <c:pt idx="116">
                        <c:v>6.552911509816628E-3</c:v>
                      </c:pt>
                      <c:pt idx="117">
                        <c:v>6.1031492292791256E-3</c:v>
                      </c:pt>
                      <c:pt idx="118">
                        <c:v>5.6813826210504459E-3</c:v>
                      </c:pt>
                      <c:pt idx="119">
                        <c:v>5.2860862733434821E-3</c:v>
                      </c:pt>
                      <c:pt idx="120">
                        <c:v>4.9158023503934611E-3</c:v>
                      </c:pt>
                      <c:pt idx="121">
                        <c:v>4.5691386596089512E-3</c:v>
                      </c:pt>
                      <c:pt idx="122">
                        <c:v>4.2447667014440249E-3</c:v>
                      </c:pt>
                      <c:pt idx="123">
                        <c:v>3.9414197082678903E-3</c:v>
                      </c:pt>
                      <c:pt idx="124">
                        <c:v>3.6578906781472575E-3</c:v>
                      </c:pt>
                      <c:pt idx="125">
                        <c:v>3.3930304090930008E-3</c:v>
                      </c:pt>
                      <c:pt idx="126">
                        <c:v>3.1457455389547473E-3</c:v>
                      </c:pt>
                      <c:pt idx="127">
                        <c:v>2.9149965958010782E-3</c:v>
                      </c:pt>
                      <c:pt idx="128">
                        <c:v>2.6997960632602069E-3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413211048"/>
        <c:scaling>
          <c:orientation val="minMax"/>
          <c:max val="128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delta points</a:t>
                </a:r>
              </a:p>
            </c:rich>
          </c:tx>
          <c:layout>
            <c:manualLayout>
              <c:xMode val="edge"/>
              <c:yMode val="edge"/>
              <c:x val="0.45598490813648296"/>
              <c:y val="0.929606299212598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211440"/>
        <c:crosses val="autoZero"/>
        <c:crossBetween val="midCat"/>
      </c:valAx>
      <c:valAx>
        <c:axId val="413211440"/>
        <c:scaling>
          <c:orientation val="minMax"/>
          <c:max val="1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211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weight Index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886482939632541E-2"/>
          <c:y val="0.17171296296296296"/>
          <c:w val="0.88389129483814521"/>
          <c:h val="0.69216061533974915"/>
        </c:manualLayout>
      </c:layout>
      <c:scatterChart>
        <c:scatterStyle val="lineMarker"/>
        <c:varyColors val="0"/>
        <c:ser>
          <c:idx val="0"/>
          <c:order val="0"/>
          <c:tx>
            <c:v>linear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'gaussian&amp;linear'!$A$6:$A$134</c:f>
              <c:numCache>
                <c:formatCode>General</c:formatCode>
                <c:ptCount val="1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</c:numCache>
            </c:numRef>
          </c:xVal>
          <c:yVal>
            <c:numRef>
              <c:f>'gaussian&amp;linear'!$C$6:$C$134</c:f>
              <c:numCache>
                <c:formatCode>General</c:formatCode>
                <c:ptCount val="129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  <c:pt idx="11">
                  <c:v>23</c:v>
                </c:pt>
                <c:pt idx="12">
                  <c:v>25</c:v>
                </c:pt>
                <c:pt idx="13">
                  <c:v>27</c:v>
                </c:pt>
                <c:pt idx="14">
                  <c:v>29</c:v>
                </c:pt>
                <c:pt idx="15">
                  <c:v>31</c:v>
                </c:pt>
                <c:pt idx="16">
                  <c:v>33</c:v>
                </c:pt>
                <c:pt idx="17">
                  <c:v>35</c:v>
                </c:pt>
                <c:pt idx="18">
                  <c:v>37</c:v>
                </c:pt>
                <c:pt idx="19">
                  <c:v>39</c:v>
                </c:pt>
                <c:pt idx="20">
                  <c:v>41</c:v>
                </c:pt>
                <c:pt idx="21">
                  <c:v>43</c:v>
                </c:pt>
                <c:pt idx="22">
                  <c:v>45</c:v>
                </c:pt>
                <c:pt idx="23">
                  <c:v>47</c:v>
                </c:pt>
                <c:pt idx="24">
                  <c:v>49</c:v>
                </c:pt>
                <c:pt idx="25">
                  <c:v>51</c:v>
                </c:pt>
                <c:pt idx="26">
                  <c:v>53</c:v>
                </c:pt>
                <c:pt idx="27">
                  <c:v>55</c:v>
                </c:pt>
                <c:pt idx="28">
                  <c:v>57</c:v>
                </c:pt>
                <c:pt idx="29">
                  <c:v>59</c:v>
                </c:pt>
                <c:pt idx="30">
                  <c:v>61</c:v>
                </c:pt>
                <c:pt idx="31">
                  <c:v>63</c:v>
                </c:pt>
                <c:pt idx="32">
                  <c:v>65</c:v>
                </c:pt>
                <c:pt idx="33">
                  <c:v>67</c:v>
                </c:pt>
                <c:pt idx="34">
                  <c:v>69</c:v>
                </c:pt>
                <c:pt idx="35">
                  <c:v>71</c:v>
                </c:pt>
                <c:pt idx="36">
                  <c:v>73</c:v>
                </c:pt>
                <c:pt idx="37">
                  <c:v>75</c:v>
                </c:pt>
                <c:pt idx="38">
                  <c:v>77</c:v>
                </c:pt>
                <c:pt idx="39">
                  <c:v>79</c:v>
                </c:pt>
                <c:pt idx="40">
                  <c:v>81</c:v>
                </c:pt>
                <c:pt idx="41">
                  <c:v>83</c:v>
                </c:pt>
                <c:pt idx="42">
                  <c:v>85</c:v>
                </c:pt>
                <c:pt idx="43">
                  <c:v>87</c:v>
                </c:pt>
                <c:pt idx="44">
                  <c:v>89</c:v>
                </c:pt>
                <c:pt idx="45">
                  <c:v>91</c:v>
                </c:pt>
                <c:pt idx="46">
                  <c:v>93</c:v>
                </c:pt>
                <c:pt idx="47">
                  <c:v>95</c:v>
                </c:pt>
                <c:pt idx="48">
                  <c:v>97</c:v>
                </c:pt>
                <c:pt idx="49">
                  <c:v>99</c:v>
                </c:pt>
                <c:pt idx="50">
                  <c:v>101</c:v>
                </c:pt>
                <c:pt idx="51">
                  <c:v>103</c:v>
                </c:pt>
                <c:pt idx="52">
                  <c:v>105</c:v>
                </c:pt>
                <c:pt idx="53">
                  <c:v>107</c:v>
                </c:pt>
                <c:pt idx="54">
                  <c:v>109</c:v>
                </c:pt>
                <c:pt idx="55">
                  <c:v>111</c:v>
                </c:pt>
                <c:pt idx="56">
                  <c:v>113</c:v>
                </c:pt>
                <c:pt idx="57">
                  <c:v>115</c:v>
                </c:pt>
                <c:pt idx="58">
                  <c:v>117</c:v>
                </c:pt>
                <c:pt idx="59">
                  <c:v>119</c:v>
                </c:pt>
                <c:pt idx="60">
                  <c:v>121</c:v>
                </c:pt>
                <c:pt idx="61">
                  <c:v>123</c:v>
                </c:pt>
                <c:pt idx="62">
                  <c:v>125</c:v>
                </c:pt>
                <c:pt idx="63">
                  <c:v>127</c:v>
                </c:pt>
                <c:pt idx="64">
                  <c:v>129</c:v>
                </c:pt>
                <c:pt idx="65">
                  <c:v>131</c:v>
                </c:pt>
                <c:pt idx="66">
                  <c:v>133</c:v>
                </c:pt>
                <c:pt idx="67">
                  <c:v>135</c:v>
                </c:pt>
                <c:pt idx="68">
                  <c:v>137</c:v>
                </c:pt>
                <c:pt idx="69">
                  <c:v>139</c:v>
                </c:pt>
                <c:pt idx="70">
                  <c:v>141</c:v>
                </c:pt>
                <c:pt idx="71">
                  <c:v>143</c:v>
                </c:pt>
                <c:pt idx="72">
                  <c:v>145</c:v>
                </c:pt>
                <c:pt idx="73">
                  <c:v>147</c:v>
                </c:pt>
                <c:pt idx="74">
                  <c:v>149</c:v>
                </c:pt>
                <c:pt idx="75">
                  <c:v>151</c:v>
                </c:pt>
                <c:pt idx="76">
                  <c:v>153</c:v>
                </c:pt>
                <c:pt idx="77">
                  <c:v>155</c:v>
                </c:pt>
                <c:pt idx="78">
                  <c:v>157</c:v>
                </c:pt>
                <c:pt idx="79">
                  <c:v>159</c:v>
                </c:pt>
                <c:pt idx="80">
                  <c:v>161</c:v>
                </c:pt>
                <c:pt idx="81">
                  <c:v>163</c:v>
                </c:pt>
                <c:pt idx="82">
                  <c:v>165</c:v>
                </c:pt>
                <c:pt idx="83">
                  <c:v>167</c:v>
                </c:pt>
                <c:pt idx="84">
                  <c:v>169</c:v>
                </c:pt>
                <c:pt idx="85">
                  <c:v>171</c:v>
                </c:pt>
                <c:pt idx="86">
                  <c:v>173</c:v>
                </c:pt>
                <c:pt idx="87">
                  <c:v>175</c:v>
                </c:pt>
                <c:pt idx="88">
                  <c:v>177</c:v>
                </c:pt>
                <c:pt idx="89">
                  <c:v>179</c:v>
                </c:pt>
                <c:pt idx="90">
                  <c:v>181</c:v>
                </c:pt>
                <c:pt idx="91">
                  <c:v>183</c:v>
                </c:pt>
                <c:pt idx="92">
                  <c:v>185</c:v>
                </c:pt>
                <c:pt idx="93">
                  <c:v>187</c:v>
                </c:pt>
                <c:pt idx="94">
                  <c:v>189</c:v>
                </c:pt>
                <c:pt idx="95">
                  <c:v>191</c:v>
                </c:pt>
                <c:pt idx="96">
                  <c:v>193</c:v>
                </c:pt>
                <c:pt idx="97">
                  <c:v>195</c:v>
                </c:pt>
                <c:pt idx="98">
                  <c:v>197</c:v>
                </c:pt>
                <c:pt idx="99">
                  <c:v>199</c:v>
                </c:pt>
                <c:pt idx="100">
                  <c:v>201</c:v>
                </c:pt>
                <c:pt idx="101">
                  <c:v>203</c:v>
                </c:pt>
                <c:pt idx="102">
                  <c:v>205</c:v>
                </c:pt>
                <c:pt idx="103">
                  <c:v>207</c:v>
                </c:pt>
                <c:pt idx="104">
                  <c:v>209</c:v>
                </c:pt>
                <c:pt idx="105">
                  <c:v>211</c:v>
                </c:pt>
                <c:pt idx="106">
                  <c:v>213</c:v>
                </c:pt>
                <c:pt idx="107">
                  <c:v>215</c:v>
                </c:pt>
                <c:pt idx="108">
                  <c:v>217</c:v>
                </c:pt>
                <c:pt idx="109">
                  <c:v>219</c:v>
                </c:pt>
                <c:pt idx="110">
                  <c:v>221</c:v>
                </c:pt>
                <c:pt idx="111">
                  <c:v>223</c:v>
                </c:pt>
                <c:pt idx="112">
                  <c:v>225</c:v>
                </c:pt>
                <c:pt idx="113">
                  <c:v>227</c:v>
                </c:pt>
                <c:pt idx="114">
                  <c:v>229</c:v>
                </c:pt>
                <c:pt idx="115">
                  <c:v>231</c:v>
                </c:pt>
                <c:pt idx="116">
                  <c:v>233</c:v>
                </c:pt>
                <c:pt idx="117">
                  <c:v>235</c:v>
                </c:pt>
                <c:pt idx="118">
                  <c:v>237</c:v>
                </c:pt>
                <c:pt idx="119">
                  <c:v>239</c:v>
                </c:pt>
                <c:pt idx="120">
                  <c:v>241</c:v>
                </c:pt>
                <c:pt idx="121">
                  <c:v>243</c:v>
                </c:pt>
                <c:pt idx="122">
                  <c:v>245</c:v>
                </c:pt>
                <c:pt idx="123">
                  <c:v>247</c:v>
                </c:pt>
                <c:pt idx="124">
                  <c:v>249</c:v>
                </c:pt>
                <c:pt idx="125">
                  <c:v>251</c:v>
                </c:pt>
                <c:pt idx="126">
                  <c:v>253</c:v>
                </c:pt>
                <c:pt idx="127">
                  <c:v>255</c:v>
                </c:pt>
                <c:pt idx="128">
                  <c:v>257</c:v>
                </c:pt>
              </c:numCache>
            </c:numRef>
          </c:yVal>
          <c:smooth val="0"/>
        </c:ser>
        <c:ser>
          <c:idx val="2"/>
          <c:order val="2"/>
          <c:tx>
            <c:v>oldpdf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'gaussian&amp;linear'!$A$6:$A$134</c:f>
              <c:numCache>
                <c:formatCode>General</c:formatCode>
                <c:ptCount val="1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</c:numCache>
            </c:numRef>
          </c:xVal>
          <c:yVal>
            <c:numRef>
              <c:f>'gaussian&amp;linear'!$Q$6:$Q$134</c:f>
              <c:numCache>
                <c:formatCode>General</c:formatCode>
                <c:ptCount val="129"/>
                <c:pt idx="0">
                  <c:v>1</c:v>
                </c:pt>
                <c:pt idx="1">
                  <c:v>1.0278464830352663</c:v>
                </c:pt>
                <c:pt idx="2">
                  <c:v>1.1161254647486947</c:v>
                </c:pt>
                <c:pt idx="3">
                  <c:v>1.2804254209284578</c:v>
                </c:pt>
                <c:pt idx="4">
                  <c:v>1.5518583138947259</c:v>
                </c:pt>
                <c:pt idx="5">
                  <c:v>1.9870388347899806</c:v>
                </c:pt>
                <c:pt idx="6">
                  <c:v>2.6879250289330217</c:v>
                </c:pt>
                <c:pt idx="7">
                  <c:v>3.8413551013026663</c:v>
                </c:pt>
                <c:pt idx="8">
                  <c:v>5.7997365841781292</c:v>
                </c:pt>
                <c:pt idx="9">
                  <c:v>9.2509980713824209</c:v>
                </c:pt>
                <c:pt idx="10">
                  <c:v>15.589257125830901</c:v>
                </c:pt>
                <c:pt idx="11">
                  <c:v>27.753563817780169</c:v>
                </c:pt>
                <c:pt idx="12">
                  <c:v>52.199771892313848</c:v>
                </c:pt>
                <c:pt idx="13">
                  <c:v>103.72297391720609</c:v>
                </c:pt>
                <c:pt idx="14">
                  <c:v>217.73980203022137</c:v>
                </c:pt>
                <c:pt idx="15">
                  <c:v>482.89998910239763</c:v>
                </c:pt>
                <c:pt idx="16">
                  <c:v>1131.444031653481</c:v>
                </c:pt>
                <c:pt idx="17">
                  <c:v>2800.6927332963951</c:v>
                </c:pt>
                <c:pt idx="18">
                  <c:v>7324.1016245418477</c:v>
                </c:pt>
                <c:pt idx="19">
                  <c:v>20234.839648429133</c:v>
                </c:pt>
                <c:pt idx="20">
                  <c:v>59061.120361231646</c:v>
                </c:pt>
                <c:pt idx="21">
                  <c:v>182121.03232533773</c:v>
                </c:pt>
                <c:pt idx="22">
                  <c:v>593300.93682337704</c:v>
                </c:pt>
                <c:pt idx="23">
                  <c:v>2041956.4397155705</c:v>
                </c:pt>
                <c:pt idx="24">
                  <c:v>7424623.2453600438</c:v>
                </c:pt>
                <c:pt idx="25">
                  <c:v>28520614.378814157</c:v>
                </c:pt>
                <c:pt idx="26">
                  <c:v>115744360.83433881</c:v>
                </c:pt>
                <c:pt idx="27">
                  <c:v>496246336.62000912</c:v>
                </c:pt>
                <c:pt idx="28">
                  <c:v>2247767020.4114542</c:v>
                </c:pt>
                <c:pt idx="29">
                  <c:v>10756272210.478531</c:v>
                </c:pt>
                <c:pt idx="30">
                  <c:v>54378695172.952652</c:v>
                </c:pt>
                <c:pt idx="31">
                  <c:v>290437231787.16034</c:v>
                </c:pt>
                <c:pt idx="32">
                  <c:v>1638823955138.8547</c:v>
                </c:pt>
                <c:pt idx="33">
                  <c:v>9769421030632.3887</c:v>
                </c:pt>
                <c:pt idx="34">
                  <c:v>61526450102541.242</c:v>
                </c:pt>
                <c:pt idx="35">
                  <c:v>409365650184182.56</c:v>
                </c:pt>
                <c:pt idx="36">
                  <c:v>2877514009072105</c:v>
                </c:pt>
                <c:pt idx="37">
                  <c:v>2.1368793560163072E+16</c:v>
                </c:pt>
                <c:pt idx="38">
                  <c:v>1.6764826708250573E+17</c:v>
                </c:pt>
                <c:pt idx="39">
                  <c:v>1.3895514836229166E+18</c:v>
                </c:pt>
                <c:pt idx="40">
                  <c:v>1.2167650432376826E+19</c:v>
                </c:pt>
                <c:pt idx="41">
                  <c:v>1.1256291068317347E+20</c:v>
                </c:pt>
                <c:pt idx="42">
                  <c:v>1.1001208950707635E+21</c:v>
                </c:pt>
                <c:pt idx="43">
                  <c:v>1.1359050248786046E+22</c:v>
                </c:pt>
                <c:pt idx="44">
                  <c:v>1.2390822518740935E+23</c:v>
                </c:pt>
                <c:pt idx="45">
                  <c:v>1.427955785574788E+24</c:v>
                </c:pt>
                <c:pt idx="46">
                  <c:v>1.7385448259455496E+25</c:v>
                </c:pt>
                <c:pt idx="47">
                  <c:v>2.2362148836067804E+26</c:v>
                </c:pt>
                <c:pt idx="48">
                  <c:v>3.0387689694942826E+27</c:v>
                </c:pt>
                <c:pt idx="49">
                  <c:v>4.3625291370196239E+28</c:v>
                </c:pt>
                <c:pt idx="50">
                  <c:v>6.6166095383326491E+29</c:v>
                </c:pt>
                <c:pt idx="51">
                  <c:v>1.0602033718924932E+31</c:v>
                </c:pt>
                <c:pt idx="52">
                  <c:v>1.7947309985727767E+32</c:v>
                </c:pt>
                <c:pt idx="53">
                  <c:v>3.2097119214207392E+33</c:v>
                </c:pt>
                <c:pt idx="54">
                  <c:v>6.0644197713538E+34</c:v>
                </c:pt>
                <c:pt idx="55">
                  <c:v>1.2105116210142108E+36</c:v>
                </c:pt>
                <c:pt idx="56">
                  <c:v>2.5527317473074528E+37</c:v>
                </c:pt>
                <c:pt idx="57">
                  <c:v>5.6871921852558548E+38</c:v>
                </c:pt>
                <c:pt idx="58">
                  <c:v>1.3385886484574554E+40</c:v>
                </c:pt>
                <c:pt idx="59">
                  <c:v>3.3285330954333959E+41</c:v>
                </c:pt>
                <c:pt idx="60">
                  <c:v>8.7441002800534032E+42</c:v>
                </c:pt>
                <c:pt idx="61">
                  <c:v>2.4267994515153161E+44</c:v>
                </c:pt>
                <c:pt idx="62">
                  <c:v>7.1155611464322636E+45</c:v>
                </c:pt>
                <c:pt idx="63">
                  <c:v>2.2041489035266914E+47</c:v>
                </c:pt>
                <c:pt idx="64">
                  <c:v>7.2132205968519044E+48</c:v>
                </c:pt>
                <c:pt idx="65">
                  <c:v>2.4938711217708391E+50</c:v>
                </c:pt>
                <c:pt idx="66">
                  <c:v>9.1090965813352104E+51</c:v>
                </c:pt>
                <c:pt idx="67">
                  <c:v>3.5150630205270001E+53</c:v>
                </c:pt>
                <c:pt idx="68">
                  <c:v>1.4330041005087882E+55</c:v>
                </c:pt>
                <c:pt idx="69">
                  <c:v>6.1718911617207586E+56</c:v>
                </c:pt>
                <c:pt idx="70">
                  <c:v>2.8083135347234284E+58</c:v>
                </c:pt>
                <c:pt idx="71">
                  <c:v>1.3499865314134049E+60</c:v>
                </c:pt>
                <c:pt idx="72">
                  <c:v>6.8559838614593833E+61</c:v>
                </c:pt>
                <c:pt idx="73">
                  <c:v>3.6784651511502066E+63</c:v>
                </c:pt>
                <c:pt idx="74">
                  <c:v>2.0850669950166799E+65</c:v>
                </c:pt>
                <c:pt idx="75">
                  <c:v>1.2486188584548379E+67</c:v>
                </c:pt>
                <c:pt idx="76">
                  <c:v>7.8994394511501167E+68</c:v>
                </c:pt>
                <c:pt idx="77">
                  <c:v>5.279820617746005E+70</c:v>
                </c:pt>
                <c:pt idx="78">
                  <c:v>3.728194565129826E+72</c:v>
                </c:pt>
                <c:pt idx="79">
                  <c:v>2.7812144609159014E+74</c:v>
                </c:pt>
                <c:pt idx="80">
                  <c:v>2.1919310919830597E+76</c:v>
                </c:pt>
                <c:pt idx="81">
                  <c:v>1.825054440091992E+78</c:v>
                </c:pt>
                <c:pt idx="82">
                  <c:v>1.605392607167691E+80</c:v>
                </c:pt>
                <c:pt idx="83">
                  <c:v>1.4919119828309129E+82</c:v>
                </c:pt>
                <c:pt idx="84">
                  <c:v>1.4647437514739069E+84</c:v>
                </c:pt>
                <c:pt idx="85">
                  <c:v>1.5192757792951865E+86</c:v>
                </c:pt>
                <c:pt idx="86">
                  <c:v>1.6648230604310697E+88</c:v>
                </c:pt>
                <c:pt idx="87">
                  <c:v>1.927329904460714E+90</c:v>
                </c:pt>
                <c:pt idx="88">
                  <c:v>2.3572223241243006E+92</c:v>
                </c:pt>
                <c:pt idx="89">
                  <c:v>3.0458011008642592E+94</c:v>
                </c:pt>
                <c:pt idx="90">
                  <c:v>4.1577564081516868E+96</c:v>
                </c:pt>
                <c:pt idx="91">
                  <c:v>5.9961577817533463E+98</c:v>
                </c:pt>
                <c:pt idx="92">
                  <c:v>9.1357366374167543E+100</c:v>
                </c:pt>
                <c:pt idx="93">
                  <c:v>1.4705188598920564E+103</c:v>
                </c:pt>
                <c:pt idx="94">
                  <c:v>2.5006570488301276E+105</c:v>
                </c:pt>
                <c:pt idx="95">
                  <c:v>4.4925630314482748E+107</c:v>
                </c:pt>
                <c:pt idx="96">
                  <c:v>8.5268913998739956E+109</c:v>
                </c:pt>
                <c:pt idx="97">
                  <c:v>1.7097940163420486E+112</c:v>
                </c:pt>
                <c:pt idx="98">
                  <c:v>3.6220410029656254E+114</c:v>
                </c:pt>
                <c:pt idx="99">
                  <c:v>8.1062396760534302E+116</c:v>
                </c:pt>
                <c:pt idx="100">
                  <c:v>1.9166465275266828E+119</c:v>
                </c:pt>
                <c:pt idx="101">
                  <c:v>4.7876359718438319E+121</c:v>
                </c:pt>
                <c:pt idx="102">
                  <c:v>1.2634461155807348E+124</c:v>
                </c:pt>
                <c:pt idx="103">
                  <c:v>3.5224824342945782E+126</c:v>
                </c:pt>
                <c:pt idx="104">
                  <c:v>1.0375223382850708E+129</c:v>
                </c:pt>
                <c:pt idx="105">
                  <c:v>3.2285133337587844E+131</c:v>
                </c:pt>
                <c:pt idx="106">
                  <c:v>1.0613636780659815E+134</c:v>
                </c:pt>
                <c:pt idx="107">
                  <c:v>3.6862294657091839E+136</c:v>
                </c:pt>
                <c:pt idx="108">
                  <c:v>1.3525614956360791E+139</c:v>
                </c:pt>
                <c:pt idx="109">
                  <c:v>5.2431004938673813E+141</c:v>
                </c:pt>
                <c:pt idx="110">
                  <c:v>2.1472165814127705E+144</c:v>
                </c:pt>
                <c:pt idx="111">
                  <c:v>9.2900923463669879E+146</c:v>
                </c:pt>
                <c:pt idx="112">
                  <c:v>4.2463982111255714E+149</c:v>
                </c:pt>
                <c:pt idx="113">
                  <c:v>2.0505856498769797E+152</c:v>
                </c:pt>
                <c:pt idx="114">
                  <c:v>1.0461443595612674E+155</c:v>
                </c:pt>
                <c:pt idx="115">
                  <c:v>5.6384772208280977E+157</c:v>
                </c:pt>
                <c:pt idx="116">
                  <c:v>3.2106173706435636E+160</c:v>
                </c:pt>
                <c:pt idx="117">
                  <c:v>1.9313980130392276E+163</c:v>
                </c:pt>
                <c:pt idx="118">
                  <c:v>1.2274717844592188E+166</c:v>
                </c:pt>
                <c:pt idx="119">
                  <c:v>8.2415284836914724E+168</c:v>
                </c:pt>
                <c:pt idx="120">
                  <c:v>5.8460229825952927E+171</c:v>
                </c:pt>
                <c:pt idx="121">
                  <c:v>4.3809649763090539E+174</c:v>
                </c:pt>
                <c:pt idx="122">
                  <c:v>3.4684509122647802E+177</c:v>
                </c:pt>
                <c:pt idx="123">
                  <c:v>2.9010674889092936E+180</c:v>
                </c:pt>
                <c:pt idx="124">
                  <c:v>2.5635194694668376E+183</c:v>
                </c:pt>
                <c:pt idx="125">
                  <c:v>2.3931609992617961E+186</c:v>
                </c:pt>
                <c:pt idx="126">
                  <c:v>2.3602810604922193E+189</c:v>
                </c:pt>
                <c:pt idx="127">
                  <c:v>2.4593029729261801E+192</c:v>
                </c:pt>
                <c:pt idx="128">
                  <c:v>2.7071782767869983E+195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212224"/>
        <c:axId val="41321261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Gauss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'gaussian&amp;linear'!$A$6:$A$134</c15:sqref>
                        </c15:formulaRef>
                      </c:ext>
                    </c:extLst>
                    <c:numCache>
                      <c:formatCode>General</c:formatCode>
                      <c:ptCount val="129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'gaussian&amp;linear'!$F$6:$F$134</c15:sqref>
                        </c15:formulaRef>
                      </c:ext>
                    </c:extLst>
                    <c:numCache>
                      <c:formatCode>General</c:formatCode>
                      <c:ptCount val="129"/>
                      <c:pt idx="0">
                        <c:v>1</c:v>
                      </c:pt>
                      <c:pt idx="1">
                        <c:v>1.0190550115469186</c:v>
                      </c:pt>
                      <c:pt idx="2">
                        <c:v>1.0388392348767019</c:v>
                      </c:pt>
                      <c:pt idx="3">
                        <c:v>1.0593838310218937</c:v>
                      </c:pt>
                      <c:pt idx="4">
                        <c:v>1.0807215210710859</c:v>
                      </c:pt>
                      <c:pt idx="5">
                        <c:v>1.1028866741370416</c:v>
                      </c:pt>
                      <c:pt idx="6">
                        <c:v>1.1259154007277781</c:v>
                      </c:pt>
                      <c:pt idx="7">
                        <c:v>1.1498456518801954</c:v>
                      </c:pt>
                      <c:pt idx="8">
                        <c:v>1.1747173244414917</c:v>
                      </c:pt>
                      <c:pt idx="9">
                        <c:v>1.2005723729111852</c:v>
                      </c:pt>
                      <c:pt idx="10">
                        <c:v>1.2274549282862557</c:v>
                      </c:pt>
                      <c:pt idx="11">
                        <c:v>1.2554114243838568</c:v>
                      </c:pt>
                      <c:pt idx="12">
                        <c:v>1.2844907321504448</c:v>
                      </c:pt>
                      <c:pt idx="13">
                        <c:v>1.3147443025031995</c:v>
                      </c:pt>
                      <c:pt idx="14">
                        <c:v>1.3462263182894989</c:v>
                      </c:pt>
                      <c:pt idx="15">
                        <c:v>1.3789938559931969</c:v>
                      </c:pt>
                      <c:pt idx="16">
                        <c:v>1.4131070578627569</c:v>
                      </c:pt>
                      <c:pt idx="17">
                        <c:v>1.4486293151862411</c:v>
                      </c:pt>
                      <c:pt idx="18">
                        <c:v>1.4856274634919993</c:v>
                      </c:pt>
                      <c:pt idx="19">
                        <c:v>1.5241719905119762</c:v>
                      </c:pt>
                      <c:pt idx="20">
                        <c:v>1.5643372578072445</c:v>
                      </c:pt>
                      <c:pt idx="21">
                        <c:v>1.6062017370229964</c:v>
                      </c:pt>
                      <c:pt idx="22">
                        <c:v>1.649848261813265</c:v>
                      </c:pt>
                      <c:pt idx="23">
                        <c:v>1.6953642965544962</c:v>
                      </c:pt>
                      <c:pt idx="24">
                        <c:v>1.7428422230523029</c:v>
                      </c:pt>
                      <c:pt idx="25">
                        <c:v>1.7923796465377668</c:v>
                      </c:pt>
                      <c:pt idx="26">
                        <c:v>1.8440797223491701</c:v>
                      </c:pt>
                      <c:pt idx="27">
                        <c:v>1.8980515048026008</c:v>
                      </c:pt>
                      <c:pt idx="28">
                        <c:v>1.9544103198712406</c:v>
                      </c:pt>
                      <c:pt idx="29">
                        <c:v>2.0132781634189953</c:v>
                      </c:pt>
                      <c:pt idx="30">
                        <c:v>2.0747841268703455</c:v>
                      </c:pt>
                      <c:pt idx="31">
                        <c:v>2.1390648523457454</c:v>
                      </c:pt>
                      <c:pt idx="32">
                        <c:v>2.2062650194515299</c:v>
                      </c:pt>
                      <c:pt idx="33">
                        <c:v>2.2765378660862341</c:v>
                      </c:pt>
                      <c:pt idx="34">
                        <c:v>2.3500457458125639</c:v>
                      </c:pt>
                      <c:pt idx="35">
                        <c:v>2.426960724547349</c:v>
                      </c:pt>
                      <c:pt idx="36">
                        <c:v>2.5074652195418659</c:v>
                      </c:pt>
                      <c:pt idx="37">
                        <c:v>2.5917526838637088</c:v>
                      </c:pt>
                      <c:pt idx="38">
                        <c:v>2.6800283398503089</c:v>
                      </c:pt>
                      <c:pt idx="39">
                        <c:v>2.7725099652851846</c:v>
                      </c:pt>
                      <c:pt idx="40">
                        <c:v>2.8694287363530258</c:v>
                      </c:pt>
                      <c:pt idx="41">
                        <c:v>2.9710301317608399</c:v>
                      </c:pt>
                      <c:pt idx="42">
                        <c:v>3.0775749027720924</c:v>
                      </c:pt>
                      <c:pt idx="43">
                        <c:v>3.189340114291535</c:v>
                      </c:pt>
                      <c:pt idx="44">
                        <c:v>3.306620262563035</c:v>
                      </c:pt>
                      <c:pt idx="45">
                        <c:v>3.4297284755044553</c:v>
                      </c:pt>
                      <c:pt idx="46">
                        <c:v>3.5589978022056452</c:v>
                      </c:pt>
                      <c:pt idx="47">
                        <c:v>3.6947825986617242</c:v>
                      </c:pt>
                      <c:pt idx="48">
                        <c:v>3.8374600174081119</c:v>
                      </c:pt>
                      <c:pt idx="49">
                        <c:v>3.9874316093706192</c:v>
                      </c:pt>
                      <c:pt idx="50">
                        <c:v>4.1451250469481868</c:v>
                      </c:pt>
                      <c:pt idx="51">
                        <c:v>4.3109959781130041</c:v>
                      </c:pt>
                      <c:pt idx="52">
                        <c:v>4.485530022148529</c:v>
                      </c:pt>
                      <c:pt idx="53">
                        <c:v>4.6692449185568474</c:v>
                      </c:pt>
                      <c:pt idx="54">
                        <c:v>4.8626928416598743</c:v>
                      </c:pt>
                      <c:pt idx="55">
                        <c:v>5.0664628945020143</c:v>
                      </c:pt>
                      <c:pt idx="56">
                        <c:v>5.2811837968433162</c:v>
                      </c:pt>
                      <c:pt idx="57">
                        <c:v>5.507526783321663</c:v>
                      </c:pt>
                      <c:pt idx="58">
                        <c:v>5.7462087292700756</c:v>
                      </c:pt>
                      <c:pt idx="59">
                        <c:v>5.9979955232119604</c:v>
                      </c:pt>
                      <c:pt idx="60">
                        <c:v>6.26370570673655</c:v>
                      </c:pt>
                      <c:pt idx="61">
                        <c:v>6.5442144042910115</c:v>
                      </c:pt>
                      <c:pt idx="62">
                        <c:v>6.8404575674311889</c:v>
                      </c:pt>
                      <c:pt idx="63">
                        <c:v>7.1534365602657717</c:v>
                      </c:pt>
                      <c:pt idx="64">
                        <c:v>7.4842231152268468</c:v>
                      </c:pt>
                      <c:pt idx="65">
                        <c:v>7.8339646909241925</c:v>
                      </c:pt>
                      <c:pt idx="66">
                        <c:v>8.2038902667126941</c:v>
                      </c:pt>
                      <c:pt idx="67">
                        <c:v>8.5953166117472257</c:v>
                      </c:pt>
                      <c:pt idx="68">
                        <c:v>9.0096550697434825</c:v>
                      </c:pt>
                      <c:pt idx="69">
                        <c:v>9.4484189044369504</c:v>
                      </c:pt>
                      <c:pt idx="70">
                        <c:v>9.9132312548680073</c:v>
                      </c:pt>
                      <c:pt idx="71">
                        <c:v>10.405833754155585</c:v>
                      </c:pt>
                      <c:pt idx="72">
                        <c:v>10.928095870394909</c:v>
                      </c:pt>
                      <c:pt idx="73">
                        <c:v>11.482025033770341</c:v>
                      </c:pt>
                      <c:pt idx="74">
                        <c:v>12.069777619962844</c:v>
                      </c:pt>
                      <c:pt idx="75">
                        <c:v>12.693670866503835</c:v>
                      </c:pt>
                      <c:pt idx="76">
                        <c:v>13.356195805948673</c:v>
                      </c:pt>
                      <c:pt idx="77">
                        <c:v>14.060031307671547</c:v>
                      </c:pt>
                      <c:pt idx="78">
                        <c:v>14.808059328802303</c:v>
                      </c:pt>
                      <c:pt idx="79">
                        <c:v>15.603381484406698</c:v>
                      </c:pt>
                      <c:pt idx="80">
                        <c:v>16.449337057549666</c:v>
                      </c:pt>
                      <c:pt idx="81">
                        <c:v>17.34952258147581</c:v>
                      </c:pt>
                      <c:pt idx="82">
                        <c:v>18.307813138898183</c:v>
                      </c:pt>
                      <c:pt idx="83">
                        <c:v>19.328385537433501</c:v>
                      </c:pt>
                      <c:pt idx="84">
                        <c:v>20.415743535690805</c:v>
                      </c:pt>
                      <c:pt idx="85">
                        <c:v>21.574745311559507</c:v>
                      </c:pt>
                      <c:pt idx="86">
                        <c:v>22.810633383025891</c:v>
                      </c:pt>
                      <c:pt idx="87">
                        <c:v>24.129067212550218</c:v>
                      </c:pt>
                      <c:pt idx="88">
                        <c:v>25.536158748868655</c:v>
                      </c:pt>
                      <c:pt idx="89">
                        <c:v>27.038511185277635</c:v>
                      </c:pt>
                      <c:pt idx="90">
                        <c:v>28.643261241257019</c:v>
                      </c:pt>
                      <c:pt idx="91">
                        <c:v>30.358125304980202</c:v>
                      </c:pt>
                      <c:pt idx="92">
                        <c:v>32.191449808159994</c:v>
                      </c:pt>
                      <c:pt idx="93">
                        <c:v>34.152266242125556</c:v>
                      </c:pt>
                      <c:pt idx="94">
                        <c:v>36.250351265414267</c:v>
                      </c:pt>
                      <c:pt idx="95">
                        <c:v>38.496292398929675</c:v>
                      </c:pt>
                      <c:pt idx="96">
                        <c:v>40.901559855317366</c:v>
                      </c:pt>
                      <c:pt idx="97">
                        <c:v>43.478585105218848</c:v>
                      </c:pt>
                      <c:pt idx="98">
                        <c:v>46.240846845030262</c:v>
                      </c:pt>
                      <c:pt idx="99">
                        <c:v>49.202965099420773</c:v>
                      </c:pt>
                      <c:pt idx="100">
                        <c:v>52.380804267869102</c:v>
                      </c:pt>
                      <c:pt idx="101">
                        <c:v>55.791586008695717</c:v>
                      </c:pt>
                      <c:pt idx="102">
                        <c:v>59.454012947411776</c:v>
                      </c:pt>
                      <c:pt idx="103">
                        <c:v>63.388404299714161</c:v>
                      </c:pt>
                      <c:pt idx="104">
                        <c:v>67.616844614270576</c:v>
                      </c:pt>
                      <c:pt idx="105">
                        <c:v>72.163346967845285</c:v>
                      </c:pt>
                      <c:pt idx="106">
                        <c:v>77.054032086736171</c:v>
                      </c:pt>
                      <c:pt idx="107">
                        <c:v>82.317325025538707</c:v>
                      </c:pt>
                      <c:pt idx="108">
                        <c:v>87.984171208744172</c:v>
                      </c:pt>
                      <c:pt idx="109">
                        <c:v>94.08827383452244</c:v>
                      </c:pt>
                      <c:pt idx="110">
                        <c:v>100.66635485561912</c:v>
                      </c:pt>
                      <c:pt idx="111">
                        <c:v>107.7584419919846</c:v>
                      </c:pt>
                      <c:pt idx="112">
                        <c:v>115.40818449647264</c:v>
                      </c:pt>
                      <c:pt idx="113">
                        <c:v>123.6632006917545</c:v>
                      </c:pt>
                      <c:pt idx="114">
                        <c:v>132.57546062704185</c:v>
                      </c:pt>
                      <c:pt idx="115">
                        <c:v>142.20170757140019</c:v>
                      </c:pt>
                      <c:pt idx="116">
                        <c:v>152.60392247048415</c:v>
                      </c:pt>
                      <c:pt idx="117">
                        <c:v>163.84983595069576</c:v>
                      </c:pt>
                      <c:pt idx="118">
                        <c:v>176.01349296469445</c:v>
                      </c:pt>
                      <c:pt idx="119">
                        <c:v>189.17587574057771</c:v>
                      </c:pt>
                      <c:pt idx="120">
                        <c:v>203.42559133199487</c:v>
                      </c:pt>
                      <c:pt idx="121">
                        <c:v>218.8596307746075</c:v>
                      </c:pt>
                      <c:pt idx="122">
                        <c:v>235.58420764557226</c:v>
                      </c:pt>
                      <c:pt idx="123">
                        <c:v>253.71568470678383</c:v>
                      </c:pt>
                      <c:pt idx="124">
                        <c:v>273.38159830039143</c:v>
                      </c:pt>
                      <c:pt idx="125">
                        <c:v>294.72179126956672</c:v>
                      </c:pt>
                      <c:pt idx="126">
                        <c:v>317.88966641347446</c:v>
                      </c:pt>
                      <c:pt idx="127">
                        <c:v>343.05357386710335</c:v>
                      </c:pt>
                      <c:pt idx="128">
                        <c:v>370.39834734495639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413212224"/>
        <c:scaling>
          <c:orientation val="minMax"/>
          <c:max val="128"/>
          <c:min val="2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delta points</a:t>
                </a:r>
              </a:p>
            </c:rich>
          </c:tx>
          <c:layout>
            <c:manualLayout>
              <c:xMode val="edge"/>
              <c:yMode val="edge"/>
              <c:x val="0.45598490813648296"/>
              <c:y val="0.929606299212598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212616"/>
        <c:crosses val="autoZero"/>
        <c:crossBetween val="midCat"/>
      </c:valAx>
      <c:valAx>
        <c:axId val="413212616"/>
        <c:scaling>
          <c:orientation val="minMax"/>
          <c:max val="1000"/>
          <c:min val="1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212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2"/>
          <c:order val="0"/>
          <c:tx>
            <c:v>x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[1]Sheet1!$A$2:$A$42</c:f>
              <c:numCache>
                <c:formatCode>General</c:formatCode>
                <c:ptCount val="41"/>
                <c:pt idx="0">
                  <c:v>0</c:v>
                </c:pt>
                <c:pt idx="1">
                  <c:v>1.0000000000000001E-5</c:v>
                </c:pt>
                <c:pt idx="2">
                  <c:v>2.0000000000000002E-5</c:v>
                </c:pt>
                <c:pt idx="3">
                  <c:v>3.0000000000000001E-5</c:v>
                </c:pt>
                <c:pt idx="4">
                  <c:v>4.0000000000000003E-5</c:v>
                </c:pt>
                <c:pt idx="5">
                  <c:v>5.0000000000000002E-5</c:v>
                </c:pt>
                <c:pt idx="6">
                  <c:v>6.0000000000000002E-5</c:v>
                </c:pt>
                <c:pt idx="7">
                  <c:v>6.9999999999999994E-5</c:v>
                </c:pt>
                <c:pt idx="8">
                  <c:v>8.0000000000000007E-5</c:v>
                </c:pt>
                <c:pt idx="9">
                  <c:v>9.0000000000000006E-5</c:v>
                </c:pt>
                <c:pt idx="10">
                  <c:v>1E-4</c:v>
                </c:pt>
                <c:pt idx="11">
                  <c:v>1.1E-4</c:v>
                </c:pt>
                <c:pt idx="12">
                  <c:v>1.2E-4</c:v>
                </c:pt>
                <c:pt idx="13">
                  <c:v>1.2999999999999999E-4</c:v>
                </c:pt>
                <c:pt idx="14">
                  <c:v>1.3999999999999999E-4</c:v>
                </c:pt>
                <c:pt idx="15">
                  <c:v>1.4999999999999999E-4</c:v>
                </c:pt>
                <c:pt idx="16">
                  <c:v>1.6000000000000001E-4</c:v>
                </c:pt>
                <c:pt idx="17">
                  <c:v>1.7000000000000001E-4</c:v>
                </c:pt>
                <c:pt idx="18">
                  <c:v>1.8000000000000001E-4</c:v>
                </c:pt>
                <c:pt idx="19">
                  <c:v>1.9000000000000001E-4</c:v>
                </c:pt>
                <c:pt idx="20">
                  <c:v>2.0000000000000001E-4</c:v>
                </c:pt>
                <c:pt idx="21">
                  <c:v>2.1000000000000001E-4</c:v>
                </c:pt>
                <c:pt idx="22">
                  <c:v>2.2000000000000001E-4</c:v>
                </c:pt>
                <c:pt idx="23">
                  <c:v>2.3000000000000001E-4</c:v>
                </c:pt>
                <c:pt idx="24">
                  <c:v>2.4000000000000001E-4</c:v>
                </c:pt>
                <c:pt idx="25">
                  <c:v>2.5000000000000001E-4</c:v>
                </c:pt>
                <c:pt idx="26">
                  <c:v>2.5999999999999998E-4</c:v>
                </c:pt>
                <c:pt idx="27">
                  <c:v>2.7E-4</c:v>
                </c:pt>
                <c:pt idx="28">
                  <c:v>2.7999999999999998E-4</c:v>
                </c:pt>
                <c:pt idx="29">
                  <c:v>2.9E-4</c:v>
                </c:pt>
                <c:pt idx="30">
                  <c:v>2.9999999999999997E-4</c:v>
                </c:pt>
                <c:pt idx="31">
                  <c:v>3.1E-4</c:v>
                </c:pt>
                <c:pt idx="32">
                  <c:v>3.2000000000000003E-4</c:v>
                </c:pt>
                <c:pt idx="33">
                  <c:v>3.3E-4</c:v>
                </c:pt>
                <c:pt idx="34">
                  <c:v>3.4000000000000002E-4</c:v>
                </c:pt>
                <c:pt idx="35">
                  <c:v>3.5E-4</c:v>
                </c:pt>
                <c:pt idx="36">
                  <c:v>3.6000000000000002E-4</c:v>
                </c:pt>
                <c:pt idx="37">
                  <c:v>3.6999999999999999E-4</c:v>
                </c:pt>
                <c:pt idx="38">
                  <c:v>3.8000000000000002E-4</c:v>
                </c:pt>
                <c:pt idx="39">
                  <c:v>3.8999999999999999E-4</c:v>
                </c:pt>
                <c:pt idx="40">
                  <c:v>4.0000000000000002E-4</c:v>
                </c:pt>
              </c:numCache>
            </c:numRef>
          </c:xVal>
          <c:yVal>
            <c:numRef>
              <c:f>[1]Sheet1!$C$2:$C$42</c:f>
              <c:numCache>
                <c:formatCode>General</c:formatCode>
                <c:ptCount val="41"/>
                <c:pt idx="0">
                  <c:v>1</c:v>
                </c:pt>
                <c:pt idx="1">
                  <c:v>0.93023255813953487</c:v>
                </c:pt>
                <c:pt idx="2">
                  <c:v>0.86956521739130443</c:v>
                </c:pt>
                <c:pt idx="3">
                  <c:v>0.81632653061224481</c:v>
                </c:pt>
                <c:pt idx="4">
                  <c:v>0.76923076923076916</c:v>
                </c:pt>
                <c:pt idx="5">
                  <c:v>0.72727272727272729</c:v>
                </c:pt>
                <c:pt idx="6">
                  <c:v>0.68965517241379315</c:v>
                </c:pt>
                <c:pt idx="7">
                  <c:v>0.65573770491803285</c:v>
                </c:pt>
                <c:pt idx="8">
                  <c:v>0.625</c:v>
                </c:pt>
                <c:pt idx="9">
                  <c:v>0.59701492537313428</c:v>
                </c:pt>
                <c:pt idx="10">
                  <c:v>0.5714285714285714</c:v>
                </c:pt>
                <c:pt idx="11">
                  <c:v>0.54794520547945202</c:v>
                </c:pt>
                <c:pt idx="12">
                  <c:v>0.52631578947368418</c:v>
                </c:pt>
                <c:pt idx="13">
                  <c:v>0.50632911392405067</c:v>
                </c:pt>
                <c:pt idx="14">
                  <c:v>0.48780487804878053</c:v>
                </c:pt>
                <c:pt idx="15">
                  <c:v>0.47058823529411764</c:v>
                </c:pt>
                <c:pt idx="16">
                  <c:v>0.45454545454545453</c:v>
                </c:pt>
                <c:pt idx="17">
                  <c:v>0.4395604395604395</c:v>
                </c:pt>
                <c:pt idx="18">
                  <c:v>0.42553191489361702</c:v>
                </c:pt>
                <c:pt idx="19">
                  <c:v>0.41237113402061859</c:v>
                </c:pt>
                <c:pt idx="20">
                  <c:v>0.4</c:v>
                </c:pt>
                <c:pt idx="21">
                  <c:v>0.38834951456310679</c:v>
                </c:pt>
                <c:pt idx="22">
                  <c:v>0.37735849056603771</c:v>
                </c:pt>
                <c:pt idx="23">
                  <c:v>0.36697247706422015</c:v>
                </c:pt>
                <c:pt idx="24">
                  <c:v>0.35714285714285715</c:v>
                </c:pt>
                <c:pt idx="25">
                  <c:v>0.34782608695652173</c:v>
                </c:pt>
                <c:pt idx="26">
                  <c:v>0.33898305084745767</c:v>
                </c:pt>
                <c:pt idx="27">
                  <c:v>0.33057851239669422</c:v>
                </c:pt>
                <c:pt idx="28">
                  <c:v>0.32258064516129037</c:v>
                </c:pt>
                <c:pt idx="29">
                  <c:v>0.31496062992125984</c:v>
                </c:pt>
                <c:pt idx="30">
                  <c:v>0.30769230769230771</c:v>
                </c:pt>
                <c:pt idx="31">
                  <c:v>0.3007518796992481</c:v>
                </c:pt>
                <c:pt idx="32">
                  <c:v>0.29411764705882348</c:v>
                </c:pt>
                <c:pt idx="33">
                  <c:v>0.28776978417266186</c:v>
                </c:pt>
                <c:pt idx="34">
                  <c:v>0.28169014084507038</c:v>
                </c:pt>
                <c:pt idx="35">
                  <c:v>0.27586206896551724</c:v>
                </c:pt>
                <c:pt idx="36">
                  <c:v>0.27027027027027023</c:v>
                </c:pt>
                <c:pt idx="37">
                  <c:v>0.26490066225165565</c:v>
                </c:pt>
                <c:pt idx="38">
                  <c:v>0.25974025974025972</c:v>
                </c:pt>
                <c:pt idx="39">
                  <c:v>0.25477707006369427</c:v>
                </c:pt>
                <c:pt idx="40">
                  <c:v>0.25</c:v>
                </c:pt>
              </c:numCache>
            </c:numRef>
          </c:yVal>
          <c:smooth val="0"/>
        </c:ser>
        <c:ser>
          <c:idx val="1"/>
          <c:order val="2"/>
          <c:tx>
            <c:v>gauss f/3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[1]Sheet1!$A$2:$A$42</c:f>
              <c:numCache>
                <c:formatCode>General</c:formatCode>
                <c:ptCount val="41"/>
                <c:pt idx="0">
                  <c:v>0</c:v>
                </c:pt>
                <c:pt idx="1">
                  <c:v>1.0000000000000001E-5</c:v>
                </c:pt>
                <c:pt idx="2">
                  <c:v>2.0000000000000002E-5</c:v>
                </c:pt>
                <c:pt idx="3">
                  <c:v>3.0000000000000001E-5</c:v>
                </c:pt>
                <c:pt idx="4">
                  <c:v>4.0000000000000003E-5</c:v>
                </c:pt>
                <c:pt idx="5">
                  <c:v>5.0000000000000002E-5</c:v>
                </c:pt>
                <c:pt idx="6">
                  <c:v>6.0000000000000002E-5</c:v>
                </c:pt>
                <c:pt idx="7">
                  <c:v>6.9999999999999994E-5</c:v>
                </c:pt>
                <c:pt idx="8">
                  <c:v>8.0000000000000007E-5</c:v>
                </c:pt>
                <c:pt idx="9">
                  <c:v>9.0000000000000006E-5</c:v>
                </c:pt>
                <c:pt idx="10">
                  <c:v>1E-4</c:v>
                </c:pt>
                <c:pt idx="11">
                  <c:v>1.1E-4</c:v>
                </c:pt>
                <c:pt idx="12">
                  <c:v>1.2E-4</c:v>
                </c:pt>
                <c:pt idx="13">
                  <c:v>1.2999999999999999E-4</c:v>
                </c:pt>
                <c:pt idx="14">
                  <c:v>1.3999999999999999E-4</c:v>
                </c:pt>
                <c:pt idx="15">
                  <c:v>1.4999999999999999E-4</c:v>
                </c:pt>
                <c:pt idx="16">
                  <c:v>1.6000000000000001E-4</c:v>
                </c:pt>
                <c:pt idx="17">
                  <c:v>1.7000000000000001E-4</c:v>
                </c:pt>
                <c:pt idx="18">
                  <c:v>1.8000000000000001E-4</c:v>
                </c:pt>
                <c:pt idx="19">
                  <c:v>1.9000000000000001E-4</c:v>
                </c:pt>
                <c:pt idx="20">
                  <c:v>2.0000000000000001E-4</c:v>
                </c:pt>
                <c:pt idx="21">
                  <c:v>2.1000000000000001E-4</c:v>
                </c:pt>
                <c:pt idx="22">
                  <c:v>2.2000000000000001E-4</c:v>
                </c:pt>
                <c:pt idx="23">
                  <c:v>2.3000000000000001E-4</c:v>
                </c:pt>
                <c:pt idx="24">
                  <c:v>2.4000000000000001E-4</c:v>
                </c:pt>
                <c:pt idx="25">
                  <c:v>2.5000000000000001E-4</c:v>
                </c:pt>
                <c:pt idx="26">
                  <c:v>2.5999999999999998E-4</c:v>
                </c:pt>
                <c:pt idx="27">
                  <c:v>2.7E-4</c:v>
                </c:pt>
                <c:pt idx="28">
                  <c:v>2.7999999999999998E-4</c:v>
                </c:pt>
                <c:pt idx="29">
                  <c:v>2.9E-4</c:v>
                </c:pt>
                <c:pt idx="30">
                  <c:v>2.9999999999999997E-4</c:v>
                </c:pt>
                <c:pt idx="31">
                  <c:v>3.1E-4</c:v>
                </c:pt>
                <c:pt idx="32">
                  <c:v>3.2000000000000003E-4</c:v>
                </c:pt>
                <c:pt idx="33">
                  <c:v>3.3E-4</c:v>
                </c:pt>
                <c:pt idx="34">
                  <c:v>3.4000000000000002E-4</c:v>
                </c:pt>
                <c:pt idx="35">
                  <c:v>3.5E-4</c:v>
                </c:pt>
                <c:pt idx="36">
                  <c:v>3.6000000000000002E-4</c:v>
                </c:pt>
                <c:pt idx="37">
                  <c:v>3.6999999999999999E-4</c:v>
                </c:pt>
                <c:pt idx="38">
                  <c:v>3.8000000000000002E-4</c:v>
                </c:pt>
                <c:pt idx="39">
                  <c:v>3.8999999999999999E-4</c:v>
                </c:pt>
                <c:pt idx="40">
                  <c:v>4.0000000000000002E-4</c:v>
                </c:pt>
              </c:numCache>
            </c:numRef>
          </c:xVal>
          <c:yVal>
            <c:numRef>
              <c:f>[1]Sheet1!$F$2:$F$42</c:f>
              <c:numCache>
                <c:formatCode>General</c:formatCode>
                <c:ptCount val="41"/>
                <c:pt idx="0">
                  <c:v>1</c:v>
                </c:pt>
                <c:pt idx="1">
                  <c:v>1</c:v>
                </c:pt>
                <c:pt idx="2">
                  <c:v>0.95083779141724412</c:v>
                </c:pt>
                <c:pt idx="3">
                  <c:v>0.85964527443831384</c:v>
                </c:pt>
                <c:pt idx="4">
                  <c:v>0.73898987719019738</c:v>
                </c:pt>
                <c:pt idx="5">
                  <c:v>0.6040376252509263</c:v>
                </c:pt>
                <c:pt idx="6">
                  <c:v>0.46945686269173553</c:v>
                </c:pt>
                <c:pt idx="7">
                  <c:v>0.34692330382687742</c:v>
                </c:pt>
                <c:pt idx="8">
                  <c:v>0.2437682811744846</c:v>
                </c:pt>
                <c:pt idx="9">
                  <c:v>0.16286459836313763</c:v>
                </c:pt>
                <c:pt idx="10">
                  <c:v>0.10346221678356513</c:v>
                </c:pt>
                <c:pt idx="11">
                  <c:v>6.2494564495435279E-2</c:v>
                </c:pt>
                <c:pt idx="12">
                  <c:v>3.589284310248006E-2</c:v>
                </c:pt>
                <c:pt idx="13">
                  <c:v>1.9601006342891376E-2</c:v>
                </c:pt>
                <c:pt idx="14">
                  <c:v>1.0177790246457158E-2</c:v>
                </c:pt>
                <c:pt idx="15">
                  <c:v>5.0249638821629802E-3</c:v>
                </c:pt>
                <c:pt idx="16">
                  <c:v>2.3589372894382513E-3</c:v>
                </c:pt>
                <c:pt idx="17">
                  <c:v>1.0529397240306142E-3</c:v>
                </c:pt>
                <c:pt idx="18">
                  <c:v>4.4688309862622397E-4</c:v>
                </c:pt>
                <c:pt idx="19">
                  <c:v>1.8033801031111879E-4</c:v>
                </c:pt>
                <c:pt idx="20">
                  <c:v>6.9196343144816143E-5</c:v>
                </c:pt>
                <c:pt idx="21">
                  <c:v>2.5245334035273159E-5</c:v>
                </c:pt>
                <c:pt idx="22">
                  <c:v>8.7575125915929604E-6</c:v>
                </c:pt>
                <c:pt idx="23">
                  <c:v>2.8885616139152586E-6</c:v>
                </c:pt>
                <c:pt idx="24">
                  <c:v>9.0590622684889654E-7</c:v>
                </c:pt>
                <c:pt idx="25">
                  <c:v>2.7013764413637255E-7</c:v>
                </c:pt>
                <c:pt idx="26">
                  <c:v>7.6592584728648396E-8</c:v>
                </c:pt>
                <c:pt idx="27">
                  <c:v>2.0648453813912824E-8</c:v>
                </c:pt>
                <c:pt idx="28">
                  <c:v>5.2928198228167311E-9</c:v>
                </c:pt>
                <c:pt idx="29">
                  <c:v>1.2899850878445698E-9</c:v>
                </c:pt>
                <c:pt idx="30">
                  <c:v>2.9893702630813639E-10</c:v>
                </c:pt>
                <c:pt idx="31">
                  <c:v>6.586847398195159E-11</c:v>
                </c:pt>
                <c:pt idx="32">
                  <c:v>1.379883973683142E-11</c:v>
                </c:pt>
                <c:pt idx="33">
                  <c:v>2.7490411985877657E-12</c:v>
                </c:pt>
                <c:pt idx="34">
                  <c:v>5.2012258612118795E-13</c:v>
                </c:pt>
                <c:pt idx="35">
                  <c:v>9.4794524089233294E-14</c:v>
                </c:pt>
                <c:pt idx="36">
                  <c:v>1.6214852804737275E-14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v>gauss 2f/3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[1]Sheet1!$A$2:$A$42</c:f>
              <c:numCache>
                <c:formatCode>General</c:formatCode>
                <c:ptCount val="41"/>
                <c:pt idx="0">
                  <c:v>0</c:v>
                </c:pt>
                <c:pt idx="1">
                  <c:v>1.0000000000000001E-5</c:v>
                </c:pt>
                <c:pt idx="2">
                  <c:v>2.0000000000000002E-5</c:v>
                </c:pt>
                <c:pt idx="3">
                  <c:v>3.0000000000000001E-5</c:v>
                </c:pt>
                <c:pt idx="4">
                  <c:v>4.0000000000000003E-5</c:v>
                </c:pt>
                <c:pt idx="5">
                  <c:v>5.0000000000000002E-5</c:v>
                </c:pt>
                <c:pt idx="6">
                  <c:v>6.0000000000000002E-5</c:v>
                </c:pt>
                <c:pt idx="7">
                  <c:v>6.9999999999999994E-5</c:v>
                </c:pt>
                <c:pt idx="8">
                  <c:v>8.0000000000000007E-5</c:v>
                </c:pt>
                <c:pt idx="9">
                  <c:v>9.0000000000000006E-5</c:v>
                </c:pt>
                <c:pt idx="10">
                  <c:v>1E-4</c:v>
                </c:pt>
                <c:pt idx="11">
                  <c:v>1.1E-4</c:v>
                </c:pt>
                <c:pt idx="12">
                  <c:v>1.2E-4</c:v>
                </c:pt>
                <c:pt idx="13">
                  <c:v>1.2999999999999999E-4</c:v>
                </c:pt>
                <c:pt idx="14">
                  <c:v>1.3999999999999999E-4</c:v>
                </c:pt>
                <c:pt idx="15">
                  <c:v>1.4999999999999999E-4</c:v>
                </c:pt>
                <c:pt idx="16">
                  <c:v>1.6000000000000001E-4</c:v>
                </c:pt>
                <c:pt idx="17">
                  <c:v>1.7000000000000001E-4</c:v>
                </c:pt>
                <c:pt idx="18">
                  <c:v>1.8000000000000001E-4</c:v>
                </c:pt>
                <c:pt idx="19">
                  <c:v>1.9000000000000001E-4</c:v>
                </c:pt>
                <c:pt idx="20">
                  <c:v>2.0000000000000001E-4</c:v>
                </c:pt>
                <c:pt idx="21">
                  <c:v>2.1000000000000001E-4</c:v>
                </c:pt>
                <c:pt idx="22">
                  <c:v>2.2000000000000001E-4</c:v>
                </c:pt>
                <c:pt idx="23">
                  <c:v>2.3000000000000001E-4</c:v>
                </c:pt>
                <c:pt idx="24">
                  <c:v>2.4000000000000001E-4</c:v>
                </c:pt>
                <c:pt idx="25">
                  <c:v>2.5000000000000001E-4</c:v>
                </c:pt>
                <c:pt idx="26">
                  <c:v>2.5999999999999998E-4</c:v>
                </c:pt>
                <c:pt idx="27">
                  <c:v>2.7E-4</c:v>
                </c:pt>
                <c:pt idx="28">
                  <c:v>2.7999999999999998E-4</c:v>
                </c:pt>
                <c:pt idx="29">
                  <c:v>2.9E-4</c:v>
                </c:pt>
                <c:pt idx="30">
                  <c:v>2.9999999999999997E-4</c:v>
                </c:pt>
                <c:pt idx="31">
                  <c:v>3.1E-4</c:v>
                </c:pt>
                <c:pt idx="32">
                  <c:v>3.2000000000000003E-4</c:v>
                </c:pt>
                <c:pt idx="33">
                  <c:v>3.3E-4</c:v>
                </c:pt>
                <c:pt idx="34">
                  <c:v>3.4000000000000002E-4</c:v>
                </c:pt>
                <c:pt idx="35">
                  <c:v>3.5E-4</c:v>
                </c:pt>
                <c:pt idx="36">
                  <c:v>3.6000000000000002E-4</c:v>
                </c:pt>
                <c:pt idx="37">
                  <c:v>3.6999999999999999E-4</c:v>
                </c:pt>
                <c:pt idx="38">
                  <c:v>3.8000000000000002E-4</c:v>
                </c:pt>
                <c:pt idx="39">
                  <c:v>3.8999999999999999E-4</c:v>
                </c:pt>
                <c:pt idx="40">
                  <c:v>4.0000000000000002E-4</c:v>
                </c:pt>
              </c:numCache>
            </c:numRef>
          </c:xVal>
          <c:yVal>
            <c:numRef>
              <c:f>[1]Sheet1!$U$2:$U$42</c:f>
              <c:numCache>
                <c:formatCode>General</c:formatCode>
                <c:ptCount val="41"/>
                <c:pt idx="0">
                  <c:v>1</c:v>
                </c:pt>
                <c:pt idx="1">
                  <c:v>1</c:v>
                </c:pt>
                <c:pt idx="2">
                  <c:v>0.98743667851429995</c:v>
                </c:pt>
                <c:pt idx="3">
                  <c:v>0.96278156351999566</c:v>
                </c:pt>
                <c:pt idx="4">
                  <c:v>0.92694833846016489</c:v>
                </c:pt>
                <c:pt idx="5">
                  <c:v>0.88123664809668234</c:v>
                </c:pt>
                <c:pt idx="6">
                  <c:v>0.82725390083351402</c:v>
                </c:pt>
                <c:pt idx="7">
                  <c:v>0.76682162395028941</c:v>
                </c:pt>
                <c:pt idx="8">
                  <c:v>0.70187396302828697</c:v>
                </c:pt>
                <c:pt idx="9">
                  <c:v>0.63435616543577089</c:v>
                </c:pt>
                <c:pt idx="10">
                  <c:v>0.56613036619059554</c:v>
                </c:pt>
                <c:pt idx="11">
                  <c:v>0.49889481031284411</c:v>
                </c:pt>
                <c:pt idx="12">
                  <c:v>0.43412097758096263</c:v>
                </c:pt>
                <c:pt idx="13">
                  <c:v>0.37301114440686545</c:v>
                </c:pt>
                <c:pt idx="14">
                  <c:v>0.31647695425003114</c:v>
                </c:pt>
                <c:pt idx="15">
                  <c:v>0.26513778266531174</c:v>
                </c:pt>
                <c:pt idx="16">
                  <c:v>0.2193362403992459</c:v>
                </c:pt>
                <c:pt idx="17">
                  <c:v>0.17916716182626674</c:v>
                </c:pt>
                <c:pt idx="18">
                  <c:v>0.144515914592133</c:v>
                </c:pt>
                <c:pt idx="19">
                  <c:v>0.11510181669647974</c:v>
                </c:pt>
                <c:pt idx="20">
                  <c:v>9.0522787779575384E-2</c:v>
                </c:pt>
                <c:pt idx="21">
                  <c:v>7.029798871333949E-2</c:v>
                </c:pt>
                <c:pt idx="22">
                  <c:v>5.3906000972666103E-2</c:v>
                </c:pt>
                <c:pt idx="23">
                  <c:v>4.0816951342546023E-2</c:v>
                </c:pt>
                <c:pt idx="24">
                  <c:v>3.0517801535481844E-2</c:v>
                </c:pt>
                <c:pt idx="25">
                  <c:v>2.2530724369918237E-2</c:v>
                </c:pt>
                <c:pt idx="26">
                  <c:v>1.6425034571735522E-2</c:v>
                </c:pt>
                <c:pt idx="27">
                  <c:v>1.182351631955416E-2</c:v>
                </c:pt>
                <c:pt idx="28">
                  <c:v>8.4041973224798904E-3</c:v>
                </c:pt>
                <c:pt idx="29">
                  <c:v>5.8986828502658505E-3</c:v>
                </c:pt>
                <c:pt idx="30">
                  <c:v>4.0881146773544654E-3</c:v>
                </c:pt>
                <c:pt idx="31">
                  <c:v>2.7976946239487957E-3</c:v>
                </c:pt>
                <c:pt idx="32">
                  <c:v>1.8905438673958886E-3</c:v>
                </c:pt>
                <c:pt idx="33">
                  <c:v>1.2614859536651032E-3</c:v>
                </c:pt>
                <c:pt idx="34">
                  <c:v>8.3116507413806453E-4</c:v>
                </c:pt>
                <c:pt idx="35">
                  <c:v>5.4075601108346735E-4</c:v>
                </c:pt>
                <c:pt idx="36">
                  <c:v>3.4739585013441357E-4</c:v>
                </c:pt>
                <c:pt idx="37">
                  <c:v>2.2037234538758196E-4</c:v>
                </c:pt>
                <c:pt idx="38">
                  <c:v>1.3803803083502558E-4</c:v>
                </c:pt>
                <c:pt idx="39">
                  <c:v>8.5378713649302842E-5</c:v>
                </c:pt>
                <c:pt idx="40">
                  <c:v>5.2144636735766293E-5</c:v>
                </c:pt>
              </c:numCache>
            </c:numRef>
          </c:yVal>
          <c:smooth val="0"/>
        </c:ser>
        <c:ser>
          <c:idx val="4"/>
          <c:order val="4"/>
          <c:tx>
            <c:v>gauss f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[1]Sheet1!$A$2:$A$42</c:f>
              <c:numCache>
                <c:formatCode>General</c:formatCode>
                <c:ptCount val="41"/>
                <c:pt idx="0">
                  <c:v>0</c:v>
                </c:pt>
                <c:pt idx="1">
                  <c:v>1.0000000000000001E-5</c:v>
                </c:pt>
                <c:pt idx="2">
                  <c:v>2.0000000000000002E-5</c:v>
                </c:pt>
                <c:pt idx="3">
                  <c:v>3.0000000000000001E-5</c:v>
                </c:pt>
                <c:pt idx="4">
                  <c:v>4.0000000000000003E-5</c:v>
                </c:pt>
                <c:pt idx="5">
                  <c:v>5.0000000000000002E-5</c:v>
                </c:pt>
                <c:pt idx="6">
                  <c:v>6.0000000000000002E-5</c:v>
                </c:pt>
                <c:pt idx="7">
                  <c:v>6.9999999999999994E-5</c:v>
                </c:pt>
                <c:pt idx="8">
                  <c:v>8.0000000000000007E-5</c:v>
                </c:pt>
                <c:pt idx="9">
                  <c:v>9.0000000000000006E-5</c:v>
                </c:pt>
                <c:pt idx="10">
                  <c:v>1E-4</c:v>
                </c:pt>
                <c:pt idx="11">
                  <c:v>1.1E-4</c:v>
                </c:pt>
                <c:pt idx="12">
                  <c:v>1.2E-4</c:v>
                </c:pt>
                <c:pt idx="13">
                  <c:v>1.2999999999999999E-4</c:v>
                </c:pt>
                <c:pt idx="14">
                  <c:v>1.3999999999999999E-4</c:v>
                </c:pt>
                <c:pt idx="15">
                  <c:v>1.4999999999999999E-4</c:v>
                </c:pt>
                <c:pt idx="16">
                  <c:v>1.6000000000000001E-4</c:v>
                </c:pt>
                <c:pt idx="17">
                  <c:v>1.7000000000000001E-4</c:v>
                </c:pt>
                <c:pt idx="18">
                  <c:v>1.8000000000000001E-4</c:v>
                </c:pt>
                <c:pt idx="19">
                  <c:v>1.9000000000000001E-4</c:v>
                </c:pt>
                <c:pt idx="20">
                  <c:v>2.0000000000000001E-4</c:v>
                </c:pt>
                <c:pt idx="21">
                  <c:v>2.1000000000000001E-4</c:v>
                </c:pt>
                <c:pt idx="22">
                  <c:v>2.2000000000000001E-4</c:v>
                </c:pt>
                <c:pt idx="23">
                  <c:v>2.3000000000000001E-4</c:v>
                </c:pt>
                <c:pt idx="24">
                  <c:v>2.4000000000000001E-4</c:v>
                </c:pt>
                <c:pt idx="25">
                  <c:v>2.5000000000000001E-4</c:v>
                </c:pt>
                <c:pt idx="26">
                  <c:v>2.5999999999999998E-4</c:v>
                </c:pt>
                <c:pt idx="27">
                  <c:v>2.7E-4</c:v>
                </c:pt>
                <c:pt idx="28">
                  <c:v>2.7999999999999998E-4</c:v>
                </c:pt>
                <c:pt idx="29">
                  <c:v>2.9E-4</c:v>
                </c:pt>
                <c:pt idx="30">
                  <c:v>2.9999999999999997E-4</c:v>
                </c:pt>
                <c:pt idx="31">
                  <c:v>3.1E-4</c:v>
                </c:pt>
                <c:pt idx="32">
                  <c:v>3.2000000000000003E-4</c:v>
                </c:pt>
                <c:pt idx="33">
                  <c:v>3.3E-4</c:v>
                </c:pt>
                <c:pt idx="34">
                  <c:v>3.4000000000000002E-4</c:v>
                </c:pt>
                <c:pt idx="35">
                  <c:v>3.5E-4</c:v>
                </c:pt>
                <c:pt idx="36">
                  <c:v>3.6000000000000002E-4</c:v>
                </c:pt>
                <c:pt idx="37">
                  <c:v>3.6999999999999999E-4</c:v>
                </c:pt>
                <c:pt idx="38">
                  <c:v>3.8000000000000002E-4</c:v>
                </c:pt>
                <c:pt idx="39">
                  <c:v>3.8999999999999999E-4</c:v>
                </c:pt>
                <c:pt idx="40">
                  <c:v>4.0000000000000002E-4</c:v>
                </c:pt>
              </c:numCache>
            </c:numRef>
          </c:xVal>
          <c:yVal>
            <c:numRef>
              <c:f>[1]Sheet1!$S$2:$S$42</c:f>
              <c:numCache>
                <c:formatCode>General</c:formatCode>
                <c:ptCount val="41"/>
                <c:pt idx="0">
                  <c:v>1</c:v>
                </c:pt>
                <c:pt idx="1">
                  <c:v>1.0000000000000018</c:v>
                </c:pt>
                <c:pt idx="2">
                  <c:v>0.99439341213007026</c:v>
                </c:pt>
                <c:pt idx="3">
                  <c:v>0.98327436162813442</c:v>
                </c:pt>
                <c:pt idx="4">
                  <c:v>0.96682847021102758</c:v>
                </c:pt>
                <c:pt idx="5">
                  <c:v>0.94532770114842601</c:v>
                </c:pt>
                <c:pt idx="6">
                  <c:v>0.91912287821510152</c:v>
                </c:pt>
                <c:pt idx="7">
                  <c:v>0.88863416605838019</c:v>
                </c:pt>
                <c:pt idx="8">
                  <c:v>0.85433987282731383</c:v>
                </c:pt>
                <c:pt idx="9">
                  <c:v>0.81676399167280234</c:v>
                </c:pt>
                <c:pt idx="10">
                  <c:v>0.7764629336179788</c:v>
                </c:pt>
                <c:pt idx="11">
                  <c:v>0.73401191914607</c:v>
                </c:pt>
                <c:pt idx="12">
                  <c:v>0.68999148967873669</c:v>
                </c:pt>
                <c:pt idx="13">
                  <c:v>0.64497457409031156</c:v>
                </c:pt>
                <c:pt idx="14">
                  <c:v>0.59951450171832732</c:v>
                </c:pt>
                <c:pt idx="15">
                  <c:v>0.55413429503848066</c:v>
                </c:pt>
                <c:pt idx="16">
                  <c:v>0.50931750594428482</c:v>
                </c:pt>
                <c:pt idx="17">
                  <c:v>0.46550078345361001</c:v>
                </c:pt>
                <c:pt idx="18">
                  <c:v>0.42306828180892109</c:v>
                </c:pt>
                <c:pt idx="19">
                  <c:v>0.38234794035301528</c:v>
                </c:pt>
                <c:pt idx="20">
                  <c:v>0.34360959388666307</c:v>
                </c:pt>
                <c:pt idx="21">
                  <c:v>0.30706480753133786</c:v>
                </c:pt>
                <c:pt idx="22">
                  <c:v>0.2728682758230338</c:v>
                </c:pt>
                <c:pt idx="23">
                  <c:v>0.24112058347671261</c:v>
                </c:pt>
                <c:pt idx="24">
                  <c:v>0.21187209581794572</c:v>
                </c:pt>
                <c:pt idx="25">
                  <c:v>0.18512773034971705</c:v>
                </c:pt>
                <c:pt idx="26">
                  <c:v>0.16085235669064507</c:v>
                </c:pt>
                <c:pt idx="27">
                  <c:v>0.13897657899162633</c:v>
                </c:pt>
                <c:pt idx="28">
                  <c:v>0.11940267127326157</c:v>
                </c:pt>
                <c:pt idx="29">
                  <c:v>0.10201045999179192</c:v>
                </c:pt>
                <c:pt idx="30">
                  <c:v>8.6662977452953815E-2</c:v>
                </c:pt>
                <c:pt idx="31">
                  <c:v>7.3211742357018883E-2</c:v>
                </c:pt>
                <c:pt idx="32">
                  <c:v>6.1501557788759022E-2</c:v>
                </c:pt>
                <c:pt idx="33">
                  <c:v>5.1374750587333512E-2</c:v>
                </c:pt>
                <c:pt idx="34">
                  <c:v>4.2674807743963733E-2</c:v>
                </c:pt>
                <c:pt idx="35">
                  <c:v>3.5249394104770598E-2</c:v>
                </c:pt>
                <c:pt idx="36">
                  <c:v>2.895276036608006E-2</c:v>
                </c:pt>
                <c:pt idx="37">
                  <c:v>2.3647570637354644E-2</c:v>
                </c:pt>
                <c:pt idx="38">
                  <c:v>1.9206194518402275E-2</c:v>
                </c:pt>
                <c:pt idx="39">
                  <c:v>1.5511519764700925E-2</c:v>
                </c:pt>
                <c:pt idx="40">
                  <c:v>1.2457348489432833E-2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213400"/>
        <c:axId val="41321379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1"/>
                <c:tx>
                  <c:v>x^1/2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[1]Sheet1!$A$2:$A$42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0</c:v>
                      </c:pt>
                      <c:pt idx="1">
                        <c:v>1.0000000000000001E-5</c:v>
                      </c:pt>
                      <c:pt idx="2">
                        <c:v>2.0000000000000002E-5</c:v>
                      </c:pt>
                      <c:pt idx="3">
                        <c:v>3.0000000000000001E-5</c:v>
                      </c:pt>
                      <c:pt idx="4">
                        <c:v>4.0000000000000003E-5</c:v>
                      </c:pt>
                      <c:pt idx="5">
                        <c:v>5.0000000000000002E-5</c:v>
                      </c:pt>
                      <c:pt idx="6">
                        <c:v>6.0000000000000002E-5</c:v>
                      </c:pt>
                      <c:pt idx="7">
                        <c:v>6.9999999999999994E-5</c:v>
                      </c:pt>
                      <c:pt idx="8">
                        <c:v>8.0000000000000007E-5</c:v>
                      </c:pt>
                      <c:pt idx="9">
                        <c:v>9.0000000000000006E-5</c:v>
                      </c:pt>
                      <c:pt idx="10">
                        <c:v>1E-4</c:v>
                      </c:pt>
                      <c:pt idx="11">
                        <c:v>1.1E-4</c:v>
                      </c:pt>
                      <c:pt idx="12">
                        <c:v>1.2E-4</c:v>
                      </c:pt>
                      <c:pt idx="13">
                        <c:v>1.2999999999999999E-4</c:v>
                      </c:pt>
                      <c:pt idx="14">
                        <c:v>1.3999999999999999E-4</c:v>
                      </c:pt>
                      <c:pt idx="15">
                        <c:v>1.4999999999999999E-4</c:v>
                      </c:pt>
                      <c:pt idx="16">
                        <c:v>1.6000000000000001E-4</c:v>
                      </c:pt>
                      <c:pt idx="17">
                        <c:v>1.7000000000000001E-4</c:v>
                      </c:pt>
                      <c:pt idx="18">
                        <c:v>1.8000000000000001E-4</c:v>
                      </c:pt>
                      <c:pt idx="19">
                        <c:v>1.9000000000000001E-4</c:v>
                      </c:pt>
                      <c:pt idx="20">
                        <c:v>2.0000000000000001E-4</c:v>
                      </c:pt>
                      <c:pt idx="21">
                        <c:v>2.1000000000000001E-4</c:v>
                      </c:pt>
                      <c:pt idx="22">
                        <c:v>2.2000000000000001E-4</c:v>
                      </c:pt>
                      <c:pt idx="23">
                        <c:v>2.3000000000000001E-4</c:v>
                      </c:pt>
                      <c:pt idx="24">
                        <c:v>2.4000000000000001E-4</c:v>
                      </c:pt>
                      <c:pt idx="25">
                        <c:v>2.5000000000000001E-4</c:v>
                      </c:pt>
                      <c:pt idx="26">
                        <c:v>2.5999999999999998E-4</c:v>
                      </c:pt>
                      <c:pt idx="27">
                        <c:v>2.7E-4</c:v>
                      </c:pt>
                      <c:pt idx="28">
                        <c:v>2.7999999999999998E-4</c:v>
                      </c:pt>
                      <c:pt idx="29">
                        <c:v>2.9E-4</c:v>
                      </c:pt>
                      <c:pt idx="30">
                        <c:v>2.9999999999999997E-4</c:v>
                      </c:pt>
                      <c:pt idx="31">
                        <c:v>3.1E-4</c:v>
                      </c:pt>
                      <c:pt idx="32">
                        <c:v>3.2000000000000003E-4</c:v>
                      </c:pt>
                      <c:pt idx="33">
                        <c:v>3.3E-4</c:v>
                      </c:pt>
                      <c:pt idx="34">
                        <c:v>3.4000000000000002E-4</c:v>
                      </c:pt>
                      <c:pt idx="35">
                        <c:v>3.5E-4</c:v>
                      </c:pt>
                      <c:pt idx="36">
                        <c:v>3.6000000000000002E-4</c:v>
                      </c:pt>
                      <c:pt idx="37">
                        <c:v>3.6999999999999999E-4</c:v>
                      </c:pt>
                      <c:pt idx="38">
                        <c:v>3.8000000000000002E-4</c:v>
                      </c:pt>
                      <c:pt idx="39">
                        <c:v>3.8999999999999999E-4</c:v>
                      </c:pt>
                      <c:pt idx="40">
                        <c:v>4.0000000000000002E-4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[1]Sheet1!$D$2:$D$42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1</c:v>
                      </c:pt>
                      <c:pt idx="1">
                        <c:v>4.0457849423442285E-2</c:v>
                      </c:pt>
                      <c:pt idx="2">
                        <c:v>2.8951085108982953E-2</c:v>
                      </c:pt>
                      <c:pt idx="3">
                        <c:v>2.3764714979476704E-2</c:v>
                      </c:pt>
                      <c:pt idx="4">
                        <c:v>2.0646582882403595E-2</c:v>
                      </c:pt>
                      <c:pt idx="5">
                        <c:v>1.850720561586024E-2</c:v>
                      </c:pt>
                      <c:pt idx="6">
                        <c:v>1.692197693927423E-2</c:v>
                      </c:pt>
                      <c:pt idx="7">
                        <c:v>1.568639705069368E-2</c:v>
                      </c:pt>
                      <c:pt idx="8">
                        <c:v>1.468816166370164E-2</c:v>
                      </c:pt>
                      <c:pt idx="9">
                        <c:v>1.3859774247513293E-2</c:v>
                      </c:pt>
                      <c:pt idx="10">
                        <c:v>1.3157894736842105E-2</c:v>
                      </c:pt>
                      <c:pt idx="11">
                        <c:v>1.2553247169281721E-2</c:v>
                      </c:pt>
                      <c:pt idx="12">
                        <c:v>1.2025245758745728E-2</c:v>
                      </c:pt>
                      <c:pt idx="13">
                        <c:v>1.1558935496469309E-2</c:v>
                      </c:pt>
                      <c:pt idx="14">
                        <c:v>1.1143154273113316E-2</c:v>
                      </c:pt>
                      <c:pt idx="15">
                        <c:v>1.0769378931354137E-2</c:v>
                      </c:pt>
                      <c:pt idx="16">
                        <c:v>1.0430973419830134E-2</c:v>
                      </c:pt>
                      <c:pt idx="17">
                        <c:v>1.0122683269156484E-2</c:v>
                      </c:pt>
                      <c:pt idx="18">
                        <c:v>9.840286348033439E-3</c:v>
                      </c:pt>
                      <c:pt idx="19">
                        <c:v>9.5803458232982426E-3</c:v>
                      </c:pt>
                      <c:pt idx="20">
                        <c:v>9.3400317519763652E-3</c:v>
                      </c:pt>
                      <c:pt idx="21">
                        <c:v>9.1169898485730667E-3</c:v>
                      </c:pt>
                      <c:pt idx="22">
                        <c:v>8.9092433575589901E-3</c:v>
                      </c:pt>
                      <c:pt idx="23">
                        <c:v>8.7151185916417313E-3</c:v>
                      </c:pt>
                      <c:pt idx="24">
                        <c:v>8.5331876721403445E-3</c:v>
                      </c:pt>
                      <c:pt idx="25">
                        <c:v>8.3622239630419398E-3</c:v>
                      </c:pt>
                      <c:pt idx="26">
                        <c:v>8.2011670011267936E-3</c:v>
                      </c:pt>
                      <c:pt idx="27">
                        <c:v>8.0490946194753474E-3</c:v>
                      </c:pt>
                      <c:pt idx="28">
                        <c:v>7.9052005829012215E-3</c:v>
                      </c:pt>
                      <c:pt idx="29">
                        <c:v>7.7687764917051165E-3</c:v>
                      </c:pt>
                      <c:pt idx="30">
                        <c:v>7.6391970230926748E-3</c:v>
                      </c:pt>
                      <c:pt idx="31">
                        <c:v>7.5159078061791396E-3</c:v>
                      </c:pt>
                      <c:pt idx="32">
                        <c:v>7.3984153925211044E-3</c:v>
                      </c:pt>
                      <c:pt idx="33">
                        <c:v>7.2862789071134939E-3</c:v>
                      </c:pt>
                      <c:pt idx="34">
                        <c:v>7.1791030568601399E-3</c:v>
                      </c:pt>
                      <c:pt idx="35">
                        <c:v>7.0765322431119194E-3</c:v>
                      </c:pt>
                      <c:pt idx="36">
                        <c:v>6.9782455779335804E-3</c:v>
                      </c:pt>
                      <c:pt idx="37">
                        <c:v>6.8839526445731965E-3</c:v>
                      </c:pt>
                      <c:pt idx="38">
                        <c:v>6.7933898742460214E-3</c:v>
                      </c:pt>
                      <c:pt idx="39">
                        <c:v>6.706317436053438E-3</c:v>
                      </c:pt>
                      <c:pt idx="40">
                        <c:v>6.6225165562913907E-3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413213400"/>
        <c:scaling>
          <c:orientation val="minMax"/>
          <c:max val="4.0000000000000013E-4"/>
          <c:min val="1.0000000000000003E-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213792"/>
        <c:crosses val="autoZero"/>
        <c:crossBetween val="midCat"/>
      </c:valAx>
      <c:valAx>
        <c:axId val="413213792"/>
        <c:scaling>
          <c:orientation val="minMax"/>
          <c:max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213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2"/>
          <c:order val="0"/>
          <c:tx>
            <c:v>x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[1]Sheet1!$A$2:$A$42</c:f>
              <c:numCache>
                <c:formatCode>General</c:formatCode>
                <c:ptCount val="41"/>
                <c:pt idx="0">
                  <c:v>0</c:v>
                </c:pt>
                <c:pt idx="1">
                  <c:v>1.0000000000000001E-5</c:v>
                </c:pt>
                <c:pt idx="2">
                  <c:v>2.0000000000000002E-5</c:v>
                </c:pt>
                <c:pt idx="3">
                  <c:v>3.0000000000000001E-5</c:v>
                </c:pt>
                <c:pt idx="4">
                  <c:v>4.0000000000000003E-5</c:v>
                </c:pt>
                <c:pt idx="5">
                  <c:v>5.0000000000000002E-5</c:v>
                </c:pt>
                <c:pt idx="6">
                  <c:v>6.0000000000000002E-5</c:v>
                </c:pt>
                <c:pt idx="7">
                  <c:v>6.9999999999999994E-5</c:v>
                </c:pt>
                <c:pt idx="8">
                  <c:v>8.0000000000000007E-5</c:v>
                </c:pt>
                <c:pt idx="9">
                  <c:v>9.0000000000000006E-5</c:v>
                </c:pt>
                <c:pt idx="10">
                  <c:v>1E-4</c:v>
                </c:pt>
                <c:pt idx="11">
                  <c:v>1.1E-4</c:v>
                </c:pt>
                <c:pt idx="12">
                  <c:v>1.2E-4</c:v>
                </c:pt>
                <c:pt idx="13">
                  <c:v>1.2999999999999999E-4</c:v>
                </c:pt>
                <c:pt idx="14">
                  <c:v>1.3999999999999999E-4</c:v>
                </c:pt>
                <c:pt idx="15">
                  <c:v>1.4999999999999999E-4</c:v>
                </c:pt>
                <c:pt idx="16">
                  <c:v>1.6000000000000001E-4</c:v>
                </c:pt>
                <c:pt idx="17">
                  <c:v>1.7000000000000001E-4</c:v>
                </c:pt>
                <c:pt idx="18">
                  <c:v>1.8000000000000001E-4</c:v>
                </c:pt>
                <c:pt idx="19">
                  <c:v>1.9000000000000001E-4</c:v>
                </c:pt>
                <c:pt idx="20">
                  <c:v>2.0000000000000001E-4</c:v>
                </c:pt>
                <c:pt idx="21">
                  <c:v>2.1000000000000001E-4</c:v>
                </c:pt>
                <c:pt idx="22">
                  <c:v>2.2000000000000001E-4</c:v>
                </c:pt>
                <c:pt idx="23">
                  <c:v>2.3000000000000001E-4</c:v>
                </c:pt>
                <c:pt idx="24">
                  <c:v>2.4000000000000001E-4</c:v>
                </c:pt>
                <c:pt idx="25">
                  <c:v>2.5000000000000001E-4</c:v>
                </c:pt>
                <c:pt idx="26">
                  <c:v>2.5999999999999998E-4</c:v>
                </c:pt>
                <c:pt idx="27">
                  <c:v>2.7E-4</c:v>
                </c:pt>
                <c:pt idx="28">
                  <c:v>2.7999999999999998E-4</c:v>
                </c:pt>
                <c:pt idx="29">
                  <c:v>2.9E-4</c:v>
                </c:pt>
                <c:pt idx="30">
                  <c:v>2.9999999999999997E-4</c:v>
                </c:pt>
                <c:pt idx="31">
                  <c:v>3.1E-4</c:v>
                </c:pt>
                <c:pt idx="32">
                  <c:v>3.2000000000000003E-4</c:v>
                </c:pt>
                <c:pt idx="33">
                  <c:v>3.3E-4</c:v>
                </c:pt>
                <c:pt idx="34">
                  <c:v>3.4000000000000002E-4</c:v>
                </c:pt>
                <c:pt idx="35">
                  <c:v>3.5E-4</c:v>
                </c:pt>
                <c:pt idx="36">
                  <c:v>3.6000000000000002E-4</c:v>
                </c:pt>
                <c:pt idx="37">
                  <c:v>3.6999999999999999E-4</c:v>
                </c:pt>
                <c:pt idx="38">
                  <c:v>3.8000000000000002E-4</c:v>
                </c:pt>
                <c:pt idx="39">
                  <c:v>3.8999999999999999E-4</c:v>
                </c:pt>
                <c:pt idx="40">
                  <c:v>4.0000000000000002E-4</c:v>
                </c:pt>
              </c:numCache>
            </c:numRef>
          </c:xVal>
          <c:yVal>
            <c:numRef>
              <c:f>[1]Sheet1!$C$2:$C$42</c:f>
              <c:numCache>
                <c:formatCode>General</c:formatCode>
                <c:ptCount val="41"/>
                <c:pt idx="0">
                  <c:v>1</c:v>
                </c:pt>
                <c:pt idx="1">
                  <c:v>0.93023255813953487</c:v>
                </c:pt>
                <c:pt idx="2">
                  <c:v>0.86956521739130443</c:v>
                </c:pt>
                <c:pt idx="3">
                  <c:v>0.81632653061224481</c:v>
                </c:pt>
                <c:pt idx="4">
                  <c:v>0.76923076923076916</c:v>
                </c:pt>
                <c:pt idx="5">
                  <c:v>0.72727272727272729</c:v>
                </c:pt>
                <c:pt idx="6">
                  <c:v>0.68965517241379315</c:v>
                </c:pt>
                <c:pt idx="7">
                  <c:v>0.65573770491803285</c:v>
                </c:pt>
                <c:pt idx="8">
                  <c:v>0.625</c:v>
                </c:pt>
                <c:pt idx="9">
                  <c:v>0.59701492537313428</c:v>
                </c:pt>
                <c:pt idx="10">
                  <c:v>0.5714285714285714</c:v>
                </c:pt>
                <c:pt idx="11">
                  <c:v>0.54794520547945202</c:v>
                </c:pt>
                <c:pt idx="12">
                  <c:v>0.52631578947368418</c:v>
                </c:pt>
                <c:pt idx="13">
                  <c:v>0.50632911392405067</c:v>
                </c:pt>
                <c:pt idx="14">
                  <c:v>0.48780487804878053</c:v>
                </c:pt>
                <c:pt idx="15">
                  <c:v>0.47058823529411764</c:v>
                </c:pt>
                <c:pt idx="16">
                  <c:v>0.45454545454545453</c:v>
                </c:pt>
                <c:pt idx="17">
                  <c:v>0.4395604395604395</c:v>
                </c:pt>
                <c:pt idx="18">
                  <c:v>0.42553191489361702</c:v>
                </c:pt>
                <c:pt idx="19">
                  <c:v>0.41237113402061859</c:v>
                </c:pt>
                <c:pt idx="20">
                  <c:v>0.4</c:v>
                </c:pt>
                <c:pt idx="21">
                  <c:v>0.38834951456310679</c:v>
                </c:pt>
                <c:pt idx="22">
                  <c:v>0.37735849056603771</c:v>
                </c:pt>
                <c:pt idx="23">
                  <c:v>0.36697247706422015</c:v>
                </c:pt>
                <c:pt idx="24">
                  <c:v>0.35714285714285715</c:v>
                </c:pt>
                <c:pt idx="25">
                  <c:v>0.34782608695652173</c:v>
                </c:pt>
                <c:pt idx="26">
                  <c:v>0.33898305084745767</c:v>
                </c:pt>
                <c:pt idx="27">
                  <c:v>0.33057851239669422</c:v>
                </c:pt>
                <c:pt idx="28">
                  <c:v>0.32258064516129037</c:v>
                </c:pt>
                <c:pt idx="29">
                  <c:v>0.31496062992125984</c:v>
                </c:pt>
                <c:pt idx="30">
                  <c:v>0.30769230769230771</c:v>
                </c:pt>
                <c:pt idx="31">
                  <c:v>0.3007518796992481</c:v>
                </c:pt>
                <c:pt idx="32">
                  <c:v>0.29411764705882348</c:v>
                </c:pt>
                <c:pt idx="33">
                  <c:v>0.28776978417266186</c:v>
                </c:pt>
                <c:pt idx="34">
                  <c:v>0.28169014084507038</c:v>
                </c:pt>
                <c:pt idx="35">
                  <c:v>0.27586206896551724</c:v>
                </c:pt>
                <c:pt idx="36">
                  <c:v>0.27027027027027023</c:v>
                </c:pt>
                <c:pt idx="37">
                  <c:v>0.26490066225165565</c:v>
                </c:pt>
                <c:pt idx="38">
                  <c:v>0.25974025974025972</c:v>
                </c:pt>
                <c:pt idx="39">
                  <c:v>0.25477707006369427</c:v>
                </c:pt>
                <c:pt idx="40">
                  <c:v>0.25</c:v>
                </c:pt>
              </c:numCache>
            </c:numRef>
          </c:yVal>
          <c:smooth val="0"/>
        </c:ser>
        <c:ser>
          <c:idx val="0"/>
          <c:order val="1"/>
          <c:tx>
            <c:v>x^1/2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[1]Sheet1!$A$2:$A$42</c:f>
              <c:numCache>
                <c:formatCode>General</c:formatCode>
                <c:ptCount val="41"/>
                <c:pt idx="0">
                  <c:v>0</c:v>
                </c:pt>
                <c:pt idx="1">
                  <c:v>1.0000000000000001E-5</c:v>
                </c:pt>
                <c:pt idx="2">
                  <c:v>2.0000000000000002E-5</c:v>
                </c:pt>
                <c:pt idx="3">
                  <c:v>3.0000000000000001E-5</c:v>
                </c:pt>
                <c:pt idx="4">
                  <c:v>4.0000000000000003E-5</c:v>
                </c:pt>
                <c:pt idx="5">
                  <c:v>5.0000000000000002E-5</c:v>
                </c:pt>
                <c:pt idx="6">
                  <c:v>6.0000000000000002E-5</c:v>
                </c:pt>
                <c:pt idx="7">
                  <c:v>6.9999999999999994E-5</c:v>
                </c:pt>
                <c:pt idx="8">
                  <c:v>8.0000000000000007E-5</c:v>
                </c:pt>
                <c:pt idx="9">
                  <c:v>9.0000000000000006E-5</c:v>
                </c:pt>
                <c:pt idx="10">
                  <c:v>1E-4</c:v>
                </c:pt>
                <c:pt idx="11">
                  <c:v>1.1E-4</c:v>
                </c:pt>
                <c:pt idx="12">
                  <c:v>1.2E-4</c:v>
                </c:pt>
                <c:pt idx="13">
                  <c:v>1.2999999999999999E-4</c:v>
                </c:pt>
                <c:pt idx="14">
                  <c:v>1.3999999999999999E-4</c:v>
                </c:pt>
                <c:pt idx="15">
                  <c:v>1.4999999999999999E-4</c:v>
                </c:pt>
                <c:pt idx="16">
                  <c:v>1.6000000000000001E-4</c:v>
                </c:pt>
                <c:pt idx="17">
                  <c:v>1.7000000000000001E-4</c:v>
                </c:pt>
                <c:pt idx="18">
                  <c:v>1.8000000000000001E-4</c:v>
                </c:pt>
                <c:pt idx="19">
                  <c:v>1.9000000000000001E-4</c:v>
                </c:pt>
                <c:pt idx="20">
                  <c:v>2.0000000000000001E-4</c:v>
                </c:pt>
                <c:pt idx="21">
                  <c:v>2.1000000000000001E-4</c:v>
                </c:pt>
                <c:pt idx="22">
                  <c:v>2.2000000000000001E-4</c:v>
                </c:pt>
                <c:pt idx="23">
                  <c:v>2.3000000000000001E-4</c:v>
                </c:pt>
                <c:pt idx="24">
                  <c:v>2.4000000000000001E-4</c:v>
                </c:pt>
                <c:pt idx="25">
                  <c:v>2.5000000000000001E-4</c:v>
                </c:pt>
                <c:pt idx="26">
                  <c:v>2.5999999999999998E-4</c:v>
                </c:pt>
                <c:pt idx="27">
                  <c:v>2.7E-4</c:v>
                </c:pt>
                <c:pt idx="28">
                  <c:v>2.7999999999999998E-4</c:v>
                </c:pt>
                <c:pt idx="29">
                  <c:v>2.9E-4</c:v>
                </c:pt>
                <c:pt idx="30">
                  <c:v>2.9999999999999997E-4</c:v>
                </c:pt>
                <c:pt idx="31">
                  <c:v>3.1E-4</c:v>
                </c:pt>
                <c:pt idx="32">
                  <c:v>3.2000000000000003E-4</c:v>
                </c:pt>
                <c:pt idx="33">
                  <c:v>3.3E-4</c:v>
                </c:pt>
                <c:pt idx="34">
                  <c:v>3.4000000000000002E-4</c:v>
                </c:pt>
                <c:pt idx="35">
                  <c:v>3.5E-4</c:v>
                </c:pt>
                <c:pt idx="36">
                  <c:v>3.6000000000000002E-4</c:v>
                </c:pt>
                <c:pt idx="37">
                  <c:v>3.6999999999999999E-4</c:v>
                </c:pt>
                <c:pt idx="38">
                  <c:v>3.8000000000000002E-4</c:v>
                </c:pt>
                <c:pt idx="39">
                  <c:v>3.8999999999999999E-4</c:v>
                </c:pt>
                <c:pt idx="40">
                  <c:v>4.0000000000000002E-4</c:v>
                </c:pt>
              </c:numCache>
              <c:extLst xmlns:c15="http://schemas.microsoft.com/office/drawing/2012/chart"/>
            </c:numRef>
          </c:xVal>
          <c:yVal>
            <c:numRef>
              <c:f>[1]Sheet1!$D$2:$D$42</c:f>
              <c:numCache>
                <c:formatCode>General</c:formatCode>
                <c:ptCount val="41"/>
                <c:pt idx="0">
                  <c:v>1</c:v>
                </c:pt>
                <c:pt idx="1">
                  <c:v>4.0457849423442285E-2</c:v>
                </c:pt>
                <c:pt idx="2">
                  <c:v>2.8951085108982953E-2</c:v>
                </c:pt>
                <c:pt idx="3">
                  <c:v>2.3764714979476704E-2</c:v>
                </c:pt>
                <c:pt idx="4">
                  <c:v>2.0646582882403595E-2</c:v>
                </c:pt>
                <c:pt idx="5">
                  <c:v>1.850720561586024E-2</c:v>
                </c:pt>
                <c:pt idx="6">
                  <c:v>1.692197693927423E-2</c:v>
                </c:pt>
                <c:pt idx="7">
                  <c:v>1.568639705069368E-2</c:v>
                </c:pt>
                <c:pt idx="8">
                  <c:v>1.468816166370164E-2</c:v>
                </c:pt>
                <c:pt idx="9">
                  <c:v>1.3859774247513293E-2</c:v>
                </c:pt>
                <c:pt idx="10">
                  <c:v>1.3157894736842105E-2</c:v>
                </c:pt>
                <c:pt idx="11">
                  <c:v>1.2553247169281721E-2</c:v>
                </c:pt>
                <c:pt idx="12">
                  <c:v>1.2025245758745728E-2</c:v>
                </c:pt>
                <c:pt idx="13">
                  <c:v>1.1558935496469309E-2</c:v>
                </c:pt>
                <c:pt idx="14">
                  <c:v>1.1143154273113316E-2</c:v>
                </c:pt>
                <c:pt idx="15">
                  <c:v>1.0769378931354137E-2</c:v>
                </c:pt>
                <c:pt idx="16">
                  <c:v>1.0430973419830134E-2</c:v>
                </c:pt>
                <c:pt idx="17">
                  <c:v>1.0122683269156484E-2</c:v>
                </c:pt>
                <c:pt idx="18">
                  <c:v>9.840286348033439E-3</c:v>
                </c:pt>
                <c:pt idx="19">
                  <c:v>9.5803458232982426E-3</c:v>
                </c:pt>
                <c:pt idx="20">
                  <c:v>9.3400317519763652E-3</c:v>
                </c:pt>
                <c:pt idx="21">
                  <c:v>9.1169898485730667E-3</c:v>
                </c:pt>
                <c:pt idx="22">
                  <c:v>8.9092433575589901E-3</c:v>
                </c:pt>
                <c:pt idx="23">
                  <c:v>8.7151185916417313E-3</c:v>
                </c:pt>
                <c:pt idx="24">
                  <c:v>8.5331876721403445E-3</c:v>
                </c:pt>
                <c:pt idx="25">
                  <c:v>8.3622239630419398E-3</c:v>
                </c:pt>
                <c:pt idx="26">
                  <c:v>8.2011670011267936E-3</c:v>
                </c:pt>
                <c:pt idx="27">
                  <c:v>8.0490946194753474E-3</c:v>
                </c:pt>
                <c:pt idx="28">
                  <c:v>7.9052005829012215E-3</c:v>
                </c:pt>
                <c:pt idx="29">
                  <c:v>7.7687764917051165E-3</c:v>
                </c:pt>
                <c:pt idx="30">
                  <c:v>7.6391970230926748E-3</c:v>
                </c:pt>
                <c:pt idx="31">
                  <c:v>7.5159078061791396E-3</c:v>
                </c:pt>
                <c:pt idx="32">
                  <c:v>7.3984153925211044E-3</c:v>
                </c:pt>
                <c:pt idx="33">
                  <c:v>7.2862789071134939E-3</c:v>
                </c:pt>
                <c:pt idx="34">
                  <c:v>7.1791030568601399E-3</c:v>
                </c:pt>
                <c:pt idx="35">
                  <c:v>7.0765322431119194E-3</c:v>
                </c:pt>
                <c:pt idx="36">
                  <c:v>6.9782455779335804E-3</c:v>
                </c:pt>
                <c:pt idx="37">
                  <c:v>6.8839526445731965E-3</c:v>
                </c:pt>
                <c:pt idx="38">
                  <c:v>6.7933898742460214E-3</c:v>
                </c:pt>
                <c:pt idx="39">
                  <c:v>6.706317436053438E-3</c:v>
                </c:pt>
                <c:pt idx="40">
                  <c:v>6.6225165562913907E-3</c:v>
                </c:pt>
              </c:numCache>
              <c:extLst xmlns:c15="http://schemas.microsoft.com/office/drawing/2012/chart"/>
            </c:numRef>
          </c:yVal>
          <c:smooth val="0"/>
        </c:ser>
        <c:ser>
          <c:idx val="1"/>
          <c:order val="2"/>
          <c:tx>
            <c:v>gauss f/3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[1]Sheet1!$A$2:$A$42</c:f>
              <c:numCache>
                <c:formatCode>General</c:formatCode>
                <c:ptCount val="41"/>
                <c:pt idx="0">
                  <c:v>0</c:v>
                </c:pt>
                <c:pt idx="1">
                  <c:v>1.0000000000000001E-5</c:v>
                </c:pt>
                <c:pt idx="2">
                  <c:v>2.0000000000000002E-5</c:v>
                </c:pt>
                <c:pt idx="3">
                  <c:v>3.0000000000000001E-5</c:v>
                </c:pt>
                <c:pt idx="4">
                  <c:v>4.0000000000000003E-5</c:v>
                </c:pt>
                <c:pt idx="5">
                  <c:v>5.0000000000000002E-5</c:v>
                </c:pt>
                <c:pt idx="6">
                  <c:v>6.0000000000000002E-5</c:v>
                </c:pt>
                <c:pt idx="7">
                  <c:v>6.9999999999999994E-5</c:v>
                </c:pt>
                <c:pt idx="8">
                  <c:v>8.0000000000000007E-5</c:v>
                </c:pt>
                <c:pt idx="9">
                  <c:v>9.0000000000000006E-5</c:v>
                </c:pt>
                <c:pt idx="10">
                  <c:v>1E-4</c:v>
                </c:pt>
                <c:pt idx="11">
                  <c:v>1.1E-4</c:v>
                </c:pt>
                <c:pt idx="12">
                  <c:v>1.2E-4</c:v>
                </c:pt>
                <c:pt idx="13">
                  <c:v>1.2999999999999999E-4</c:v>
                </c:pt>
                <c:pt idx="14">
                  <c:v>1.3999999999999999E-4</c:v>
                </c:pt>
                <c:pt idx="15">
                  <c:v>1.4999999999999999E-4</c:v>
                </c:pt>
                <c:pt idx="16">
                  <c:v>1.6000000000000001E-4</c:v>
                </c:pt>
                <c:pt idx="17">
                  <c:v>1.7000000000000001E-4</c:v>
                </c:pt>
                <c:pt idx="18">
                  <c:v>1.8000000000000001E-4</c:v>
                </c:pt>
                <c:pt idx="19">
                  <c:v>1.9000000000000001E-4</c:v>
                </c:pt>
                <c:pt idx="20">
                  <c:v>2.0000000000000001E-4</c:v>
                </c:pt>
                <c:pt idx="21">
                  <c:v>2.1000000000000001E-4</c:v>
                </c:pt>
                <c:pt idx="22">
                  <c:v>2.2000000000000001E-4</c:v>
                </c:pt>
                <c:pt idx="23">
                  <c:v>2.3000000000000001E-4</c:v>
                </c:pt>
                <c:pt idx="24">
                  <c:v>2.4000000000000001E-4</c:v>
                </c:pt>
                <c:pt idx="25">
                  <c:v>2.5000000000000001E-4</c:v>
                </c:pt>
                <c:pt idx="26">
                  <c:v>2.5999999999999998E-4</c:v>
                </c:pt>
                <c:pt idx="27">
                  <c:v>2.7E-4</c:v>
                </c:pt>
                <c:pt idx="28">
                  <c:v>2.7999999999999998E-4</c:v>
                </c:pt>
                <c:pt idx="29">
                  <c:v>2.9E-4</c:v>
                </c:pt>
                <c:pt idx="30">
                  <c:v>2.9999999999999997E-4</c:v>
                </c:pt>
                <c:pt idx="31">
                  <c:v>3.1E-4</c:v>
                </c:pt>
                <c:pt idx="32">
                  <c:v>3.2000000000000003E-4</c:v>
                </c:pt>
                <c:pt idx="33">
                  <c:v>3.3E-4</c:v>
                </c:pt>
                <c:pt idx="34">
                  <c:v>3.4000000000000002E-4</c:v>
                </c:pt>
                <c:pt idx="35">
                  <c:v>3.5E-4</c:v>
                </c:pt>
                <c:pt idx="36">
                  <c:v>3.6000000000000002E-4</c:v>
                </c:pt>
                <c:pt idx="37">
                  <c:v>3.6999999999999999E-4</c:v>
                </c:pt>
                <c:pt idx="38">
                  <c:v>3.8000000000000002E-4</c:v>
                </c:pt>
                <c:pt idx="39">
                  <c:v>3.8999999999999999E-4</c:v>
                </c:pt>
                <c:pt idx="40">
                  <c:v>4.0000000000000002E-4</c:v>
                </c:pt>
              </c:numCache>
            </c:numRef>
          </c:xVal>
          <c:yVal>
            <c:numRef>
              <c:f>[1]Sheet1!$F$2:$F$42</c:f>
              <c:numCache>
                <c:formatCode>General</c:formatCode>
                <c:ptCount val="41"/>
                <c:pt idx="0">
                  <c:v>1</c:v>
                </c:pt>
                <c:pt idx="1">
                  <c:v>1</c:v>
                </c:pt>
                <c:pt idx="2">
                  <c:v>0.95083779141724412</c:v>
                </c:pt>
                <c:pt idx="3">
                  <c:v>0.85964527443831384</c:v>
                </c:pt>
                <c:pt idx="4">
                  <c:v>0.73898987719019738</c:v>
                </c:pt>
                <c:pt idx="5">
                  <c:v>0.6040376252509263</c:v>
                </c:pt>
                <c:pt idx="6">
                  <c:v>0.46945686269173553</c:v>
                </c:pt>
                <c:pt idx="7">
                  <c:v>0.34692330382687742</c:v>
                </c:pt>
                <c:pt idx="8">
                  <c:v>0.2437682811744846</c:v>
                </c:pt>
                <c:pt idx="9">
                  <c:v>0.16286459836313763</c:v>
                </c:pt>
                <c:pt idx="10">
                  <c:v>0.10346221678356513</c:v>
                </c:pt>
                <c:pt idx="11">
                  <c:v>6.2494564495435279E-2</c:v>
                </c:pt>
                <c:pt idx="12">
                  <c:v>3.589284310248006E-2</c:v>
                </c:pt>
                <c:pt idx="13">
                  <c:v>1.9601006342891376E-2</c:v>
                </c:pt>
                <c:pt idx="14">
                  <c:v>1.0177790246457158E-2</c:v>
                </c:pt>
                <c:pt idx="15">
                  <c:v>5.0249638821629802E-3</c:v>
                </c:pt>
                <c:pt idx="16">
                  <c:v>2.3589372894382513E-3</c:v>
                </c:pt>
                <c:pt idx="17">
                  <c:v>1.0529397240306142E-3</c:v>
                </c:pt>
                <c:pt idx="18">
                  <c:v>4.4688309862622397E-4</c:v>
                </c:pt>
                <c:pt idx="19">
                  <c:v>1.8033801031111879E-4</c:v>
                </c:pt>
                <c:pt idx="20">
                  <c:v>6.9196343144816143E-5</c:v>
                </c:pt>
                <c:pt idx="21">
                  <c:v>2.5245334035273159E-5</c:v>
                </c:pt>
                <c:pt idx="22">
                  <c:v>8.7575125915929604E-6</c:v>
                </c:pt>
                <c:pt idx="23">
                  <c:v>2.8885616139152586E-6</c:v>
                </c:pt>
                <c:pt idx="24">
                  <c:v>9.0590622684889654E-7</c:v>
                </c:pt>
                <c:pt idx="25">
                  <c:v>2.7013764413637255E-7</c:v>
                </c:pt>
                <c:pt idx="26">
                  <c:v>7.6592584728648396E-8</c:v>
                </c:pt>
                <c:pt idx="27">
                  <c:v>2.0648453813912824E-8</c:v>
                </c:pt>
                <c:pt idx="28">
                  <c:v>5.2928198228167311E-9</c:v>
                </c:pt>
                <c:pt idx="29">
                  <c:v>1.2899850878445698E-9</c:v>
                </c:pt>
                <c:pt idx="30">
                  <c:v>2.9893702630813639E-10</c:v>
                </c:pt>
                <c:pt idx="31">
                  <c:v>6.586847398195159E-11</c:v>
                </c:pt>
                <c:pt idx="32">
                  <c:v>1.379883973683142E-11</c:v>
                </c:pt>
                <c:pt idx="33">
                  <c:v>2.7490411985877657E-12</c:v>
                </c:pt>
                <c:pt idx="34">
                  <c:v>5.2012258612118795E-13</c:v>
                </c:pt>
                <c:pt idx="35">
                  <c:v>9.4794524089233294E-14</c:v>
                </c:pt>
                <c:pt idx="36">
                  <c:v>1.6214852804737275E-14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v>x^2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[1]Sheet1!$A$2:$A$42</c:f>
              <c:numCache>
                <c:formatCode>General</c:formatCode>
                <c:ptCount val="41"/>
                <c:pt idx="0">
                  <c:v>0</c:v>
                </c:pt>
                <c:pt idx="1">
                  <c:v>1.0000000000000001E-5</c:v>
                </c:pt>
                <c:pt idx="2">
                  <c:v>2.0000000000000002E-5</c:v>
                </c:pt>
                <c:pt idx="3">
                  <c:v>3.0000000000000001E-5</c:v>
                </c:pt>
                <c:pt idx="4">
                  <c:v>4.0000000000000003E-5</c:v>
                </c:pt>
                <c:pt idx="5">
                  <c:v>5.0000000000000002E-5</c:v>
                </c:pt>
                <c:pt idx="6">
                  <c:v>6.0000000000000002E-5</c:v>
                </c:pt>
                <c:pt idx="7">
                  <c:v>6.9999999999999994E-5</c:v>
                </c:pt>
                <c:pt idx="8">
                  <c:v>8.0000000000000007E-5</c:v>
                </c:pt>
                <c:pt idx="9">
                  <c:v>9.0000000000000006E-5</c:v>
                </c:pt>
                <c:pt idx="10">
                  <c:v>1E-4</c:v>
                </c:pt>
                <c:pt idx="11">
                  <c:v>1.1E-4</c:v>
                </c:pt>
                <c:pt idx="12">
                  <c:v>1.2E-4</c:v>
                </c:pt>
                <c:pt idx="13">
                  <c:v>1.2999999999999999E-4</c:v>
                </c:pt>
                <c:pt idx="14">
                  <c:v>1.3999999999999999E-4</c:v>
                </c:pt>
                <c:pt idx="15">
                  <c:v>1.4999999999999999E-4</c:v>
                </c:pt>
                <c:pt idx="16">
                  <c:v>1.6000000000000001E-4</c:v>
                </c:pt>
                <c:pt idx="17">
                  <c:v>1.7000000000000001E-4</c:v>
                </c:pt>
                <c:pt idx="18">
                  <c:v>1.8000000000000001E-4</c:v>
                </c:pt>
                <c:pt idx="19">
                  <c:v>1.9000000000000001E-4</c:v>
                </c:pt>
                <c:pt idx="20">
                  <c:v>2.0000000000000001E-4</c:v>
                </c:pt>
                <c:pt idx="21">
                  <c:v>2.1000000000000001E-4</c:v>
                </c:pt>
                <c:pt idx="22">
                  <c:v>2.2000000000000001E-4</c:v>
                </c:pt>
                <c:pt idx="23">
                  <c:v>2.3000000000000001E-4</c:v>
                </c:pt>
                <c:pt idx="24">
                  <c:v>2.4000000000000001E-4</c:v>
                </c:pt>
                <c:pt idx="25">
                  <c:v>2.5000000000000001E-4</c:v>
                </c:pt>
                <c:pt idx="26">
                  <c:v>2.5999999999999998E-4</c:v>
                </c:pt>
                <c:pt idx="27">
                  <c:v>2.7E-4</c:v>
                </c:pt>
                <c:pt idx="28">
                  <c:v>2.7999999999999998E-4</c:v>
                </c:pt>
                <c:pt idx="29">
                  <c:v>2.9E-4</c:v>
                </c:pt>
                <c:pt idx="30">
                  <c:v>2.9999999999999997E-4</c:v>
                </c:pt>
                <c:pt idx="31">
                  <c:v>3.1E-4</c:v>
                </c:pt>
                <c:pt idx="32">
                  <c:v>3.2000000000000003E-4</c:v>
                </c:pt>
                <c:pt idx="33">
                  <c:v>3.3E-4</c:v>
                </c:pt>
                <c:pt idx="34">
                  <c:v>3.4000000000000002E-4</c:v>
                </c:pt>
                <c:pt idx="35">
                  <c:v>3.5E-4</c:v>
                </c:pt>
                <c:pt idx="36">
                  <c:v>3.6000000000000002E-4</c:v>
                </c:pt>
                <c:pt idx="37">
                  <c:v>3.6999999999999999E-4</c:v>
                </c:pt>
                <c:pt idx="38">
                  <c:v>3.8000000000000002E-4</c:v>
                </c:pt>
                <c:pt idx="39">
                  <c:v>3.8999999999999999E-4</c:v>
                </c:pt>
                <c:pt idx="40">
                  <c:v>4.0000000000000002E-4</c:v>
                </c:pt>
              </c:numCache>
            </c:numRef>
          </c:xVal>
          <c:yVal>
            <c:numRef>
              <c:f>[1]Sheet1!$G$2:$G$42</c:f>
              <c:numCache>
                <c:formatCode>General</c:formatCode>
                <c:ptCount val="41"/>
                <c:pt idx="0">
                  <c:v>1</c:v>
                </c:pt>
                <c:pt idx="1">
                  <c:v>0.99999925000056245</c:v>
                </c:pt>
                <c:pt idx="2">
                  <c:v>0.99999700000900005</c:v>
                </c:pt>
                <c:pt idx="3">
                  <c:v>0.99999325004556217</c:v>
                </c:pt>
                <c:pt idx="4">
                  <c:v>0.99998800014399836</c:v>
                </c:pt>
                <c:pt idx="5">
                  <c:v>0.99998125035155594</c:v>
                </c:pt>
                <c:pt idx="6">
                  <c:v>0.99997300072898032</c:v>
                </c:pt>
                <c:pt idx="7">
                  <c:v>0.99996325135051289</c:v>
                </c:pt>
                <c:pt idx="8">
                  <c:v>0.99995200230388936</c:v>
                </c:pt>
                <c:pt idx="9">
                  <c:v>0.9999392536903382</c:v>
                </c:pt>
                <c:pt idx="10">
                  <c:v>0.99992500562457809</c:v>
                </c:pt>
                <c:pt idx="11">
                  <c:v>0.99990925823481513</c:v>
                </c:pt>
                <c:pt idx="12">
                  <c:v>0.99989201166274044</c:v>
                </c:pt>
                <c:pt idx="13">
                  <c:v>0.99987326606352644</c:v>
                </c:pt>
                <c:pt idx="14">
                  <c:v>0.99985302160582401</c:v>
                </c:pt>
                <c:pt idx="15">
                  <c:v>0.99983127847175779</c:v>
                </c:pt>
                <c:pt idx="16">
                  <c:v>0.99980803685692354</c:v>
                </c:pt>
                <c:pt idx="17">
                  <c:v>0.9997832969703816</c:v>
                </c:pt>
                <c:pt idx="18">
                  <c:v>0.99975705903465462</c:v>
                </c:pt>
                <c:pt idx="19">
                  <c:v>0.99972932328572028</c:v>
                </c:pt>
                <c:pt idx="20">
                  <c:v>0.99970008997300808</c:v>
                </c:pt>
                <c:pt idx="21">
                  <c:v>0.99966935935939183</c:v>
                </c:pt>
                <c:pt idx="22">
                  <c:v>0.99963713172118529</c:v>
                </c:pt>
                <c:pt idx="23">
                  <c:v>0.99960340734813469</c:v>
                </c:pt>
                <c:pt idx="24">
                  <c:v>0.99956818654341328</c:v>
                </c:pt>
                <c:pt idx="25">
                  <c:v>0.99953146962361394</c:v>
                </c:pt>
                <c:pt idx="26">
                  <c:v>0.99949325691874213</c:v>
                </c:pt>
                <c:pt idx="27">
                  <c:v>0.99945354877220871</c:v>
                </c:pt>
                <c:pt idx="28">
                  <c:v>0.99941234554082192</c:v>
                </c:pt>
                <c:pt idx="29">
                  <c:v>0.99936964759477953</c:v>
                </c:pt>
                <c:pt idx="30">
                  <c:v>0.99932545531766059</c:v>
                </c:pt>
                <c:pt idx="31">
                  <c:v>0.99927976910641658</c:v>
                </c:pt>
                <c:pt idx="32">
                  <c:v>0.99923258937136272</c:v>
                </c:pt>
                <c:pt idx="33">
                  <c:v>0.999183916536169</c:v>
                </c:pt>
                <c:pt idx="34">
                  <c:v>0.99913375103785018</c:v>
                </c:pt>
                <c:pt idx="35">
                  <c:v>0.99908209332675602</c:v>
                </c:pt>
                <c:pt idx="36">
                  <c:v>0.99902894386656171</c:v>
                </c:pt>
                <c:pt idx="37">
                  <c:v>0.99897430313425684</c:v>
                </c:pt>
                <c:pt idx="38">
                  <c:v>0.99891817162013541</c:v>
                </c:pt>
                <c:pt idx="39">
                  <c:v>0.99886054982778394</c:v>
                </c:pt>
                <c:pt idx="40">
                  <c:v>0.99880143827407097</c:v>
                </c:pt>
              </c:numCache>
            </c:numRef>
          </c:yVal>
          <c:smooth val="0"/>
        </c:ser>
        <c:ser>
          <c:idx val="4"/>
          <c:order val="4"/>
          <c:tx>
            <c:v>x^3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[1]Sheet1!$A$2:$A$42</c:f>
              <c:numCache>
                <c:formatCode>General</c:formatCode>
                <c:ptCount val="41"/>
                <c:pt idx="0">
                  <c:v>0</c:v>
                </c:pt>
                <c:pt idx="1">
                  <c:v>1.0000000000000001E-5</c:v>
                </c:pt>
                <c:pt idx="2">
                  <c:v>2.0000000000000002E-5</c:v>
                </c:pt>
                <c:pt idx="3">
                  <c:v>3.0000000000000001E-5</c:v>
                </c:pt>
                <c:pt idx="4">
                  <c:v>4.0000000000000003E-5</c:v>
                </c:pt>
                <c:pt idx="5">
                  <c:v>5.0000000000000002E-5</c:v>
                </c:pt>
                <c:pt idx="6">
                  <c:v>6.0000000000000002E-5</c:v>
                </c:pt>
                <c:pt idx="7">
                  <c:v>6.9999999999999994E-5</c:v>
                </c:pt>
                <c:pt idx="8">
                  <c:v>8.0000000000000007E-5</c:v>
                </c:pt>
                <c:pt idx="9">
                  <c:v>9.0000000000000006E-5</c:v>
                </c:pt>
                <c:pt idx="10">
                  <c:v>1E-4</c:v>
                </c:pt>
                <c:pt idx="11">
                  <c:v>1.1E-4</c:v>
                </c:pt>
                <c:pt idx="12">
                  <c:v>1.2E-4</c:v>
                </c:pt>
                <c:pt idx="13">
                  <c:v>1.2999999999999999E-4</c:v>
                </c:pt>
                <c:pt idx="14">
                  <c:v>1.3999999999999999E-4</c:v>
                </c:pt>
                <c:pt idx="15">
                  <c:v>1.4999999999999999E-4</c:v>
                </c:pt>
                <c:pt idx="16">
                  <c:v>1.6000000000000001E-4</c:v>
                </c:pt>
                <c:pt idx="17">
                  <c:v>1.7000000000000001E-4</c:v>
                </c:pt>
                <c:pt idx="18">
                  <c:v>1.8000000000000001E-4</c:v>
                </c:pt>
                <c:pt idx="19">
                  <c:v>1.9000000000000001E-4</c:v>
                </c:pt>
                <c:pt idx="20">
                  <c:v>2.0000000000000001E-4</c:v>
                </c:pt>
                <c:pt idx="21">
                  <c:v>2.1000000000000001E-4</c:v>
                </c:pt>
                <c:pt idx="22">
                  <c:v>2.2000000000000001E-4</c:v>
                </c:pt>
                <c:pt idx="23">
                  <c:v>2.3000000000000001E-4</c:v>
                </c:pt>
                <c:pt idx="24">
                  <c:v>2.4000000000000001E-4</c:v>
                </c:pt>
                <c:pt idx="25">
                  <c:v>2.5000000000000001E-4</c:v>
                </c:pt>
                <c:pt idx="26">
                  <c:v>2.5999999999999998E-4</c:v>
                </c:pt>
                <c:pt idx="27">
                  <c:v>2.7E-4</c:v>
                </c:pt>
                <c:pt idx="28">
                  <c:v>2.7999999999999998E-4</c:v>
                </c:pt>
                <c:pt idx="29">
                  <c:v>2.9E-4</c:v>
                </c:pt>
                <c:pt idx="30">
                  <c:v>2.9999999999999997E-4</c:v>
                </c:pt>
                <c:pt idx="31">
                  <c:v>3.1E-4</c:v>
                </c:pt>
                <c:pt idx="32">
                  <c:v>3.2000000000000003E-4</c:v>
                </c:pt>
                <c:pt idx="33">
                  <c:v>3.3E-4</c:v>
                </c:pt>
                <c:pt idx="34">
                  <c:v>3.4000000000000002E-4</c:v>
                </c:pt>
                <c:pt idx="35">
                  <c:v>3.5E-4</c:v>
                </c:pt>
                <c:pt idx="36">
                  <c:v>3.6000000000000002E-4</c:v>
                </c:pt>
                <c:pt idx="37">
                  <c:v>3.6999999999999999E-4</c:v>
                </c:pt>
                <c:pt idx="38">
                  <c:v>3.8000000000000002E-4</c:v>
                </c:pt>
                <c:pt idx="39">
                  <c:v>3.8999999999999999E-4</c:v>
                </c:pt>
                <c:pt idx="40">
                  <c:v>4.0000000000000002E-4</c:v>
                </c:pt>
              </c:numCache>
            </c:numRef>
          </c:xVal>
          <c:yVal>
            <c:numRef>
              <c:f>[1]Sheet1!$H$2:$H$42</c:f>
              <c:numCache>
                <c:formatCode>General</c:formatCode>
                <c:ptCount val="41"/>
                <c:pt idx="0">
                  <c:v>1</c:v>
                </c:pt>
                <c:pt idx="1">
                  <c:v>0.9999999999925</c:v>
                </c:pt>
                <c:pt idx="2">
                  <c:v>0.99999999994</c:v>
                </c:pt>
                <c:pt idx="3">
                  <c:v>0.99999999979749998</c:v>
                </c:pt>
                <c:pt idx="4">
                  <c:v>0.99999999951999996</c:v>
                </c:pt>
                <c:pt idx="5">
                  <c:v>0.99999999906249992</c:v>
                </c:pt>
                <c:pt idx="6">
                  <c:v>0.99999999838000009</c:v>
                </c:pt>
                <c:pt idx="7">
                  <c:v>0.99999999742750001</c:v>
                </c:pt>
                <c:pt idx="8">
                  <c:v>0.9999999961599999</c:v>
                </c:pt>
                <c:pt idx="9">
                  <c:v>0.99999999453249999</c:v>
                </c:pt>
                <c:pt idx="10">
                  <c:v>0.99999999250000016</c:v>
                </c:pt>
                <c:pt idx="11">
                  <c:v>0.99999999001750017</c:v>
                </c:pt>
                <c:pt idx="12">
                  <c:v>0.99999998704000026</c:v>
                </c:pt>
                <c:pt idx="13">
                  <c:v>0.99999998352250019</c:v>
                </c:pt>
                <c:pt idx="14">
                  <c:v>0.99999997942000052</c:v>
                </c:pt>
                <c:pt idx="15">
                  <c:v>0.99999997468750057</c:v>
                </c:pt>
                <c:pt idx="16">
                  <c:v>0.9999999692800009</c:v>
                </c:pt>
                <c:pt idx="17">
                  <c:v>0.99999996315250139</c:v>
                </c:pt>
                <c:pt idx="18">
                  <c:v>0.99999995626000182</c:v>
                </c:pt>
                <c:pt idx="19">
                  <c:v>0.99999994855750263</c:v>
                </c:pt>
                <c:pt idx="20">
                  <c:v>0.99999994000000347</c:v>
                </c:pt>
                <c:pt idx="21">
                  <c:v>0.9999999305425048</c:v>
                </c:pt>
                <c:pt idx="22">
                  <c:v>0.99999992014000638</c:v>
                </c:pt>
                <c:pt idx="23">
                  <c:v>0.99999990874750833</c:v>
                </c:pt>
                <c:pt idx="24">
                  <c:v>0.99999989632001085</c:v>
                </c:pt>
                <c:pt idx="25">
                  <c:v>0.99999988281251384</c:v>
                </c:pt>
                <c:pt idx="26">
                  <c:v>0.9999998681800174</c:v>
                </c:pt>
                <c:pt idx="27">
                  <c:v>0.99999985237752176</c:v>
                </c:pt>
                <c:pt idx="28">
                  <c:v>0.99999983536002701</c:v>
                </c:pt>
                <c:pt idx="29">
                  <c:v>0.99999981708253338</c:v>
                </c:pt>
                <c:pt idx="30">
                  <c:v>0.99999979750004087</c:v>
                </c:pt>
                <c:pt idx="31">
                  <c:v>0.9999997765675499</c:v>
                </c:pt>
                <c:pt idx="32">
                  <c:v>0.99999975424006049</c:v>
                </c:pt>
                <c:pt idx="33">
                  <c:v>0.99999973047257251</c:v>
                </c:pt>
                <c:pt idx="34">
                  <c:v>0.99999970522008697</c:v>
                </c:pt>
                <c:pt idx="35">
                  <c:v>0.9999996784376034</c:v>
                </c:pt>
                <c:pt idx="36">
                  <c:v>0.99999965008012237</c:v>
                </c:pt>
                <c:pt idx="37">
                  <c:v>0.99999962010264443</c:v>
                </c:pt>
                <c:pt idx="38">
                  <c:v>0.99999958846016934</c:v>
                </c:pt>
                <c:pt idx="39">
                  <c:v>0.999999555107698</c:v>
                </c:pt>
                <c:pt idx="40">
                  <c:v>0.9999995200002304</c:v>
                </c:pt>
              </c:numCache>
            </c:numRef>
          </c:yVal>
          <c:smooth val="0"/>
        </c:ser>
        <c:ser>
          <c:idx val="5"/>
          <c:order val="5"/>
          <c:tx>
            <c:v>gauss 2f/3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[1]Sheet1!$A$2:$A$42</c:f>
              <c:numCache>
                <c:formatCode>General</c:formatCode>
                <c:ptCount val="41"/>
                <c:pt idx="0">
                  <c:v>0</c:v>
                </c:pt>
                <c:pt idx="1">
                  <c:v>1.0000000000000001E-5</c:v>
                </c:pt>
                <c:pt idx="2">
                  <c:v>2.0000000000000002E-5</c:v>
                </c:pt>
                <c:pt idx="3">
                  <c:v>3.0000000000000001E-5</c:v>
                </c:pt>
                <c:pt idx="4">
                  <c:v>4.0000000000000003E-5</c:v>
                </c:pt>
                <c:pt idx="5">
                  <c:v>5.0000000000000002E-5</c:v>
                </c:pt>
                <c:pt idx="6">
                  <c:v>6.0000000000000002E-5</c:v>
                </c:pt>
                <c:pt idx="7">
                  <c:v>6.9999999999999994E-5</c:v>
                </c:pt>
                <c:pt idx="8">
                  <c:v>8.0000000000000007E-5</c:v>
                </c:pt>
                <c:pt idx="9">
                  <c:v>9.0000000000000006E-5</c:v>
                </c:pt>
                <c:pt idx="10">
                  <c:v>1E-4</c:v>
                </c:pt>
                <c:pt idx="11">
                  <c:v>1.1E-4</c:v>
                </c:pt>
                <c:pt idx="12">
                  <c:v>1.2E-4</c:v>
                </c:pt>
                <c:pt idx="13">
                  <c:v>1.2999999999999999E-4</c:v>
                </c:pt>
                <c:pt idx="14">
                  <c:v>1.3999999999999999E-4</c:v>
                </c:pt>
                <c:pt idx="15">
                  <c:v>1.4999999999999999E-4</c:v>
                </c:pt>
                <c:pt idx="16">
                  <c:v>1.6000000000000001E-4</c:v>
                </c:pt>
                <c:pt idx="17">
                  <c:v>1.7000000000000001E-4</c:v>
                </c:pt>
                <c:pt idx="18">
                  <c:v>1.8000000000000001E-4</c:v>
                </c:pt>
                <c:pt idx="19">
                  <c:v>1.9000000000000001E-4</c:v>
                </c:pt>
                <c:pt idx="20">
                  <c:v>2.0000000000000001E-4</c:v>
                </c:pt>
                <c:pt idx="21">
                  <c:v>2.1000000000000001E-4</c:v>
                </c:pt>
                <c:pt idx="22">
                  <c:v>2.2000000000000001E-4</c:v>
                </c:pt>
                <c:pt idx="23">
                  <c:v>2.3000000000000001E-4</c:v>
                </c:pt>
                <c:pt idx="24">
                  <c:v>2.4000000000000001E-4</c:v>
                </c:pt>
                <c:pt idx="25">
                  <c:v>2.5000000000000001E-4</c:v>
                </c:pt>
                <c:pt idx="26">
                  <c:v>2.5999999999999998E-4</c:v>
                </c:pt>
                <c:pt idx="27">
                  <c:v>2.7E-4</c:v>
                </c:pt>
                <c:pt idx="28">
                  <c:v>2.7999999999999998E-4</c:v>
                </c:pt>
                <c:pt idx="29">
                  <c:v>2.9E-4</c:v>
                </c:pt>
                <c:pt idx="30">
                  <c:v>2.9999999999999997E-4</c:v>
                </c:pt>
                <c:pt idx="31">
                  <c:v>3.1E-4</c:v>
                </c:pt>
                <c:pt idx="32">
                  <c:v>3.2000000000000003E-4</c:v>
                </c:pt>
                <c:pt idx="33">
                  <c:v>3.3E-4</c:v>
                </c:pt>
                <c:pt idx="34">
                  <c:v>3.4000000000000002E-4</c:v>
                </c:pt>
                <c:pt idx="35">
                  <c:v>3.5E-4</c:v>
                </c:pt>
                <c:pt idx="36">
                  <c:v>3.6000000000000002E-4</c:v>
                </c:pt>
                <c:pt idx="37">
                  <c:v>3.6999999999999999E-4</c:v>
                </c:pt>
                <c:pt idx="38">
                  <c:v>3.8000000000000002E-4</c:v>
                </c:pt>
                <c:pt idx="39">
                  <c:v>3.8999999999999999E-4</c:v>
                </c:pt>
                <c:pt idx="40">
                  <c:v>4.0000000000000002E-4</c:v>
                </c:pt>
              </c:numCache>
            </c:numRef>
          </c:xVal>
          <c:yVal>
            <c:numRef>
              <c:f>[1]Sheet1!$U$2:$U$42</c:f>
              <c:numCache>
                <c:formatCode>General</c:formatCode>
                <c:ptCount val="41"/>
                <c:pt idx="0">
                  <c:v>1</c:v>
                </c:pt>
                <c:pt idx="1">
                  <c:v>1</c:v>
                </c:pt>
                <c:pt idx="2">
                  <c:v>0.98743667851429995</c:v>
                </c:pt>
                <c:pt idx="3">
                  <c:v>0.96278156351999566</c:v>
                </c:pt>
                <c:pt idx="4">
                  <c:v>0.92694833846016489</c:v>
                </c:pt>
                <c:pt idx="5">
                  <c:v>0.88123664809668234</c:v>
                </c:pt>
                <c:pt idx="6">
                  <c:v>0.82725390083351402</c:v>
                </c:pt>
                <c:pt idx="7">
                  <c:v>0.76682162395028941</c:v>
                </c:pt>
                <c:pt idx="8">
                  <c:v>0.70187396302828697</c:v>
                </c:pt>
                <c:pt idx="9">
                  <c:v>0.63435616543577089</c:v>
                </c:pt>
                <c:pt idx="10">
                  <c:v>0.56613036619059554</c:v>
                </c:pt>
                <c:pt idx="11">
                  <c:v>0.49889481031284411</c:v>
                </c:pt>
                <c:pt idx="12">
                  <c:v>0.43412097758096263</c:v>
                </c:pt>
                <c:pt idx="13">
                  <c:v>0.37301114440686545</c:v>
                </c:pt>
                <c:pt idx="14">
                  <c:v>0.31647695425003114</c:v>
                </c:pt>
                <c:pt idx="15">
                  <c:v>0.26513778266531174</c:v>
                </c:pt>
                <c:pt idx="16">
                  <c:v>0.2193362403992459</c:v>
                </c:pt>
                <c:pt idx="17">
                  <c:v>0.17916716182626674</c:v>
                </c:pt>
                <c:pt idx="18">
                  <c:v>0.144515914592133</c:v>
                </c:pt>
                <c:pt idx="19">
                  <c:v>0.11510181669647974</c:v>
                </c:pt>
                <c:pt idx="20">
                  <c:v>9.0522787779575384E-2</c:v>
                </c:pt>
                <c:pt idx="21">
                  <c:v>7.029798871333949E-2</c:v>
                </c:pt>
                <c:pt idx="22">
                  <c:v>5.3906000972666103E-2</c:v>
                </c:pt>
                <c:pt idx="23">
                  <c:v>4.0816951342546023E-2</c:v>
                </c:pt>
                <c:pt idx="24">
                  <c:v>3.0517801535481844E-2</c:v>
                </c:pt>
                <c:pt idx="25">
                  <c:v>2.2530724369918237E-2</c:v>
                </c:pt>
                <c:pt idx="26">
                  <c:v>1.6425034571735522E-2</c:v>
                </c:pt>
                <c:pt idx="27">
                  <c:v>1.182351631955416E-2</c:v>
                </c:pt>
                <c:pt idx="28">
                  <c:v>8.4041973224798904E-3</c:v>
                </c:pt>
                <c:pt idx="29">
                  <c:v>5.8986828502658505E-3</c:v>
                </c:pt>
                <c:pt idx="30">
                  <c:v>4.0881146773544654E-3</c:v>
                </c:pt>
                <c:pt idx="31">
                  <c:v>2.7976946239487957E-3</c:v>
                </c:pt>
                <c:pt idx="32">
                  <c:v>1.8905438673958886E-3</c:v>
                </c:pt>
                <c:pt idx="33">
                  <c:v>1.2614859536651032E-3</c:v>
                </c:pt>
                <c:pt idx="34">
                  <c:v>8.3116507413806453E-4</c:v>
                </c:pt>
                <c:pt idx="35">
                  <c:v>5.4075601108346735E-4</c:v>
                </c:pt>
                <c:pt idx="36">
                  <c:v>3.4739585013441357E-4</c:v>
                </c:pt>
                <c:pt idx="37">
                  <c:v>2.2037234538758196E-4</c:v>
                </c:pt>
                <c:pt idx="38">
                  <c:v>1.3803803083502558E-4</c:v>
                </c:pt>
                <c:pt idx="39">
                  <c:v>8.5378713649302842E-5</c:v>
                </c:pt>
                <c:pt idx="40">
                  <c:v>5.2144636735766293E-5</c:v>
                </c:pt>
              </c:numCache>
            </c:numRef>
          </c:yVal>
          <c:smooth val="0"/>
        </c:ser>
        <c:ser>
          <c:idx val="6"/>
          <c:order val="6"/>
          <c:tx>
            <c:v>gauss f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[1]Sheet1!$A$2:$A$42</c:f>
              <c:numCache>
                <c:formatCode>General</c:formatCode>
                <c:ptCount val="41"/>
                <c:pt idx="0">
                  <c:v>0</c:v>
                </c:pt>
                <c:pt idx="1">
                  <c:v>1.0000000000000001E-5</c:v>
                </c:pt>
                <c:pt idx="2">
                  <c:v>2.0000000000000002E-5</c:v>
                </c:pt>
                <c:pt idx="3">
                  <c:v>3.0000000000000001E-5</c:v>
                </c:pt>
                <c:pt idx="4">
                  <c:v>4.0000000000000003E-5</c:v>
                </c:pt>
                <c:pt idx="5">
                  <c:v>5.0000000000000002E-5</c:v>
                </c:pt>
                <c:pt idx="6">
                  <c:v>6.0000000000000002E-5</c:v>
                </c:pt>
                <c:pt idx="7">
                  <c:v>6.9999999999999994E-5</c:v>
                </c:pt>
                <c:pt idx="8">
                  <c:v>8.0000000000000007E-5</c:v>
                </c:pt>
                <c:pt idx="9">
                  <c:v>9.0000000000000006E-5</c:v>
                </c:pt>
                <c:pt idx="10">
                  <c:v>1E-4</c:v>
                </c:pt>
                <c:pt idx="11">
                  <c:v>1.1E-4</c:v>
                </c:pt>
                <c:pt idx="12">
                  <c:v>1.2E-4</c:v>
                </c:pt>
                <c:pt idx="13">
                  <c:v>1.2999999999999999E-4</c:v>
                </c:pt>
                <c:pt idx="14">
                  <c:v>1.3999999999999999E-4</c:v>
                </c:pt>
                <c:pt idx="15">
                  <c:v>1.4999999999999999E-4</c:v>
                </c:pt>
                <c:pt idx="16">
                  <c:v>1.6000000000000001E-4</c:v>
                </c:pt>
                <c:pt idx="17">
                  <c:v>1.7000000000000001E-4</c:v>
                </c:pt>
                <c:pt idx="18">
                  <c:v>1.8000000000000001E-4</c:v>
                </c:pt>
                <c:pt idx="19">
                  <c:v>1.9000000000000001E-4</c:v>
                </c:pt>
                <c:pt idx="20">
                  <c:v>2.0000000000000001E-4</c:v>
                </c:pt>
                <c:pt idx="21">
                  <c:v>2.1000000000000001E-4</c:v>
                </c:pt>
                <c:pt idx="22">
                  <c:v>2.2000000000000001E-4</c:v>
                </c:pt>
                <c:pt idx="23">
                  <c:v>2.3000000000000001E-4</c:v>
                </c:pt>
                <c:pt idx="24">
                  <c:v>2.4000000000000001E-4</c:v>
                </c:pt>
                <c:pt idx="25">
                  <c:v>2.5000000000000001E-4</c:v>
                </c:pt>
                <c:pt idx="26">
                  <c:v>2.5999999999999998E-4</c:v>
                </c:pt>
                <c:pt idx="27">
                  <c:v>2.7E-4</c:v>
                </c:pt>
                <c:pt idx="28">
                  <c:v>2.7999999999999998E-4</c:v>
                </c:pt>
                <c:pt idx="29">
                  <c:v>2.9E-4</c:v>
                </c:pt>
                <c:pt idx="30">
                  <c:v>2.9999999999999997E-4</c:v>
                </c:pt>
                <c:pt idx="31">
                  <c:v>3.1E-4</c:v>
                </c:pt>
                <c:pt idx="32">
                  <c:v>3.2000000000000003E-4</c:v>
                </c:pt>
                <c:pt idx="33">
                  <c:v>3.3E-4</c:v>
                </c:pt>
                <c:pt idx="34">
                  <c:v>3.4000000000000002E-4</c:v>
                </c:pt>
                <c:pt idx="35">
                  <c:v>3.5E-4</c:v>
                </c:pt>
                <c:pt idx="36">
                  <c:v>3.6000000000000002E-4</c:v>
                </c:pt>
                <c:pt idx="37">
                  <c:v>3.6999999999999999E-4</c:v>
                </c:pt>
                <c:pt idx="38">
                  <c:v>3.8000000000000002E-4</c:v>
                </c:pt>
                <c:pt idx="39">
                  <c:v>3.8999999999999999E-4</c:v>
                </c:pt>
                <c:pt idx="40">
                  <c:v>4.0000000000000002E-4</c:v>
                </c:pt>
              </c:numCache>
            </c:numRef>
          </c:xVal>
          <c:yVal>
            <c:numRef>
              <c:f>[1]Sheet1!$S$2:$S$42</c:f>
              <c:numCache>
                <c:formatCode>General</c:formatCode>
                <c:ptCount val="41"/>
                <c:pt idx="0">
                  <c:v>1</c:v>
                </c:pt>
                <c:pt idx="1">
                  <c:v>1.0000000000000018</c:v>
                </c:pt>
                <c:pt idx="2">
                  <c:v>0.99439341213007026</c:v>
                </c:pt>
                <c:pt idx="3">
                  <c:v>0.98327436162813442</c:v>
                </c:pt>
                <c:pt idx="4">
                  <c:v>0.96682847021102758</c:v>
                </c:pt>
                <c:pt idx="5">
                  <c:v>0.94532770114842601</c:v>
                </c:pt>
                <c:pt idx="6">
                  <c:v>0.91912287821510152</c:v>
                </c:pt>
                <c:pt idx="7">
                  <c:v>0.88863416605838019</c:v>
                </c:pt>
                <c:pt idx="8">
                  <c:v>0.85433987282731383</c:v>
                </c:pt>
                <c:pt idx="9">
                  <c:v>0.81676399167280234</c:v>
                </c:pt>
                <c:pt idx="10">
                  <c:v>0.7764629336179788</c:v>
                </c:pt>
                <c:pt idx="11">
                  <c:v>0.73401191914607</c:v>
                </c:pt>
                <c:pt idx="12">
                  <c:v>0.68999148967873669</c:v>
                </c:pt>
                <c:pt idx="13">
                  <c:v>0.64497457409031156</c:v>
                </c:pt>
                <c:pt idx="14">
                  <c:v>0.59951450171832732</c:v>
                </c:pt>
                <c:pt idx="15">
                  <c:v>0.55413429503848066</c:v>
                </c:pt>
                <c:pt idx="16">
                  <c:v>0.50931750594428482</c:v>
                </c:pt>
                <c:pt idx="17">
                  <c:v>0.46550078345361001</c:v>
                </c:pt>
                <c:pt idx="18">
                  <c:v>0.42306828180892109</c:v>
                </c:pt>
                <c:pt idx="19">
                  <c:v>0.38234794035301528</c:v>
                </c:pt>
                <c:pt idx="20">
                  <c:v>0.34360959388666307</c:v>
                </c:pt>
                <c:pt idx="21">
                  <c:v>0.30706480753133786</c:v>
                </c:pt>
                <c:pt idx="22">
                  <c:v>0.2728682758230338</c:v>
                </c:pt>
                <c:pt idx="23">
                  <c:v>0.24112058347671261</c:v>
                </c:pt>
                <c:pt idx="24">
                  <c:v>0.21187209581794572</c:v>
                </c:pt>
                <c:pt idx="25">
                  <c:v>0.18512773034971705</c:v>
                </c:pt>
                <c:pt idx="26">
                  <c:v>0.16085235669064507</c:v>
                </c:pt>
                <c:pt idx="27">
                  <c:v>0.13897657899162633</c:v>
                </c:pt>
                <c:pt idx="28">
                  <c:v>0.11940267127326157</c:v>
                </c:pt>
                <c:pt idx="29">
                  <c:v>0.10201045999179192</c:v>
                </c:pt>
                <c:pt idx="30">
                  <c:v>8.6662977452953815E-2</c:v>
                </c:pt>
                <c:pt idx="31">
                  <c:v>7.3211742357018883E-2</c:v>
                </c:pt>
                <c:pt idx="32">
                  <c:v>6.1501557788759022E-2</c:v>
                </c:pt>
                <c:pt idx="33">
                  <c:v>5.1374750587333512E-2</c:v>
                </c:pt>
                <c:pt idx="34">
                  <c:v>4.2674807743963733E-2</c:v>
                </c:pt>
                <c:pt idx="35">
                  <c:v>3.5249394104770598E-2</c:v>
                </c:pt>
                <c:pt idx="36">
                  <c:v>2.895276036608006E-2</c:v>
                </c:pt>
                <c:pt idx="37">
                  <c:v>2.3647570637354644E-2</c:v>
                </c:pt>
                <c:pt idx="38">
                  <c:v>1.9206194518402275E-2</c:v>
                </c:pt>
                <c:pt idx="39">
                  <c:v>1.5511519764700925E-2</c:v>
                </c:pt>
                <c:pt idx="40">
                  <c:v>1.2457348489432833E-2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909616"/>
        <c:axId val="414910008"/>
        <c:extLst/>
      </c:scatterChart>
      <c:valAx>
        <c:axId val="41490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910008"/>
        <c:crosses val="autoZero"/>
        <c:crossBetween val="midCat"/>
      </c:valAx>
      <c:valAx>
        <c:axId val="414910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909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f/3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[1]Sheet1!$A$2:$A$52</c:f>
              <c:numCache>
                <c:formatCode>General</c:formatCode>
                <c:ptCount val="51"/>
                <c:pt idx="0">
                  <c:v>0</c:v>
                </c:pt>
                <c:pt idx="1">
                  <c:v>1.0000000000000001E-5</c:v>
                </c:pt>
                <c:pt idx="2">
                  <c:v>2.0000000000000002E-5</c:v>
                </c:pt>
                <c:pt idx="3">
                  <c:v>3.0000000000000001E-5</c:v>
                </c:pt>
                <c:pt idx="4">
                  <c:v>4.0000000000000003E-5</c:v>
                </c:pt>
                <c:pt idx="5">
                  <c:v>5.0000000000000002E-5</c:v>
                </c:pt>
                <c:pt idx="6">
                  <c:v>6.0000000000000002E-5</c:v>
                </c:pt>
                <c:pt idx="7">
                  <c:v>6.9999999999999994E-5</c:v>
                </c:pt>
                <c:pt idx="8">
                  <c:v>8.0000000000000007E-5</c:v>
                </c:pt>
                <c:pt idx="9">
                  <c:v>9.0000000000000006E-5</c:v>
                </c:pt>
                <c:pt idx="10">
                  <c:v>1E-4</c:v>
                </c:pt>
                <c:pt idx="11">
                  <c:v>1.1E-4</c:v>
                </c:pt>
                <c:pt idx="12">
                  <c:v>1.2E-4</c:v>
                </c:pt>
                <c:pt idx="13">
                  <c:v>1.2999999999999999E-4</c:v>
                </c:pt>
                <c:pt idx="14">
                  <c:v>1.3999999999999999E-4</c:v>
                </c:pt>
                <c:pt idx="15">
                  <c:v>1.4999999999999999E-4</c:v>
                </c:pt>
                <c:pt idx="16">
                  <c:v>1.6000000000000001E-4</c:v>
                </c:pt>
                <c:pt idx="17">
                  <c:v>1.7000000000000001E-4</c:v>
                </c:pt>
                <c:pt idx="18">
                  <c:v>1.8000000000000001E-4</c:v>
                </c:pt>
                <c:pt idx="19">
                  <c:v>1.9000000000000001E-4</c:v>
                </c:pt>
                <c:pt idx="20">
                  <c:v>2.0000000000000001E-4</c:v>
                </c:pt>
                <c:pt idx="21">
                  <c:v>2.1000000000000001E-4</c:v>
                </c:pt>
                <c:pt idx="22">
                  <c:v>2.2000000000000001E-4</c:v>
                </c:pt>
                <c:pt idx="23">
                  <c:v>2.3000000000000001E-4</c:v>
                </c:pt>
                <c:pt idx="24">
                  <c:v>2.4000000000000001E-4</c:v>
                </c:pt>
                <c:pt idx="25">
                  <c:v>2.5000000000000001E-4</c:v>
                </c:pt>
                <c:pt idx="26">
                  <c:v>2.5999999999999998E-4</c:v>
                </c:pt>
                <c:pt idx="27">
                  <c:v>2.7E-4</c:v>
                </c:pt>
                <c:pt idx="28">
                  <c:v>2.7999999999999998E-4</c:v>
                </c:pt>
                <c:pt idx="29">
                  <c:v>2.9E-4</c:v>
                </c:pt>
                <c:pt idx="30">
                  <c:v>2.9999999999999997E-4</c:v>
                </c:pt>
                <c:pt idx="31">
                  <c:v>3.1E-4</c:v>
                </c:pt>
                <c:pt idx="32">
                  <c:v>3.2000000000000003E-4</c:v>
                </c:pt>
                <c:pt idx="33">
                  <c:v>3.3E-4</c:v>
                </c:pt>
                <c:pt idx="34">
                  <c:v>3.4000000000000002E-4</c:v>
                </c:pt>
                <c:pt idx="35">
                  <c:v>3.5E-4</c:v>
                </c:pt>
                <c:pt idx="36">
                  <c:v>3.6000000000000002E-4</c:v>
                </c:pt>
                <c:pt idx="37">
                  <c:v>3.6999999999999999E-4</c:v>
                </c:pt>
                <c:pt idx="38">
                  <c:v>3.8000000000000002E-4</c:v>
                </c:pt>
                <c:pt idx="39">
                  <c:v>3.8999999999999999E-4</c:v>
                </c:pt>
                <c:pt idx="40">
                  <c:v>4.0000000000000002E-4</c:v>
                </c:pt>
              </c:numCache>
            </c:numRef>
          </c:xVal>
          <c:yVal>
            <c:numRef>
              <c:f>[1]Sheet1!$E$2:$E$52</c:f>
              <c:numCache>
                <c:formatCode>General</c:formatCode>
                <c:ptCount val="51"/>
                <c:pt idx="0">
                  <c:v>8.9010362868729653E-2</c:v>
                </c:pt>
                <c:pt idx="1">
                  <c:v>8.9010362868729653E-2</c:v>
                </c:pt>
                <c:pt idx="2">
                  <c:v>8.463441684335038E-2</c:v>
                </c:pt>
                <c:pt idx="3">
                  <c:v>7.6517337816143005E-2</c:v>
                </c:pt>
                <c:pt idx="4">
                  <c:v>6.5777757125017433E-2</c:v>
                </c:pt>
                <c:pt idx="5">
                  <c:v>5.3765608209950688E-2</c:v>
                </c:pt>
                <c:pt idx="6">
                  <c:v>4.1786525699406774E-2</c:v>
                </c:pt>
                <c:pt idx="7">
                  <c:v>3.0879769161248904E-2</c:v>
                </c:pt>
                <c:pt idx="8">
                  <c:v>2.1697903163227394E-2</c:v>
                </c:pt>
                <c:pt idx="9">
                  <c:v>1.4496636998772794E-2</c:v>
                </c:pt>
                <c:pt idx="10">
                  <c:v>9.2092094591083029E-3</c:v>
                </c:pt>
                <c:pt idx="11">
                  <c:v>5.562663863061923E-3</c:v>
                </c:pt>
                <c:pt idx="12">
                  <c:v>3.1948349889421301E-3</c:v>
                </c:pt>
                <c:pt idx="13">
                  <c:v>1.7446926871730328E-3</c:v>
                </c:pt>
                <c:pt idx="14">
                  <c:v>9.0592880303896894E-4</c:v>
                </c:pt>
                <c:pt idx="15">
                  <c:v>4.4727385855358737E-4</c:v>
                </c:pt>
                <c:pt idx="16">
                  <c:v>2.0996986411747631E-4</c:v>
                </c:pt>
                <c:pt idx="17">
                  <c:v>9.3722546914865035E-5</c:v>
                </c:pt>
                <c:pt idx="18">
                  <c:v>3.9777226768622498E-5</c:v>
                </c:pt>
                <c:pt idx="19">
                  <c:v>1.6051951736817394E-5</c:v>
                </c:pt>
                <c:pt idx="20">
                  <c:v>6.1591916125092183E-6</c:v>
                </c:pt>
                <c:pt idx="21">
                  <c:v>2.2470963432219548E-6</c:v>
                </c:pt>
                <c:pt idx="22">
                  <c:v>7.7950937360515837E-7</c:v>
                </c:pt>
                <c:pt idx="23">
                  <c:v>2.5711191742328054E-7</c:v>
                </c:pt>
                <c:pt idx="24">
                  <c:v>8.0635041976861999E-8</c:v>
                </c:pt>
                <c:pt idx="25">
                  <c:v>2.404504972908228E-8</c:v>
                </c:pt>
                <c:pt idx="26">
                  <c:v>6.8175337597509156E-9</c:v>
                </c:pt>
                <c:pt idx="27">
                  <c:v>1.8379263666545853E-9</c:v>
                </c:pt>
                <c:pt idx="28">
                  <c:v>4.7111581302772265E-10</c:v>
                </c:pt>
                <c:pt idx="29">
                  <c:v>1.1482204076429525E-10</c:v>
                </c:pt>
                <c:pt idx="30">
                  <c:v>2.6608493186586202E-11</c:v>
                </c:pt>
                <c:pt idx="31">
                  <c:v>5.8629767707429892E-12</c:v>
                </c:pt>
                <c:pt idx="32">
                  <c:v>1.2282397321428107E-12</c:v>
                </c:pt>
                <c:pt idx="33">
                  <c:v>2.446931546273845E-13</c:v>
                </c:pt>
                <c:pt idx="34">
                  <c:v>4.6296300126869028E-14</c:v>
                </c:pt>
                <c:pt idx="35">
                  <c:v>8.4376949871511897E-15</c:v>
                </c:pt>
                <c:pt idx="36">
                  <c:v>1.4432899320127035E-15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v>f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[1]Sheet1!$A$2:$A$42</c:f>
              <c:numCache>
                <c:formatCode>General</c:formatCode>
                <c:ptCount val="41"/>
                <c:pt idx="0">
                  <c:v>0</c:v>
                </c:pt>
                <c:pt idx="1">
                  <c:v>1.0000000000000001E-5</c:v>
                </c:pt>
                <c:pt idx="2">
                  <c:v>2.0000000000000002E-5</c:v>
                </c:pt>
                <c:pt idx="3">
                  <c:v>3.0000000000000001E-5</c:v>
                </c:pt>
                <c:pt idx="4">
                  <c:v>4.0000000000000003E-5</c:v>
                </c:pt>
                <c:pt idx="5">
                  <c:v>5.0000000000000002E-5</c:v>
                </c:pt>
                <c:pt idx="6">
                  <c:v>6.0000000000000002E-5</c:v>
                </c:pt>
                <c:pt idx="7">
                  <c:v>6.9999999999999994E-5</c:v>
                </c:pt>
                <c:pt idx="8">
                  <c:v>8.0000000000000007E-5</c:v>
                </c:pt>
                <c:pt idx="9">
                  <c:v>9.0000000000000006E-5</c:v>
                </c:pt>
                <c:pt idx="10">
                  <c:v>1E-4</c:v>
                </c:pt>
                <c:pt idx="11">
                  <c:v>1.1E-4</c:v>
                </c:pt>
                <c:pt idx="12">
                  <c:v>1.2E-4</c:v>
                </c:pt>
                <c:pt idx="13">
                  <c:v>1.2999999999999999E-4</c:v>
                </c:pt>
                <c:pt idx="14">
                  <c:v>1.3999999999999999E-4</c:v>
                </c:pt>
                <c:pt idx="15">
                  <c:v>1.4999999999999999E-4</c:v>
                </c:pt>
                <c:pt idx="16">
                  <c:v>1.6000000000000001E-4</c:v>
                </c:pt>
                <c:pt idx="17">
                  <c:v>1.7000000000000001E-4</c:v>
                </c:pt>
                <c:pt idx="18">
                  <c:v>1.8000000000000001E-4</c:v>
                </c:pt>
                <c:pt idx="19">
                  <c:v>1.9000000000000001E-4</c:v>
                </c:pt>
                <c:pt idx="20">
                  <c:v>2.0000000000000001E-4</c:v>
                </c:pt>
                <c:pt idx="21">
                  <c:v>2.1000000000000001E-4</c:v>
                </c:pt>
                <c:pt idx="22">
                  <c:v>2.2000000000000001E-4</c:v>
                </c:pt>
                <c:pt idx="23">
                  <c:v>2.3000000000000001E-4</c:v>
                </c:pt>
                <c:pt idx="24">
                  <c:v>2.4000000000000001E-4</c:v>
                </c:pt>
                <c:pt idx="25">
                  <c:v>2.5000000000000001E-4</c:v>
                </c:pt>
                <c:pt idx="26">
                  <c:v>2.5999999999999998E-4</c:v>
                </c:pt>
                <c:pt idx="27">
                  <c:v>2.7E-4</c:v>
                </c:pt>
                <c:pt idx="28">
                  <c:v>2.7999999999999998E-4</c:v>
                </c:pt>
                <c:pt idx="29">
                  <c:v>2.9E-4</c:v>
                </c:pt>
                <c:pt idx="30">
                  <c:v>2.9999999999999997E-4</c:v>
                </c:pt>
                <c:pt idx="31">
                  <c:v>3.1E-4</c:v>
                </c:pt>
                <c:pt idx="32">
                  <c:v>3.2000000000000003E-4</c:v>
                </c:pt>
                <c:pt idx="33">
                  <c:v>3.3E-4</c:v>
                </c:pt>
                <c:pt idx="34">
                  <c:v>3.4000000000000002E-4</c:v>
                </c:pt>
                <c:pt idx="35">
                  <c:v>3.5E-4</c:v>
                </c:pt>
                <c:pt idx="36">
                  <c:v>3.6000000000000002E-4</c:v>
                </c:pt>
                <c:pt idx="37">
                  <c:v>3.6999999999999999E-4</c:v>
                </c:pt>
                <c:pt idx="38">
                  <c:v>3.8000000000000002E-4</c:v>
                </c:pt>
                <c:pt idx="39">
                  <c:v>3.8999999999999999E-4</c:v>
                </c:pt>
                <c:pt idx="40">
                  <c:v>4.0000000000000002E-4</c:v>
                </c:pt>
              </c:numCache>
            </c:numRef>
          </c:xVal>
          <c:yVal>
            <c:numRef>
              <c:f>[1]Sheet1!$R$2:$R$42</c:f>
              <c:numCache>
                <c:formatCode>General</c:formatCode>
                <c:ptCount val="41"/>
                <c:pt idx="0">
                  <c:v>2.9892644052894768E-2</c:v>
                </c:pt>
                <c:pt idx="1">
                  <c:v>2.9892644052894823E-2</c:v>
                </c:pt>
                <c:pt idx="2">
                  <c:v>2.972504831734768E-2</c:v>
                </c:pt>
                <c:pt idx="3">
                  <c:v>2.939267049848715E-2</c:v>
                </c:pt>
                <c:pt idx="4">
                  <c:v>2.8901059320223021E-2</c:v>
                </c:pt>
                <c:pt idx="5">
                  <c:v>2.8258344483771181E-2</c:v>
                </c:pt>
                <c:pt idx="6">
                  <c:v>2.7475013039356178E-2</c:v>
                </c:pt>
                <c:pt idx="7">
                  <c:v>2.6563624819224141E-2</c:v>
                </c:pt>
                <c:pt idx="8">
                  <c:v>2.5538477718622277E-2</c:v>
                </c:pt>
                <c:pt idx="9">
                  <c:v>2.4415235278296588E-2</c:v>
                </c:pt>
                <c:pt idx="10">
                  <c:v>2.3210530094908699E-2</c:v>
                </c:pt>
                <c:pt idx="11">
                  <c:v>2.1941557029615644E-2</c:v>
                </c:pt>
                <c:pt idx="12">
                  <c:v>2.062567000049309E-2</c:v>
                </c:pt>
                <c:pt idx="13">
                  <c:v>1.9279995366449088E-2</c:v>
                </c:pt>
                <c:pt idx="14">
                  <c:v>1.7921073604414528E-2</c:v>
                </c:pt>
                <c:pt idx="15">
                  <c:v>1.6564539239087073E-2</c:v>
                </c:pt>
                <c:pt idx="16">
                  <c:v>1.522484691510062E-2</c:v>
                </c:pt>
                <c:pt idx="17">
                  <c:v>1.3915049226122411E-2</c:v>
                </c:pt>
                <c:pt idx="18">
                  <c:v>1.2646629558183853E-2</c:v>
                </c:pt>
                <c:pt idx="19">
                  <c:v>1.1429390885330126E-2</c:v>
                </c:pt>
                <c:pt idx="20">
                  <c:v>1.0271399283213745E-2</c:v>
                </c:pt>
                <c:pt idx="21">
                  <c:v>9.1789789927049226E-3</c:v>
                </c:pt>
                <c:pt idx="22">
                  <c:v>8.1567542425050599E-3</c:v>
                </c:pt>
                <c:pt idx="23">
                  <c:v>7.2077317756956694E-3</c:v>
                </c:pt>
                <c:pt idx="24">
                  <c:v>6.3334171450266652E-3</c:v>
                </c:pt>
                <c:pt idx="25">
                  <c:v>5.5339573476643755E-3</c:v>
                </c:pt>
                <c:pt idx="26">
                  <c:v>4.8083022436227196E-3</c:v>
                </c:pt>
                <c:pt idx="27">
                  <c:v>4.1543774074856987E-3</c:v>
                </c:pt>
                <c:pt idx="28">
                  <c:v>3.5692615513364112E-3</c:v>
                </c:pt>
                <c:pt idx="29">
                  <c:v>3.0493623702066985E-3</c:v>
                </c:pt>
                <c:pt idx="30">
                  <c:v>2.5905855375651932E-3</c:v>
                </c:pt>
                <c:pt idx="31">
                  <c:v>2.1884925547706047E-3</c:v>
                </c:pt>
                <c:pt idx="32">
                  <c:v>1.8384441756779113E-3</c:v>
                </c:pt>
                <c:pt idx="33">
                  <c:v>1.535727132613407E-3</c:v>
                </c:pt>
                <c:pt idx="34">
                  <c:v>1.2756628379160251E-3</c:v>
                </c:pt>
                <c:pt idx="35">
                  <c:v>1.0536975910541146E-3</c:v>
                </c:pt>
                <c:pt idx="36">
                  <c:v>8.6547455997199041E-4</c:v>
                </c:pt>
                <c:pt idx="37">
                  <c:v>7.0688841177812822E-4</c:v>
                </c:pt>
                <c:pt idx="38">
                  <c:v>5.7412393634925785E-4</c:v>
                </c:pt>
                <c:pt idx="39">
                  <c:v>4.6368033904564676E-4</c:v>
                </c:pt>
                <c:pt idx="40">
                  <c:v>3.7238308423748201E-4</c:v>
                </c:pt>
              </c:numCache>
            </c:numRef>
          </c:yVal>
          <c:smooth val="0"/>
        </c:ser>
        <c:ser>
          <c:idx val="2"/>
          <c:order val="2"/>
          <c:tx>
            <c:v>2f/3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[1]Sheet1!$A$2:$A$42</c:f>
              <c:numCache>
                <c:formatCode>General</c:formatCode>
                <c:ptCount val="41"/>
                <c:pt idx="0">
                  <c:v>0</c:v>
                </c:pt>
                <c:pt idx="1">
                  <c:v>1.0000000000000001E-5</c:v>
                </c:pt>
                <c:pt idx="2">
                  <c:v>2.0000000000000002E-5</c:v>
                </c:pt>
                <c:pt idx="3">
                  <c:v>3.0000000000000001E-5</c:v>
                </c:pt>
                <c:pt idx="4">
                  <c:v>4.0000000000000003E-5</c:v>
                </c:pt>
                <c:pt idx="5">
                  <c:v>5.0000000000000002E-5</c:v>
                </c:pt>
                <c:pt idx="6">
                  <c:v>6.0000000000000002E-5</c:v>
                </c:pt>
                <c:pt idx="7">
                  <c:v>6.9999999999999994E-5</c:v>
                </c:pt>
                <c:pt idx="8">
                  <c:v>8.0000000000000007E-5</c:v>
                </c:pt>
                <c:pt idx="9">
                  <c:v>9.0000000000000006E-5</c:v>
                </c:pt>
                <c:pt idx="10">
                  <c:v>1E-4</c:v>
                </c:pt>
                <c:pt idx="11">
                  <c:v>1.1E-4</c:v>
                </c:pt>
                <c:pt idx="12">
                  <c:v>1.2E-4</c:v>
                </c:pt>
                <c:pt idx="13">
                  <c:v>1.2999999999999999E-4</c:v>
                </c:pt>
                <c:pt idx="14">
                  <c:v>1.3999999999999999E-4</c:v>
                </c:pt>
                <c:pt idx="15">
                  <c:v>1.4999999999999999E-4</c:v>
                </c:pt>
                <c:pt idx="16">
                  <c:v>1.6000000000000001E-4</c:v>
                </c:pt>
                <c:pt idx="17">
                  <c:v>1.7000000000000001E-4</c:v>
                </c:pt>
                <c:pt idx="18">
                  <c:v>1.8000000000000001E-4</c:v>
                </c:pt>
                <c:pt idx="19">
                  <c:v>1.9000000000000001E-4</c:v>
                </c:pt>
                <c:pt idx="20">
                  <c:v>2.0000000000000001E-4</c:v>
                </c:pt>
                <c:pt idx="21">
                  <c:v>2.1000000000000001E-4</c:v>
                </c:pt>
                <c:pt idx="22">
                  <c:v>2.2000000000000001E-4</c:v>
                </c:pt>
                <c:pt idx="23">
                  <c:v>2.3000000000000001E-4</c:v>
                </c:pt>
                <c:pt idx="24">
                  <c:v>2.4000000000000001E-4</c:v>
                </c:pt>
                <c:pt idx="25">
                  <c:v>2.5000000000000001E-4</c:v>
                </c:pt>
                <c:pt idx="26">
                  <c:v>2.5999999999999998E-4</c:v>
                </c:pt>
                <c:pt idx="27">
                  <c:v>2.7E-4</c:v>
                </c:pt>
                <c:pt idx="28">
                  <c:v>2.7999999999999998E-4</c:v>
                </c:pt>
                <c:pt idx="29">
                  <c:v>2.9E-4</c:v>
                </c:pt>
                <c:pt idx="30">
                  <c:v>2.9999999999999997E-4</c:v>
                </c:pt>
                <c:pt idx="31">
                  <c:v>3.1E-4</c:v>
                </c:pt>
                <c:pt idx="32">
                  <c:v>3.2000000000000003E-4</c:v>
                </c:pt>
                <c:pt idx="33">
                  <c:v>3.3E-4</c:v>
                </c:pt>
                <c:pt idx="34">
                  <c:v>3.4000000000000002E-4</c:v>
                </c:pt>
                <c:pt idx="35">
                  <c:v>3.5E-4</c:v>
                </c:pt>
                <c:pt idx="36">
                  <c:v>3.6000000000000002E-4</c:v>
                </c:pt>
                <c:pt idx="37">
                  <c:v>3.6999999999999999E-4</c:v>
                </c:pt>
                <c:pt idx="38">
                  <c:v>3.8000000000000002E-4</c:v>
                </c:pt>
                <c:pt idx="39">
                  <c:v>3.8999999999999999E-4</c:v>
                </c:pt>
                <c:pt idx="40">
                  <c:v>4.0000000000000002E-4</c:v>
                </c:pt>
              </c:numCache>
            </c:numRef>
          </c:xVal>
          <c:yVal>
            <c:numRef>
              <c:f>[1]Sheet1!$T$2:$T$42</c:f>
              <c:numCache>
                <c:formatCode>General</c:formatCode>
                <c:ptCount val="41"/>
                <c:pt idx="0">
                  <c:v>4.4786515128255044E-2</c:v>
                </c:pt>
                <c:pt idx="1">
                  <c:v>4.4786515128255044E-2</c:v>
                </c:pt>
                <c:pt idx="2">
                  <c:v>4.4223847740474609E-2</c:v>
                </c:pt>
                <c:pt idx="3">
                  <c:v>4.3119631059793329E-2</c:v>
                </c:pt>
                <c:pt idx="4">
                  <c:v>4.1514785783557051E-2</c:v>
                </c:pt>
                <c:pt idx="5">
                  <c:v>3.946751847155483E-2</c:v>
                </c:pt>
                <c:pt idx="6">
                  <c:v>3.7049819344588175E-2</c:v>
                </c:pt>
                <c:pt idx="7">
                  <c:v>3.4343268261722737E-2</c:v>
                </c:pt>
                <c:pt idx="8">
                  <c:v>3.1434488863294696E-2</c:v>
                </c:pt>
                <c:pt idx="9">
                  <c:v>2.8410601999991014E-2</c:v>
                </c:pt>
                <c:pt idx="10">
                  <c:v>2.5355006209959674E-2</c:v>
                </c:pt>
                <c:pt idx="11">
                  <c:v>2.2343759969484123E-2</c:v>
                </c:pt>
                <c:pt idx="12">
                  <c:v>1.9442765729922651E-2</c:v>
                </c:pt>
                <c:pt idx="13">
                  <c:v>1.6705869261985806E-2</c:v>
                </c:pt>
                <c:pt idx="14">
                  <c:v>1.4173899899263098E-2</c:v>
                </c:pt>
                <c:pt idx="15">
                  <c:v>1.1874597314411983E-2</c:v>
                </c:pt>
                <c:pt idx="16">
                  <c:v>9.8233058488154112E-3</c:v>
                </c:pt>
                <c:pt idx="17">
                  <c:v>8.0242728036186151E-3</c:v>
                </c:pt>
                <c:pt idx="18">
                  <c:v>6.4723641951541788E-3</c:v>
                </c:pt>
                <c:pt idx="19">
                  <c:v>5.1550092547665294E-3</c:v>
                </c:pt>
                <c:pt idx="20">
                  <c:v>4.0542002043417735E-3</c:v>
                </c:pt>
                <c:pt idx="21">
                  <c:v>3.1484019349958814E-3</c:v>
                </c:pt>
                <c:pt idx="22">
                  <c:v>2.4142619280660416E-3</c:v>
                </c:pt>
                <c:pt idx="23">
                  <c:v>1.8280490087921875E-3</c:v>
                </c:pt>
                <c:pt idx="24">
                  <c:v>1.3667859801499427E-3</c:v>
                </c:pt>
                <c:pt idx="25">
                  <c:v>1.0090726278438877E-3</c:v>
                </c:pt>
                <c:pt idx="26">
                  <c:v>7.3562005932914509E-4</c:v>
                </c:pt>
                <c:pt idx="27">
                  <c:v>5.2953409251488281E-4</c:v>
                </c:pt>
                <c:pt idx="28">
                  <c:v>3.7639471052408613E-4</c:v>
                </c:pt>
                <c:pt idx="29">
                  <c:v>2.641814487102101E-4</c:v>
                </c:pt>
                <c:pt idx="30">
                  <c:v>1.8309240984337727E-4</c:v>
                </c:pt>
                <c:pt idx="31">
                  <c:v>1.2529899259972055E-4</c:v>
                </c:pt>
                <c:pt idx="32">
                  <c:v>8.4670871517755764E-5</c:v>
                </c:pt>
                <c:pt idx="33">
                  <c:v>5.6497559747903381E-5</c:v>
                </c:pt>
                <c:pt idx="34">
                  <c:v>3.7224987166961654E-5</c:v>
                </c:pt>
                <c:pt idx="35">
                  <c:v>2.4218577271084563E-5</c:v>
                </c:pt>
                <c:pt idx="36">
                  <c:v>1.5558649497537935E-5</c:v>
                </c:pt>
                <c:pt idx="37">
                  <c:v>9.8697093805499847E-6</c:v>
                </c:pt>
                <c:pt idx="38">
                  <c:v>6.1822423562674089E-6</c:v>
                </c:pt>
                <c:pt idx="39">
                  <c:v>3.8238150504854573E-6</c:v>
                </c:pt>
                <c:pt idx="40">
                  <c:v>2.335376562023761E-6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910792"/>
        <c:axId val="414911184"/>
      </c:scatterChart>
      <c:valAx>
        <c:axId val="414910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911184"/>
        <c:crosses val="autoZero"/>
        <c:crossBetween val="midCat"/>
      </c:valAx>
      <c:valAx>
        <c:axId val="41491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910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4"/>
          <c:order val="0"/>
          <c:tx>
            <c:v>gauss f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Sheet2!$B$2:$B$42</c:f>
              <c:numCache>
                <c:formatCode>General</c:formatCode>
                <c:ptCount val="41"/>
                <c:pt idx="0">
                  <c:v>0</c:v>
                </c:pt>
                <c:pt idx="1">
                  <c:v>7.4999999999999997E-2</c:v>
                </c:pt>
                <c:pt idx="2">
                  <c:v>0.15</c:v>
                </c:pt>
                <c:pt idx="3">
                  <c:v>0.22500000000000001</c:v>
                </c:pt>
                <c:pt idx="4">
                  <c:v>0.3</c:v>
                </c:pt>
                <c:pt idx="5">
                  <c:v>0.375</c:v>
                </c:pt>
                <c:pt idx="6">
                  <c:v>0.45</c:v>
                </c:pt>
                <c:pt idx="7">
                  <c:v>0.52499999999999991</c:v>
                </c:pt>
                <c:pt idx="8">
                  <c:v>0.6</c:v>
                </c:pt>
                <c:pt idx="9">
                  <c:v>0.67500000000000004</c:v>
                </c:pt>
                <c:pt idx="10">
                  <c:v>0.75</c:v>
                </c:pt>
                <c:pt idx="11">
                  <c:v>0.82499999999999996</c:v>
                </c:pt>
                <c:pt idx="12">
                  <c:v>0.9</c:v>
                </c:pt>
                <c:pt idx="13">
                  <c:v>0.97499999999999987</c:v>
                </c:pt>
                <c:pt idx="14">
                  <c:v>1.0499999999999998</c:v>
                </c:pt>
                <c:pt idx="15">
                  <c:v>1.1249999999999998</c:v>
                </c:pt>
                <c:pt idx="16">
                  <c:v>1.2</c:v>
                </c:pt>
                <c:pt idx="17">
                  <c:v>1.2750000000000001</c:v>
                </c:pt>
                <c:pt idx="18">
                  <c:v>1.35</c:v>
                </c:pt>
                <c:pt idx="19">
                  <c:v>1.425</c:v>
                </c:pt>
                <c:pt idx="20">
                  <c:v>1.5</c:v>
                </c:pt>
                <c:pt idx="21">
                  <c:v>1.575</c:v>
                </c:pt>
                <c:pt idx="22">
                  <c:v>1.65</c:v>
                </c:pt>
                <c:pt idx="23">
                  <c:v>1.7249999999999999</c:v>
                </c:pt>
                <c:pt idx="24">
                  <c:v>1.8</c:v>
                </c:pt>
                <c:pt idx="25">
                  <c:v>1.875</c:v>
                </c:pt>
                <c:pt idx="26">
                  <c:v>1.9499999999999997</c:v>
                </c:pt>
                <c:pt idx="27">
                  <c:v>2.0249999999999999</c:v>
                </c:pt>
                <c:pt idx="28">
                  <c:v>2.0999999999999996</c:v>
                </c:pt>
                <c:pt idx="29">
                  <c:v>2.1749999999999998</c:v>
                </c:pt>
                <c:pt idx="30">
                  <c:v>2.2499999999999996</c:v>
                </c:pt>
                <c:pt idx="31">
                  <c:v>2.3249999999999997</c:v>
                </c:pt>
                <c:pt idx="32">
                  <c:v>2.4</c:v>
                </c:pt>
                <c:pt idx="33">
                  <c:v>2.4750000000000001</c:v>
                </c:pt>
                <c:pt idx="34">
                  <c:v>2.5500000000000003</c:v>
                </c:pt>
                <c:pt idx="35">
                  <c:v>2.625</c:v>
                </c:pt>
                <c:pt idx="36">
                  <c:v>2.7</c:v>
                </c:pt>
                <c:pt idx="37">
                  <c:v>2.7749999999999999</c:v>
                </c:pt>
                <c:pt idx="38">
                  <c:v>2.85</c:v>
                </c:pt>
                <c:pt idx="39">
                  <c:v>2.9249999999999998</c:v>
                </c:pt>
                <c:pt idx="40">
                  <c:v>3</c:v>
                </c:pt>
              </c:numCache>
            </c:numRef>
          </c:xVal>
          <c:yVal>
            <c:numRef>
              <c:f>Sheet2!$E$2:$E$42</c:f>
              <c:numCache>
                <c:formatCode>General</c:formatCode>
                <c:ptCount val="41"/>
                <c:pt idx="0">
                  <c:v>1</c:v>
                </c:pt>
                <c:pt idx="1">
                  <c:v>0.99999999999999822</c:v>
                </c:pt>
                <c:pt idx="2">
                  <c:v>1.0056381989276457</c:v>
                </c:pt>
                <c:pt idx="3">
                  <c:v>1.0170101438871759</c:v>
                </c:pt>
                <c:pt idx="4">
                  <c:v>1.0343096327952901</c:v>
                </c:pt>
                <c:pt idx="5">
                  <c:v>1.0578342291092873</c:v>
                </c:pt>
                <c:pt idx="6">
                  <c:v>1.0879938076853863</c:v>
                </c:pt>
                <c:pt idx="7">
                  <c:v>1.1253224759921097</c:v>
                </c:pt>
                <c:pt idx="8">
                  <c:v>1.1704943568777202</c:v>
                </c:pt>
                <c:pt idx="9">
                  <c:v>1.224343886600479</c:v>
                </c:pt>
                <c:pt idx="10">
                  <c:v>1.2878914841954348</c:v>
                </c:pt>
                <c:pt idx="11">
                  <c:v>1.3623756970641205</c:v>
                </c:pt>
                <c:pt idx="12">
                  <c:v>1.4492932376102272</c:v>
                </c:pt>
                <c:pt idx="13">
                  <c:v>1.5504487156108833</c:v>
                </c:pt>
                <c:pt idx="14">
                  <c:v>1.668016365131789</c:v>
                </c:pt>
                <c:pt idx="15">
                  <c:v>1.8046166948222491</c:v>
                </c:pt>
                <c:pt idx="16">
                  <c:v>1.9634117978057324</c:v>
                </c:pt>
                <c:pt idx="17">
                  <c:v>2.1482240965973713</c:v>
                </c:pt>
                <c:pt idx="18">
                  <c:v>2.3636846414585397</c:v>
                </c:pt>
                <c:pt idx="19">
                  <c:v>2.6154188226480759</c:v>
                </c:pt>
                <c:pt idx="20">
                  <c:v>2.9102796248752067</c:v>
                </c:pt>
                <c:pt idx="21">
                  <c:v>3.2566415149933579</c:v>
                </c:pt>
                <c:pt idx="22">
                  <c:v>3.6647719379754529</c:v>
                </c:pt>
                <c:pt idx="23">
                  <c:v>4.1473025055804902</c:v>
                </c:pt>
                <c:pt idx="24">
                  <c:v>4.7198287067460978</c:v>
                </c:pt>
                <c:pt idx="25">
                  <c:v>5.4016759029613866</c:v>
                </c:pt>
                <c:pt idx="26">
                  <c:v>6.2168812479584794</c:v>
                </c:pt>
                <c:pt idx="27">
                  <c:v>7.195457013373832</c:v>
                </c:pt>
                <c:pt idx="28">
                  <c:v>8.3750220102817323</c:v>
                </c:pt>
                <c:pt idx="29">
                  <c:v>9.8029162899614715</c:v>
                </c:pt>
                <c:pt idx="30">
                  <c:v>11.538952726876522</c:v>
                </c:pt>
                <c:pt idx="31">
                  <c:v>13.659011079445087</c:v>
                </c:pt>
                <c:pt idx="32">
                  <c:v>16.259750743789706</c:v>
                </c:pt>
                <c:pt idx="33">
                  <c:v>19.464814691412844</c:v>
                </c:pt>
                <c:pt idx="34">
                  <c:v>23.433028825805266</c:v>
                </c:pt>
                <c:pt idx="35">
                  <c:v>28.369281952130393</c:v>
                </c:pt>
                <c:pt idx="36">
                  <c:v>34.539021058992411</c:v>
                </c:pt>
                <c:pt idx="37">
                  <c:v>42.287641945780265</c:v>
                </c:pt>
                <c:pt idx="38">
                  <c:v>52.066535046380856</c:v>
                </c:pt>
                <c:pt idx="39">
                  <c:v>64.468215569416245</c:v>
                </c:pt>
                <c:pt idx="40">
                  <c:v>80.273904262072122</c:v>
                </c:pt>
              </c:numCache>
            </c:numRef>
          </c:yVal>
          <c:smooth val="0"/>
        </c:ser>
        <c:ser>
          <c:idx val="3"/>
          <c:order val="1"/>
          <c:tx>
            <c:v>gauss 2f/3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Sheet2!$B$2:$B$42</c:f>
              <c:numCache>
                <c:formatCode>General</c:formatCode>
                <c:ptCount val="41"/>
                <c:pt idx="0">
                  <c:v>0</c:v>
                </c:pt>
                <c:pt idx="1">
                  <c:v>7.4999999999999997E-2</c:v>
                </c:pt>
                <c:pt idx="2">
                  <c:v>0.15</c:v>
                </c:pt>
                <c:pt idx="3">
                  <c:v>0.22500000000000001</c:v>
                </c:pt>
                <c:pt idx="4">
                  <c:v>0.3</c:v>
                </c:pt>
                <c:pt idx="5">
                  <c:v>0.375</c:v>
                </c:pt>
                <c:pt idx="6">
                  <c:v>0.45</c:v>
                </c:pt>
                <c:pt idx="7">
                  <c:v>0.52499999999999991</c:v>
                </c:pt>
                <c:pt idx="8">
                  <c:v>0.6</c:v>
                </c:pt>
                <c:pt idx="9">
                  <c:v>0.67500000000000004</c:v>
                </c:pt>
                <c:pt idx="10">
                  <c:v>0.75</c:v>
                </c:pt>
                <c:pt idx="11">
                  <c:v>0.82499999999999996</c:v>
                </c:pt>
                <c:pt idx="12">
                  <c:v>0.9</c:v>
                </c:pt>
                <c:pt idx="13">
                  <c:v>0.97499999999999987</c:v>
                </c:pt>
                <c:pt idx="14">
                  <c:v>1.0499999999999998</c:v>
                </c:pt>
                <c:pt idx="15">
                  <c:v>1.1249999999999998</c:v>
                </c:pt>
                <c:pt idx="16">
                  <c:v>1.2</c:v>
                </c:pt>
                <c:pt idx="17">
                  <c:v>1.2750000000000001</c:v>
                </c:pt>
                <c:pt idx="18">
                  <c:v>1.35</c:v>
                </c:pt>
                <c:pt idx="19">
                  <c:v>1.425</c:v>
                </c:pt>
                <c:pt idx="20">
                  <c:v>1.5</c:v>
                </c:pt>
                <c:pt idx="21">
                  <c:v>1.575</c:v>
                </c:pt>
                <c:pt idx="22">
                  <c:v>1.65</c:v>
                </c:pt>
                <c:pt idx="23">
                  <c:v>1.7249999999999999</c:v>
                </c:pt>
                <c:pt idx="24">
                  <c:v>1.8</c:v>
                </c:pt>
                <c:pt idx="25">
                  <c:v>1.875</c:v>
                </c:pt>
                <c:pt idx="26">
                  <c:v>1.9499999999999997</c:v>
                </c:pt>
                <c:pt idx="27">
                  <c:v>2.0249999999999999</c:v>
                </c:pt>
                <c:pt idx="28">
                  <c:v>2.0999999999999996</c:v>
                </c:pt>
                <c:pt idx="29">
                  <c:v>2.1749999999999998</c:v>
                </c:pt>
                <c:pt idx="30">
                  <c:v>2.2499999999999996</c:v>
                </c:pt>
                <c:pt idx="31">
                  <c:v>2.3249999999999997</c:v>
                </c:pt>
                <c:pt idx="32">
                  <c:v>2.4</c:v>
                </c:pt>
                <c:pt idx="33">
                  <c:v>2.4750000000000001</c:v>
                </c:pt>
                <c:pt idx="34">
                  <c:v>2.5500000000000003</c:v>
                </c:pt>
                <c:pt idx="35">
                  <c:v>2.625</c:v>
                </c:pt>
                <c:pt idx="36">
                  <c:v>2.7</c:v>
                </c:pt>
                <c:pt idx="37">
                  <c:v>2.7749999999999999</c:v>
                </c:pt>
                <c:pt idx="38">
                  <c:v>2.85</c:v>
                </c:pt>
                <c:pt idx="39">
                  <c:v>2.9249999999999998</c:v>
                </c:pt>
                <c:pt idx="40">
                  <c:v>3</c:v>
                </c:pt>
              </c:numCache>
            </c:numRef>
          </c:xVal>
          <c:yVal>
            <c:numRef>
              <c:f>Sheet2!$H$2:$H$42</c:f>
              <c:numCache>
                <c:formatCode>General</c:formatCode>
                <c:ptCount val="41"/>
                <c:pt idx="0">
                  <c:v>1</c:v>
                </c:pt>
                <c:pt idx="1">
                  <c:v>1</c:v>
                </c:pt>
                <c:pt idx="2">
                  <c:v>1.0127231667195136</c:v>
                </c:pt>
                <c:pt idx="3">
                  <c:v>1.0386571969076051</c:v>
                </c:pt>
                <c:pt idx="4">
                  <c:v>1.0788087733790943</c:v>
                </c:pt>
                <c:pt idx="5">
                  <c:v>1.1347689660431461</c:v>
                </c:pt>
                <c:pt idx="6">
                  <c:v>1.2088187181619001</c:v>
                </c:pt>
                <c:pt idx="7">
                  <c:v>1.3040842469314959</c:v>
                </c:pt>
                <c:pt idx="8">
                  <c:v>1.4247572251938601</c:v>
                </c:pt>
                <c:pt idx="9">
                  <c:v>1.5764014830896302</c:v>
                </c:pt>
                <c:pt idx="10">
                  <c:v>1.7663776043826207</c:v>
                </c:pt>
                <c:pt idx="11">
                  <c:v>2.0044305519492691</c:v>
                </c:pt>
                <c:pt idx="12">
                  <c:v>2.3035053628881643</c:v>
                </c:pt>
                <c:pt idx="13">
                  <c:v>2.6808850485958686</c:v>
                </c:pt>
                <c:pt idx="14">
                  <c:v>3.1597877398995524</c:v>
                </c:pt>
                <c:pt idx="15">
                  <c:v>3.7716239079449427</c:v>
                </c:pt>
                <c:pt idx="16">
                  <c:v>4.5592100884913229</c:v>
                </c:pt>
                <c:pt idx="17">
                  <c:v>5.5813799236808324</c:v>
                </c:pt>
                <c:pt idx="18">
                  <c:v>6.9196531248637783</c:v>
                </c:pt>
                <c:pt idx="19">
                  <c:v>8.6879601790905863</c:v>
                </c:pt>
                <c:pt idx="20">
                  <c:v>11.046942151572022</c:v>
                </c:pt>
                <c:pt idx="21">
                  <c:v>14.225158049368824</c:v>
                </c:pt>
                <c:pt idx="22">
                  <c:v>18.550810335700213</c:v>
                </c:pt>
                <c:pt idx="23">
                  <c:v>24.499624962377784</c:v>
                </c:pt>
                <c:pt idx="24">
                  <c:v>32.76776011657784</c:v>
                </c:pt>
                <c:pt idx="25">
                  <c:v>44.383837092035272</c:v>
                </c:pt>
                <c:pt idx="26">
                  <c:v>60.882672461512925</c:v>
                </c:pt>
                <c:pt idx="27">
                  <c:v>84.577208080320716</c:v>
                </c:pt>
                <c:pt idx="28">
                  <c:v>118.98816289393386</c:v>
                </c:pt>
                <c:pt idx="29">
                  <c:v>169.52937213007317</c:v>
                </c:pt>
                <c:pt idx="30">
                  <c:v>244.61153341401086</c:v>
                </c:pt>
                <c:pt idx="31">
                  <c:v>357.43715251829514</c:v>
                </c:pt>
                <c:pt idx="32">
                  <c:v>528.9483186536371</c:v>
                </c:pt>
                <c:pt idx="33">
                  <c:v>792.71592132644389</c:v>
                </c:pt>
                <c:pt idx="34">
                  <c:v>1203.1304383633069</c:v>
                </c:pt>
                <c:pt idx="35">
                  <c:v>1849.2628459115676</c:v>
                </c:pt>
                <c:pt idx="36">
                  <c:v>2878.560580424557</c:v>
                </c:pt>
                <c:pt idx="37">
                  <c:v>4537.7744573224036</c:v>
                </c:pt>
                <c:pt idx="38">
                  <c:v>7244.3803635183513</c:v>
                </c:pt>
                <c:pt idx="39">
                  <c:v>11712.521274419149</c:v>
                </c:pt>
                <c:pt idx="40">
                  <c:v>19177.427681917179</c:v>
                </c:pt>
              </c:numCache>
            </c:numRef>
          </c:yVal>
          <c:smooth val="0"/>
        </c:ser>
        <c:ser>
          <c:idx val="1"/>
          <c:order val="2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Sheet2!$B$2:$B$38</c:f>
              <c:numCache>
                <c:formatCode>General</c:formatCode>
                <c:ptCount val="37"/>
                <c:pt idx="0">
                  <c:v>0</c:v>
                </c:pt>
                <c:pt idx="1">
                  <c:v>7.4999999999999997E-2</c:v>
                </c:pt>
                <c:pt idx="2">
                  <c:v>0.15</c:v>
                </c:pt>
                <c:pt idx="3">
                  <c:v>0.22500000000000001</c:v>
                </c:pt>
                <c:pt idx="4">
                  <c:v>0.3</c:v>
                </c:pt>
                <c:pt idx="5">
                  <c:v>0.375</c:v>
                </c:pt>
                <c:pt idx="6">
                  <c:v>0.45</c:v>
                </c:pt>
                <c:pt idx="7">
                  <c:v>0.52499999999999991</c:v>
                </c:pt>
                <c:pt idx="8">
                  <c:v>0.6</c:v>
                </c:pt>
                <c:pt idx="9">
                  <c:v>0.67500000000000004</c:v>
                </c:pt>
                <c:pt idx="10">
                  <c:v>0.75</c:v>
                </c:pt>
                <c:pt idx="11">
                  <c:v>0.82499999999999996</c:v>
                </c:pt>
                <c:pt idx="12">
                  <c:v>0.9</c:v>
                </c:pt>
                <c:pt idx="13">
                  <c:v>0.97499999999999987</c:v>
                </c:pt>
                <c:pt idx="14">
                  <c:v>1.0499999999999998</c:v>
                </c:pt>
                <c:pt idx="15">
                  <c:v>1.1249999999999998</c:v>
                </c:pt>
                <c:pt idx="16">
                  <c:v>1.2</c:v>
                </c:pt>
                <c:pt idx="17">
                  <c:v>1.2750000000000001</c:v>
                </c:pt>
                <c:pt idx="18">
                  <c:v>1.35</c:v>
                </c:pt>
                <c:pt idx="19">
                  <c:v>1.425</c:v>
                </c:pt>
                <c:pt idx="20">
                  <c:v>1.5</c:v>
                </c:pt>
                <c:pt idx="21">
                  <c:v>1.575</c:v>
                </c:pt>
                <c:pt idx="22">
                  <c:v>1.65</c:v>
                </c:pt>
                <c:pt idx="23">
                  <c:v>1.7249999999999999</c:v>
                </c:pt>
                <c:pt idx="24">
                  <c:v>1.8</c:v>
                </c:pt>
                <c:pt idx="25">
                  <c:v>1.875</c:v>
                </c:pt>
                <c:pt idx="26">
                  <c:v>1.9499999999999997</c:v>
                </c:pt>
                <c:pt idx="27">
                  <c:v>2.0249999999999999</c:v>
                </c:pt>
                <c:pt idx="28">
                  <c:v>2.0999999999999996</c:v>
                </c:pt>
                <c:pt idx="29">
                  <c:v>2.1749999999999998</c:v>
                </c:pt>
                <c:pt idx="30">
                  <c:v>2.2499999999999996</c:v>
                </c:pt>
                <c:pt idx="31">
                  <c:v>2.3249999999999997</c:v>
                </c:pt>
                <c:pt idx="32">
                  <c:v>2.4</c:v>
                </c:pt>
                <c:pt idx="33">
                  <c:v>2.4750000000000001</c:v>
                </c:pt>
                <c:pt idx="34">
                  <c:v>2.5500000000000003</c:v>
                </c:pt>
                <c:pt idx="35">
                  <c:v>2.625</c:v>
                </c:pt>
                <c:pt idx="36">
                  <c:v>2.7</c:v>
                </c:pt>
              </c:numCache>
            </c:numRef>
          </c:xVal>
          <c:yVal>
            <c:numRef>
              <c:f>Sheet2!$K$2:$K$38</c:f>
              <c:numCache>
                <c:formatCode>General</c:formatCode>
                <c:ptCount val="37"/>
                <c:pt idx="0">
                  <c:v>1</c:v>
                </c:pt>
                <c:pt idx="1">
                  <c:v>1</c:v>
                </c:pt>
                <c:pt idx="2">
                  <c:v>1.0517040961418651</c:v>
                </c:pt>
                <c:pt idx="3">
                  <c:v>1.1632705137050778</c:v>
                </c:pt>
                <c:pt idx="4">
                  <c:v>1.3531985090272423</c:v>
                </c:pt>
                <c:pt idx="5">
                  <c:v>1.6555260106265484</c:v>
                </c:pt>
                <c:pt idx="6">
                  <c:v>2.1301211665461173</c:v>
                </c:pt>
                <c:pt idx="7">
                  <c:v>2.8824814850115188</c:v>
                </c:pt>
                <c:pt idx="8">
                  <c:v>4.1022564346024142</c:v>
                </c:pt>
                <c:pt idx="9">
                  <c:v>6.1400697883422746</c:v>
                </c:pt>
                <c:pt idx="10">
                  <c:v>9.6653641405337556</c:v>
                </c:pt>
                <c:pt idx="11">
                  <c:v>16.001391610194226</c:v>
                </c:pt>
                <c:pt idx="12">
                  <c:v>27.860707415816378</c:v>
                </c:pt>
                <c:pt idx="13">
                  <c:v>51.017788704643031</c:v>
                </c:pt>
                <c:pt idx="14">
                  <c:v>98.25315474035196</c:v>
                </c:pt>
                <c:pt idx="15">
                  <c:v>199.0064055086408</c:v>
                </c:pt>
                <c:pt idx="16">
                  <c:v>423.91970506267097</c:v>
                </c:pt>
                <c:pt idx="17">
                  <c:v>949.72198044921038</c:v>
                </c:pt>
                <c:pt idx="18">
                  <c:v>2237.7216839798339</c:v>
                </c:pt>
                <c:pt idx="19">
                  <c:v>5545.1426921856455</c:v>
                </c:pt>
                <c:pt idx="20">
                  <c:v>14451.630744520278</c:v>
                </c:pt>
                <c:pt idx="21">
                  <c:v>39611.280191531041</c:v>
                </c:pt>
                <c:pt idx="22">
                  <c:v>114187.67481533287</c:v>
                </c:pt>
                <c:pt idx="23">
                  <c:v>346193.06549759366</c:v>
                </c:pt>
                <c:pt idx="24">
                  <c:v>1103867.0122385616</c:v>
                </c:pt>
                <c:pt idx="25">
                  <c:v>3701816.5431811265</c:v>
                </c:pt>
                <c:pt idx="26">
                  <c:v>13056094.183827221</c:v>
                </c:pt>
                <c:pt idx="27">
                  <c:v>48429776.341229245</c:v>
                </c:pt>
                <c:pt idx="28">
                  <c:v>188935205.33026955</c:v>
                </c:pt>
                <c:pt idx="29">
                  <c:v>775202759.64654398</c:v>
                </c:pt>
                <c:pt idx="30">
                  <c:v>3345186149.5712695</c:v>
                </c:pt>
                <c:pt idx="31">
                  <c:v>15181769662.28194</c:v>
                </c:pt>
                <c:pt idx="32">
                  <c:v>72469861167.445267</c:v>
                </c:pt>
                <c:pt idx="33">
                  <c:v>363763191513.36066</c:v>
                </c:pt>
                <c:pt idx="34">
                  <c:v>1922623678885.9639</c:v>
                </c:pt>
                <c:pt idx="35">
                  <c:v>10549132553887.461</c:v>
                </c:pt>
                <c:pt idx="36">
                  <c:v>61671851853495.914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911968"/>
        <c:axId val="414912360"/>
        <c:extLst/>
      </c:scatterChart>
      <c:valAx>
        <c:axId val="414911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912360"/>
        <c:crosses val="autoZero"/>
        <c:crossBetween val="midCat"/>
      </c:valAx>
      <c:valAx>
        <c:axId val="414912360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911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52387</xdr:colOff>
      <xdr:row>5</xdr:row>
      <xdr:rowOff>0</xdr:rowOff>
    </xdr:from>
    <xdr:to>
      <xdr:col>13</xdr:col>
      <xdr:colOff>357187</xdr:colOff>
      <xdr:row>19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21</xdr:row>
      <xdr:rowOff>0</xdr:rowOff>
    </xdr:from>
    <xdr:to>
      <xdr:col>13</xdr:col>
      <xdr:colOff>304800</xdr:colOff>
      <xdr:row>35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18</xdr:col>
      <xdr:colOff>9525</xdr:colOff>
      <xdr:row>3</xdr:row>
      <xdr:rowOff>9525</xdr:rowOff>
    </xdr:from>
    <xdr:to>
      <xdr:col>22</xdr:col>
      <xdr:colOff>428625</xdr:colOff>
      <xdr:row>15</xdr:row>
      <xdr:rowOff>9525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639675" y="581025"/>
          <a:ext cx="2857500" cy="2286000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16</xdr:row>
      <xdr:rowOff>0</xdr:rowOff>
    </xdr:from>
    <xdr:to>
      <xdr:col>22</xdr:col>
      <xdr:colOff>419100</xdr:colOff>
      <xdr:row>28</xdr:row>
      <xdr:rowOff>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630150" y="3048000"/>
          <a:ext cx="2857500" cy="2286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</xdr:row>
      <xdr:rowOff>9525</xdr:rowOff>
    </xdr:from>
    <xdr:to>
      <xdr:col>16</xdr:col>
      <xdr:colOff>304800</xdr:colOff>
      <xdr:row>16</xdr:row>
      <xdr:rowOff>85725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20</xdr:row>
      <xdr:rowOff>0</xdr:rowOff>
    </xdr:from>
    <xdr:to>
      <xdr:col>16</xdr:col>
      <xdr:colOff>304800</xdr:colOff>
      <xdr:row>34</xdr:row>
      <xdr:rowOff>76200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0</xdr:colOff>
      <xdr:row>5</xdr:row>
      <xdr:rowOff>0</xdr:rowOff>
    </xdr:from>
    <xdr:to>
      <xdr:col>30</xdr:col>
      <xdr:colOff>304800</xdr:colOff>
      <xdr:row>19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5</xdr:row>
      <xdr:rowOff>0</xdr:rowOff>
    </xdr:from>
    <xdr:to>
      <xdr:col>14</xdr:col>
      <xdr:colOff>38100</xdr:colOff>
      <xdr:row>19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Tianshen\work%20presentation\testweigh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>
        <row r="2">
          <cell r="A2">
            <v>0</v>
          </cell>
          <cell r="C2">
            <v>1</v>
          </cell>
          <cell r="D2">
            <v>1</v>
          </cell>
          <cell r="E2">
            <v>8.9010362868729653E-2</v>
          </cell>
          <cell r="F2">
            <v>1</v>
          </cell>
          <cell r="G2">
            <v>1</v>
          </cell>
          <cell r="H2">
            <v>1</v>
          </cell>
          <cell r="R2">
            <v>2.9892644052894768E-2</v>
          </cell>
          <cell r="S2">
            <v>1</v>
          </cell>
          <cell r="T2">
            <v>4.4786515128255044E-2</v>
          </cell>
          <cell r="U2">
            <v>1</v>
          </cell>
        </row>
        <row r="3">
          <cell r="A3">
            <v>1.0000000000000001E-5</v>
          </cell>
          <cell r="C3">
            <v>0.93023255813953487</v>
          </cell>
          <cell r="D3">
            <v>4.0457849423442285E-2</v>
          </cell>
          <cell r="E3">
            <v>8.9010362868729653E-2</v>
          </cell>
          <cell r="F3">
            <v>1</v>
          </cell>
          <cell r="G3">
            <v>0.99999925000056245</v>
          </cell>
          <cell r="H3">
            <v>0.9999999999925</v>
          </cell>
          <cell r="R3">
            <v>2.9892644052894823E-2</v>
          </cell>
          <cell r="S3">
            <v>1.0000000000000018</v>
          </cell>
          <cell r="T3">
            <v>4.4786515128255044E-2</v>
          </cell>
          <cell r="U3">
            <v>1</v>
          </cell>
        </row>
        <row r="4">
          <cell r="A4">
            <v>2.0000000000000002E-5</v>
          </cell>
          <cell r="C4">
            <v>0.86956521739130443</v>
          </cell>
          <cell r="D4">
            <v>2.8951085108982953E-2</v>
          </cell>
          <cell r="E4">
            <v>8.463441684335038E-2</v>
          </cell>
          <cell r="F4">
            <v>0.95083779141724412</v>
          </cell>
          <cell r="G4">
            <v>0.99999700000900005</v>
          </cell>
          <cell r="H4">
            <v>0.99999999994</v>
          </cell>
          <cell r="R4">
            <v>2.972504831734768E-2</v>
          </cell>
          <cell r="S4">
            <v>0.99439341213007026</v>
          </cell>
          <cell r="T4">
            <v>4.4223847740474609E-2</v>
          </cell>
          <cell r="U4">
            <v>0.98743667851429995</v>
          </cell>
        </row>
        <row r="5">
          <cell r="A5">
            <v>3.0000000000000001E-5</v>
          </cell>
          <cell r="C5">
            <v>0.81632653061224481</v>
          </cell>
          <cell r="D5">
            <v>2.3764714979476704E-2</v>
          </cell>
          <cell r="E5">
            <v>7.6517337816143005E-2</v>
          </cell>
          <cell r="F5">
            <v>0.85964527443831384</v>
          </cell>
          <cell r="G5">
            <v>0.99999325004556217</v>
          </cell>
          <cell r="H5">
            <v>0.99999999979749998</v>
          </cell>
          <cell r="R5">
            <v>2.939267049848715E-2</v>
          </cell>
          <cell r="S5">
            <v>0.98327436162813442</v>
          </cell>
          <cell r="T5">
            <v>4.3119631059793329E-2</v>
          </cell>
          <cell r="U5">
            <v>0.96278156351999566</v>
          </cell>
        </row>
        <row r="6">
          <cell r="A6">
            <v>4.0000000000000003E-5</v>
          </cell>
          <cell r="C6">
            <v>0.76923076923076916</v>
          </cell>
          <cell r="D6">
            <v>2.0646582882403595E-2</v>
          </cell>
          <cell r="E6">
            <v>6.5777757125017433E-2</v>
          </cell>
          <cell r="F6">
            <v>0.73898987719019738</v>
          </cell>
          <cell r="G6">
            <v>0.99998800014399836</v>
          </cell>
          <cell r="H6">
            <v>0.99999999951999996</v>
          </cell>
          <cell r="R6">
            <v>2.8901059320223021E-2</v>
          </cell>
          <cell r="S6">
            <v>0.96682847021102758</v>
          </cell>
          <cell r="T6">
            <v>4.1514785783557051E-2</v>
          </cell>
          <cell r="U6">
            <v>0.92694833846016489</v>
          </cell>
        </row>
        <row r="7">
          <cell r="A7">
            <v>5.0000000000000002E-5</v>
          </cell>
          <cell r="C7">
            <v>0.72727272727272729</v>
          </cell>
          <cell r="D7">
            <v>1.850720561586024E-2</v>
          </cell>
          <cell r="E7">
            <v>5.3765608209950688E-2</v>
          </cell>
          <cell r="F7">
            <v>0.6040376252509263</v>
          </cell>
          <cell r="G7">
            <v>0.99998125035155594</v>
          </cell>
          <cell r="H7">
            <v>0.99999999906249992</v>
          </cell>
          <cell r="R7">
            <v>2.8258344483771181E-2</v>
          </cell>
          <cell r="S7">
            <v>0.94532770114842601</v>
          </cell>
          <cell r="T7">
            <v>3.946751847155483E-2</v>
          </cell>
          <cell r="U7">
            <v>0.88123664809668234</v>
          </cell>
        </row>
        <row r="8">
          <cell r="A8">
            <v>6.0000000000000002E-5</v>
          </cell>
          <cell r="C8">
            <v>0.68965517241379315</v>
          </cell>
          <cell r="D8">
            <v>1.692197693927423E-2</v>
          </cell>
          <cell r="E8">
            <v>4.1786525699406774E-2</v>
          </cell>
          <cell r="F8">
            <v>0.46945686269173553</v>
          </cell>
          <cell r="G8">
            <v>0.99997300072898032</v>
          </cell>
          <cell r="H8">
            <v>0.99999999838000009</v>
          </cell>
          <cell r="R8">
            <v>2.7475013039356178E-2</v>
          </cell>
          <cell r="S8">
            <v>0.91912287821510152</v>
          </cell>
          <cell r="T8">
            <v>3.7049819344588175E-2</v>
          </cell>
          <cell r="U8">
            <v>0.82725390083351402</v>
          </cell>
        </row>
        <row r="9">
          <cell r="A9">
            <v>6.9999999999999994E-5</v>
          </cell>
          <cell r="C9">
            <v>0.65573770491803285</v>
          </cell>
          <cell r="D9">
            <v>1.568639705069368E-2</v>
          </cell>
          <cell r="E9">
            <v>3.0879769161248904E-2</v>
          </cell>
          <cell r="F9">
            <v>0.34692330382687742</v>
          </cell>
          <cell r="G9">
            <v>0.99996325135051289</v>
          </cell>
          <cell r="H9">
            <v>0.99999999742750001</v>
          </cell>
          <cell r="R9">
            <v>2.6563624819224141E-2</v>
          </cell>
          <cell r="S9">
            <v>0.88863416605838019</v>
          </cell>
          <cell r="T9">
            <v>3.4343268261722737E-2</v>
          </cell>
          <cell r="U9">
            <v>0.76682162395028941</v>
          </cell>
        </row>
        <row r="10">
          <cell r="A10">
            <v>8.0000000000000007E-5</v>
          </cell>
          <cell r="C10">
            <v>0.625</v>
          </cell>
          <cell r="D10">
            <v>1.468816166370164E-2</v>
          </cell>
          <cell r="E10">
            <v>2.1697903163227394E-2</v>
          </cell>
          <cell r="F10">
            <v>0.2437682811744846</v>
          </cell>
          <cell r="G10">
            <v>0.99995200230388936</v>
          </cell>
          <cell r="H10">
            <v>0.9999999961599999</v>
          </cell>
          <cell r="R10">
            <v>2.5538477718622277E-2</v>
          </cell>
          <cell r="S10">
            <v>0.85433987282731383</v>
          </cell>
          <cell r="T10">
            <v>3.1434488863294696E-2</v>
          </cell>
          <cell r="U10">
            <v>0.70187396302828697</v>
          </cell>
        </row>
        <row r="11">
          <cell r="A11">
            <v>9.0000000000000006E-5</v>
          </cell>
          <cell r="C11">
            <v>0.59701492537313428</v>
          </cell>
          <cell r="D11">
            <v>1.3859774247513293E-2</v>
          </cell>
          <cell r="E11">
            <v>1.4496636998772794E-2</v>
          </cell>
          <cell r="F11">
            <v>0.16286459836313763</v>
          </cell>
          <cell r="G11">
            <v>0.9999392536903382</v>
          </cell>
          <cell r="H11">
            <v>0.99999999453249999</v>
          </cell>
          <cell r="R11">
            <v>2.4415235278296588E-2</v>
          </cell>
          <cell r="S11">
            <v>0.81676399167280234</v>
          </cell>
          <cell r="T11">
            <v>2.8410601999991014E-2</v>
          </cell>
          <cell r="U11">
            <v>0.63435616543577089</v>
          </cell>
        </row>
        <row r="12">
          <cell r="A12">
            <v>1E-4</v>
          </cell>
          <cell r="C12">
            <v>0.5714285714285714</v>
          </cell>
          <cell r="D12">
            <v>1.3157894736842105E-2</v>
          </cell>
          <cell r="E12">
            <v>9.2092094591083029E-3</v>
          </cell>
          <cell r="F12">
            <v>0.10346221678356513</v>
          </cell>
          <cell r="G12">
            <v>0.99992500562457809</v>
          </cell>
          <cell r="H12">
            <v>0.99999999250000016</v>
          </cell>
          <cell r="R12">
            <v>2.3210530094908699E-2</v>
          </cell>
          <cell r="S12">
            <v>0.7764629336179788</v>
          </cell>
          <cell r="T12">
            <v>2.5355006209959674E-2</v>
          </cell>
          <cell r="U12">
            <v>0.56613036619059554</v>
          </cell>
        </row>
        <row r="13">
          <cell r="A13">
            <v>1.1E-4</v>
          </cell>
          <cell r="C13">
            <v>0.54794520547945202</v>
          </cell>
          <cell r="D13">
            <v>1.2553247169281721E-2</v>
          </cell>
          <cell r="E13">
            <v>5.562663863061923E-3</v>
          </cell>
          <cell r="F13">
            <v>6.2494564495435279E-2</v>
          </cell>
          <cell r="G13">
            <v>0.99990925823481513</v>
          </cell>
          <cell r="H13">
            <v>0.99999999001750017</v>
          </cell>
          <cell r="R13">
            <v>2.1941557029615644E-2</v>
          </cell>
          <cell r="S13">
            <v>0.73401191914607</v>
          </cell>
          <cell r="T13">
            <v>2.2343759969484123E-2</v>
          </cell>
          <cell r="U13">
            <v>0.49889481031284411</v>
          </cell>
        </row>
        <row r="14">
          <cell r="A14">
            <v>1.2E-4</v>
          </cell>
          <cell r="C14">
            <v>0.52631578947368418</v>
          </cell>
          <cell r="D14">
            <v>1.2025245758745728E-2</v>
          </cell>
          <cell r="E14">
            <v>3.1948349889421301E-3</v>
          </cell>
          <cell r="F14">
            <v>3.589284310248006E-2</v>
          </cell>
          <cell r="G14">
            <v>0.99989201166274044</v>
          </cell>
          <cell r="H14">
            <v>0.99999998704000026</v>
          </cell>
          <cell r="R14">
            <v>2.062567000049309E-2</v>
          </cell>
          <cell r="S14">
            <v>0.68999148967873669</v>
          </cell>
          <cell r="T14">
            <v>1.9442765729922651E-2</v>
          </cell>
          <cell r="U14">
            <v>0.43412097758096263</v>
          </cell>
        </row>
        <row r="15">
          <cell r="A15">
            <v>1.2999999999999999E-4</v>
          </cell>
          <cell r="C15">
            <v>0.50632911392405067</v>
          </cell>
          <cell r="D15">
            <v>1.1558935496469309E-2</v>
          </cell>
          <cell r="E15">
            <v>1.7446926871730328E-3</v>
          </cell>
          <cell r="F15">
            <v>1.9601006342891376E-2</v>
          </cell>
          <cell r="G15">
            <v>0.99987326606352644</v>
          </cell>
          <cell r="H15">
            <v>0.99999998352250019</v>
          </cell>
          <cell r="R15">
            <v>1.9279995366449088E-2</v>
          </cell>
          <cell r="S15">
            <v>0.64497457409031156</v>
          </cell>
          <cell r="T15">
            <v>1.6705869261985806E-2</v>
          </cell>
          <cell r="U15">
            <v>0.37301114440686545</v>
          </cell>
        </row>
        <row r="16">
          <cell r="A16">
            <v>1.3999999999999999E-4</v>
          </cell>
          <cell r="C16">
            <v>0.48780487804878053</v>
          </cell>
          <cell r="D16">
            <v>1.1143154273113316E-2</v>
          </cell>
          <cell r="E16">
            <v>9.0592880303896894E-4</v>
          </cell>
          <cell r="F16">
            <v>1.0177790246457158E-2</v>
          </cell>
          <cell r="G16">
            <v>0.99985302160582401</v>
          </cell>
          <cell r="H16">
            <v>0.99999997942000052</v>
          </cell>
          <cell r="R16">
            <v>1.7921073604414528E-2</v>
          </cell>
          <cell r="S16">
            <v>0.59951450171832732</v>
          </cell>
          <cell r="T16">
            <v>1.4173899899263098E-2</v>
          </cell>
          <cell r="U16">
            <v>0.31647695425003114</v>
          </cell>
        </row>
        <row r="17">
          <cell r="A17">
            <v>1.4999999999999999E-4</v>
          </cell>
          <cell r="C17">
            <v>0.47058823529411764</v>
          </cell>
          <cell r="D17">
            <v>1.0769378931354137E-2</v>
          </cell>
          <cell r="E17">
            <v>4.4727385855358737E-4</v>
          </cell>
          <cell r="F17">
            <v>5.0249638821629802E-3</v>
          </cell>
          <cell r="G17">
            <v>0.99983127847175779</v>
          </cell>
          <cell r="H17">
            <v>0.99999997468750057</v>
          </cell>
          <cell r="R17">
            <v>1.6564539239087073E-2</v>
          </cell>
          <cell r="S17">
            <v>0.55413429503848066</v>
          </cell>
          <cell r="T17">
            <v>1.1874597314411983E-2</v>
          </cell>
          <cell r="U17">
            <v>0.26513778266531174</v>
          </cell>
        </row>
        <row r="18">
          <cell r="A18">
            <v>1.6000000000000001E-4</v>
          </cell>
          <cell r="C18">
            <v>0.45454545454545453</v>
          </cell>
          <cell r="D18">
            <v>1.0430973419830134E-2</v>
          </cell>
          <cell r="E18">
            <v>2.0996986411747631E-4</v>
          </cell>
          <cell r="F18">
            <v>2.3589372894382513E-3</v>
          </cell>
          <cell r="G18">
            <v>0.99980803685692354</v>
          </cell>
          <cell r="H18">
            <v>0.9999999692800009</v>
          </cell>
          <cell r="R18">
            <v>1.522484691510062E-2</v>
          </cell>
          <cell r="S18">
            <v>0.50931750594428482</v>
          </cell>
          <cell r="T18">
            <v>9.8233058488154112E-3</v>
          </cell>
          <cell r="U18">
            <v>0.2193362403992459</v>
          </cell>
        </row>
        <row r="19">
          <cell r="A19">
            <v>1.7000000000000001E-4</v>
          </cell>
          <cell r="C19">
            <v>0.4395604395604395</v>
          </cell>
          <cell r="D19">
            <v>1.0122683269156484E-2</v>
          </cell>
          <cell r="E19">
            <v>9.3722546914865035E-5</v>
          </cell>
          <cell r="F19">
            <v>1.0529397240306142E-3</v>
          </cell>
          <cell r="G19">
            <v>0.9997832969703816</v>
          </cell>
          <cell r="H19">
            <v>0.99999996315250139</v>
          </cell>
          <cell r="R19">
            <v>1.3915049226122411E-2</v>
          </cell>
          <cell r="S19">
            <v>0.46550078345361001</v>
          </cell>
          <cell r="T19">
            <v>8.0242728036186151E-3</v>
          </cell>
          <cell r="U19">
            <v>0.17916716182626674</v>
          </cell>
        </row>
        <row r="20">
          <cell r="A20">
            <v>1.8000000000000001E-4</v>
          </cell>
          <cell r="C20">
            <v>0.42553191489361702</v>
          </cell>
          <cell r="D20">
            <v>9.840286348033439E-3</v>
          </cell>
          <cell r="E20">
            <v>3.9777226768622498E-5</v>
          </cell>
          <cell r="F20">
            <v>4.4688309862622397E-4</v>
          </cell>
          <cell r="G20">
            <v>0.99975705903465462</v>
          </cell>
          <cell r="H20">
            <v>0.99999995626000182</v>
          </cell>
          <cell r="R20">
            <v>1.2646629558183853E-2</v>
          </cell>
          <cell r="S20">
            <v>0.42306828180892109</v>
          </cell>
          <cell r="T20">
            <v>6.4723641951541788E-3</v>
          </cell>
          <cell r="U20">
            <v>0.144515914592133</v>
          </cell>
        </row>
        <row r="21">
          <cell r="A21">
            <v>1.9000000000000001E-4</v>
          </cell>
          <cell r="C21">
            <v>0.41237113402061859</v>
          </cell>
          <cell r="D21">
            <v>9.5803458232982426E-3</v>
          </cell>
          <cell r="E21">
            <v>1.6051951736817394E-5</v>
          </cell>
          <cell r="F21">
            <v>1.8033801031111879E-4</v>
          </cell>
          <cell r="G21">
            <v>0.99972932328572028</v>
          </cell>
          <cell r="H21">
            <v>0.99999994855750263</v>
          </cell>
          <cell r="R21">
            <v>1.1429390885330126E-2</v>
          </cell>
          <cell r="S21">
            <v>0.38234794035301528</v>
          </cell>
          <cell r="T21">
            <v>5.1550092547665294E-3</v>
          </cell>
          <cell r="U21">
            <v>0.11510181669647974</v>
          </cell>
        </row>
        <row r="22">
          <cell r="A22">
            <v>2.0000000000000001E-4</v>
          </cell>
          <cell r="C22">
            <v>0.4</v>
          </cell>
          <cell r="D22">
            <v>9.3400317519763652E-3</v>
          </cell>
          <cell r="E22">
            <v>6.1591916125092183E-6</v>
          </cell>
          <cell r="F22">
            <v>6.9196343144816143E-5</v>
          </cell>
          <cell r="G22">
            <v>0.99970008997300808</v>
          </cell>
          <cell r="H22">
            <v>0.99999994000000347</v>
          </cell>
          <cell r="R22">
            <v>1.0271399283213745E-2</v>
          </cell>
          <cell r="S22">
            <v>0.34360959388666307</v>
          </cell>
          <cell r="T22">
            <v>4.0542002043417735E-3</v>
          </cell>
          <cell r="U22">
            <v>9.0522787779575384E-2</v>
          </cell>
        </row>
        <row r="23">
          <cell r="A23">
            <v>2.1000000000000001E-4</v>
          </cell>
          <cell r="C23">
            <v>0.38834951456310679</v>
          </cell>
          <cell r="D23">
            <v>9.1169898485730667E-3</v>
          </cell>
          <cell r="E23">
            <v>2.2470963432219548E-6</v>
          </cell>
          <cell r="F23">
            <v>2.5245334035273159E-5</v>
          </cell>
          <cell r="G23">
            <v>0.99966935935939183</v>
          </cell>
          <cell r="H23">
            <v>0.9999999305425048</v>
          </cell>
          <cell r="R23">
            <v>9.1789789927049226E-3</v>
          </cell>
          <cell r="S23">
            <v>0.30706480753133786</v>
          </cell>
          <cell r="T23">
            <v>3.1484019349958814E-3</v>
          </cell>
          <cell r="U23">
            <v>7.029798871333949E-2</v>
          </cell>
        </row>
        <row r="24">
          <cell r="A24">
            <v>2.2000000000000001E-4</v>
          </cell>
          <cell r="C24">
            <v>0.37735849056603771</v>
          </cell>
          <cell r="D24">
            <v>8.9092433575589901E-3</v>
          </cell>
          <cell r="E24">
            <v>7.7950937360515837E-7</v>
          </cell>
          <cell r="F24">
            <v>8.7575125915929604E-6</v>
          </cell>
          <cell r="G24">
            <v>0.99963713172118529</v>
          </cell>
          <cell r="H24">
            <v>0.99999992014000638</v>
          </cell>
          <cell r="R24">
            <v>8.1567542425050599E-3</v>
          </cell>
          <cell r="S24">
            <v>0.2728682758230338</v>
          </cell>
          <cell r="T24">
            <v>2.4142619280660416E-3</v>
          </cell>
          <cell r="U24">
            <v>5.3906000972666103E-2</v>
          </cell>
        </row>
        <row r="25">
          <cell r="A25">
            <v>2.3000000000000001E-4</v>
          </cell>
          <cell r="C25">
            <v>0.36697247706422015</v>
          </cell>
          <cell r="D25">
            <v>8.7151185916417313E-3</v>
          </cell>
          <cell r="E25">
            <v>2.5711191742328054E-7</v>
          </cell>
          <cell r="F25">
            <v>2.8885616139152586E-6</v>
          </cell>
          <cell r="G25">
            <v>0.99960340734813469</v>
          </cell>
          <cell r="H25">
            <v>0.99999990874750833</v>
          </cell>
          <cell r="R25">
            <v>7.2077317756956694E-3</v>
          </cell>
          <cell r="S25">
            <v>0.24112058347671261</v>
          </cell>
          <cell r="T25">
            <v>1.8280490087921875E-3</v>
          </cell>
          <cell r="U25">
            <v>4.0816951342546023E-2</v>
          </cell>
        </row>
        <row r="26">
          <cell r="A26">
            <v>2.4000000000000001E-4</v>
          </cell>
          <cell r="C26">
            <v>0.35714285714285715</v>
          </cell>
          <cell r="D26">
            <v>8.5331876721403445E-3</v>
          </cell>
          <cell r="E26">
            <v>8.0635041976861999E-8</v>
          </cell>
          <cell r="F26">
            <v>9.0590622684889654E-7</v>
          </cell>
          <cell r="G26">
            <v>0.99956818654341328</v>
          </cell>
          <cell r="H26">
            <v>0.99999989632001085</v>
          </cell>
          <cell r="R26">
            <v>6.3334171450266652E-3</v>
          </cell>
          <cell r="S26">
            <v>0.21187209581794572</v>
          </cell>
          <cell r="T26">
            <v>1.3667859801499427E-3</v>
          </cell>
          <cell r="U26">
            <v>3.0517801535481844E-2</v>
          </cell>
        </row>
        <row r="27">
          <cell r="A27">
            <v>2.5000000000000001E-4</v>
          </cell>
          <cell r="C27">
            <v>0.34782608695652173</v>
          </cell>
          <cell r="D27">
            <v>8.3622239630419398E-3</v>
          </cell>
          <cell r="E27">
            <v>2.404504972908228E-8</v>
          </cell>
          <cell r="F27">
            <v>2.7013764413637255E-7</v>
          </cell>
          <cell r="G27">
            <v>0.99953146962361394</v>
          </cell>
          <cell r="H27">
            <v>0.99999988281251384</v>
          </cell>
          <cell r="R27">
            <v>5.5339573476643755E-3</v>
          </cell>
          <cell r="S27">
            <v>0.18512773034971705</v>
          </cell>
          <cell r="T27">
            <v>1.0090726278438877E-3</v>
          </cell>
          <cell r="U27">
            <v>2.2530724369918237E-2</v>
          </cell>
        </row>
        <row r="28">
          <cell r="A28">
            <v>2.5999999999999998E-4</v>
          </cell>
          <cell r="C28">
            <v>0.33898305084745767</v>
          </cell>
          <cell r="D28">
            <v>8.2011670011267936E-3</v>
          </cell>
          <cell r="E28">
            <v>6.8175337597509156E-9</v>
          </cell>
          <cell r="F28">
            <v>7.6592584728648396E-8</v>
          </cell>
          <cell r="G28">
            <v>0.99949325691874213</v>
          </cell>
          <cell r="H28">
            <v>0.9999998681800174</v>
          </cell>
          <cell r="R28">
            <v>4.8083022436227196E-3</v>
          </cell>
          <cell r="S28">
            <v>0.16085235669064507</v>
          </cell>
          <cell r="T28">
            <v>7.3562005932914509E-4</v>
          </cell>
          <cell r="U28">
            <v>1.6425034571735522E-2</v>
          </cell>
        </row>
        <row r="29">
          <cell r="A29">
            <v>2.7E-4</v>
          </cell>
          <cell r="C29">
            <v>0.33057851239669422</v>
          </cell>
          <cell r="D29">
            <v>8.0490946194753474E-3</v>
          </cell>
          <cell r="E29">
            <v>1.8379263666545853E-9</v>
          </cell>
          <cell r="F29">
            <v>2.0648453813912824E-8</v>
          </cell>
          <cell r="G29">
            <v>0.99945354877220871</v>
          </cell>
          <cell r="H29">
            <v>0.99999985237752176</v>
          </cell>
          <cell r="R29">
            <v>4.1543774074856987E-3</v>
          </cell>
          <cell r="S29">
            <v>0.13897657899162633</v>
          </cell>
          <cell r="T29">
            <v>5.2953409251488281E-4</v>
          </cell>
          <cell r="U29">
            <v>1.182351631955416E-2</v>
          </cell>
        </row>
        <row r="30">
          <cell r="A30">
            <v>2.7999999999999998E-4</v>
          </cell>
          <cell r="C30">
            <v>0.32258064516129037</v>
          </cell>
          <cell r="D30">
            <v>7.9052005829012215E-3</v>
          </cell>
          <cell r="E30">
            <v>4.7111581302772265E-10</v>
          </cell>
          <cell r="F30">
            <v>5.2928198228167311E-9</v>
          </cell>
          <cell r="G30">
            <v>0.99941234554082192</v>
          </cell>
          <cell r="H30">
            <v>0.99999983536002701</v>
          </cell>
          <cell r="R30">
            <v>3.5692615513364112E-3</v>
          </cell>
          <cell r="S30">
            <v>0.11940267127326157</v>
          </cell>
          <cell r="T30">
            <v>3.7639471052408613E-4</v>
          </cell>
          <cell r="U30">
            <v>8.4041973224798904E-3</v>
          </cell>
        </row>
        <row r="31">
          <cell r="A31">
            <v>2.9E-4</v>
          </cell>
          <cell r="C31">
            <v>0.31496062992125984</v>
          </cell>
          <cell r="D31">
            <v>7.7687764917051165E-3</v>
          </cell>
          <cell r="E31">
            <v>1.1482204076429525E-10</v>
          </cell>
          <cell r="F31">
            <v>1.2899850878445698E-9</v>
          </cell>
          <cell r="G31">
            <v>0.99936964759477953</v>
          </cell>
          <cell r="H31">
            <v>0.99999981708253338</v>
          </cell>
          <cell r="R31">
            <v>3.0493623702066985E-3</v>
          </cell>
          <cell r="S31">
            <v>0.10201045999179192</v>
          </cell>
          <cell r="T31">
            <v>2.641814487102101E-4</v>
          </cell>
          <cell r="U31">
            <v>5.8986828502658505E-3</v>
          </cell>
        </row>
        <row r="32">
          <cell r="A32">
            <v>2.9999999999999997E-4</v>
          </cell>
          <cell r="C32">
            <v>0.30769230769230771</v>
          </cell>
          <cell r="D32">
            <v>7.6391970230926748E-3</v>
          </cell>
          <cell r="E32">
            <v>2.6608493186586202E-11</v>
          </cell>
          <cell r="F32">
            <v>2.9893702630813639E-10</v>
          </cell>
          <cell r="G32">
            <v>0.99932545531766059</v>
          </cell>
          <cell r="H32">
            <v>0.99999979750004087</v>
          </cell>
          <cell r="R32">
            <v>2.5905855375651932E-3</v>
          </cell>
          <cell r="S32">
            <v>8.6662977452953815E-2</v>
          </cell>
          <cell r="T32">
            <v>1.8309240984337727E-4</v>
          </cell>
          <cell r="U32">
            <v>4.0881146773544654E-3</v>
          </cell>
        </row>
        <row r="33">
          <cell r="A33">
            <v>3.1E-4</v>
          </cell>
          <cell r="C33">
            <v>0.3007518796992481</v>
          </cell>
          <cell r="D33">
            <v>7.5159078061791396E-3</v>
          </cell>
          <cell r="E33">
            <v>5.8629767707429892E-12</v>
          </cell>
          <cell r="F33">
            <v>6.586847398195159E-11</v>
          </cell>
          <cell r="G33">
            <v>0.99927976910641658</v>
          </cell>
          <cell r="H33">
            <v>0.9999997765675499</v>
          </cell>
          <cell r="R33">
            <v>2.1884925547706047E-3</v>
          </cell>
          <cell r="S33">
            <v>7.3211742357018883E-2</v>
          </cell>
          <cell r="T33">
            <v>1.2529899259972055E-4</v>
          </cell>
          <cell r="U33">
            <v>2.7976946239487957E-3</v>
          </cell>
        </row>
        <row r="34">
          <cell r="A34">
            <v>3.2000000000000003E-4</v>
          </cell>
          <cell r="C34">
            <v>0.29411764705882348</v>
          </cell>
          <cell r="D34">
            <v>7.3984153925211044E-3</v>
          </cell>
          <cell r="E34">
            <v>1.2282397321428107E-12</v>
          </cell>
          <cell r="F34">
            <v>1.379883973683142E-11</v>
          </cell>
          <cell r="G34">
            <v>0.99923258937136272</v>
          </cell>
          <cell r="H34">
            <v>0.99999975424006049</v>
          </cell>
          <cell r="R34">
            <v>1.8384441756779113E-3</v>
          </cell>
          <cell r="S34">
            <v>6.1501557788759022E-2</v>
          </cell>
          <cell r="T34">
            <v>8.4670871517755764E-5</v>
          </cell>
          <cell r="U34">
            <v>1.8905438673958886E-3</v>
          </cell>
        </row>
        <row r="35">
          <cell r="A35">
            <v>3.3E-4</v>
          </cell>
          <cell r="C35">
            <v>0.28776978417266186</v>
          </cell>
          <cell r="D35">
            <v>7.2862789071134939E-3</v>
          </cell>
          <cell r="E35">
            <v>2.446931546273845E-13</v>
          </cell>
          <cell r="F35">
            <v>2.7490411985877657E-12</v>
          </cell>
          <cell r="G35">
            <v>0.999183916536169</v>
          </cell>
          <cell r="H35">
            <v>0.99999973047257251</v>
          </cell>
          <cell r="R35">
            <v>1.535727132613407E-3</v>
          </cell>
          <cell r="S35">
            <v>5.1374750587333512E-2</v>
          </cell>
          <cell r="T35">
            <v>5.6497559747903381E-5</v>
          </cell>
          <cell r="U35">
            <v>1.2614859536651032E-3</v>
          </cell>
        </row>
        <row r="36">
          <cell r="A36">
            <v>3.4000000000000002E-4</v>
          </cell>
          <cell r="C36">
            <v>0.28169014084507038</v>
          </cell>
          <cell r="D36">
            <v>7.1791030568601399E-3</v>
          </cell>
          <cell r="E36">
            <v>4.6296300126869028E-14</v>
          </cell>
          <cell r="F36">
            <v>5.2012258612118795E-13</v>
          </cell>
          <cell r="G36">
            <v>0.99913375103785018</v>
          </cell>
          <cell r="H36">
            <v>0.99999970522008697</v>
          </cell>
          <cell r="R36">
            <v>1.2756628379160251E-3</v>
          </cell>
          <cell r="S36">
            <v>4.2674807743963733E-2</v>
          </cell>
          <cell r="T36">
            <v>3.7224987166961654E-5</v>
          </cell>
          <cell r="U36">
            <v>8.3116507413806453E-4</v>
          </cell>
        </row>
        <row r="37">
          <cell r="A37">
            <v>3.5E-4</v>
          </cell>
          <cell r="C37">
            <v>0.27586206896551724</v>
          </cell>
          <cell r="D37">
            <v>7.0765322431119194E-3</v>
          </cell>
          <cell r="E37">
            <v>8.4376949871511897E-15</v>
          </cell>
          <cell r="F37">
            <v>9.4794524089233294E-14</v>
          </cell>
          <cell r="G37">
            <v>0.99908209332675602</v>
          </cell>
          <cell r="H37">
            <v>0.9999996784376034</v>
          </cell>
          <cell r="R37">
            <v>1.0536975910541146E-3</v>
          </cell>
          <cell r="S37">
            <v>3.5249394104770598E-2</v>
          </cell>
          <cell r="T37">
            <v>2.4218577271084563E-5</v>
          </cell>
          <cell r="U37">
            <v>5.4075601108346735E-4</v>
          </cell>
        </row>
        <row r="38">
          <cell r="A38">
            <v>3.6000000000000002E-4</v>
          </cell>
          <cell r="C38">
            <v>0.27027027027027023</v>
          </cell>
          <cell r="D38">
            <v>6.9782455779335804E-3</v>
          </cell>
          <cell r="E38">
            <v>1.4432899320127035E-15</v>
          </cell>
          <cell r="F38">
            <v>1.6214852804737275E-14</v>
          </cell>
          <cell r="G38">
            <v>0.99902894386656171</v>
          </cell>
          <cell r="H38">
            <v>0.99999965008012237</v>
          </cell>
          <cell r="R38">
            <v>8.6547455997199041E-4</v>
          </cell>
          <cell r="S38">
            <v>2.895276036608006E-2</v>
          </cell>
          <cell r="T38">
            <v>1.5558649497537935E-5</v>
          </cell>
          <cell r="U38">
            <v>3.4739585013441357E-4</v>
          </cell>
        </row>
        <row r="39">
          <cell r="A39">
            <v>3.6999999999999999E-4</v>
          </cell>
          <cell r="C39">
            <v>0.26490066225165565</v>
          </cell>
          <cell r="D39">
            <v>6.8839526445731965E-3</v>
          </cell>
          <cell r="E39">
            <v>0</v>
          </cell>
          <cell r="F39">
            <v>0</v>
          </cell>
          <cell r="G39">
            <v>0.99897430313425684</v>
          </cell>
          <cell r="H39">
            <v>0.99999962010264443</v>
          </cell>
          <cell r="R39">
            <v>7.0688841177812822E-4</v>
          </cell>
          <cell r="S39">
            <v>2.3647570637354644E-2</v>
          </cell>
          <cell r="T39">
            <v>9.8697093805499847E-6</v>
          </cell>
          <cell r="U39">
            <v>2.2037234538758196E-4</v>
          </cell>
        </row>
        <row r="40">
          <cell r="A40">
            <v>3.8000000000000002E-4</v>
          </cell>
          <cell r="C40">
            <v>0.25974025974025972</v>
          </cell>
          <cell r="D40">
            <v>6.7933898742460214E-3</v>
          </cell>
          <cell r="E40">
            <v>0</v>
          </cell>
          <cell r="F40">
            <v>0</v>
          </cell>
          <cell r="G40">
            <v>0.99891817162013541</v>
          </cell>
          <cell r="H40">
            <v>0.99999958846016934</v>
          </cell>
          <cell r="R40">
            <v>5.7412393634925785E-4</v>
          </cell>
          <cell r="S40">
            <v>1.9206194518402275E-2</v>
          </cell>
          <cell r="T40">
            <v>6.1822423562674089E-6</v>
          </cell>
          <cell r="U40">
            <v>1.3803803083502558E-4</v>
          </cell>
        </row>
        <row r="41">
          <cell r="A41">
            <v>3.8999999999999999E-4</v>
          </cell>
          <cell r="C41">
            <v>0.25477707006369427</v>
          </cell>
          <cell r="D41">
            <v>6.706317436053438E-3</v>
          </cell>
          <cell r="E41">
            <v>0</v>
          </cell>
          <cell r="F41">
            <v>0</v>
          </cell>
          <cell r="G41">
            <v>0.99886054982778394</v>
          </cell>
          <cell r="H41">
            <v>0.999999555107698</v>
          </cell>
          <cell r="R41">
            <v>4.6368033904564676E-4</v>
          </cell>
          <cell r="S41">
            <v>1.5511519764700925E-2</v>
          </cell>
          <cell r="T41">
            <v>3.8238150504854573E-6</v>
          </cell>
          <cell r="U41">
            <v>8.5378713649302842E-5</v>
          </cell>
        </row>
        <row r="42">
          <cell r="A42">
            <v>4.0000000000000002E-4</v>
          </cell>
          <cell r="C42">
            <v>0.25</v>
          </cell>
          <cell r="D42">
            <v>6.6225165562913907E-3</v>
          </cell>
          <cell r="E42">
            <v>0</v>
          </cell>
          <cell r="F42">
            <v>0</v>
          </cell>
          <cell r="G42">
            <v>0.99880143827407097</v>
          </cell>
          <cell r="H42">
            <v>0.9999995200002304</v>
          </cell>
          <cell r="R42">
            <v>3.7238308423748201E-4</v>
          </cell>
          <cell r="S42">
            <v>1.2457348489432833E-2</v>
          </cell>
          <cell r="T42">
            <v>2.335376562023761E-6</v>
          </cell>
          <cell r="U42">
            <v>5.2144636735766293E-5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4"/>
  <sheetViews>
    <sheetView tabSelected="1" workbookViewId="0">
      <selection activeCell="R16" sqref="R16"/>
    </sheetView>
  </sheetViews>
  <sheetFormatPr defaultRowHeight="15" x14ac:dyDescent="0.25"/>
  <cols>
    <col min="1" max="1" width="13.140625" customWidth="1"/>
    <col min="2" max="2" width="11" customWidth="1"/>
    <col min="3" max="3" width="13.140625" customWidth="1"/>
    <col min="4" max="4" width="15.28515625" customWidth="1"/>
    <col min="5" max="5" width="12.7109375" customWidth="1"/>
    <col min="6" max="6" width="14.42578125" customWidth="1"/>
  </cols>
  <sheetData>
    <row r="1" spans="1:18" x14ac:dyDescent="0.25">
      <c r="D1" s="2" t="s">
        <v>12</v>
      </c>
      <c r="E1" s="2">
        <v>256</v>
      </c>
      <c r="F1" s="2" t="s">
        <v>13</v>
      </c>
      <c r="G1" s="2"/>
    </row>
    <row r="2" spans="1:18" x14ac:dyDescent="0.25">
      <c r="D2" s="2" t="s">
        <v>15</v>
      </c>
      <c r="E2" s="2">
        <f>1/E1</f>
        <v>3.90625E-3</v>
      </c>
      <c r="F2" s="2" t="s">
        <v>16</v>
      </c>
      <c r="G2" s="2">
        <f>E2*E1</f>
        <v>1</v>
      </c>
      <c r="M2" t="s">
        <v>24</v>
      </c>
      <c r="N2">
        <f>0</f>
        <v>0</v>
      </c>
      <c r="O2" t="s">
        <v>22</v>
      </c>
      <c r="P2">
        <f>G2*0.05/3</f>
        <v>1.6666666666666666E-2</v>
      </c>
      <c r="Q2" t="s">
        <v>23</v>
      </c>
      <c r="R2">
        <f>0.398942280401433</f>
        <v>0.39894228040143298</v>
      </c>
    </row>
    <row r="3" spans="1:18" x14ac:dyDescent="0.25">
      <c r="D3" s="2" t="s">
        <v>0</v>
      </c>
      <c r="E3" s="2">
        <f>2*E1</f>
        <v>512</v>
      </c>
      <c r="F3" s="2" t="s">
        <v>9</v>
      </c>
      <c r="G3" s="2">
        <f>G2/6</f>
        <v>0.16666666666666666</v>
      </c>
      <c r="H3" t="s">
        <v>19</v>
      </c>
      <c r="I3">
        <f>_xlfn.NORM.DIST(0,0,$G$3,TRUE)</f>
        <v>0.5</v>
      </c>
      <c r="O3" t="s">
        <v>21</v>
      </c>
      <c r="P3">
        <f>EXP(-0.5*((0-$N$2)/$P$2)^2)*$R$2/$P$2</f>
        <v>23.93653682408598</v>
      </c>
    </row>
    <row r="4" spans="1:18" x14ac:dyDescent="0.25">
      <c r="B4" t="s">
        <v>14</v>
      </c>
      <c r="D4" s="1"/>
      <c r="E4" s="1"/>
      <c r="F4" s="1"/>
      <c r="G4" s="1"/>
    </row>
    <row r="5" spans="1:18" x14ac:dyDescent="0.25">
      <c r="C5" t="s">
        <v>17</v>
      </c>
      <c r="D5" t="s">
        <v>18</v>
      </c>
      <c r="E5" s="2" t="s">
        <v>20</v>
      </c>
      <c r="P5" t="s">
        <v>25</v>
      </c>
    </row>
    <row r="6" spans="1:18" x14ac:dyDescent="0.25">
      <c r="A6">
        <v>0</v>
      </c>
      <c r="B6">
        <f>A6*$E$2</f>
        <v>0</v>
      </c>
      <c r="C6">
        <f>1+$E$3*B6</f>
        <v>1</v>
      </c>
      <c r="D6">
        <f>1/C6</f>
        <v>1</v>
      </c>
      <c r="E6">
        <f t="shared" ref="E6:E37" si="0">(1-_xlfn.NORM.DIST(B6,0,$G$3,TRUE))/$I$3</f>
        <v>1</v>
      </c>
      <c r="F6">
        <f>1/E6</f>
        <v>1</v>
      </c>
      <c r="O6">
        <f>EXP(-0.5*((B6-$N$2)/$P$2)^2)*$R$2/$P$2</f>
        <v>23.93653682408598</v>
      </c>
      <c r="P6">
        <f>O6/$P$3</f>
        <v>1</v>
      </c>
      <c r="Q6">
        <f>1/P6</f>
        <v>1</v>
      </c>
    </row>
    <row r="7" spans="1:18" x14ac:dyDescent="0.25">
      <c r="A7">
        <v>1</v>
      </c>
      <c r="B7">
        <f t="shared" ref="B7:B47" si="1">A7*$E$2</f>
        <v>3.90625E-3</v>
      </c>
      <c r="C7">
        <f t="shared" ref="C7:C47" si="2">1+$E$3*B7</f>
        <v>3</v>
      </c>
      <c r="D7">
        <f t="shared" ref="D7:D47" si="3">1/C7</f>
        <v>0.33333333333333331</v>
      </c>
      <c r="E7">
        <f t="shared" si="0"/>
        <v>0.98130129253965093</v>
      </c>
      <c r="F7">
        <f t="shared" ref="F7:F70" si="4">1/E7</f>
        <v>1.0190550115469186</v>
      </c>
      <c r="O7">
        <f t="shared" ref="O7:O70" si="5">EXP(-0.5*((B7-$N$2)/$P$2)^2)*$R$2/$P$2</f>
        <v>23.288046628714977</v>
      </c>
      <c r="P7">
        <f t="shared" ref="P7:P70" si="6">O7/$P$3</f>
        <v>0.97290793567436773</v>
      </c>
      <c r="Q7">
        <f t="shared" ref="Q7:Q70" si="7">1/P7</f>
        <v>1.0278464830352663</v>
      </c>
    </row>
    <row r="8" spans="1:18" x14ac:dyDescent="0.25">
      <c r="A8">
        <v>2</v>
      </c>
      <c r="B8">
        <f t="shared" si="1"/>
        <v>7.8125E-3</v>
      </c>
      <c r="C8">
        <f t="shared" si="2"/>
        <v>5</v>
      </c>
      <c r="D8">
        <f t="shared" si="3"/>
        <v>0.2</v>
      </c>
      <c r="E8">
        <f t="shared" si="0"/>
        <v>0.96261285329552293</v>
      </c>
      <c r="F8">
        <f t="shared" si="4"/>
        <v>1.0388392348767019</v>
      </c>
      <c r="O8">
        <f t="shared" si="5"/>
        <v>21.44609865117225</v>
      </c>
      <c r="P8">
        <f t="shared" si="6"/>
        <v>0.89595662099256801</v>
      </c>
      <c r="Q8">
        <f t="shared" si="7"/>
        <v>1.1161254647486947</v>
      </c>
    </row>
    <row r="9" spans="1:18" x14ac:dyDescent="0.25">
      <c r="A9">
        <v>3</v>
      </c>
      <c r="B9">
        <f t="shared" si="1"/>
        <v>1.171875E-2</v>
      </c>
      <c r="C9">
        <f t="shared" si="2"/>
        <v>7</v>
      </c>
      <c r="D9">
        <f t="shared" si="3"/>
        <v>0.14285714285714285</v>
      </c>
      <c r="E9">
        <f t="shared" si="0"/>
        <v>0.94394493357085563</v>
      </c>
      <c r="F9">
        <f t="shared" si="4"/>
        <v>1.0593838310218937</v>
      </c>
      <c r="O9">
        <f t="shared" si="5"/>
        <v>18.694206185573229</v>
      </c>
      <c r="P9">
        <f t="shared" si="6"/>
        <v>0.78099042994232604</v>
      </c>
      <c r="Q9">
        <f t="shared" si="7"/>
        <v>1.2804254209284578</v>
      </c>
    </row>
    <row r="10" spans="1:18" x14ac:dyDescent="0.25">
      <c r="A10">
        <v>4</v>
      </c>
      <c r="B10">
        <f t="shared" si="1"/>
        <v>1.5625E-2</v>
      </c>
      <c r="C10">
        <f t="shared" si="2"/>
        <v>9</v>
      </c>
      <c r="D10">
        <f t="shared" si="3"/>
        <v>0.1111111111111111</v>
      </c>
      <c r="E10">
        <f t="shared" si="0"/>
        <v>0.92530775088934658</v>
      </c>
      <c r="F10">
        <f t="shared" si="4"/>
        <v>1.0807215210710859</v>
      </c>
      <c r="O10">
        <f t="shared" si="5"/>
        <v>15.424434440804095</v>
      </c>
      <c r="P10">
        <f t="shared" si="6"/>
        <v>0.64438872482519527</v>
      </c>
      <c r="Q10">
        <f t="shared" si="7"/>
        <v>1.5518583138947259</v>
      </c>
    </row>
    <row r="11" spans="1:18" x14ac:dyDescent="0.25">
      <c r="A11">
        <v>5</v>
      </c>
      <c r="B11">
        <f t="shared" si="1"/>
        <v>1.953125E-2</v>
      </c>
      <c r="C11">
        <f t="shared" si="2"/>
        <v>11</v>
      </c>
      <c r="D11">
        <f t="shared" si="3"/>
        <v>9.0909090909090912E-2</v>
      </c>
      <c r="E11">
        <f t="shared" si="0"/>
        <v>0.90671147222125459</v>
      </c>
      <c r="F11">
        <f t="shared" si="4"/>
        <v>1.1028866741370416</v>
      </c>
      <c r="O11">
        <f t="shared" si="5"/>
        <v>12.046335685540813</v>
      </c>
      <c r="P11">
        <f t="shared" si="6"/>
        <v>0.50326142725121659</v>
      </c>
      <c r="Q11">
        <f t="shared" si="7"/>
        <v>1.9870388347899806</v>
      </c>
    </row>
    <row r="12" spans="1:18" x14ac:dyDescent="0.25">
      <c r="A12">
        <v>6</v>
      </c>
      <c r="B12">
        <f t="shared" si="1"/>
        <v>2.34375E-2</v>
      </c>
      <c r="C12">
        <f t="shared" si="2"/>
        <v>13</v>
      </c>
      <c r="D12">
        <f t="shared" si="3"/>
        <v>7.6923076923076927E-2</v>
      </c>
      <c r="E12">
        <f t="shared" si="0"/>
        <v>0.88816619734805302</v>
      </c>
      <c r="F12">
        <f t="shared" si="4"/>
        <v>1.1259154007277781</v>
      </c>
      <c r="O12">
        <f t="shared" si="5"/>
        <v>8.9052099915106808</v>
      </c>
      <c r="P12">
        <f t="shared" si="6"/>
        <v>0.37203418593745247</v>
      </c>
      <c r="Q12">
        <f t="shared" si="7"/>
        <v>2.6879250289330217</v>
      </c>
    </row>
    <row r="13" spans="1:18" x14ac:dyDescent="0.25">
      <c r="A13">
        <v>7</v>
      </c>
      <c r="B13">
        <f t="shared" si="1"/>
        <v>2.734375E-2</v>
      </c>
      <c r="C13">
        <f t="shared" si="2"/>
        <v>15</v>
      </c>
      <c r="D13">
        <f t="shared" si="3"/>
        <v>6.6666666666666666E-2</v>
      </c>
      <c r="E13">
        <f t="shared" si="0"/>
        <v>0.86968194241099051</v>
      </c>
      <c r="F13">
        <f t="shared" si="4"/>
        <v>1.1498456518801954</v>
      </c>
      <c r="O13">
        <f t="shared" si="5"/>
        <v>6.2312741709217949</v>
      </c>
      <c r="P13">
        <f t="shared" si="6"/>
        <v>0.26032480039684008</v>
      </c>
      <c r="Q13">
        <f t="shared" si="7"/>
        <v>3.8413551013026663</v>
      </c>
    </row>
    <row r="14" spans="1:18" x14ac:dyDescent="0.25">
      <c r="A14">
        <v>8</v>
      </c>
      <c r="B14">
        <f t="shared" si="1"/>
        <v>3.125E-2</v>
      </c>
      <c r="C14">
        <f t="shared" si="2"/>
        <v>17</v>
      </c>
      <c r="D14">
        <f t="shared" si="3"/>
        <v>5.8823529411764705E-2</v>
      </c>
      <c r="E14">
        <f t="shared" si="0"/>
        <v>0.85126862368820566</v>
      </c>
      <c r="F14">
        <f t="shared" si="4"/>
        <v>1.1747173244414917</v>
      </c>
      <c r="O14">
        <f t="shared" si="5"/>
        <v>4.1271765496015176</v>
      </c>
      <c r="P14">
        <f t="shared" si="6"/>
        <v>0.17242162389375282</v>
      </c>
      <c r="Q14">
        <f t="shared" si="7"/>
        <v>5.7997365841781292</v>
      </c>
    </row>
    <row r="15" spans="1:18" x14ac:dyDescent="0.25">
      <c r="A15">
        <v>9</v>
      </c>
      <c r="B15">
        <f t="shared" si="1"/>
        <v>3.515625E-2</v>
      </c>
      <c r="C15">
        <f t="shared" si="2"/>
        <v>19</v>
      </c>
      <c r="D15">
        <f t="shared" si="3"/>
        <v>5.2631578947368418E-2</v>
      </c>
      <c r="E15">
        <f t="shared" si="0"/>
        <v>0.83293604164417756</v>
      </c>
      <c r="F15">
        <f t="shared" si="4"/>
        <v>1.2005723729111852</v>
      </c>
      <c r="O15">
        <f t="shared" si="5"/>
        <v>2.587454525380636</v>
      </c>
      <c r="P15">
        <f t="shared" si="6"/>
        <v>0.10809644454401721</v>
      </c>
      <c r="Q15">
        <f t="shared" si="7"/>
        <v>9.2509980713824209</v>
      </c>
    </row>
    <row r="16" spans="1:18" x14ac:dyDescent="0.25">
      <c r="A16">
        <v>10</v>
      </c>
      <c r="B16">
        <f t="shared" si="1"/>
        <v>3.90625E-2</v>
      </c>
      <c r="C16">
        <f t="shared" si="2"/>
        <v>21</v>
      </c>
      <c r="D16">
        <f t="shared" si="3"/>
        <v>4.7619047619047616E-2</v>
      </c>
      <c r="E16">
        <f t="shared" si="0"/>
        <v>0.81469386529424503</v>
      </c>
      <c r="F16">
        <f t="shared" si="4"/>
        <v>1.2274549282862557</v>
      </c>
      <c r="O16">
        <f t="shared" si="5"/>
        <v>1.5354507678511444</v>
      </c>
      <c r="P16">
        <f t="shared" si="6"/>
        <v>6.414673848332593E-2</v>
      </c>
      <c r="Q16">
        <f t="shared" si="7"/>
        <v>15.589257125830901</v>
      </c>
    </row>
    <row r="17" spans="1:17" x14ac:dyDescent="0.25">
      <c r="A17">
        <v>11</v>
      </c>
      <c r="B17">
        <f t="shared" si="1"/>
        <v>4.296875E-2</v>
      </c>
      <c r="C17">
        <f t="shared" si="2"/>
        <v>23</v>
      </c>
      <c r="D17">
        <f t="shared" si="3"/>
        <v>4.3478260869565216E-2</v>
      </c>
      <c r="E17">
        <f t="shared" si="0"/>
        <v>0.79655161692573406</v>
      </c>
      <c r="F17">
        <f t="shared" si="4"/>
        <v>1.2554114243838568</v>
      </c>
      <c r="O17">
        <f t="shared" si="5"/>
        <v>0.86246714048129447</v>
      </c>
      <c r="P17">
        <f t="shared" si="6"/>
        <v>3.603140867117597E-2</v>
      </c>
      <c r="Q17">
        <f t="shared" si="7"/>
        <v>27.753563817780169</v>
      </c>
    </row>
    <row r="18" spans="1:17" x14ac:dyDescent="0.25">
      <c r="A18">
        <v>12</v>
      </c>
      <c r="B18">
        <f t="shared" si="1"/>
        <v>4.6875E-2</v>
      </c>
      <c r="C18">
        <f t="shared" si="2"/>
        <v>25</v>
      </c>
      <c r="D18">
        <f t="shared" si="3"/>
        <v>0.04</v>
      </c>
      <c r="E18">
        <f t="shared" si="0"/>
        <v>0.77851865721587465</v>
      </c>
      <c r="F18">
        <f t="shared" si="4"/>
        <v>1.2844907321504448</v>
      </c>
      <c r="O18">
        <f t="shared" si="5"/>
        <v>0.45855634912478449</v>
      </c>
      <c r="P18">
        <f t="shared" si="6"/>
        <v>1.9157171837129137E-2</v>
      </c>
      <c r="Q18">
        <f t="shared" si="7"/>
        <v>52.199771892313848</v>
      </c>
    </row>
    <row r="19" spans="1:17" x14ac:dyDescent="0.25">
      <c r="A19">
        <v>13</v>
      </c>
      <c r="B19">
        <f t="shared" si="1"/>
        <v>5.078125E-2</v>
      </c>
      <c r="C19">
        <f t="shared" si="2"/>
        <v>27</v>
      </c>
      <c r="D19">
        <f t="shared" si="3"/>
        <v>3.7037037037037035E-2</v>
      </c>
      <c r="E19">
        <f t="shared" si="0"/>
        <v>0.76060417078519071</v>
      </c>
      <c r="F19">
        <f t="shared" si="4"/>
        <v>1.3147443025031995</v>
      </c>
      <c r="O19">
        <f t="shared" si="5"/>
        <v>0.23077372273564617</v>
      </c>
      <c r="P19">
        <f t="shared" si="6"/>
        <v>9.6410656408504204E-3</v>
      </c>
      <c r="Q19">
        <f t="shared" si="7"/>
        <v>103.72297391720609</v>
      </c>
    </row>
    <row r="20" spans="1:17" x14ac:dyDescent="0.25">
      <c r="A20">
        <v>14</v>
      </c>
      <c r="B20">
        <f t="shared" si="1"/>
        <v>5.46875E-2</v>
      </c>
      <c r="C20">
        <f t="shared" si="2"/>
        <v>29</v>
      </c>
      <c r="D20">
        <f t="shared" si="3"/>
        <v>3.4482758620689655E-2</v>
      </c>
      <c r="E20">
        <f t="shared" si="0"/>
        <v>0.7428171522234015</v>
      </c>
      <c r="F20">
        <f t="shared" si="4"/>
        <v>1.3462263182894989</v>
      </c>
      <c r="O20">
        <f t="shared" si="5"/>
        <v>0.10993183883194534</v>
      </c>
      <c r="P20">
        <f t="shared" si="6"/>
        <v>4.5926375916388691E-3</v>
      </c>
      <c r="Q20">
        <f t="shared" si="7"/>
        <v>217.73980203022137</v>
      </c>
    </row>
    <row r="21" spans="1:17" x14ac:dyDescent="0.25">
      <c r="A21">
        <v>15</v>
      </c>
      <c r="B21">
        <f t="shared" si="1"/>
        <v>5.859375E-2</v>
      </c>
      <c r="C21">
        <f t="shared" si="2"/>
        <v>31</v>
      </c>
      <c r="D21">
        <f t="shared" si="3"/>
        <v>3.2258064516129031E-2</v>
      </c>
      <c r="E21">
        <f t="shared" si="0"/>
        <v>0.72516639262309623</v>
      </c>
      <c r="F21">
        <f t="shared" si="4"/>
        <v>1.3789938559931969</v>
      </c>
      <c r="O21">
        <f t="shared" si="5"/>
        <v>4.956831096347427E-2</v>
      </c>
      <c r="P21">
        <f t="shared" si="6"/>
        <v>2.0708221631124384E-3</v>
      </c>
      <c r="Q21">
        <f t="shared" si="7"/>
        <v>482.89998910239763</v>
      </c>
    </row>
    <row r="22" spans="1:17" x14ac:dyDescent="0.25">
      <c r="A22">
        <v>16</v>
      </c>
      <c r="B22">
        <f t="shared" si="1"/>
        <v>6.25E-2</v>
      </c>
      <c r="C22">
        <f t="shared" si="2"/>
        <v>33</v>
      </c>
      <c r="D22">
        <f t="shared" si="3"/>
        <v>3.0303030303030304E-2</v>
      </c>
      <c r="E22">
        <f t="shared" si="0"/>
        <v>0.70766046665455229</v>
      </c>
      <c r="F22">
        <f t="shared" si="4"/>
        <v>1.4131070578627569</v>
      </c>
      <c r="O22">
        <f t="shared" si="5"/>
        <v>2.1155740942046742E-2</v>
      </c>
      <c r="P22">
        <f t="shared" si="6"/>
        <v>8.8382630693504996E-4</v>
      </c>
      <c r="Q22">
        <f t="shared" si="7"/>
        <v>1131.444031653481</v>
      </c>
    </row>
    <row r="23" spans="1:17" x14ac:dyDescent="0.25">
      <c r="A23">
        <v>17</v>
      </c>
      <c r="B23">
        <f t="shared" si="1"/>
        <v>6.640625E-2</v>
      </c>
      <c r="C23">
        <f t="shared" si="2"/>
        <v>35</v>
      </c>
      <c r="D23">
        <f t="shared" si="3"/>
        <v>2.8571428571428571E-2</v>
      </c>
      <c r="E23">
        <f t="shared" si="0"/>
        <v>0.69030772021304587</v>
      </c>
      <c r="F23">
        <f t="shared" si="4"/>
        <v>1.4486293151862411</v>
      </c>
      <c r="O23">
        <f t="shared" si="5"/>
        <v>8.546648669992744E-3</v>
      </c>
      <c r="P23">
        <f t="shared" si="6"/>
        <v>3.570545201590205E-4</v>
      </c>
      <c r="Q23">
        <f t="shared" si="7"/>
        <v>2800.6927332963951</v>
      </c>
    </row>
    <row r="24" spans="1:17" x14ac:dyDescent="0.25">
      <c r="A24">
        <v>18</v>
      </c>
      <c r="B24">
        <f t="shared" si="1"/>
        <v>7.03125E-2</v>
      </c>
      <c r="C24">
        <f t="shared" si="2"/>
        <v>37</v>
      </c>
      <c r="D24">
        <f t="shared" si="3"/>
        <v>2.7027027027027029E-2</v>
      </c>
      <c r="E24">
        <f t="shared" si="0"/>
        <v>0.67311625866788871</v>
      </c>
      <c r="F24">
        <f t="shared" si="4"/>
        <v>1.4856274634919993</v>
      </c>
      <c r="O24">
        <f t="shared" si="5"/>
        <v>3.2681874243632317E-3</v>
      </c>
      <c r="P24">
        <f t="shared" si="6"/>
        <v>1.365355167450389E-4</v>
      </c>
      <c r="Q24">
        <f t="shared" si="7"/>
        <v>7324.1016245418477</v>
      </c>
    </row>
    <row r="25" spans="1:17" x14ac:dyDescent="0.25">
      <c r="A25">
        <v>19</v>
      </c>
      <c r="B25">
        <f t="shared" si="1"/>
        <v>7.421875E-2</v>
      </c>
      <c r="C25">
        <f t="shared" si="2"/>
        <v>39</v>
      </c>
      <c r="D25">
        <f t="shared" si="3"/>
        <v>2.564102564102564E-2</v>
      </c>
      <c r="E25">
        <f t="shared" si="0"/>
        <v>0.65609393574021491</v>
      </c>
      <c r="F25">
        <f t="shared" si="4"/>
        <v>1.5241719905119762</v>
      </c>
      <c r="O25">
        <f t="shared" si="5"/>
        <v>1.1829368178830227E-3</v>
      </c>
      <c r="P25">
        <f t="shared" si="6"/>
        <v>4.9419714580126749E-5</v>
      </c>
      <c r="Q25">
        <f t="shared" si="7"/>
        <v>20234.839648429133</v>
      </c>
    </row>
    <row r="26" spans="1:17" x14ac:dyDescent="0.25">
      <c r="A26">
        <v>20</v>
      </c>
      <c r="B26">
        <f t="shared" si="1"/>
        <v>7.8125E-2</v>
      </c>
      <c r="C26">
        <f t="shared" si="2"/>
        <v>41</v>
      </c>
      <c r="D26">
        <f t="shared" si="3"/>
        <v>2.4390243902439025E-2</v>
      </c>
      <c r="E26">
        <f t="shared" si="0"/>
        <v>0.63924834303423506</v>
      </c>
      <c r="F26">
        <f t="shared" si="4"/>
        <v>1.5643372578072445</v>
      </c>
      <c r="O26">
        <f t="shared" si="5"/>
        <v>4.0528416456857768E-4</v>
      </c>
      <c r="P26">
        <f t="shared" si="6"/>
        <v>1.6931612436129992E-5</v>
      </c>
      <c r="Q26">
        <f t="shared" si="7"/>
        <v>59061.120361231646</v>
      </c>
    </row>
    <row r="27" spans="1:17" x14ac:dyDescent="0.25">
      <c r="A27">
        <v>21</v>
      </c>
      <c r="B27">
        <f t="shared" si="1"/>
        <v>8.203125E-2</v>
      </c>
      <c r="C27">
        <f t="shared" si="2"/>
        <v>43</v>
      </c>
      <c r="D27">
        <f t="shared" si="3"/>
        <v>2.3255813953488372E-2</v>
      </c>
      <c r="E27">
        <f t="shared" si="0"/>
        <v>0.62258680024431001</v>
      </c>
      <c r="F27">
        <f t="shared" si="4"/>
        <v>1.6062017370229964</v>
      </c>
      <c r="O27">
        <f t="shared" si="5"/>
        <v>1.3143202912075627E-4</v>
      </c>
      <c r="P27">
        <f t="shared" si="6"/>
        <v>5.4908540064368738E-6</v>
      </c>
      <c r="Q27">
        <f t="shared" si="7"/>
        <v>182121.03232533773</v>
      </c>
    </row>
    <row r="28" spans="1:17" x14ac:dyDescent="0.25">
      <c r="A28">
        <v>22</v>
      </c>
      <c r="B28">
        <f t="shared" si="1"/>
        <v>8.59375E-2</v>
      </c>
      <c r="C28">
        <f t="shared" si="2"/>
        <v>45</v>
      </c>
      <c r="D28">
        <f t="shared" si="3"/>
        <v>2.2222222222222223E-2</v>
      </c>
      <c r="E28">
        <f t="shared" si="0"/>
        <v>0.60611634605775833</v>
      </c>
      <c r="F28">
        <f t="shared" si="4"/>
        <v>1.649848261813265</v>
      </c>
      <c r="O28">
        <f t="shared" si="5"/>
        <v>4.034468064764202E-5</v>
      </c>
      <c r="P28">
        <f t="shared" si="6"/>
        <v>1.6854852873722925E-6</v>
      </c>
      <c r="Q28">
        <f t="shared" si="7"/>
        <v>593300.93682337704</v>
      </c>
    </row>
    <row r="29" spans="1:17" x14ac:dyDescent="0.25">
      <c r="A29">
        <v>23</v>
      </c>
      <c r="B29">
        <f t="shared" si="1"/>
        <v>8.984375E-2</v>
      </c>
      <c r="C29">
        <f t="shared" si="2"/>
        <v>47</v>
      </c>
      <c r="D29">
        <f t="shared" si="3"/>
        <v>2.1276595744680851E-2</v>
      </c>
      <c r="E29">
        <f t="shared" si="0"/>
        <v>0.58984372977082788</v>
      </c>
      <c r="F29">
        <f t="shared" si="4"/>
        <v>1.6953642965544962</v>
      </c>
      <c r="O29">
        <f t="shared" si="5"/>
        <v>1.1722354286568506E-5</v>
      </c>
      <c r="P29">
        <f t="shared" si="6"/>
        <v>4.8972641166590833E-7</v>
      </c>
      <c r="Q29">
        <f t="shared" si="7"/>
        <v>2041956.4397155705</v>
      </c>
    </row>
    <row r="30" spans="1:17" x14ac:dyDescent="0.25">
      <c r="A30">
        <v>24</v>
      </c>
      <c r="B30">
        <f t="shared" si="1"/>
        <v>9.375E-2</v>
      </c>
      <c r="C30">
        <f t="shared" si="2"/>
        <v>49</v>
      </c>
      <c r="D30">
        <f t="shared" si="3"/>
        <v>2.0408163265306121E-2</v>
      </c>
      <c r="E30">
        <f t="shared" si="0"/>
        <v>0.57377540363273027</v>
      </c>
      <c r="F30">
        <f t="shared" si="4"/>
        <v>1.7428422230523029</v>
      </c>
      <c r="O30">
        <f t="shared" si="5"/>
        <v>3.2239395903414923E-6</v>
      </c>
      <c r="P30">
        <f t="shared" si="6"/>
        <v>1.3468696888087105E-7</v>
      </c>
      <c r="Q30">
        <f t="shared" si="7"/>
        <v>7424623.2453600438</v>
      </c>
    </row>
    <row r="31" spans="1:17" x14ac:dyDescent="0.25">
      <c r="A31">
        <v>25</v>
      </c>
      <c r="B31">
        <f t="shared" si="1"/>
        <v>9.765625E-2</v>
      </c>
      <c r="C31">
        <f t="shared" si="2"/>
        <v>51</v>
      </c>
      <c r="D31">
        <f t="shared" si="3"/>
        <v>1.9607843137254902E-2</v>
      </c>
      <c r="E31">
        <f t="shared" si="0"/>
        <v>0.55791751593008798</v>
      </c>
      <c r="F31">
        <f t="shared" si="4"/>
        <v>1.7923796465377668</v>
      </c>
      <c r="O31">
        <f t="shared" si="5"/>
        <v>8.3927143034711947E-7</v>
      </c>
      <c r="P31">
        <f t="shared" si="6"/>
        <v>3.5062358289968172E-8</v>
      </c>
      <c r="Q31">
        <f t="shared" si="7"/>
        <v>28520614.378814157</v>
      </c>
    </row>
    <row r="32" spans="1:17" x14ac:dyDescent="0.25">
      <c r="A32">
        <v>26</v>
      </c>
      <c r="B32">
        <f t="shared" si="1"/>
        <v>0.1015625</v>
      </c>
      <c r="C32">
        <f t="shared" si="2"/>
        <v>53</v>
      </c>
      <c r="D32">
        <f t="shared" si="3"/>
        <v>1.8867924528301886E-2</v>
      </c>
      <c r="E32">
        <f t="shared" si="0"/>
        <v>0.54227590482156685</v>
      </c>
      <c r="F32">
        <f t="shared" si="4"/>
        <v>1.8440797223491701</v>
      </c>
      <c r="O32">
        <f t="shared" si="5"/>
        <v>2.0680520978767663E-7</v>
      </c>
      <c r="P32">
        <f t="shared" si="6"/>
        <v>8.6397297699130918E-9</v>
      </c>
      <c r="Q32">
        <f t="shared" si="7"/>
        <v>115744360.83433881</v>
      </c>
    </row>
    <row r="33" spans="1:17" x14ac:dyDescent="0.25">
      <c r="A33">
        <v>27</v>
      </c>
      <c r="B33">
        <f t="shared" si="1"/>
        <v>0.10546875</v>
      </c>
      <c r="C33">
        <f t="shared" si="2"/>
        <v>55</v>
      </c>
      <c r="D33">
        <f t="shared" si="3"/>
        <v>1.8181818181818181E-2</v>
      </c>
      <c r="E33">
        <f t="shared" si="0"/>
        <v>0.52685609292989177</v>
      </c>
      <c r="F33">
        <f t="shared" si="4"/>
        <v>1.8980515048026008</v>
      </c>
      <c r="O33">
        <f t="shared" si="5"/>
        <v>4.8235190988250885E-8</v>
      </c>
      <c r="P33">
        <f t="shared" si="6"/>
        <v>2.0151282260562667E-9</v>
      </c>
      <c r="Q33">
        <f t="shared" si="7"/>
        <v>496246336.62000912</v>
      </c>
    </row>
    <row r="34" spans="1:17" x14ac:dyDescent="0.25">
      <c r="A34">
        <v>28</v>
      </c>
      <c r="B34">
        <f t="shared" si="1"/>
        <v>0.109375</v>
      </c>
      <c r="C34">
        <f t="shared" si="2"/>
        <v>57</v>
      </c>
      <c r="D34">
        <f t="shared" si="3"/>
        <v>1.7543859649122806E-2</v>
      </c>
      <c r="E34">
        <f t="shared" si="0"/>
        <v>0.5116632826958678</v>
      </c>
      <c r="F34">
        <f t="shared" si="4"/>
        <v>1.9544103198712406</v>
      </c>
      <c r="O34">
        <f t="shared" si="5"/>
        <v>1.0649029284051151E-8</v>
      </c>
      <c r="P34">
        <f t="shared" si="6"/>
        <v>4.4488596501293526E-10</v>
      </c>
      <c r="Q34">
        <f t="shared" si="7"/>
        <v>2247767020.4114542</v>
      </c>
    </row>
    <row r="35" spans="1:17" x14ac:dyDescent="0.25">
      <c r="A35">
        <v>29</v>
      </c>
      <c r="B35">
        <f t="shared" si="1"/>
        <v>0.11328125</v>
      </c>
      <c r="C35">
        <f t="shared" si="2"/>
        <v>59</v>
      </c>
      <c r="D35">
        <f t="shared" si="3"/>
        <v>1.6949152542372881E-2</v>
      </c>
      <c r="E35">
        <f t="shared" si="0"/>
        <v>0.49670235249647621</v>
      </c>
      <c r="F35">
        <f t="shared" si="4"/>
        <v>2.0132781634189953</v>
      </c>
      <c r="O35">
        <f t="shared" si="5"/>
        <v>2.2253561787667959E-9</v>
      </c>
      <c r="P35">
        <f t="shared" si="6"/>
        <v>9.2969011980360756E-11</v>
      </c>
      <c r="Q35">
        <f t="shared" si="7"/>
        <v>10756272210.478531</v>
      </c>
    </row>
    <row r="36" spans="1:17" x14ac:dyDescent="0.25">
      <c r="A36">
        <v>30</v>
      </c>
      <c r="B36">
        <f t="shared" si="1"/>
        <v>0.1171875</v>
      </c>
      <c r="C36">
        <f t="shared" si="2"/>
        <v>61</v>
      </c>
      <c r="D36">
        <f t="shared" si="3"/>
        <v>1.6393442622950821E-2</v>
      </c>
      <c r="E36">
        <f t="shared" si="0"/>
        <v>0.48197785352658551</v>
      </c>
      <c r="F36">
        <f t="shared" si="4"/>
        <v>2.0747841268703455</v>
      </c>
      <c r="O36">
        <f t="shared" si="5"/>
        <v>4.4018225792206472E-10</v>
      </c>
      <c r="P36">
        <f t="shared" si="6"/>
        <v>1.8389554894972705E-11</v>
      </c>
      <c r="Q36">
        <f t="shared" si="7"/>
        <v>54378695172.952652</v>
      </c>
    </row>
    <row r="37" spans="1:17" x14ac:dyDescent="0.25">
      <c r="A37">
        <v>31</v>
      </c>
      <c r="B37">
        <f t="shared" si="1"/>
        <v>0.12109375</v>
      </c>
      <c r="C37">
        <f t="shared" si="2"/>
        <v>63</v>
      </c>
      <c r="D37">
        <f t="shared" si="3"/>
        <v>1.5873015873015872E-2</v>
      </c>
      <c r="E37">
        <f t="shared" si="0"/>
        <v>0.46749400744132563</v>
      </c>
      <c r="F37">
        <f t="shared" si="4"/>
        <v>2.1390648523457454</v>
      </c>
      <c r="O37">
        <f t="shared" si="5"/>
        <v>8.2415524610244431E-11</v>
      </c>
      <c r="P37">
        <f t="shared" si="6"/>
        <v>3.44308473760976E-12</v>
      </c>
      <c r="Q37">
        <f t="shared" si="7"/>
        <v>290437231787.16034</v>
      </c>
    </row>
    <row r="38" spans="1:17" x14ac:dyDescent="0.25">
      <c r="A38">
        <v>32</v>
      </c>
      <c r="B38">
        <f t="shared" si="1"/>
        <v>0.125</v>
      </c>
      <c r="C38">
        <f t="shared" si="2"/>
        <v>65</v>
      </c>
      <c r="D38">
        <f t="shared" si="3"/>
        <v>1.5384615384615385E-2</v>
      </c>
      <c r="E38">
        <f t="shared" ref="E38:E69" si="8">(1-_xlfn.NORM.DIST(B38,0,$G$3,TRUE))/$I$3</f>
        <v>0.45325470475373653</v>
      </c>
      <c r="F38">
        <f t="shared" si="4"/>
        <v>2.2062650194515299</v>
      </c>
      <c r="O38">
        <f t="shared" si="5"/>
        <v>1.4605923198174071E-11</v>
      </c>
      <c r="P38">
        <f t="shared" si="6"/>
        <v>6.1019366776053239E-13</v>
      </c>
      <c r="Q38">
        <f t="shared" si="7"/>
        <v>1638823955138.8547</v>
      </c>
    </row>
    <row r="39" spans="1:17" x14ac:dyDescent="0.25">
      <c r="A39">
        <v>33</v>
      </c>
      <c r="B39">
        <f t="shared" si="1"/>
        <v>0.12890625</v>
      </c>
      <c r="C39">
        <f t="shared" si="2"/>
        <v>67</v>
      </c>
      <c r="D39">
        <f t="shared" si="3"/>
        <v>1.4925373134328358E-2</v>
      </c>
      <c r="E39">
        <f t="shared" si="8"/>
        <v>0.43926350397991598</v>
      </c>
      <c r="F39">
        <f t="shared" si="4"/>
        <v>2.2765378660862341</v>
      </c>
      <c r="O39">
        <f t="shared" si="5"/>
        <v>2.4501489647167485E-12</v>
      </c>
      <c r="P39">
        <f t="shared" si="6"/>
        <v>1.0236021120028118E-13</v>
      </c>
      <c r="Q39">
        <f t="shared" si="7"/>
        <v>9769421030632.3887</v>
      </c>
    </row>
    <row r="40" spans="1:17" x14ac:dyDescent="0.25">
      <c r="A40">
        <v>34</v>
      </c>
      <c r="B40">
        <f t="shared" si="1"/>
        <v>0.1328125</v>
      </c>
      <c r="C40">
        <f t="shared" si="2"/>
        <v>69</v>
      </c>
      <c r="D40">
        <f t="shared" si="3"/>
        <v>1.4492753623188406E-2</v>
      </c>
      <c r="E40">
        <f t="shared" si="8"/>
        <v>0.42552363152157913</v>
      </c>
      <c r="F40">
        <f t="shared" si="4"/>
        <v>2.3500457458125639</v>
      </c>
      <c r="O40">
        <f t="shared" si="5"/>
        <v>3.8904465939759009E-13</v>
      </c>
      <c r="P40">
        <f t="shared" si="6"/>
        <v>1.6253172389003096E-14</v>
      </c>
      <c r="Q40">
        <f t="shared" si="7"/>
        <v>61526450102541.242</v>
      </c>
    </row>
    <row r="41" spans="1:17" x14ac:dyDescent="0.25">
      <c r="A41">
        <v>35</v>
      </c>
      <c r="B41">
        <f t="shared" si="1"/>
        <v>0.13671875</v>
      </c>
      <c r="C41">
        <f t="shared" si="2"/>
        <v>71</v>
      </c>
      <c r="D41">
        <f t="shared" si="3"/>
        <v>1.4084507042253521E-2</v>
      </c>
      <c r="E41">
        <f t="shared" si="8"/>
        <v>0.41203798227369726</v>
      </c>
      <c r="F41">
        <f t="shared" si="4"/>
        <v>2.426960724547349</v>
      </c>
      <c r="O41">
        <f t="shared" si="5"/>
        <v>5.8472265108995856E-14</v>
      </c>
      <c r="P41">
        <f t="shared" si="6"/>
        <v>2.4428038833988102E-15</v>
      </c>
      <c r="Q41">
        <f t="shared" si="7"/>
        <v>409365650184182.56</v>
      </c>
    </row>
    <row r="42" spans="1:17" x14ac:dyDescent="0.25">
      <c r="A42">
        <v>36</v>
      </c>
      <c r="B42">
        <f t="shared" si="1"/>
        <v>0.140625</v>
      </c>
      <c r="C42">
        <f t="shared" si="2"/>
        <v>73</v>
      </c>
      <c r="D42">
        <f t="shared" si="3"/>
        <v>1.3698630136986301E-2</v>
      </c>
      <c r="E42">
        <f t="shared" si="8"/>
        <v>0.39880912094274557</v>
      </c>
      <c r="F42">
        <f t="shared" si="4"/>
        <v>2.5074652195418659</v>
      </c>
      <c r="O42">
        <f t="shared" si="5"/>
        <v>8.3184779461089931E-15</v>
      </c>
      <c r="P42">
        <f t="shared" si="6"/>
        <v>3.4752220036018662E-16</v>
      </c>
      <c r="Q42">
        <f t="shared" si="7"/>
        <v>2877514009072105</v>
      </c>
    </row>
    <row r="43" spans="1:17" x14ac:dyDescent="0.25">
      <c r="A43">
        <v>37</v>
      </c>
      <c r="B43">
        <f t="shared" si="1"/>
        <v>0.14453125</v>
      </c>
      <c r="C43">
        <f t="shared" si="2"/>
        <v>75</v>
      </c>
      <c r="D43">
        <f t="shared" si="3"/>
        <v>1.3333333333333334E-2</v>
      </c>
      <c r="E43">
        <f t="shared" si="8"/>
        <v>0.38583928405901347</v>
      </c>
      <c r="F43">
        <f t="shared" si="4"/>
        <v>2.5917526838637088</v>
      </c>
      <c r="O43">
        <f t="shared" si="5"/>
        <v>1.1201632303992043E-15</v>
      </c>
      <c r="P43">
        <f t="shared" si="6"/>
        <v>4.6797213758677384E-17</v>
      </c>
      <c r="Q43">
        <f t="shared" si="7"/>
        <v>2.1368793560163072E+16</v>
      </c>
    </row>
    <row r="44" spans="1:17" x14ac:dyDescent="0.25">
      <c r="A44">
        <v>38</v>
      </c>
      <c r="B44">
        <f t="shared" si="1"/>
        <v>0.1484375</v>
      </c>
      <c r="C44">
        <f t="shared" si="2"/>
        <v>77</v>
      </c>
      <c r="D44">
        <f t="shared" si="3"/>
        <v>1.2987012987012988E-2</v>
      </c>
      <c r="E44">
        <f t="shared" si="8"/>
        <v>0.37313038266448117</v>
      </c>
      <c r="F44">
        <f t="shared" si="4"/>
        <v>2.6800283398503089</v>
      </c>
      <c r="O44">
        <f t="shared" si="5"/>
        <v>1.4277831343348125E-16</v>
      </c>
      <c r="P44">
        <f t="shared" si="6"/>
        <v>5.9648692909415171E-18</v>
      </c>
      <c r="Q44">
        <f t="shared" si="7"/>
        <v>1.6764826708250573E+17</v>
      </c>
    </row>
    <row r="45" spans="1:17" x14ac:dyDescent="0.25">
      <c r="A45">
        <v>39</v>
      </c>
      <c r="B45">
        <f t="shared" si="1"/>
        <v>0.15234375</v>
      </c>
      <c r="C45">
        <f t="shared" si="2"/>
        <v>79</v>
      </c>
      <c r="D45">
        <f t="shared" si="3"/>
        <v>1.2658227848101266E-2</v>
      </c>
      <c r="E45">
        <f t="shared" si="8"/>
        <v>0.36068400565591419</v>
      </c>
      <c r="F45">
        <f t="shared" si="4"/>
        <v>2.7725099652851846</v>
      </c>
      <c r="O45">
        <f t="shared" si="5"/>
        <v>1.7226088494164535E-17</v>
      </c>
      <c r="P45">
        <f t="shared" si="6"/>
        <v>7.1965667467947568E-19</v>
      </c>
      <c r="Q45">
        <f t="shared" si="7"/>
        <v>1.3895514836229166E+18</v>
      </c>
    </row>
    <row r="46" spans="1:17" x14ac:dyDescent="0.25">
      <c r="A46">
        <v>40</v>
      </c>
      <c r="B46">
        <f t="shared" si="1"/>
        <v>0.15625</v>
      </c>
      <c r="C46">
        <f t="shared" si="2"/>
        <v>81</v>
      </c>
      <c r="D46">
        <f t="shared" si="3"/>
        <v>1.2345679012345678E-2</v>
      </c>
      <c r="E46">
        <f t="shared" si="8"/>
        <v>0.34850142376108484</v>
      </c>
      <c r="F46">
        <f t="shared" si="4"/>
        <v>2.8694287363530258</v>
      </c>
      <c r="O46">
        <f t="shared" si="5"/>
        <v>1.9672275232688636E-18</v>
      </c>
      <c r="P46">
        <f t="shared" si="6"/>
        <v>8.2185135540967404E-20</v>
      </c>
      <c r="Q46">
        <f t="shared" si="7"/>
        <v>1.2167650432376826E+19</v>
      </c>
    </row>
    <row r="47" spans="1:17" x14ac:dyDescent="0.25">
      <c r="A47">
        <v>41</v>
      </c>
      <c r="B47">
        <f t="shared" si="1"/>
        <v>0.16015625</v>
      </c>
      <c r="C47">
        <f t="shared" si="2"/>
        <v>83</v>
      </c>
      <c r="D47">
        <f t="shared" si="3"/>
        <v>1.2048192771084338E-2</v>
      </c>
      <c r="E47">
        <f t="shared" si="8"/>
        <v>0.33658359412441574</v>
      </c>
      <c r="F47">
        <f t="shared" si="4"/>
        <v>2.9710301317608399</v>
      </c>
      <c r="O47">
        <f t="shared" si="5"/>
        <v>2.1265030087449706E-19</v>
      </c>
      <c r="P47">
        <f t="shared" si="6"/>
        <v>8.8839209463467217E-21</v>
      </c>
      <c r="Q47">
        <f t="shared" si="7"/>
        <v>1.1256291068317347E+20</v>
      </c>
    </row>
    <row r="48" spans="1:17" x14ac:dyDescent="0.25">
      <c r="A48">
        <v>42</v>
      </c>
      <c r="B48">
        <f t="shared" ref="B48:B111" si="9">A48*$E$2</f>
        <v>0.1640625</v>
      </c>
      <c r="C48">
        <f t="shared" ref="C48:C111" si="10">1+$E$3*B48</f>
        <v>85</v>
      </c>
      <c r="D48">
        <f t="shared" ref="D48:D111" si="11">1/C48</f>
        <v>1.1764705882352941E-2</v>
      </c>
      <c r="E48">
        <f t="shared" si="8"/>
        <v>0.3249311654768372</v>
      </c>
      <c r="F48">
        <f t="shared" si="4"/>
        <v>3.0775749027720924</v>
      </c>
      <c r="O48">
        <f t="shared" si="5"/>
        <v>2.1758096706768124E-20</v>
      </c>
      <c r="P48">
        <f t="shared" si="6"/>
        <v>9.0899100678900991E-22</v>
      </c>
      <c r="Q48">
        <f t="shared" si="7"/>
        <v>1.1001208950707635E+21</v>
      </c>
    </row>
    <row r="49" spans="1:17" x14ac:dyDescent="0.25">
      <c r="A49">
        <v>43</v>
      </c>
      <c r="B49">
        <f t="shared" si="9"/>
        <v>0.16796875</v>
      </c>
      <c r="C49">
        <f t="shared" si="10"/>
        <v>87</v>
      </c>
      <c r="D49">
        <f t="shared" si="11"/>
        <v>1.1494252873563218E-2</v>
      </c>
      <c r="E49">
        <f t="shared" si="8"/>
        <v>0.31354448386328193</v>
      </c>
      <c r="F49">
        <f t="shared" si="4"/>
        <v>3.189340114291535</v>
      </c>
      <c r="O49">
        <f t="shared" si="5"/>
        <v>2.1072656868160351E-21</v>
      </c>
      <c r="P49">
        <f t="shared" si="6"/>
        <v>8.8035529212213068E-23</v>
      </c>
      <c r="Q49">
        <f t="shared" si="7"/>
        <v>1.1359050248786046E+22</v>
      </c>
    </row>
    <row r="50" spans="1:17" x14ac:dyDescent="0.25">
      <c r="A50">
        <v>44</v>
      </c>
      <c r="B50">
        <f t="shared" si="9"/>
        <v>0.171875</v>
      </c>
      <c r="C50">
        <f t="shared" si="10"/>
        <v>89</v>
      </c>
      <c r="D50">
        <f t="shared" si="11"/>
        <v>1.1235955056179775E-2</v>
      </c>
      <c r="E50">
        <f t="shared" si="8"/>
        <v>0.30242359890000725</v>
      </c>
      <c r="F50">
        <f t="shared" si="4"/>
        <v>3.306620262563035</v>
      </c>
      <c r="O50">
        <f t="shared" si="5"/>
        <v>1.9317956324434734E-22</v>
      </c>
      <c r="P50">
        <f t="shared" si="6"/>
        <v>8.070489255152471E-24</v>
      </c>
      <c r="Q50">
        <f t="shared" si="7"/>
        <v>1.2390822518740935E+23</v>
      </c>
    </row>
    <row r="51" spans="1:17" x14ac:dyDescent="0.25">
      <c r="A51">
        <v>45</v>
      </c>
      <c r="B51">
        <f t="shared" si="9"/>
        <v>0.17578125</v>
      </c>
      <c r="C51">
        <f t="shared" si="10"/>
        <v>91</v>
      </c>
      <c r="D51">
        <f t="shared" si="11"/>
        <v>1.098901098901099E-2</v>
      </c>
      <c r="E51">
        <f t="shared" si="8"/>
        <v>0.2915682705328202</v>
      </c>
      <c r="F51">
        <f t="shared" si="4"/>
        <v>3.4297284755044553</v>
      </c>
      <c r="O51">
        <f t="shared" si="5"/>
        <v>1.6762799707030793E-23</v>
      </c>
      <c r="P51">
        <f t="shared" si="6"/>
        <v>7.0030179512699338E-25</v>
      </c>
      <c r="Q51">
        <f t="shared" si="7"/>
        <v>1.427955785574788E+24</v>
      </c>
    </row>
    <row r="52" spans="1:17" x14ac:dyDescent="0.25">
      <c r="A52">
        <v>46</v>
      </c>
      <c r="B52">
        <f t="shared" si="9"/>
        <v>0.1796875</v>
      </c>
      <c r="C52">
        <f t="shared" si="10"/>
        <v>93</v>
      </c>
      <c r="D52">
        <f t="shared" si="11"/>
        <v>1.0752688172043012E-2</v>
      </c>
      <c r="E52">
        <f t="shared" si="8"/>
        <v>0.2809779762663136</v>
      </c>
      <c r="F52">
        <f t="shared" si="4"/>
        <v>3.5589978022056452</v>
      </c>
      <c r="O52">
        <f t="shared" si="5"/>
        <v>1.3768144753511038E-24</v>
      </c>
      <c r="P52">
        <f t="shared" si="6"/>
        <v>5.751936821393868E-26</v>
      </c>
      <c r="Q52">
        <f t="shared" si="7"/>
        <v>1.7385448259455496E+25</v>
      </c>
    </row>
    <row r="53" spans="1:17" x14ac:dyDescent="0.25">
      <c r="A53">
        <v>47</v>
      </c>
      <c r="B53">
        <f t="shared" si="9"/>
        <v>0.18359375</v>
      </c>
      <c r="C53">
        <f t="shared" si="10"/>
        <v>95</v>
      </c>
      <c r="D53">
        <f t="shared" si="11"/>
        <v>1.0526315789473684E-2</v>
      </c>
      <c r="E53">
        <f t="shared" si="8"/>
        <v>0.27065191883338602</v>
      </c>
      <c r="F53">
        <f t="shared" si="4"/>
        <v>3.6947825986617242</v>
      </c>
      <c r="O53">
        <f t="shared" si="5"/>
        <v>1.0704041458430352E-25</v>
      </c>
      <c r="P53">
        <f t="shared" si="6"/>
        <v>4.4718421620873249E-27</v>
      </c>
      <c r="Q53">
        <f t="shared" si="7"/>
        <v>2.2362148836067804E+26</v>
      </c>
    </row>
    <row r="54" spans="1:17" x14ac:dyDescent="0.25">
      <c r="A54">
        <v>48</v>
      </c>
      <c r="B54">
        <f t="shared" si="9"/>
        <v>0.1875</v>
      </c>
      <c r="C54">
        <f t="shared" si="10"/>
        <v>97</v>
      </c>
      <c r="D54">
        <f t="shared" si="11"/>
        <v>1.0309278350515464E-2</v>
      </c>
      <c r="E54">
        <f t="shared" si="8"/>
        <v>0.26058903427361768</v>
      </c>
      <c r="F54">
        <f t="shared" si="4"/>
        <v>3.8374600174081119</v>
      </c>
      <c r="O54">
        <f t="shared" si="5"/>
        <v>7.8770505636924221E-27</v>
      </c>
      <c r="P54">
        <f t="shared" si="6"/>
        <v>3.2908062772749116E-28</v>
      </c>
      <c r="Q54">
        <f t="shared" si="7"/>
        <v>3.0387689694942826E+27</v>
      </c>
    </row>
    <row r="55" spans="1:17" x14ac:dyDescent="0.25">
      <c r="A55">
        <v>49</v>
      </c>
      <c r="B55">
        <f t="shared" si="9"/>
        <v>0.19140625</v>
      </c>
      <c r="C55">
        <f t="shared" si="10"/>
        <v>99</v>
      </c>
      <c r="D55">
        <f t="shared" si="11"/>
        <v>1.0101010101010102E-2</v>
      </c>
      <c r="E55">
        <f t="shared" si="8"/>
        <v>0.25078800038851101</v>
      </c>
      <c r="F55">
        <f t="shared" si="4"/>
        <v>3.9874316093706192</v>
      </c>
      <c r="O55">
        <f t="shared" si="5"/>
        <v>5.4868485853687279E-28</v>
      </c>
      <c r="P55">
        <f t="shared" si="6"/>
        <v>2.2922483004507248E-29</v>
      </c>
      <c r="Q55">
        <f t="shared" si="7"/>
        <v>4.3625291370196239E+28</v>
      </c>
    </row>
    <row r="56" spans="1:17" x14ac:dyDescent="0.25">
      <c r="A56">
        <v>50</v>
      </c>
      <c r="B56">
        <f t="shared" si="9"/>
        <v>0.1953125</v>
      </c>
      <c r="C56">
        <f t="shared" si="10"/>
        <v>101</v>
      </c>
      <c r="D56">
        <f t="shared" si="11"/>
        <v>9.9009900990099011E-3</v>
      </c>
      <c r="E56">
        <f t="shared" si="8"/>
        <v>0.24124724554117893</v>
      </c>
      <c r="F56">
        <f t="shared" si="4"/>
        <v>4.1451250469481868</v>
      </c>
      <c r="O56">
        <f t="shared" si="5"/>
        <v>3.6176438530053962E-29</v>
      </c>
      <c r="P56">
        <f t="shared" si="6"/>
        <v>1.5113480615813922E-30</v>
      </c>
      <c r="Q56">
        <f t="shared" si="7"/>
        <v>6.6166095383326491E+29</v>
      </c>
    </row>
    <row r="57" spans="1:17" x14ac:dyDescent="0.25">
      <c r="A57">
        <v>51</v>
      </c>
      <c r="B57">
        <f t="shared" si="9"/>
        <v>0.19921875</v>
      </c>
      <c r="C57">
        <f t="shared" si="10"/>
        <v>103</v>
      </c>
      <c r="D57">
        <f t="shared" si="11"/>
        <v>9.7087378640776691E-3</v>
      </c>
      <c r="E57">
        <f t="shared" si="8"/>
        <v>0.23196495776776782</v>
      </c>
      <c r="F57">
        <f t="shared" si="4"/>
        <v>4.3109959781130041</v>
      </c>
      <c r="O57">
        <f t="shared" si="5"/>
        <v>2.2577306824971308E-30</v>
      </c>
      <c r="P57">
        <f t="shared" si="6"/>
        <v>9.4321526087487495E-32</v>
      </c>
      <c r="Q57">
        <f t="shared" si="7"/>
        <v>1.0602033718924932E+31</v>
      </c>
    </row>
    <row r="58" spans="1:17" x14ac:dyDescent="0.25">
      <c r="A58">
        <v>52</v>
      </c>
      <c r="B58">
        <f t="shared" si="9"/>
        <v>0.203125</v>
      </c>
      <c r="C58">
        <f t="shared" si="10"/>
        <v>105</v>
      </c>
      <c r="D58">
        <f t="shared" si="11"/>
        <v>9.5238095238095247E-3</v>
      </c>
      <c r="E58">
        <f t="shared" si="8"/>
        <v>0.22293909416774094</v>
      </c>
      <c r="F58">
        <f t="shared" si="4"/>
        <v>4.485530022148529</v>
      </c>
      <c r="O58">
        <f t="shared" si="5"/>
        <v>1.333711672842394E-31</v>
      </c>
      <c r="P58">
        <f t="shared" si="6"/>
        <v>5.5718656489202546E-33</v>
      </c>
      <c r="Q58">
        <f t="shared" si="7"/>
        <v>1.7947309985727767E+32</v>
      </c>
    </row>
    <row r="59" spans="1:17" x14ac:dyDescent="0.25">
      <c r="A59">
        <v>53</v>
      </c>
      <c r="B59">
        <f t="shared" si="9"/>
        <v>0.20703125</v>
      </c>
      <c r="C59">
        <f t="shared" si="10"/>
        <v>107</v>
      </c>
      <c r="D59">
        <f t="shared" si="11"/>
        <v>9.3457943925233638E-3</v>
      </c>
      <c r="E59">
        <f t="shared" si="8"/>
        <v>0.21416739054011247</v>
      </c>
      <c r="F59">
        <f t="shared" si="4"/>
        <v>4.6692449185568474</v>
      </c>
      <c r="O59">
        <f t="shared" si="5"/>
        <v>7.4575343239809413E-33</v>
      </c>
      <c r="P59">
        <f t="shared" si="6"/>
        <v>3.1155443992536329E-34</v>
      </c>
      <c r="Q59">
        <f t="shared" si="7"/>
        <v>3.2097119214207392E+33</v>
      </c>
    </row>
    <row r="60" spans="1:17" x14ac:dyDescent="0.25">
      <c r="A60">
        <v>54</v>
      </c>
      <c r="B60">
        <f t="shared" si="9"/>
        <v>0.2109375</v>
      </c>
      <c r="C60">
        <f t="shared" si="10"/>
        <v>109</v>
      </c>
      <c r="D60">
        <f t="shared" si="11"/>
        <v>9.1743119266055051E-3</v>
      </c>
      <c r="E60">
        <f t="shared" si="8"/>
        <v>0.20564737123281907</v>
      </c>
      <c r="F60">
        <f t="shared" si="4"/>
        <v>4.8626928416598743</v>
      </c>
      <c r="O60">
        <f t="shared" si="5"/>
        <v>3.9470448495590319E-34</v>
      </c>
      <c r="P60">
        <f t="shared" si="6"/>
        <v>1.6489623701902209E-35</v>
      </c>
      <c r="Q60">
        <f t="shared" si="7"/>
        <v>6.0644197713538E+34</v>
      </c>
    </row>
    <row r="61" spans="1:17" x14ac:dyDescent="0.25">
      <c r="A61">
        <v>55</v>
      </c>
      <c r="B61">
        <f t="shared" si="9"/>
        <v>0.21484375</v>
      </c>
      <c r="C61">
        <f t="shared" si="10"/>
        <v>111</v>
      </c>
      <c r="D61">
        <f t="shared" si="11"/>
        <v>9.0090090090090089E-3</v>
      </c>
      <c r="E61">
        <f t="shared" si="8"/>
        <v>0.19737635917262364</v>
      </c>
      <c r="F61">
        <f t="shared" si="4"/>
        <v>5.0664628945020143</v>
      </c>
      <c r="O61">
        <f t="shared" si="5"/>
        <v>1.9773900893269471E-35</v>
      </c>
      <c r="P61">
        <f t="shared" si="6"/>
        <v>8.2609698464700694E-37</v>
      </c>
      <c r="Q61">
        <f t="shared" si="7"/>
        <v>1.2105116210142108E+36</v>
      </c>
    </row>
    <row r="62" spans="1:17" x14ac:dyDescent="0.25">
      <c r="A62">
        <v>56</v>
      </c>
      <c r="B62">
        <f t="shared" si="9"/>
        <v>0.21875</v>
      </c>
      <c r="C62">
        <f t="shared" si="10"/>
        <v>113</v>
      </c>
      <c r="D62">
        <f t="shared" si="11"/>
        <v>8.8495575221238937E-3</v>
      </c>
      <c r="E62">
        <f t="shared" si="8"/>
        <v>0.189351486043285</v>
      </c>
      <c r="F62">
        <f t="shared" si="4"/>
        <v>5.2811837968433162</v>
      </c>
      <c r="O62">
        <f t="shared" si="5"/>
        <v>9.3768320346756152E-37</v>
      </c>
      <c r="P62">
        <f t="shared" si="6"/>
        <v>3.9173720507639355E-38</v>
      </c>
      <c r="Q62">
        <f t="shared" si="7"/>
        <v>2.5527317473074528E+37</v>
      </c>
    </row>
    <row r="63" spans="1:17" x14ac:dyDescent="0.25">
      <c r="A63">
        <v>57</v>
      </c>
      <c r="B63">
        <f t="shared" si="9"/>
        <v>0.22265625</v>
      </c>
      <c r="C63">
        <f t="shared" si="10"/>
        <v>115</v>
      </c>
      <c r="D63">
        <f t="shared" si="11"/>
        <v>8.6956521739130436E-3</v>
      </c>
      <c r="E63">
        <f t="shared" si="8"/>
        <v>0.18156970258016369</v>
      </c>
      <c r="F63">
        <f t="shared" si="4"/>
        <v>5.507526783321663</v>
      </c>
      <c r="O63">
        <f t="shared" si="5"/>
        <v>4.2088496474836686E-38</v>
      </c>
      <c r="P63">
        <f t="shared" si="6"/>
        <v>1.7583369216755457E-39</v>
      </c>
      <c r="Q63">
        <f t="shared" si="7"/>
        <v>5.6871921852558548E+38</v>
      </c>
    </row>
    <row r="64" spans="1:17" x14ac:dyDescent="0.25">
      <c r="A64">
        <v>58</v>
      </c>
      <c r="B64">
        <f t="shared" si="9"/>
        <v>0.2265625</v>
      </c>
      <c r="C64">
        <f t="shared" si="10"/>
        <v>117</v>
      </c>
      <c r="D64">
        <f t="shared" si="11"/>
        <v>8.5470085470085479E-3</v>
      </c>
      <c r="E64">
        <f t="shared" si="8"/>
        <v>0.17402778894998949</v>
      </c>
      <c r="F64">
        <f t="shared" si="4"/>
        <v>5.7462087292700756</v>
      </c>
      <c r="O64">
        <f t="shared" si="5"/>
        <v>1.7881921269592147E-39</v>
      </c>
      <c r="P64">
        <f t="shared" si="6"/>
        <v>7.4705549098475201E-41</v>
      </c>
      <c r="Q64">
        <f t="shared" si="7"/>
        <v>1.3385886484574554E+40</v>
      </c>
    </row>
    <row r="65" spans="1:17" x14ac:dyDescent="0.25">
      <c r="A65">
        <v>59</v>
      </c>
      <c r="B65">
        <f t="shared" si="9"/>
        <v>0.23046875</v>
      </c>
      <c r="C65">
        <f t="shared" si="10"/>
        <v>119</v>
      </c>
      <c r="D65">
        <f t="shared" si="11"/>
        <v>8.4033613445378148E-3</v>
      </c>
      <c r="E65">
        <f t="shared" si="8"/>
        <v>0.1667223651851768</v>
      </c>
      <c r="F65">
        <f t="shared" si="4"/>
        <v>5.9979955232119604</v>
      </c>
      <c r="O65">
        <f t="shared" si="5"/>
        <v>7.1913170570320836E-41</v>
      </c>
      <c r="P65">
        <f t="shared" si="6"/>
        <v>3.0043264444988003E-42</v>
      </c>
      <c r="Q65">
        <f t="shared" si="7"/>
        <v>3.3285330954333959E+41</v>
      </c>
    </row>
    <row r="66" spans="1:17" x14ac:dyDescent="0.25">
      <c r="A66">
        <v>60</v>
      </c>
      <c r="B66">
        <f t="shared" si="9"/>
        <v>0.234375</v>
      </c>
      <c r="C66">
        <f t="shared" si="10"/>
        <v>121</v>
      </c>
      <c r="D66">
        <f t="shared" si="11"/>
        <v>8.2644628099173556E-3</v>
      </c>
      <c r="E66">
        <f t="shared" si="8"/>
        <v>0.15964990164281034</v>
      </c>
      <c r="F66">
        <f t="shared" si="4"/>
        <v>6.26370570673655</v>
      </c>
      <c r="O66">
        <f t="shared" si="5"/>
        <v>2.7374499442428391E-42</v>
      </c>
      <c r="P66">
        <f t="shared" si="6"/>
        <v>1.1436282384376917E-43</v>
      </c>
      <c r="Q66">
        <f t="shared" si="7"/>
        <v>8.7441002800534032E+42</v>
      </c>
    </row>
    <row r="67" spans="1:17" x14ac:dyDescent="0.25">
      <c r="A67">
        <v>61</v>
      </c>
      <c r="B67">
        <f t="shared" si="9"/>
        <v>0.23828125</v>
      </c>
      <c r="C67">
        <f t="shared" si="10"/>
        <v>123</v>
      </c>
      <c r="D67">
        <f t="shared" si="11"/>
        <v>8.130081300813009E-3</v>
      </c>
      <c r="E67">
        <f t="shared" si="8"/>
        <v>0.15280672945927698</v>
      </c>
      <c r="F67">
        <f t="shared" si="4"/>
        <v>6.5442144042910115</v>
      </c>
      <c r="O67">
        <f t="shared" si="5"/>
        <v>9.8634177657901591E-44</v>
      </c>
      <c r="P67">
        <f t="shared" si="6"/>
        <v>4.1206536427045539E-45</v>
      </c>
      <c r="Q67">
        <f t="shared" si="7"/>
        <v>2.4267994515153161E+44</v>
      </c>
    </row>
    <row r="68" spans="1:17" x14ac:dyDescent="0.25">
      <c r="A68">
        <v>62</v>
      </c>
      <c r="B68">
        <f t="shared" si="9"/>
        <v>0.2421875</v>
      </c>
      <c r="C68">
        <f t="shared" si="10"/>
        <v>125</v>
      </c>
      <c r="D68">
        <f t="shared" si="11"/>
        <v>8.0000000000000002E-3</v>
      </c>
      <c r="E68">
        <f t="shared" si="8"/>
        <v>0.14618905097243839</v>
      </c>
      <c r="F68">
        <f t="shared" si="4"/>
        <v>6.8404575674311889</v>
      </c>
      <c r="O68">
        <f t="shared" si="5"/>
        <v>3.3639703645984041E-45</v>
      </c>
      <c r="P68">
        <f t="shared" si="6"/>
        <v>1.4053705384871847E-46</v>
      </c>
      <c r="Q68">
        <f t="shared" si="7"/>
        <v>7.1155611464322636E+45</v>
      </c>
    </row>
    <row r="69" spans="1:17" x14ac:dyDescent="0.25">
      <c r="A69">
        <v>63</v>
      </c>
      <c r="B69">
        <f t="shared" si="9"/>
        <v>0.24609375</v>
      </c>
      <c r="C69">
        <f t="shared" si="10"/>
        <v>127</v>
      </c>
      <c r="D69">
        <f t="shared" si="11"/>
        <v>7.874015748031496E-3</v>
      </c>
      <c r="E69">
        <f t="shared" si="8"/>
        <v>0.13979295008423853</v>
      </c>
      <c r="F69">
        <f t="shared" si="4"/>
        <v>7.1534365602657717</v>
      </c>
      <c r="O69">
        <f t="shared" si="5"/>
        <v>1.085976395958864E-46</v>
      </c>
      <c r="P69">
        <f t="shared" si="6"/>
        <v>4.5368985661539288E-48</v>
      </c>
      <c r="Q69">
        <f t="shared" si="7"/>
        <v>2.2041489035266914E+47</v>
      </c>
    </row>
    <row r="70" spans="1:17" x14ac:dyDescent="0.25">
      <c r="A70">
        <v>64</v>
      </c>
      <c r="B70">
        <f t="shared" si="9"/>
        <v>0.25</v>
      </c>
      <c r="C70">
        <f t="shared" si="10"/>
        <v>129</v>
      </c>
      <c r="D70">
        <f t="shared" si="11"/>
        <v>7.7519379844961239E-3</v>
      </c>
      <c r="E70">
        <f t="shared" ref="E70:E101" si="12">(1-_xlfn.NORM.DIST(B70,0,$G$3,TRUE))/$I$3</f>
        <v>0.13361440253771617</v>
      </c>
      <c r="F70">
        <f t="shared" si="4"/>
        <v>7.4842231152268468</v>
      </c>
      <c r="O70">
        <f t="shared" si="5"/>
        <v>3.3184257299066523E-48</v>
      </c>
      <c r="P70">
        <f t="shared" si="6"/>
        <v>1.3863432936411706E-49</v>
      </c>
      <c r="Q70">
        <f t="shared" si="7"/>
        <v>7.2132205968519044E+48</v>
      </c>
    </row>
    <row r="71" spans="1:17" x14ac:dyDescent="0.25">
      <c r="A71">
        <v>65</v>
      </c>
      <c r="B71">
        <f t="shared" si="9"/>
        <v>0.25390625</v>
      </c>
      <c r="C71">
        <f t="shared" si="10"/>
        <v>131</v>
      </c>
      <c r="D71">
        <f t="shared" si="11"/>
        <v>7.6335877862595417E-3</v>
      </c>
      <c r="E71">
        <f t="shared" si="12"/>
        <v>0.12764928608352299</v>
      </c>
      <c r="F71">
        <f t="shared" ref="F71:F134" si="13">1/E71</f>
        <v>7.8339646909241925</v>
      </c>
      <c r="O71">
        <f t="shared" ref="O71:O134" si="14">EXP(-0.5*((B71-$N$2)/$P$2)^2)*$R$2/$P$2</f>
        <v>9.5981450745895836E-50</v>
      </c>
      <c r="P71">
        <f t="shared" ref="P71:P134" si="15">O71/$P$3</f>
        <v>4.0098303046627507E-51</v>
      </c>
      <c r="Q71">
        <f t="shared" ref="Q71:Q134" si="16">1/P71</f>
        <v>2.4938711217708391E+50</v>
      </c>
    </row>
    <row r="72" spans="1:17" x14ac:dyDescent="0.25">
      <c r="A72">
        <v>66</v>
      </c>
      <c r="B72">
        <f t="shared" si="9"/>
        <v>0.2578125</v>
      </c>
      <c r="C72">
        <f t="shared" si="10"/>
        <v>133</v>
      </c>
      <c r="D72">
        <f t="shared" si="11"/>
        <v>7.5187969924812026E-3</v>
      </c>
      <c r="E72">
        <f t="shared" si="12"/>
        <v>0.12189339051224302</v>
      </c>
      <c r="F72">
        <f t="shared" si="13"/>
        <v>8.2038902667126941</v>
      </c>
      <c r="O72">
        <f t="shared" si="14"/>
        <v>2.6277618872910627E-51</v>
      </c>
      <c r="P72">
        <f t="shared" si="15"/>
        <v>1.0978037076135822E-52</v>
      </c>
      <c r="Q72">
        <f t="shared" si="16"/>
        <v>9.1090965813352104E+51</v>
      </c>
    </row>
    <row r="73" spans="1:17" x14ac:dyDescent="0.25">
      <c r="A73">
        <v>67</v>
      </c>
      <c r="B73">
        <f t="shared" si="9"/>
        <v>0.26171875</v>
      </c>
      <c r="C73">
        <f t="shared" si="10"/>
        <v>135</v>
      </c>
      <c r="D73">
        <f t="shared" si="11"/>
        <v>7.4074074074074077E-3</v>
      </c>
      <c r="E73">
        <f t="shared" si="12"/>
        <v>0.11634242753004576</v>
      </c>
      <c r="F73">
        <f t="shared" si="13"/>
        <v>8.5953166117472257</v>
      </c>
      <c r="O73">
        <f t="shared" si="14"/>
        <v>6.8097034631536318E-53</v>
      </c>
      <c r="P73">
        <f t="shared" si="15"/>
        <v>2.8448992070989208E-54</v>
      </c>
      <c r="Q73">
        <f t="shared" si="16"/>
        <v>3.5150630205270001E+53</v>
      </c>
    </row>
    <row r="74" spans="1:17" x14ac:dyDescent="0.25">
      <c r="A74">
        <v>68</v>
      </c>
      <c r="B74">
        <f t="shared" si="9"/>
        <v>0.265625</v>
      </c>
      <c r="C74">
        <f t="shared" si="10"/>
        <v>137</v>
      </c>
      <c r="D74">
        <f t="shared" si="11"/>
        <v>7.2992700729927005E-3</v>
      </c>
      <c r="E74">
        <f t="shared" si="12"/>
        <v>0.11099204045649125</v>
      </c>
      <c r="F74">
        <f t="shared" si="13"/>
        <v>9.0096550697434825</v>
      </c>
      <c r="O74">
        <f t="shared" si="14"/>
        <v>1.670374621788403E-54</v>
      </c>
      <c r="P74">
        <f t="shared" si="15"/>
        <v>6.9783470936681188E-56</v>
      </c>
      <c r="Q74">
        <f t="shared" si="16"/>
        <v>1.4330041005087882E+55</v>
      </c>
    </row>
    <row r="75" spans="1:17" x14ac:dyDescent="0.25">
      <c r="A75">
        <v>69</v>
      </c>
      <c r="B75">
        <f t="shared" si="9"/>
        <v>0.26953125</v>
      </c>
      <c r="C75">
        <f t="shared" si="10"/>
        <v>139</v>
      </c>
      <c r="D75">
        <f t="shared" si="11"/>
        <v>7.1942446043165471E-3</v>
      </c>
      <c r="E75">
        <f t="shared" si="12"/>
        <v>0.10583781372462253</v>
      </c>
      <c r="F75">
        <f t="shared" si="13"/>
        <v>9.4484189044369504</v>
      </c>
      <c r="O75">
        <f t="shared" si="14"/>
        <v>3.8783147979901086E-56</v>
      </c>
      <c r="P75">
        <f t="shared" si="15"/>
        <v>1.6202489217603025E-57</v>
      </c>
      <c r="Q75">
        <f t="shared" si="16"/>
        <v>6.1718911617207586E+56</v>
      </c>
    </row>
    <row r="76" spans="1:17" x14ac:dyDescent="0.25">
      <c r="A76">
        <v>70</v>
      </c>
      <c r="B76">
        <f t="shared" si="9"/>
        <v>0.2734375</v>
      </c>
      <c r="C76">
        <f t="shared" si="10"/>
        <v>141</v>
      </c>
      <c r="D76">
        <f t="shared" si="11"/>
        <v>7.0921985815602835E-3</v>
      </c>
      <c r="E76">
        <f t="shared" si="12"/>
        <v>0.10087528216482777</v>
      </c>
      <c r="F76">
        <f t="shared" si="13"/>
        <v>9.9132312548680073</v>
      </c>
      <c r="O76">
        <f t="shared" si="14"/>
        <v>8.5234559916912285E-58</v>
      </c>
      <c r="P76">
        <f t="shared" si="15"/>
        <v>3.5608559643910385E-59</v>
      </c>
      <c r="Q76">
        <f t="shared" si="16"/>
        <v>2.8083135347234284E+58</v>
      </c>
    </row>
    <row r="77" spans="1:17" x14ac:dyDescent="0.25">
      <c r="A77">
        <v>71</v>
      </c>
      <c r="B77">
        <f t="shared" si="9"/>
        <v>0.27734375</v>
      </c>
      <c r="C77">
        <f t="shared" si="10"/>
        <v>143</v>
      </c>
      <c r="D77">
        <f t="shared" si="11"/>
        <v>6.993006993006993E-3</v>
      </c>
      <c r="E77">
        <f t="shared" si="12"/>
        <v>9.6099940055322186E-2</v>
      </c>
      <c r="F77">
        <f t="shared" si="13"/>
        <v>10.405833754155585</v>
      </c>
      <c r="O77">
        <f t="shared" si="14"/>
        <v>1.7730944914705907E-59</v>
      </c>
      <c r="P77">
        <f t="shared" si="15"/>
        <v>7.4074813098544243E-61</v>
      </c>
      <c r="Q77">
        <f t="shared" si="16"/>
        <v>1.3499865314134049E+60</v>
      </c>
    </row>
    <row r="78" spans="1:17" x14ac:dyDescent="0.25">
      <c r="A78">
        <v>72</v>
      </c>
      <c r="B78">
        <f t="shared" si="9"/>
        <v>0.28125</v>
      </c>
      <c r="C78">
        <f t="shared" si="10"/>
        <v>145</v>
      </c>
      <c r="D78">
        <f t="shared" si="11"/>
        <v>6.8965517241379309E-3</v>
      </c>
      <c r="E78">
        <f t="shared" si="12"/>
        <v>9.1507249923482137E-2</v>
      </c>
      <c r="F78">
        <f t="shared" si="13"/>
        <v>10.928095870394909</v>
      </c>
      <c r="O78">
        <f t="shared" si="14"/>
        <v>3.4913350596759988E-61</v>
      </c>
      <c r="P78">
        <f t="shared" si="15"/>
        <v>1.4585798627990605E-62</v>
      </c>
      <c r="Q78">
        <f t="shared" si="16"/>
        <v>6.8559838614593833E+61</v>
      </c>
    </row>
    <row r="79" spans="1:17" x14ac:dyDescent="0.25">
      <c r="A79">
        <v>73</v>
      </c>
      <c r="B79">
        <f t="shared" si="9"/>
        <v>0.28515625</v>
      </c>
      <c r="C79">
        <f t="shared" si="10"/>
        <v>147</v>
      </c>
      <c r="D79">
        <f t="shared" si="11"/>
        <v>6.8027210884353739E-3</v>
      </c>
      <c r="E79">
        <f t="shared" si="12"/>
        <v>8.7092651083659156E-2</v>
      </c>
      <c r="F79">
        <f t="shared" si="13"/>
        <v>11.482025033770341</v>
      </c>
      <c r="O79">
        <f t="shared" si="14"/>
        <v>6.5072077185783173E-63</v>
      </c>
      <c r="P79">
        <f t="shared" si="15"/>
        <v>2.7185251427142472E-64</v>
      </c>
      <c r="Q79">
        <f t="shared" si="16"/>
        <v>3.6784651511502066E+63</v>
      </c>
    </row>
    <row r="80" spans="1:17" x14ac:dyDescent="0.25">
      <c r="A80">
        <v>74</v>
      </c>
      <c r="B80">
        <f t="shared" si="9"/>
        <v>0.2890625</v>
      </c>
      <c r="C80">
        <f t="shared" si="10"/>
        <v>149</v>
      </c>
      <c r="D80">
        <f t="shared" si="11"/>
        <v>6.7114093959731542E-3</v>
      </c>
      <c r="E80">
        <f t="shared" si="12"/>
        <v>8.2851567898487799E-2</v>
      </c>
      <c r="F80">
        <f t="shared" si="13"/>
        <v>12.069777619962844</v>
      </c>
      <c r="O80">
        <f t="shared" si="14"/>
        <v>1.1479984519103902E-64</v>
      </c>
      <c r="P80">
        <f t="shared" si="15"/>
        <v>4.7960089646519983E-66</v>
      </c>
      <c r="Q80">
        <f t="shared" si="16"/>
        <v>2.0850669950166799E+65</v>
      </c>
    </row>
    <row r="81" spans="1:17" x14ac:dyDescent="0.25">
      <c r="A81">
        <v>75</v>
      </c>
      <c r="B81">
        <f t="shared" si="9"/>
        <v>0.29296875</v>
      </c>
      <c r="C81">
        <f t="shared" si="10"/>
        <v>151</v>
      </c>
      <c r="D81">
        <f t="shared" si="11"/>
        <v>6.6225165562913907E-3</v>
      </c>
      <c r="E81">
        <f t="shared" si="12"/>
        <v>7.8779417752102621E-2</v>
      </c>
      <c r="F81">
        <f t="shared" si="13"/>
        <v>12.693670866503835</v>
      </c>
      <c r="O81">
        <f t="shared" si="14"/>
        <v>1.9170411100235481E-66</v>
      </c>
      <c r="P81">
        <f t="shared" si="15"/>
        <v>8.0088490833583671E-68</v>
      </c>
      <c r="Q81">
        <f t="shared" si="16"/>
        <v>1.2486188584548379E+67</v>
      </c>
    </row>
    <row r="82" spans="1:17" x14ac:dyDescent="0.25">
      <c r="A82">
        <v>76</v>
      </c>
      <c r="B82">
        <f t="shared" si="9"/>
        <v>0.296875</v>
      </c>
      <c r="C82">
        <f t="shared" si="10"/>
        <v>153</v>
      </c>
      <c r="D82">
        <f t="shared" si="11"/>
        <v>6.5359477124183009E-3</v>
      </c>
      <c r="E82">
        <f t="shared" si="12"/>
        <v>7.4871618725042444E-2</v>
      </c>
      <c r="F82">
        <f t="shared" si="13"/>
        <v>13.356195805948673</v>
      </c>
      <c r="O82">
        <f t="shared" si="14"/>
        <v>3.0301563765516229E-68</v>
      </c>
      <c r="P82">
        <f t="shared" si="15"/>
        <v>1.2659126083362855E-69</v>
      </c>
      <c r="Q82">
        <f t="shared" si="16"/>
        <v>7.8994394511501167E+68</v>
      </c>
    </row>
    <row r="83" spans="1:17" x14ac:dyDescent="0.25">
      <c r="A83">
        <v>77</v>
      </c>
      <c r="B83">
        <f t="shared" si="9"/>
        <v>0.30078125</v>
      </c>
      <c r="C83">
        <f t="shared" si="10"/>
        <v>155</v>
      </c>
      <c r="D83">
        <f t="shared" si="11"/>
        <v>6.4516129032258064E-3</v>
      </c>
      <c r="E83">
        <f t="shared" si="12"/>
        <v>7.1123596962004765E-2</v>
      </c>
      <c r="F83">
        <f t="shared" si="13"/>
        <v>14.060031307671547</v>
      </c>
      <c r="O83">
        <f t="shared" si="14"/>
        <v>4.533589028315259E-70</v>
      </c>
      <c r="P83">
        <f t="shared" si="15"/>
        <v>1.8940037406553169E-71</v>
      </c>
      <c r="Q83">
        <f t="shared" si="16"/>
        <v>5.279820617746005E+70</v>
      </c>
    </row>
    <row r="84" spans="1:17" x14ac:dyDescent="0.25">
      <c r="A84">
        <v>78</v>
      </c>
      <c r="B84">
        <f t="shared" si="9"/>
        <v>0.3046875</v>
      </c>
      <c r="C84">
        <f t="shared" si="10"/>
        <v>157</v>
      </c>
      <c r="D84">
        <f t="shared" si="11"/>
        <v>6.369426751592357E-3</v>
      </c>
      <c r="E84">
        <f t="shared" si="12"/>
        <v>6.7530793724938531E-2</v>
      </c>
      <c r="F84">
        <f t="shared" si="13"/>
        <v>14.808059328802303</v>
      </c>
      <c r="O84">
        <f t="shared" si="14"/>
        <v>6.4204097736654594E-72</v>
      </c>
      <c r="P84">
        <f t="shared" si="15"/>
        <v>2.6822634455645084E-73</v>
      </c>
      <c r="Q84">
        <f t="shared" si="16"/>
        <v>3.728194565129826E+72</v>
      </c>
    </row>
    <row r="85" spans="1:17" x14ac:dyDescent="0.25">
      <c r="A85">
        <v>79</v>
      </c>
      <c r="B85">
        <f t="shared" si="9"/>
        <v>0.30859375</v>
      </c>
      <c r="C85">
        <f t="shared" si="10"/>
        <v>159</v>
      </c>
      <c r="D85">
        <f t="shared" si="11"/>
        <v>6.2893081761006293E-3</v>
      </c>
      <c r="E85">
        <f t="shared" si="12"/>
        <v>6.4088672125292456E-2</v>
      </c>
      <c r="F85">
        <f t="shared" si="13"/>
        <v>15.603381484406698</v>
      </c>
      <c r="O85">
        <f t="shared" si="14"/>
        <v>8.6065052373570886E-74</v>
      </c>
      <c r="P85">
        <f t="shared" si="15"/>
        <v>3.5955515622865087E-75</v>
      </c>
      <c r="Q85">
        <f t="shared" si="16"/>
        <v>2.7812144609159014E+74</v>
      </c>
    </row>
    <row r="86" spans="1:17" x14ac:dyDescent="0.25">
      <c r="A86">
        <v>80</v>
      </c>
      <c r="B86">
        <f t="shared" si="9"/>
        <v>0.3125</v>
      </c>
      <c r="C86">
        <f t="shared" si="10"/>
        <v>161</v>
      </c>
      <c r="D86">
        <f t="shared" si="11"/>
        <v>6.2111801242236021E-3</v>
      </c>
      <c r="E86">
        <f t="shared" si="12"/>
        <v>6.0792723530522785E-2</v>
      </c>
      <c r="F86">
        <f t="shared" si="13"/>
        <v>16.449337057549666</v>
      </c>
      <c r="O86">
        <f t="shared" si="14"/>
        <v>1.0920296222647393E-75</v>
      </c>
      <c r="P86">
        <f t="shared" si="15"/>
        <v>4.5621872131723404E-77</v>
      </c>
      <c r="Q86">
        <f t="shared" si="16"/>
        <v>2.1919310919830597E+76</v>
      </c>
    </row>
    <row r="87" spans="1:17" x14ac:dyDescent="0.25">
      <c r="A87">
        <v>81</v>
      </c>
      <c r="B87">
        <f t="shared" si="9"/>
        <v>0.31640625</v>
      </c>
      <c r="C87">
        <f t="shared" si="10"/>
        <v>163</v>
      </c>
      <c r="D87">
        <f t="shared" si="11"/>
        <v>6.1349693251533744E-3</v>
      </c>
      <c r="E87">
        <f t="shared" si="12"/>
        <v>5.7638473641211663E-2</v>
      </c>
      <c r="F87">
        <f t="shared" si="13"/>
        <v>17.34952258147581</v>
      </c>
      <c r="O87">
        <f t="shared" si="14"/>
        <v>1.3115519350140292E-77</v>
      </c>
      <c r="P87">
        <f t="shared" si="15"/>
        <v>5.4792886065886061E-79</v>
      </c>
      <c r="Q87">
        <f t="shared" si="16"/>
        <v>1.825054440091992E+78</v>
      </c>
    </row>
    <row r="88" spans="1:17" x14ac:dyDescent="0.25">
      <c r="A88">
        <v>82</v>
      </c>
      <c r="B88">
        <f t="shared" si="9"/>
        <v>0.3203125</v>
      </c>
      <c r="C88">
        <f t="shared" si="10"/>
        <v>165</v>
      </c>
      <c r="D88">
        <f t="shared" si="11"/>
        <v>6.0606060606060606E-3</v>
      </c>
      <c r="E88">
        <f t="shared" si="12"/>
        <v>5.4621488236370697E-2</v>
      </c>
      <c r="F88">
        <f t="shared" si="13"/>
        <v>18.307813138898183</v>
      </c>
      <c r="O88">
        <f t="shared" si="14"/>
        <v>1.4910082877680584E-79</v>
      </c>
      <c r="P88">
        <f t="shared" si="15"/>
        <v>6.229005886380946E-81</v>
      </c>
      <c r="Q88">
        <f t="shared" si="16"/>
        <v>1.605392607167691E+80</v>
      </c>
    </row>
    <row r="89" spans="1:17" x14ac:dyDescent="0.25">
      <c r="A89">
        <v>83</v>
      </c>
      <c r="B89">
        <f t="shared" si="9"/>
        <v>0.32421875</v>
      </c>
      <c r="C89">
        <f t="shared" si="10"/>
        <v>167</v>
      </c>
      <c r="D89">
        <f t="shared" si="11"/>
        <v>5.9880239520958087E-3</v>
      </c>
      <c r="E89">
        <f t="shared" si="12"/>
        <v>5.1737378585670735E-2</v>
      </c>
      <c r="F89">
        <f t="shared" si="13"/>
        <v>19.328385537433501</v>
      </c>
      <c r="O89">
        <f t="shared" si="14"/>
        <v>1.6044201735457773E-81</v>
      </c>
      <c r="P89">
        <f t="shared" si="15"/>
        <v>6.7028082856636979E-83</v>
      </c>
      <c r="Q89">
        <f t="shared" si="16"/>
        <v>1.4919119828309129E+82</v>
      </c>
    </row>
    <row r="90" spans="1:17" x14ac:dyDescent="0.25">
      <c r="A90">
        <v>84</v>
      </c>
      <c r="B90">
        <f t="shared" si="9"/>
        <v>0.328125</v>
      </c>
      <c r="C90">
        <f t="shared" si="10"/>
        <v>169</v>
      </c>
      <c r="D90">
        <f t="shared" si="11"/>
        <v>5.9171597633136093E-3</v>
      </c>
      <c r="E90">
        <f t="shared" si="12"/>
        <v>4.898180652846662E-2</v>
      </c>
      <c r="F90">
        <f t="shared" si="13"/>
        <v>20.415743535690805</v>
      </c>
      <c r="O90">
        <f t="shared" si="14"/>
        <v>1.6341791388425245E-83</v>
      </c>
      <c r="P90">
        <f t="shared" si="15"/>
        <v>6.8271327253913467E-85</v>
      </c>
      <c r="Q90">
        <f t="shared" si="16"/>
        <v>1.4647437514739069E+84</v>
      </c>
    </row>
    <row r="91" spans="1:17" x14ac:dyDescent="0.25">
      <c r="A91">
        <v>85</v>
      </c>
      <c r="B91">
        <f t="shared" si="9"/>
        <v>0.33203125</v>
      </c>
      <c r="C91">
        <f t="shared" si="10"/>
        <v>171</v>
      </c>
      <c r="D91">
        <f t="shared" si="11"/>
        <v>5.8479532163742687E-3</v>
      </c>
      <c r="E91">
        <f t="shared" si="12"/>
        <v>4.6350489220570834E-2</v>
      </c>
      <c r="F91">
        <f t="shared" si="13"/>
        <v>21.574745311559507</v>
      </c>
      <c r="O91">
        <f t="shared" si="14"/>
        <v>1.5755228346489191E-85</v>
      </c>
      <c r="P91">
        <f t="shared" si="15"/>
        <v>6.5820834744295999E-87</v>
      </c>
      <c r="Q91">
        <f t="shared" si="16"/>
        <v>1.5192757792951865E+86</v>
      </c>
    </row>
    <row r="92" spans="1:17" x14ac:dyDescent="0.25">
      <c r="A92">
        <v>86</v>
      </c>
      <c r="B92">
        <f t="shared" si="9"/>
        <v>0.3359375</v>
      </c>
      <c r="C92">
        <f t="shared" si="10"/>
        <v>173</v>
      </c>
      <c r="D92">
        <f t="shared" si="11"/>
        <v>5.7803468208092483E-3</v>
      </c>
      <c r="E92">
        <f t="shared" si="12"/>
        <v>4.3839203550749772E-2</v>
      </c>
      <c r="F92">
        <f t="shared" si="13"/>
        <v>22.810633383025891</v>
      </c>
      <c r="O92">
        <f t="shared" si="14"/>
        <v>1.4377826324611419E-87</v>
      </c>
      <c r="P92">
        <f t="shared" si="15"/>
        <v>6.0066443321674788E-89</v>
      </c>
      <c r="Q92">
        <f t="shared" si="16"/>
        <v>1.6648230604310697E+88</v>
      </c>
    </row>
    <row r="93" spans="1:17" x14ac:dyDescent="0.25">
      <c r="A93">
        <v>87</v>
      </c>
      <c r="B93">
        <f t="shared" si="9"/>
        <v>0.33984375</v>
      </c>
      <c r="C93">
        <f t="shared" si="10"/>
        <v>175</v>
      </c>
      <c r="D93">
        <f t="shared" si="11"/>
        <v>5.7142857142857143E-3</v>
      </c>
      <c r="E93">
        <f t="shared" si="12"/>
        <v>4.1443790229896305E-2</v>
      </c>
      <c r="F93">
        <f t="shared" si="13"/>
        <v>24.129067212550218</v>
      </c>
      <c r="O93">
        <f t="shared" si="14"/>
        <v>1.241953272695349E-89</v>
      </c>
      <c r="P93">
        <f t="shared" si="15"/>
        <v>5.1885253151811077E-91</v>
      </c>
      <c r="Q93">
        <f t="shared" si="16"/>
        <v>1.927329904460714E+90</v>
      </c>
    </row>
    <row r="94" spans="1:17" x14ac:dyDescent="0.25">
      <c r="A94">
        <v>88</v>
      </c>
      <c r="B94">
        <f t="shared" si="9"/>
        <v>0.34375</v>
      </c>
      <c r="C94">
        <f t="shared" si="10"/>
        <v>177</v>
      </c>
      <c r="D94">
        <f t="shared" si="11"/>
        <v>5.6497175141242938E-3</v>
      </c>
      <c r="E94">
        <f t="shared" si="12"/>
        <v>3.9160157556754838E-2</v>
      </c>
      <c r="F94">
        <f t="shared" si="13"/>
        <v>25.536158748868655</v>
      </c>
      <c r="O94">
        <f t="shared" si="14"/>
        <v>1.0154552067114974E-91</v>
      </c>
      <c r="P94">
        <f t="shared" si="15"/>
        <v>4.242281221273841E-93</v>
      </c>
      <c r="Q94">
        <f t="shared" si="16"/>
        <v>2.3572223241243006E+92</v>
      </c>
    </row>
    <row r="95" spans="1:17" x14ac:dyDescent="0.25">
      <c r="A95">
        <v>89</v>
      </c>
      <c r="B95">
        <f t="shared" si="9"/>
        <v>0.34765625</v>
      </c>
      <c r="C95">
        <f t="shared" si="10"/>
        <v>179</v>
      </c>
      <c r="D95">
        <f t="shared" si="11"/>
        <v>5.5865921787709499E-3</v>
      </c>
      <c r="E95">
        <f t="shared" si="12"/>
        <v>3.6984284864933548E-2</v>
      </c>
      <c r="F95">
        <f t="shared" si="13"/>
        <v>27.038511185277635</v>
      </c>
      <c r="O95">
        <f t="shared" si="14"/>
        <v>7.8588640661052638E-94</v>
      </c>
      <c r="P95">
        <f t="shared" si="15"/>
        <v>3.2832084790968317E-95</v>
      </c>
      <c r="Q95">
        <f t="shared" si="16"/>
        <v>3.0458011008642592E+94</v>
      </c>
    </row>
    <row r="96" spans="1:17" x14ac:dyDescent="0.25">
      <c r="A96">
        <v>90</v>
      </c>
      <c r="B96">
        <f t="shared" si="9"/>
        <v>0.3515625</v>
      </c>
      <c r="C96">
        <f t="shared" si="10"/>
        <v>181</v>
      </c>
      <c r="D96">
        <f t="shared" si="11"/>
        <v>5.5248618784530384E-3</v>
      </c>
      <c r="E96">
        <f t="shared" si="12"/>
        <v>3.4912225656749785E-2</v>
      </c>
      <c r="F96">
        <f t="shared" si="13"/>
        <v>28.643261241257019</v>
      </c>
      <c r="O96">
        <f t="shared" si="14"/>
        <v>5.75708013513155E-96</v>
      </c>
      <c r="P96">
        <f t="shared" si="15"/>
        <v>2.4051433076728653E-97</v>
      </c>
      <c r="Q96">
        <f t="shared" si="16"/>
        <v>4.1577564081516868E+96</v>
      </c>
    </row>
    <row r="97" spans="1:17" x14ac:dyDescent="0.25">
      <c r="A97">
        <v>91</v>
      </c>
      <c r="B97">
        <f t="shared" si="9"/>
        <v>0.35546875</v>
      </c>
      <c r="C97">
        <f t="shared" si="10"/>
        <v>183</v>
      </c>
      <c r="D97">
        <f t="shared" si="11"/>
        <v>5.4644808743169399E-3</v>
      </c>
      <c r="E97">
        <f t="shared" si="12"/>
        <v>3.2940110430203395E-2</v>
      </c>
      <c r="F97">
        <f t="shared" si="13"/>
        <v>30.358125304980202</v>
      </c>
      <c r="O97">
        <f t="shared" si="14"/>
        <v>3.9919791465338428E-98</v>
      </c>
      <c r="P97">
        <f t="shared" si="15"/>
        <v>1.6677346334065086E-99</v>
      </c>
      <c r="Q97">
        <f t="shared" si="16"/>
        <v>5.9961577817533463E+98</v>
      </c>
    </row>
    <row r="98" spans="1:17" x14ac:dyDescent="0.25">
      <c r="A98">
        <v>92</v>
      </c>
      <c r="B98">
        <f t="shared" si="9"/>
        <v>0.359375</v>
      </c>
      <c r="C98">
        <f t="shared" si="10"/>
        <v>185</v>
      </c>
      <c r="D98">
        <f t="shared" si="11"/>
        <v>5.4054054054054057E-3</v>
      </c>
      <c r="E98">
        <f t="shared" si="12"/>
        <v>3.1064149206057712E-2</v>
      </c>
      <c r="F98">
        <f t="shared" si="13"/>
        <v>32.191449808159994</v>
      </c>
      <c r="O98">
        <f t="shared" si="14"/>
        <v>2.6200992622806537E-100</v>
      </c>
      <c r="P98">
        <f t="shared" si="15"/>
        <v>1.0946024821954178E-101</v>
      </c>
      <c r="Q98">
        <f t="shared" si="16"/>
        <v>9.1357366374167543E+100</v>
      </c>
    </row>
    <row r="99" spans="1:17" x14ac:dyDescent="0.25">
      <c r="A99">
        <v>93</v>
      </c>
      <c r="B99">
        <f t="shared" si="9"/>
        <v>0.36328125</v>
      </c>
      <c r="C99">
        <f t="shared" si="10"/>
        <v>187</v>
      </c>
      <c r="D99">
        <f t="shared" si="11"/>
        <v>5.3475935828877002E-3</v>
      </c>
      <c r="E99">
        <f t="shared" si="12"/>
        <v>2.9280633762644337E-2</v>
      </c>
      <c r="F99">
        <f t="shared" si="13"/>
        <v>34.152266242125556</v>
      </c>
      <c r="O99">
        <f t="shared" si="14"/>
        <v>1.6277612941219296E-102</v>
      </c>
      <c r="P99">
        <f t="shared" si="15"/>
        <v>6.8003208069932889E-104</v>
      </c>
      <c r="Q99">
        <f t="shared" si="16"/>
        <v>1.4705188598920564E+103</v>
      </c>
    </row>
    <row r="100" spans="1:17" x14ac:dyDescent="0.25">
      <c r="A100">
        <v>94</v>
      </c>
      <c r="B100">
        <f t="shared" si="9"/>
        <v>0.3671875</v>
      </c>
      <c r="C100">
        <f t="shared" si="10"/>
        <v>189</v>
      </c>
      <c r="D100">
        <f t="shared" si="11"/>
        <v>5.2910052910052907E-3</v>
      </c>
      <c r="E100">
        <f t="shared" si="12"/>
        <v>2.75859395865794E-2</v>
      </c>
      <c r="F100">
        <f t="shared" si="13"/>
        <v>36.250351265414267</v>
      </c>
      <c r="O100">
        <f t="shared" si="14"/>
        <v>9.5720989950557645E-105</v>
      </c>
      <c r="P100">
        <f t="shared" si="15"/>
        <v>3.9989489980956244E-106</v>
      </c>
      <c r="Q100">
        <f t="shared" si="16"/>
        <v>2.5006570488301276E+105</v>
      </c>
    </row>
    <row r="101" spans="1:17" x14ac:dyDescent="0.25">
      <c r="A101">
        <v>95</v>
      </c>
      <c r="B101">
        <f t="shared" si="9"/>
        <v>0.37109375</v>
      </c>
      <c r="C101">
        <f t="shared" si="10"/>
        <v>191</v>
      </c>
      <c r="D101">
        <f t="shared" si="11"/>
        <v>5.235602094240838E-3</v>
      </c>
      <c r="E101">
        <f t="shared" si="12"/>
        <v>2.597652754808677E-2</v>
      </c>
      <c r="F101">
        <f t="shared" si="13"/>
        <v>38.496292398929675</v>
      </c>
      <c r="O101">
        <f t="shared" si="14"/>
        <v>5.3280358353413065E-107</v>
      </c>
      <c r="P101">
        <f t="shared" si="15"/>
        <v>2.2259008788522849E-108</v>
      </c>
      <c r="Q101">
        <f t="shared" si="16"/>
        <v>4.4925630314482748E+107</v>
      </c>
    </row>
    <row r="102" spans="1:17" x14ac:dyDescent="0.25">
      <c r="A102">
        <v>96</v>
      </c>
      <c r="B102">
        <f t="shared" si="9"/>
        <v>0.375</v>
      </c>
      <c r="C102">
        <f t="shared" si="10"/>
        <v>193</v>
      </c>
      <c r="D102">
        <f t="shared" si="11"/>
        <v>5.1813471502590676E-3</v>
      </c>
      <c r="E102">
        <f t="shared" ref="E102:E134" si="17">(1-_xlfn.NORM.DIST(B102,0,$G$3,TRUE))/$I$3</f>
        <v>2.4448945310089343E-2</v>
      </c>
      <c r="F102">
        <f t="shared" si="13"/>
        <v>40.901559855317366</v>
      </c>
      <c r="O102">
        <f t="shared" si="14"/>
        <v>2.8071820903500302E-109</v>
      </c>
      <c r="P102">
        <f t="shared" si="15"/>
        <v>1.172760333284856E-110</v>
      </c>
      <c r="Q102">
        <f t="shared" si="16"/>
        <v>8.5268913998739956E+109</v>
      </c>
    </row>
    <row r="103" spans="1:17" x14ac:dyDescent="0.25">
      <c r="A103">
        <v>97</v>
      </c>
      <c r="B103">
        <f t="shared" si="9"/>
        <v>0.37890625</v>
      </c>
      <c r="C103">
        <f t="shared" si="10"/>
        <v>195</v>
      </c>
      <c r="D103">
        <f t="shared" si="11"/>
        <v>5.1282051282051282E-3</v>
      </c>
      <c r="E103">
        <f t="shared" si="17"/>
        <v>2.2999828480618323E-2</v>
      </c>
      <c r="F103">
        <f t="shared" si="13"/>
        <v>43.478585105218848</v>
      </c>
      <c r="O103">
        <f t="shared" si="14"/>
        <v>1.399966112602035E-111</v>
      </c>
      <c r="P103">
        <f t="shared" si="15"/>
        <v>5.8486577356225085E-113</v>
      </c>
      <c r="Q103">
        <f t="shared" si="16"/>
        <v>1.7097940163420486E+112</v>
      </c>
    </row>
    <row r="104" spans="1:17" x14ac:dyDescent="0.25">
      <c r="A104">
        <v>98</v>
      </c>
      <c r="B104">
        <f t="shared" si="9"/>
        <v>0.3828125</v>
      </c>
      <c r="C104">
        <f t="shared" si="10"/>
        <v>197</v>
      </c>
      <c r="D104">
        <f t="shared" si="11"/>
        <v>5.076142131979695E-3</v>
      </c>
      <c r="E104">
        <f t="shared" si="17"/>
        <v>2.1625901518442348E-2</v>
      </c>
      <c r="F104">
        <f t="shared" si="13"/>
        <v>46.240846845030262</v>
      </c>
      <c r="O104">
        <f t="shared" si="14"/>
        <v>6.6085769886335944E-114</v>
      </c>
      <c r="P104">
        <f t="shared" si="15"/>
        <v>2.7608743224641246E-115</v>
      </c>
      <c r="Q104">
        <f t="shared" si="16"/>
        <v>3.6220410029656254E+114</v>
      </c>
    </row>
    <row r="105" spans="1:17" x14ac:dyDescent="0.25">
      <c r="A105">
        <v>99</v>
      </c>
      <c r="B105">
        <f t="shared" si="9"/>
        <v>0.38671875</v>
      </c>
      <c r="C105">
        <f t="shared" si="10"/>
        <v>199</v>
      </c>
      <c r="D105">
        <f t="shared" si="11"/>
        <v>5.0251256281407036E-3</v>
      </c>
      <c r="E105">
        <f t="shared" si="17"/>
        <v>2.0323978402101872E-2</v>
      </c>
      <c r="F105">
        <f t="shared" si="13"/>
        <v>49.202965099420773</v>
      </c>
      <c r="O105">
        <f t="shared" si="14"/>
        <v>2.9528533303544785E-116</v>
      </c>
      <c r="P105">
        <f t="shared" si="15"/>
        <v>1.233617608117474E-117</v>
      </c>
      <c r="Q105">
        <f t="shared" si="16"/>
        <v>8.1062396760534302E+116</v>
      </c>
    </row>
    <row r="106" spans="1:17" x14ac:dyDescent="0.25">
      <c r="A106">
        <v>100</v>
      </c>
      <c r="B106">
        <f t="shared" si="9"/>
        <v>0.390625</v>
      </c>
      <c r="C106">
        <f t="shared" si="10"/>
        <v>201</v>
      </c>
      <c r="D106">
        <f t="shared" si="11"/>
        <v>4.9751243781094526E-3</v>
      </c>
      <c r="E106">
        <f t="shared" si="17"/>
        <v>1.9090963072772249E-2</v>
      </c>
      <c r="F106">
        <f t="shared" si="13"/>
        <v>52.380804267869102</v>
      </c>
      <c r="O106">
        <f t="shared" si="14"/>
        <v>1.248875913232402E-118</v>
      </c>
      <c r="P106">
        <f t="shared" si="15"/>
        <v>5.2174461260232469E-120</v>
      </c>
      <c r="Q106">
        <f t="shared" si="16"/>
        <v>1.9166465275266828E+119</v>
      </c>
    </row>
    <row r="107" spans="1:17" x14ac:dyDescent="0.25">
      <c r="A107">
        <v>101</v>
      </c>
      <c r="B107">
        <f t="shared" si="9"/>
        <v>0.39453125</v>
      </c>
      <c r="C107">
        <f t="shared" si="10"/>
        <v>203</v>
      </c>
      <c r="D107">
        <f t="shared" si="11"/>
        <v>4.9261083743842365E-3</v>
      </c>
      <c r="E107">
        <f t="shared" si="17"/>
        <v>1.7923849661562574E-2</v>
      </c>
      <c r="F107">
        <f t="shared" si="13"/>
        <v>55.791586008695717</v>
      </c>
      <c r="O107">
        <f t="shared" si="14"/>
        <v>4.9996568170297743E-121</v>
      </c>
      <c r="P107">
        <f t="shared" si="15"/>
        <v>2.0887135235030754E-122</v>
      </c>
      <c r="Q107">
        <f t="shared" si="16"/>
        <v>4.7876359718438319E+121</v>
      </c>
    </row>
    <row r="108" spans="1:17" x14ac:dyDescent="0.25">
      <c r="A108">
        <v>102</v>
      </c>
      <c r="B108">
        <f t="shared" si="9"/>
        <v>0.3984375</v>
      </c>
      <c r="C108">
        <f t="shared" si="10"/>
        <v>205</v>
      </c>
      <c r="D108">
        <f t="shared" si="11"/>
        <v>4.8780487804878049E-3</v>
      </c>
      <c r="E108">
        <f t="shared" si="17"/>
        <v>1.6819722511994595E-2</v>
      </c>
      <c r="F108">
        <f t="shared" si="13"/>
        <v>59.454012947411776</v>
      </c>
      <c r="O108">
        <f t="shared" si="14"/>
        <v>1.8945435447465606E-123</v>
      </c>
      <c r="P108">
        <f t="shared" si="15"/>
        <v>7.9148606946356113E-125</v>
      </c>
      <c r="Q108">
        <f t="shared" si="16"/>
        <v>1.2634461155807348E+124</v>
      </c>
    </row>
    <row r="109" spans="1:17" x14ac:dyDescent="0.25">
      <c r="A109">
        <v>103</v>
      </c>
      <c r="B109">
        <f t="shared" si="9"/>
        <v>0.40234375</v>
      </c>
      <c r="C109">
        <f t="shared" si="10"/>
        <v>207</v>
      </c>
      <c r="D109">
        <f t="shared" si="11"/>
        <v>4.830917874396135E-3</v>
      </c>
      <c r="E109">
        <f t="shared" si="17"/>
        <v>1.5775756008493014E-2</v>
      </c>
      <c r="F109">
        <f t="shared" si="13"/>
        <v>63.388404299714161</v>
      </c>
      <c r="O109">
        <f t="shared" si="14"/>
        <v>6.7953601673189254E-126</v>
      </c>
      <c r="P109">
        <f t="shared" si="15"/>
        <v>2.8389069886171418E-127</v>
      </c>
      <c r="Q109">
        <f t="shared" si="16"/>
        <v>3.5224824342945782E+126</v>
      </c>
    </row>
    <row r="110" spans="1:17" x14ac:dyDescent="0.25">
      <c r="A110">
        <v>104</v>
      </c>
      <c r="B110">
        <f t="shared" si="9"/>
        <v>0.40625</v>
      </c>
      <c r="C110">
        <f t="shared" si="10"/>
        <v>209</v>
      </c>
      <c r="D110">
        <f t="shared" si="11"/>
        <v>4.7846889952153108E-3</v>
      </c>
      <c r="E110">
        <f t="shared" si="17"/>
        <v>1.4789214221761382E-2</v>
      </c>
      <c r="F110">
        <f t="shared" si="13"/>
        <v>67.616844614270576</v>
      </c>
      <c r="O110">
        <f t="shared" si="14"/>
        <v>2.307086405835934E-128</v>
      </c>
      <c r="P110">
        <f t="shared" si="15"/>
        <v>9.6383466948085977E-130</v>
      </c>
      <c r="Q110">
        <f t="shared" si="16"/>
        <v>1.0375223382850708E+129</v>
      </c>
    </row>
    <row r="111" spans="1:17" x14ac:dyDescent="0.25">
      <c r="A111">
        <v>105</v>
      </c>
      <c r="B111">
        <f t="shared" si="9"/>
        <v>0.41015625</v>
      </c>
      <c r="C111">
        <f t="shared" si="10"/>
        <v>211</v>
      </c>
      <c r="D111">
        <f t="shared" si="11"/>
        <v>4.7393364928909956E-3</v>
      </c>
      <c r="E111">
        <f t="shared" si="17"/>
        <v>1.3857450381917324E-2</v>
      </c>
      <c r="F111">
        <f t="shared" si="13"/>
        <v>72.163346967845285</v>
      </c>
      <c r="O111">
        <f t="shared" si="14"/>
        <v>7.4141049918533118E-131</v>
      </c>
      <c r="P111">
        <f t="shared" si="15"/>
        <v>3.0974008672770566E-132</v>
      </c>
      <c r="Q111">
        <f t="shared" si="16"/>
        <v>3.2285133337587844E+131</v>
      </c>
    </row>
    <row r="112" spans="1:17" x14ac:dyDescent="0.25">
      <c r="A112">
        <v>106</v>
      </c>
      <c r="B112">
        <f t="shared" ref="B112:B134" si="18">A112*$E$2</f>
        <v>0.4140625</v>
      </c>
      <c r="C112">
        <f t="shared" ref="C112:C134" si="19">1+$E$3*B112</f>
        <v>213</v>
      </c>
      <c r="D112">
        <f t="shared" ref="D112:D134" si="20">1/C112</f>
        <v>4.6948356807511738E-3</v>
      </c>
      <c r="E112">
        <f t="shared" si="17"/>
        <v>1.2977906190221766E-2</v>
      </c>
      <c r="F112">
        <f t="shared" si="13"/>
        <v>77.054032086736171</v>
      </c>
      <c r="O112">
        <f t="shared" si="14"/>
        <v>2.2552624815372593E-133</v>
      </c>
      <c r="P112">
        <f t="shared" si="15"/>
        <v>9.4218411715596072E-135</v>
      </c>
      <c r="Q112">
        <f t="shared" si="16"/>
        <v>1.0613636780659815E+134</v>
      </c>
    </row>
    <row r="113" spans="1:17" x14ac:dyDescent="0.25">
      <c r="A113">
        <v>107</v>
      </c>
      <c r="B113">
        <f t="shared" si="18"/>
        <v>0.41796875</v>
      </c>
      <c r="C113">
        <f t="shared" si="19"/>
        <v>215</v>
      </c>
      <c r="D113">
        <f t="shared" si="20"/>
        <v>4.6511627906976744E-3</v>
      </c>
      <c r="E113">
        <f t="shared" si="17"/>
        <v>1.2148110980158222E-2</v>
      </c>
      <c r="F113">
        <f t="shared" si="13"/>
        <v>82.317325025538707</v>
      </c>
      <c r="O113">
        <f t="shared" si="14"/>
        <v>6.4935015703046843E-136</v>
      </c>
      <c r="P113">
        <f t="shared" si="15"/>
        <v>2.7127991062477515E-137</v>
      </c>
      <c r="Q113">
        <f t="shared" si="16"/>
        <v>3.6862294657091839E+136</v>
      </c>
    </row>
    <row r="114" spans="1:17" x14ac:dyDescent="0.25">
      <c r="A114">
        <v>108</v>
      </c>
      <c r="B114">
        <f t="shared" si="18"/>
        <v>0.421875</v>
      </c>
      <c r="C114">
        <f t="shared" si="19"/>
        <v>217</v>
      </c>
      <c r="D114">
        <f t="shared" si="20"/>
        <v>4.608294930875576E-3</v>
      </c>
      <c r="E114">
        <f t="shared" si="17"/>
        <v>1.1365680738498751E-2</v>
      </c>
      <c r="F114">
        <f t="shared" si="13"/>
        <v>87.984171208744172</v>
      </c>
      <c r="O114">
        <f t="shared" si="14"/>
        <v>1.769718929698584E-138</v>
      </c>
      <c r="P114">
        <f t="shared" si="15"/>
        <v>7.3933791788869651E-140</v>
      </c>
      <c r="Q114">
        <f t="shared" si="16"/>
        <v>1.3525614956360791E+139</v>
      </c>
    </row>
    <row r="115" spans="1:17" x14ac:dyDescent="0.25">
      <c r="A115">
        <v>109</v>
      </c>
      <c r="B115">
        <f t="shared" si="18"/>
        <v>0.42578125</v>
      </c>
      <c r="C115">
        <f t="shared" si="19"/>
        <v>219</v>
      </c>
      <c r="D115">
        <f t="shared" si="20"/>
        <v>4.5662100456621002E-3</v>
      </c>
      <c r="E115">
        <f t="shared" si="17"/>
        <v>1.0628316996852849E-2</v>
      </c>
      <c r="F115">
        <f t="shared" si="13"/>
        <v>94.08827383452244</v>
      </c>
      <c r="O115">
        <f t="shared" si="14"/>
        <v>4.5653400792304993E-141</v>
      </c>
      <c r="P115">
        <f t="shared" si="15"/>
        <v>1.9072684209842155E-142</v>
      </c>
      <c r="Q115">
        <f t="shared" si="16"/>
        <v>5.2431004938673813E+141</v>
      </c>
    </row>
    <row r="116" spans="1:17" x14ac:dyDescent="0.25">
      <c r="A116">
        <v>110</v>
      </c>
      <c r="B116">
        <f t="shared" si="18"/>
        <v>0.4296875</v>
      </c>
      <c r="C116">
        <f t="shared" si="19"/>
        <v>221</v>
      </c>
      <c r="D116">
        <f t="shared" si="20"/>
        <v>4.5248868778280547E-3</v>
      </c>
      <c r="E116">
        <f t="shared" si="17"/>
        <v>9.9338056040099154E-3</v>
      </c>
      <c r="F116">
        <f t="shared" si="13"/>
        <v>100.66635485561912</v>
      </c>
      <c r="O116">
        <f t="shared" si="14"/>
        <v>1.1147704908433984E-143</v>
      </c>
      <c r="P116">
        <f t="shared" si="15"/>
        <v>4.6571920534538981E-145</v>
      </c>
      <c r="Q116">
        <f t="shared" si="16"/>
        <v>2.1472165814127705E+144</v>
      </c>
    </row>
    <row r="117" spans="1:17" x14ac:dyDescent="0.25">
      <c r="A117">
        <v>111</v>
      </c>
      <c r="B117">
        <f t="shared" si="18"/>
        <v>0.43359375</v>
      </c>
      <c r="C117">
        <f t="shared" si="19"/>
        <v>223</v>
      </c>
      <c r="D117">
        <f t="shared" si="20"/>
        <v>4.4843049327354259E-3</v>
      </c>
      <c r="E117">
        <f t="shared" si="17"/>
        <v>9.280015389182994E-3</v>
      </c>
      <c r="F117">
        <f t="shared" si="13"/>
        <v>107.7584419919846</v>
      </c>
      <c r="O117">
        <f t="shared" si="14"/>
        <v>2.5765660804703062E-146</v>
      </c>
      <c r="P117">
        <f t="shared" si="15"/>
        <v>1.076415564793673E-147</v>
      </c>
      <c r="Q117">
        <f t="shared" si="16"/>
        <v>9.2900923463669879E+146</v>
      </c>
    </row>
    <row r="118" spans="1:17" x14ac:dyDescent="0.25">
      <c r="A118">
        <v>112</v>
      </c>
      <c r="B118">
        <f t="shared" si="18"/>
        <v>0.4375</v>
      </c>
      <c r="C118">
        <f t="shared" si="19"/>
        <v>225</v>
      </c>
      <c r="D118">
        <f t="shared" si="20"/>
        <v>4.4444444444444444E-3</v>
      </c>
      <c r="E118">
        <f t="shared" si="17"/>
        <v>8.6648967260252174E-3</v>
      </c>
      <c r="F118">
        <f t="shared" si="13"/>
        <v>115.40818449647264</v>
      </c>
      <c r="O118">
        <f t="shared" si="14"/>
        <v>5.6369034730120707E-149</v>
      </c>
      <c r="P118">
        <f t="shared" si="15"/>
        <v>2.3549369378029551E-150</v>
      </c>
      <c r="Q118">
        <f t="shared" si="16"/>
        <v>4.2463982111255714E+149</v>
      </c>
    </row>
    <row r="119" spans="1:17" x14ac:dyDescent="0.25">
      <c r="A119">
        <v>113</v>
      </c>
      <c r="B119">
        <f t="shared" si="18"/>
        <v>0.44140625</v>
      </c>
      <c r="C119">
        <f t="shared" si="19"/>
        <v>227</v>
      </c>
      <c r="D119">
        <f t="shared" si="20"/>
        <v>4.4052863436123352E-3</v>
      </c>
      <c r="E119">
        <f t="shared" si="17"/>
        <v>8.0864800070363785E-3</v>
      </c>
      <c r="F119">
        <f t="shared" si="13"/>
        <v>123.6632006917545</v>
      </c>
      <c r="O119">
        <f t="shared" si="14"/>
        <v>1.1673024643238872E-151</v>
      </c>
      <c r="P119">
        <f t="shared" si="15"/>
        <v>4.8766556035344961E-153</v>
      </c>
      <c r="Q119">
        <f t="shared" si="16"/>
        <v>2.0505856498769797E+152</v>
      </c>
    </row>
    <row r="120" spans="1:17" x14ac:dyDescent="0.25">
      <c r="A120">
        <v>114</v>
      </c>
      <c r="B120">
        <f t="shared" si="18"/>
        <v>0.4453125</v>
      </c>
      <c r="C120">
        <f t="shared" si="19"/>
        <v>229</v>
      </c>
      <c r="D120">
        <f t="shared" si="20"/>
        <v>4.3668122270742356E-3</v>
      </c>
      <c r="E120">
        <f t="shared" si="17"/>
        <v>7.5428740377012637E-3</v>
      </c>
      <c r="F120">
        <f t="shared" si="13"/>
        <v>132.57546062704185</v>
      </c>
      <c r="O120">
        <f t="shared" si="14"/>
        <v>2.2880720624565138E-154</v>
      </c>
      <c r="P120">
        <f t="shared" si="15"/>
        <v>9.5589102102446024E-156</v>
      </c>
      <c r="Q120">
        <f t="shared" si="16"/>
        <v>1.0461443595612674E+155</v>
      </c>
    </row>
    <row r="121" spans="1:17" x14ac:dyDescent="0.25">
      <c r="A121">
        <v>115</v>
      </c>
      <c r="B121">
        <f t="shared" si="18"/>
        <v>0.44921875</v>
      </c>
      <c r="C121">
        <f t="shared" si="19"/>
        <v>231</v>
      </c>
      <c r="D121">
        <f t="shared" si="20"/>
        <v>4.329004329004329E-3</v>
      </c>
      <c r="E121">
        <f t="shared" si="17"/>
        <v>7.0322643593987433E-3</v>
      </c>
      <c r="F121">
        <f t="shared" si="13"/>
        <v>142.20170757140019</v>
      </c>
      <c r="O121">
        <f t="shared" si="14"/>
        <v>4.2452130046151947E-157</v>
      </c>
      <c r="P121">
        <f t="shared" si="15"/>
        <v>1.7735284915332771E-158</v>
      </c>
      <c r="Q121">
        <f t="shared" si="16"/>
        <v>5.6384772208280977E+157</v>
      </c>
    </row>
    <row r="122" spans="1:17" x14ac:dyDescent="0.25">
      <c r="A122">
        <v>116</v>
      </c>
      <c r="B122">
        <f t="shared" si="18"/>
        <v>0.453125</v>
      </c>
      <c r="C122">
        <f t="shared" si="19"/>
        <v>233</v>
      </c>
      <c r="D122">
        <f t="shared" si="20"/>
        <v>4.2918454935622317E-3</v>
      </c>
      <c r="E122">
        <f t="shared" si="17"/>
        <v>6.552911509816628E-3</v>
      </c>
      <c r="F122">
        <f t="shared" si="13"/>
        <v>152.60392247048415</v>
      </c>
      <c r="O122">
        <f t="shared" si="14"/>
        <v>7.4554311712603537E-160</v>
      </c>
      <c r="P122">
        <f t="shared" si="15"/>
        <v>3.1146657622410842E-161</v>
      </c>
      <c r="Q122">
        <f t="shared" si="16"/>
        <v>3.2106173706435636E+160</v>
      </c>
    </row>
    <row r="123" spans="1:17" x14ac:dyDescent="0.25">
      <c r="A123">
        <v>117</v>
      </c>
      <c r="B123">
        <f t="shared" si="18"/>
        <v>0.45703125</v>
      </c>
      <c r="C123">
        <f t="shared" si="19"/>
        <v>235</v>
      </c>
      <c r="D123">
        <f t="shared" si="20"/>
        <v>4.2553191489361703E-3</v>
      </c>
      <c r="E123">
        <f t="shared" si="17"/>
        <v>6.1031492292791256E-3</v>
      </c>
      <c r="F123">
        <f t="shared" si="13"/>
        <v>163.84983595069576</v>
      </c>
      <c r="O123">
        <f t="shared" si="14"/>
        <v>1.2393373433381398E-162</v>
      </c>
      <c r="P123">
        <f t="shared" si="15"/>
        <v>5.1775967110290779E-164</v>
      </c>
      <c r="Q123">
        <f t="shared" si="16"/>
        <v>1.9313980130392276E+163</v>
      </c>
    </row>
    <row r="124" spans="1:17" x14ac:dyDescent="0.25">
      <c r="A124">
        <v>118</v>
      </c>
      <c r="B124">
        <f t="shared" si="18"/>
        <v>0.4609375</v>
      </c>
      <c r="C124">
        <f t="shared" si="19"/>
        <v>237</v>
      </c>
      <c r="D124">
        <f t="shared" si="20"/>
        <v>4.2194092827004216E-3</v>
      </c>
      <c r="E124">
        <f t="shared" si="17"/>
        <v>5.6813826210504459E-3</v>
      </c>
      <c r="F124">
        <f t="shared" si="13"/>
        <v>176.01349296469445</v>
      </c>
      <c r="O124">
        <f t="shared" si="14"/>
        <v>1.9500681911504451E-165</v>
      </c>
      <c r="P124">
        <f t="shared" si="15"/>
        <v>8.1468267756603876E-167</v>
      </c>
      <c r="Q124">
        <f t="shared" si="16"/>
        <v>1.2274717844592188E+166</v>
      </c>
    </row>
    <row r="125" spans="1:17" x14ac:dyDescent="0.25">
      <c r="A125">
        <v>119</v>
      </c>
      <c r="B125">
        <f t="shared" si="18"/>
        <v>0.46484375</v>
      </c>
      <c r="C125">
        <f t="shared" si="19"/>
        <v>239</v>
      </c>
      <c r="D125">
        <f t="shared" si="20"/>
        <v>4.1841004184100415E-3</v>
      </c>
      <c r="E125">
        <f t="shared" si="17"/>
        <v>5.2860862733434821E-3</v>
      </c>
      <c r="F125">
        <f t="shared" si="13"/>
        <v>189.17587574057771</v>
      </c>
      <c r="O125">
        <f t="shared" si="14"/>
        <v>2.9043807676515533E-168</v>
      </c>
      <c r="P125">
        <f t="shared" si="15"/>
        <v>1.2133671587483114E-169</v>
      </c>
      <c r="Q125">
        <f t="shared" si="16"/>
        <v>8.2415284836914724E+168</v>
      </c>
    </row>
    <row r="126" spans="1:17" x14ac:dyDescent="0.25">
      <c r="A126">
        <v>120</v>
      </c>
      <c r="B126">
        <f t="shared" si="18"/>
        <v>0.46875</v>
      </c>
      <c r="C126">
        <f t="shared" si="19"/>
        <v>241</v>
      </c>
      <c r="D126">
        <f t="shared" si="20"/>
        <v>4.1493775933609959E-3</v>
      </c>
      <c r="E126">
        <f t="shared" si="17"/>
        <v>4.9158023503934611E-3</v>
      </c>
      <c r="F126">
        <f t="shared" si="13"/>
        <v>203.42559133199487</v>
      </c>
      <c r="O126">
        <f t="shared" si="14"/>
        <v>4.0944992681947273E-171</v>
      </c>
      <c r="P126">
        <f t="shared" si="15"/>
        <v>1.7105646060188057E-172</v>
      </c>
      <c r="Q126">
        <f t="shared" si="16"/>
        <v>5.8460229825952927E+171</v>
      </c>
    </row>
    <row r="127" spans="1:17" x14ac:dyDescent="0.25">
      <c r="A127">
        <v>121</v>
      </c>
      <c r="B127">
        <f t="shared" si="18"/>
        <v>0.47265625</v>
      </c>
      <c r="C127">
        <f t="shared" si="19"/>
        <v>243</v>
      </c>
      <c r="D127">
        <f t="shared" si="20"/>
        <v>4.11522633744856E-3</v>
      </c>
      <c r="E127">
        <f t="shared" si="17"/>
        <v>4.5691386596089512E-3</v>
      </c>
      <c r="F127">
        <f t="shared" si="13"/>
        <v>218.8596307746075</v>
      </c>
      <c r="O127">
        <f t="shared" si="14"/>
        <v>5.463759001390698E-174</v>
      </c>
      <c r="P127">
        <f t="shared" si="15"/>
        <v>2.2826021331092586E-175</v>
      </c>
      <c r="Q127">
        <f t="shared" si="16"/>
        <v>4.3809649763090539E+174</v>
      </c>
    </row>
    <row r="128" spans="1:17" x14ac:dyDescent="0.25">
      <c r="A128">
        <v>122</v>
      </c>
      <c r="B128">
        <f t="shared" si="18"/>
        <v>0.4765625</v>
      </c>
      <c r="C128">
        <f t="shared" si="19"/>
        <v>245</v>
      </c>
      <c r="D128">
        <f t="shared" si="20"/>
        <v>4.0816326530612249E-3</v>
      </c>
      <c r="E128">
        <f t="shared" si="17"/>
        <v>4.2447667014440249E-3</v>
      </c>
      <c r="F128">
        <f t="shared" si="13"/>
        <v>235.58420764557226</v>
      </c>
      <c r="O128">
        <f t="shared" si="14"/>
        <v>6.9012182756988302E-177</v>
      </c>
      <c r="P128">
        <f t="shared" si="15"/>
        <v>2.8831314765444786E-178</v>
      </c>
      <c r="Q128">
        <f t="shared" si="16"/>
        <v>3.4684509122647802E+177</v>
      </c>
    </row>
    <row r="129" spans="1:17" x14ac:dyDescent="0.25">
      <c r="A129">
        <v>123</v>
      </c>
      <c r="B129">
        <f t="shared" si="18"/>
        <v>0.48046875</v>
      </c>
      <c r="C129">
        <f t="shared" si="19"/>
        <v>247</v>
      </c>
      <c r="D129">
        <f t="shared" si="20"/>
        <v>4.048582995951417E-3</v>
      </c>
      <c r="E129">
        <f t="shared" si="17"/>
        <v>3.9414197082678903E-3</v>
      </c>
      <c r="F129">
        <f t="shared" si="13"/>
        <v>253.71568470678383</v>
      </c>
      <c r="O129">
        <f t="shared" si="14"/>
        <v>8.2509410469059213E-180</v>
      </c>
      <c r="P129">
        <f t="shared" si="15"/>
        <v>3.4470070200813122E-181</v>
      </c>
      <c r="Q129">
        <f t="shared" si="16"/>
        <v>2.9010674889092936E+180</v>
      </c>
    </row>
    <row r="130" spans="1:17" x14ac:dyDescent="0.25">
      <c r="A130">
        <v>124</v>
      </c>
      <c r="B130">
        <f t="shared" si="18"/>
        <v>0.484375</v>
      </c>
      <c r="C130">
        <f t="shared" si="19"/>
        <v>249</v>
      </c>
      <c r="D130">
        <f t="shared" si="20"/>
        <v>4.0160642570281121E-3</v>
      </c>
      <c r="E130">
        <f t="shared" si="17"/>
        <v>3.6578906781472575E-3</v>
      </c>
      <c r="F130">
        <f t="shared" si="13"/>
        <v>273.38159830039143</v>
      </c>
      <c r="O130">
        <f t="shared" si="14"/>
        <v>9.3373727444575706E-183</v>
      </c>
      <c r="P130">
        <f t="shared" si="15"/>
        <v>3.9008870886710318E-184</v>
      </c>
      <c r="Q130">
        <f t="shared" si="16"/>
        <v>2.5635194694668376E+183</v>
      </c>
    </row>
    <row r="131" spans="1:17" x14ac:dyDescent="0.25">
      <c r="A131">
        <v>125</v>
      </c>
      <c r="B131">
        <f t="shared" si="18"/>
        <v>0.48828125</v>
      </c>
      <c r="C131">
        <f t="shared" si="19"/>
        <v>251</v>
      </c>
      <c r="D131">
        <f t="shared" si="20"/>
        <v>3.9840637450199202E-3</v>
      </c>
      <c r="E131">
        <f t="shared" si="17"/>
        <v>3.3930304090930008E-3</v>
      </c>
      <c r="F131">
        <f t="shared" si="13"/>
        <v>294.72179126956672</v>
      </c>
      <c r="O131">
        <f t="shared" si="14"/>
        <v>1.0002058712919665E-185</v>
      </c>
      <c r="P131">
        <f t="shared" si="15"/>
        <v>4.1785738623872945E-187</v>
      </c>
      <c r="Q131">
        <f t="shared" si="16"/>
        <v>2.3931609992617961E+186</v>
      </c>
    </row>
    <row r="132" spans="1:17" x14ac:dyDescent="0.25">
      <c r="A132">
        <v>126</v>
      </c>
      <c r="B132">
        <f t="shared" si="18"/>
        <v>0.4921875</v>
      </c>
      <c r="C132">
        <f t="shared" si="19"/>
        <v>253</v>
      </c>
      <c r="D132">
        <f t="shared" si="20"/>
        <v>3.952569169960474E-3</v>
      </c>
      <c r="E132">
        <f t="shared" si="17"/>
        <v>3.1457455389547473E-3</v>
      </c>
      <c r="F132">
        <f t="shared" si="13"/>
        <v>317.88966641347446</v>
      </c>
      <c r="O132">
        <f t="shared" si="14"/>
        <v>1.0141392575973216E-188</v>
      </c>
      <c r="P132">
        <f t="shared" si="15"/>
        <v>4.2367835625112263E-190</v>
      </c>
      <c r="Q132">
        <f t="shared" si="16"/>
        <v>2.3602810604922193E+189</v>
      </c>
    </row>
    <row r="133" spans="1:17" x14ac:dyDescent="0.25">
      <c r="A133">
        <v>127</v>
      </c>
      <c r="B133">
        <f t="shared" si="18"/>
        <v>0.49609375</v>
      </c>
      <c r="C133">
        <f t="shared" si="19"/>
        <v>255</v>
      </c>
      <c r="D133">
        <f t="shared" si="20"/>
        <v>3.9215686274509803E-3</v>
      </c>
      <c r="E133">
        <f t="shared" si="17"/>
        <v>2.9149965958010782E-3</v>
      </c>
      <c r="F133">
        <f t="shared" si="13"/>
        <v>343.05357386710335</v>
      </c>
      <c r="O133">
        <f t="shared" si="14"/>
        <v>9.7330573286809403E-192</v>
      </c>
      <c r="P133">
        <f t="shared" si="15"/>
        <v>4.0661927831126833E-193</v>
      </c>
      <c r="Q133">
        <f t="shared" si="16"/>
        <v>2.4593029729261801E+192</v>
      </c>
    </row>
    <row r="134" spans="1:17" x14ac:dyDescent="0.25">
      <c r="A134">
        <v>128</v>
      </c>
      <c r="B134">
        <f t="shared" si="18"/>
        <v>0.5</v>
      </c>
      <c r="C134">
        <f t="shared" si="19"/>
        <v>257</v>
      </c>
      <c r="D134">
        <f t="shared" si="20"/>
        <v>3.8910505836575876E-3</v>
      </c>
      <c r="E134">
        <f t="shared" si="17"/>
        <v>2.6997960632602069E-3</v>
      </c>
      <c r="F134">
        <f t="shared" si="13"/>
        <v>370.39834734495639</v>
      </c>
      <c r="O134">
        <f t="shared" si="14"/>
        <v>8.8418768092712921E-195</v>
      </c>
      <c r="P134">
        <f t="shared" si="15"/>
        <v>3.6938830684872561E-196</v>
      </c>
      <c r="Q134">
        <f t="shared" si="16"/>
        <v>2.7071782767869983E+195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Q21"/>
  <sheetViews>
    <sheetView workbookViewId="0">
      <selection activeCell="X31" sqref="X31"/>
    </sheetView>
  </sheetViews>
  <sheetFormatPr defaultColWidth="2.7109375" defaultRowHeight="14.1" customHeight="1" x14ac:dyDescent="0.25"/>
  <sheetData>
    <row r="2" spans="2:43" ht="14.1" customHeight="1" x14ac:dyDescent="0.25"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</row>
    <row r="3" spans="2:43" ht="14.1" customHeight="1" x14ac:dyDescent="0.25"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</row>
    <row r="4" spans="2:43" ht="14.1" customHeight="1" x14ac:dyDescent="0.25"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</row>
    <row r="5" spans="2:43" ht="14.1" customHeight="1" thickBot="1" x14ac:dyDescent="0.3"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4"/>
      <c r="O5" s="3"/>
      <c r="P5" s="3"/>
      <c r="Q5" s="3"/>
      <c r="R5" s="3"/>
      <c r="S5" s="3"/>
      <c r="T5" s="3"/>
      <c r="U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4"/>
      <c r="AK5" s="3"/>
      <c r="AL5" s="3"/>
      <c r="AM5" s="3"/>
      <c r="AN5" s="3"/>
      <c r="AO5" s="3"/>
      <c r="AP5" s="3"/>
      <c r="AQ5" s="3"/>
    </row>
    <row r="6" spans="2:43" ht="14.1" customHeight="1" thickBot="1" x14ac:dyDescent="0.3">
      <c r="B6" s="3"/>
      <c r="C6" s="3"/>
      <c r="D6" s="3"/>
      <c r="E6" s="3"/>
      <c r="F6" s="3"/>
      <c r="G6" s="3"/>
      <c r="H6" s="3"/>
      <c r="I6" s="3"/>
      <c r="J6" s="3"/>
      <c r="K6" s="3"/>
      <c r="L6" s="5"/>
      <c r="M6" s="6"/>
      <c r="N6" s="7">
        <v>2</v>
      </c>
      <c r="O6" s="8"/>
      <c r="P6" s="3"/>
      <c r="Q6" s="3"/>
      <c r="R6" s="3"/>
      <c r="S6" s="3"/>
      <c r="T6" s="3"/>
      <c r="U6" s="3"/>
      <c r="X6" s="3"/>
      <c r="Y6" s="3"/>
      <c r="Z6" s="3"/>
      <c r="AA6" s="3"/>
      <c r="AB6" s="3"/>
      <c r="AC6" s="3"/>
      <c r="AD6" s="3"/>
      <c r="AE6" s="3"/>
      <c r="AF6" s="3"/>
      <c r="AG6" s="3"/>
      <c r="AH6" s="5"/>
      <c r="AI6" s="6"/>
      <c r="AJ6" s="7">
        <v>2</v>
      </c>
      <c r="AK6" s="8"/>
      <c r="AL6" s="3"/>
      <c r="AM6" s="3"/>
      <c r="AN6" s="3"/>
      <c r="AO6" s="3"/>
      <c r="AP6" s="3"/>
      <c r="AQ6" s="3"/>
    </row>
    <row r="7" spans="2:43" ht="14.1" customHeight="1" thickBot="1" x14ac:dyDescent="0.3">
      <c r="B7" s="3"/>
      <c r="C7" s="3"/>
      <c r="D7" s="3"/>
      <c r="E7" s="3"/>
      <c r="F7" s="3"/>
      <c r="G7" s="3"/>
      <c r="H7" s="3"/>
      <c r="I7" s="3"/>
      <c r="J7" s="3"/>
      <c r="K7" s="3"/>
      <c r="L7" s="9"/>
      <c r="M7" s="10"/>
      <c r="N7" s="11"/>
      <c r="O7" s="3"/>
      <c r="P7" s="3"/>
      <c r="Q7" s="3"/>
      <c r="R7" s="3"/>
      <c r="S7" s="3"/>
      <c r="T7" s="3"/>
      <c r="U7" s="3"/>
      <c r="X7" s="3"/>
      <c r="Y7" s="3"/>
      <c r="Z7" s="3"/>
      <c r="AA7" s="3"/>
      <c r="AB7" s="3"/>
      <c r="AC7" s="3"/>
      <c r="AD7" s="3"/>
      <c r="AE7" s="3"/>
      <c r="AF7" s="3"/>
      <c r="AG7" s="3"/>
      <c r="AH7" s="9"/>
      <c r="AI7" s="10"/>
      <c r="AJ7" s="11"/>
      <c r="AK7" s="3"/>
      <c r="AL7" s="3"/>
      <c r="AM7" s="3"/>
      <c r="AN7" s="3"/>
      <c r="AO7" s="3"/>
      <c r="AP7" s="3"/>
      <c r="AQ7" s="3"/>
    </row>
    <row r="8" spans="2:43" ht="14.1" customHeight="1" x14ac:dyDescent="0.25"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</row>
    <row r="9" spans="2:43" ht="14.1" customHeight="1" x14ac:dyDescent="0.25"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</row>
    <row r="10" spans="2:43" ht="14.1" customHeight="1" x14ac:dyDescent="0.25"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</row>
    <row r="11" spans="2:43" ht="14.1" customHeight="1" x14ac:dyDescent="0.25"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</row>
    <row r="12" spans="2:43" ht="14.1" customHeight="1" x14ac:dyDescent="0.25"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</row>
    <row r="13" spans="2:43" ht="14.1" customHeight="1" thickBot="1" x14ac:dyDescent="0.3">
      <c r="B13" s="3"/>
      <c r="C13" s="3"/>
      <c r="D13" s="4"/>
      <c r="E13" s="4"/>
      <c r="F13" s="4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X13" s="3"/>
      <c r="Y13" s="3"/>
      <c r="Z13" s="4"/>
      <c r="AA13" s="4"/>
      <c r="AB13" s="4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</row>
    <row r="14" spans="2:43" ht="14.1" customHeight="1" thickBot="1" x14ac:dyDescent="0.3">
      <c r="B14" s="3"/>
      <c r="C14" s="12"/>
      <c r="D14" s="5"/>
      <c r="E14" s="6"/>
      <c r="F14" s="7">
        <v>1</v>
      </c>
      <c r="G14" s="8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X14" s="3"/>
      <c r="Y14" s="12"/>
      <c r="Z14" s="16"/>
      <c r="AA14" s="17"/>
      <c r="AB14" s="7">
        <v>1</v>
      </c>
      <c r="AC14" s="8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</row>
    <row r="15" spans="2:43" ht="14.1" customHeight="1" thickBot="1" x14ac:dyDescent="0.3">
      <c r="B15" s="3"/>
      <c r="C15" s="12"/>
      <c r="D15" s="9"/>
      <c r="E15" s="13"/>
      <c r="F15" s="14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X15" s="3"/>
      <c r="Y15" s="12"/>
      <c r="Z15" s="15"/>
      <c r="AA15" s="10"/>
      <c r="AB15" s="14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</row>
    <row r="16" spans="2:43" ht="14.1" customHeight="1" x14ac:dyDescent="0.25">
      <c r="B16" s="3"/>
      <c r="C16" s="3"/>
      <c r="D16" s="11"/>
      <c r="E16" s="11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X16" s="3"/>
      <c r="Y16" s="3"/>
      <c r="Z16" s="11"/>
      <c r="AA16" s="11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</row>
    <row r="17" spans="2:43" ht="14.1" customHeight="1" thickBot="1" x14ac:dyDescent="0.3"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4"/>
      <c r="T17" s="3"/>
      <c r="U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4"/>
      <c r="AP17" s="3"/>
      <c r="AQ17" s="3"/>
    </row>
    <row r="18" spans="2:43" ht="14.1" customHeight="1" thickBot="1" x14ac:dyDescent="0.3"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5"/>
      <c r="R18" s="6"/>
      <c r="S18" s="7">
        <v>3</v>
      </c>
      <c r="T18" s="8"/>
      <c r="U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5"/>
      <c r="AN18" s="6"/>
      <c r="AO18" s="7">
        <v>3</v>
      </c>
      <c r="AP18" s="8"/>
      <c r="AQ18" s="3"/>
    </row>
    <row r="19" spans="2:43" ht="14.1" customHeight="1" thickBot="1" x14ac:dyDescent="0.3"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15"/>
      <c r="R19" s="13"/>
      <c r="S19" s="11"/>
      <c r="T19" s="3"/>
      <c r="U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15"/>
      <c r="AN19" s="13"/>
      <c r="AO19" s="11"/>
      <c r="AP19" s="3"/>
      <c r="AQ19" s="3"/>
    </row>
    <row r="20" spans="2:43" ht="14.1" customHeight="1" x14ac:dyDescent="0.25"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</row>
    <row r="21" spans="2:43" ht="14.1" customHeight="1" x14ac:dyDescent="0.25"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2"/>
  <sheetViews>
    <sheetView workbookViewId="0">
      <selection activeCell="R2" sqref="R2"/>
    </sheetView>
  </sheetViews>
  <sheetFormatPr defaultRowHeight="15" x14ac:dyDescent="0.25"/>
  <cols>
    <col min="23" max="23" width="11" customWidth="1"/>
  </cols>
  <sheetData>
    <row r="1" spans="1:23" x14ac:dyDescent="0.25">
      <c r="A1">
        <f>B1*$M$1</f>
        <v>-3.7500000000000001E-4</v>
      </c>
      <c r="B1">
        <v>-7.4999999999999997E-2</v>
      </c>
      <c r="C1" s="1" t="s">
        <v>1</v>
      </c>
      <c r="D1" s="1" t="s">
        <v>10</v>
      </c>
      <c r="E1" s="1" t="s">
        <v>11</v>
      </c>
      <c r="F1" s="1" t="s">
        <v>2</v>
      </c>
      <c r="G1" s="1" t="s">
        <v>3</v>
      </c>
      <c r="H1" s="1" t="s">
        <v>4</v>
      </c>
      <c r="J1" s="1" t="s">
        <v>0</v>
      </c>
      <c r="K1" s="1">
        <v>256</v>
      </c>
      <c r="L1" s="1" t="s">
        <v>9</v>
      </c>
      <c r="M1" s="1">
        <v>5.0000000000000001E-3</v>
      </c>
      <c r="R1" t="s">
        <v>7</v>
      </c>
      <c r="T1" t="s">
        <v>6</v>
      </c>
      <c r="V1" s="1"/>
      <c r="W1" s="1" t="s">
        <v>8</v>
      </c>
    </row>
    <row r="2" spans="1:23" x14ac:dyDescent="0.25">
      <c r="A2">
        <f>B2*$M$1</f>
        <v>0</v>
      </c>
      <c r="B2">
        <v>0</v>
      </c>
      <c r="C2">
        <f t="shared" ref="C2:C42" si="0">1/(1+$K$1*A2)</f>
        <v>1</v>
      </c>
      <c r="D2">
        <f>1/(1+$K$1/2*A2)</f>
        <v>1</v>
      </c>
      <c r="E2">
        <f>1/(1+$K$1/4*A2)</f>
        <v>1</v>
      </c>
      <c r="F2">
        <f t="shared" ref="F2:F42" si="1">1/(1+$K$1*(A2^(1/2)))</f>
        <v>1</v>
      </c>
      <c r="G2">
        <f t="shared" ref="G2:G42" si="2">1/(1+$K$1*A2^2)</f>
        <v>1</v>
      </c>
      <c r="H2">
        <f t="shared" ref="H2:H42" si="3">1/(1+$K$1*A2^3)</f>
        <v>1</v>
      </c>
      <c r="R2">
        <f t="shared" ref="R2:R42" si="4">_xlfn.NORM.DIST(A2,0,$M$1,TRUE)-_xlfn.NORM.DIST(A1,0,$M$1,TRUE)</f>
        <v>2.9892644052894768E-2</v>
      </c>
      <c r="S2">
        <f>R2/$R$2</f>
        <v>1</v>
      </c>
      <c r="T2">
        <f t="shared" ref="T2:T42" si="5">_xlfn.NORM.DIST(A2,0,$M$1*2/3,TRUE)-_xlfn.NORM.DIST(A1,0,$M$1*2/3,TRUE)</f>
        <v>4.4786515128254989E-2</v>
      </c>
      <c r="U2">
        <f>T2/$T$2</f>
        <v>1</v>
      </c>
      <c r="V2">
        <f t="shared" ref="V2:V42" si="6">_xlfn.NORM.DIST(A2,0,$M$1/3,TRUE)-_xlfn.NORM.DIST(A1,0,$M$1/3,TRUE)</f>
        <v>8.9010362868729653E-2</v>
      </c>
      <c r="W2">
        <f t="shared" ref="W2:W42" si="7">V2/$V$2</f>
        <v>1</v>
      </c>
    </row>
    <row r="3" spans="1:23" x14ac:dyDescent="0.25">
      <c r="A3">
        <f>B3*$M$1</f>
        <v>3.7500000000000001E-4</v>
      </c>
      <c r="B3">
        <v>7.4999999999999997E-2</v>
      </c>
      <c r="C3">
        <f t="shared" si="0"/>
        <v>0.91240875912408748</v>
      </c>
      <c r="D3">
        <f t="shared" ref="D3:D42" si="8">1/(1+$K$1/2*A3)</f>
        <v>0.95419847328244267</v>
      </c>
      <c r="E3">
        <f t="shared" ref="E3:E42" si="9">1/(1+$K$1/4*A3)</f>
        <v>0.9765625</v>
      </c>
      <c r="F3">
        <f t="shared" si="1"/>
        <v>0.16785793532174642</v>
      </c>
      <c r="G3">
        <f t="shared" si="2"/>
        <v>0.99996400129595342</v>
      </c>
      <c r="H3">
        <f t="shared" si="3"/>
        <v>0.99999998650000022</v>
      </c>
      <c r="R3">
        <f t="shared" si="4"/>
        <v>2.9892644052894823E-2</v>
      </c>
      <c r="S3">
        <f t="shared" ref="S3:S42" si="10">R3/$R$2</f>
        <v>1.0000000000000018</v>
      </c>
      <c r="T3">
        <f t="shared" si="5"/>
        <v>4.4786515128254933E-2</v>
      </c>
      <c r="U3">
        <f t="shared" ref="U3:U42" si="11">T3/$T$2</f>
        <v>0.99999999999999878</v>
      </c>
      <c r="V3">
        <f t="shared" si="6"/>
        <v>8.9010362868729653E-2</v>
      </c>
      <c r="W3">
        <f t="shared" si="7"/>
        <v>1</v>
      </c>
    </row>
    <row r="4" spans="1:23" x14ac:dyDescent="0.25">
      <c r="A4">
        <f t="shared" ref="A4:A42" si="12">B4*$M$1</f>
        <v>7.5000000000000002E-4</v>
      </c>
      <c r="B4">
        <v>0.15</v>
      </c>
      <c r="C4">
        <f t="shared" si="0"/>
        <v>0.83892617449664431</v>
      </c>
      <c r="D4">
        <f t="shared" si="8"/>
        <v>0.91240875912408748</v>
      </c>
      <c r="E4">
        <f t="shared" si="9"/>
        <v>0.95419847328244267</v>
      </c>
      <c r="F4">
        <f t="shared" si="1"/>
        <v>0.12483071806085159</v>
      </c>
      <c r="G4">
        <f t="shared" si="2"/>
        <v>0.99985602073301449</v>
      </c>
      <c r="H4">
        <f t="shared" si="3"/>
        <v>0.9999998920000116</v>
      </c>
      <c r="R4">
        <f t="shared" si="4"/>
        <v>2.972504831734768E-2</v>
      </c>
      <c r="S4">
        <f t="shared" si="10"/>
        <v>0.99439341213007026</v>
      </c>
      <c r="T4">
        <f t="shared" si="5"/>
        <v>4.422384774047472E-2</v>
      </c>
      <c r="U4">
        <f t="shared" si="11"/>
        <v>0.98743667851430372</v>
      </c>
      <c r="V4">
        <f t="shared" si="6"/>
        <v>8.4634416843350269E-2</v>
      </c>
      <c r="W4">
        <f t="shared" si="7"/>
        <v>0.95083779141724289</v>
      </c>
    </row>
    <row r="5" spans="1:23" x14ac:dyDescent="0.25">
      <c r="A5">
        <f t="shared" si="12"/>
        <v>1.1250000000000001E-3</v>
      </c>
      <c r="B5">
        <v>0.22500000000000001</v>
      </c>
      <c r="C5">
        <f t="shared" si="0"/>
        <v>0.77639751552795033</v>
      </c>
      <c r="D5">
        <f t="shared" si="8"/>
        <v>0.87412587412587406</v>
      </c>
      <c r="E5">
        <f t="shared" si="9"/>
        <v>0.93283582089552231</v>
      </c>
      <c r="F5">
        <f t="shared" si="1"/>
        <v>0.1043133460785281</v>
      </c>
      <c r="G5">
        <f t="shared" si="2"/>
        <v>0.99967610494199877</v>
      </c>
      <c r="H5">
        <f t="shared" si="3"/>
        <v>0.99999963550013293</v>
      </c>
      <c r="R5">
        <f t="shared" si="4"/>
        <v>2.939267049848715E-2</v>
      </c>
      <c r="S5">
        <f t="shared" si="10"/>
        <v>0.98327436162813442</v>
      </c>
      <c r="T5">
        <f t="shared" si="5"/>
        <v>4.3119631059793329E-2</v>
      </c>
      <c r="U5">
        <f t="shared" si="11"/>
        <v>0.96278156351999677</v>
      </c>
      <c r="V5">
        <f t="shared" si="6"/>
        <v>7.6517337816143116E-2</v>
      </c>
      <c r="W5">
        <f t="shared" si="7"/>
        <v>0.85964527443831507</v>
      </c>
    </row>
    <row r="6" spans="1:23" x14ac:dyDescent="0.25">
      <c r="A6">
        <f t="shared" si="12"/>
        <v>1.5E-3</v>
      </c>
      <c r="B6">
        <v>0.3</v>
      </c>
      <c r="C6">
        <f t="shared" si="0"/>
        <v>0.7225433526011561</v>
      </c>
      <c r="D6">
        <f t="shared" si="8"/>
        <v>0.83892617449664431</v>
      </c>
      <c r="E6">
        <f t="shared" si="9"/>
        <v>0.91240875912408748</v>
      </c>
      <c r="F6">
        <f t="shared" si="1"/>
        <v>9.1618405885585244E-2</v>
      </c>
      <c r="G6">
        <f t="shared" si="2"/>
        <v>0.9994243315850071</v>
      </c>
      <c r="H6">
        <f t="shared" si="3"/>
        <v>0.99999913600074652</v>
      </c>
      <c r="R6">
        <f t="shared" si="4"/>
        <v>2.8901059320223021E-2</v>
      </c>
      <c r="S6">
        <f t="shared" si="10"/>
        <v>0.96682847021102758</v>
      </c>
      <c r="T6">
        <f t="shared" si="5"/>
        <v>4.151478578355694E-2</v>
      </c>
      <c r="U6">
        <f t="shared" si="11"/>
        <v>0.92694833846016356</v>
      </c>
      <c r="V6">
        <f t="shared" si="6"/>
        <v>6.5777757125017433E-2</v>
      </c>
      <c r="W6">
        <f t="shared" si="7"/>
        <v>0.73898987719019738</v>
      </c>
    </row>
    <row r="7" spans="1:23" x14ac:dyDescent="0.25">
      <c r="A7">
        <f t="shared" si="12"/>
        <v>1.8749999999999999E-3</v>
      </c>
      <c r="B7">
        <v>0.375</v>
      </c>
      <c r="C7">
        <f t="shared" si="0"/>
        <v>0.67567567567567566</v>
      </c>
      <c r="D7">
        <f t="shared" si="8"/>
        <v>0.80645161290322587</v>
      </c>
      <c r="E7">
        <f t="shared" si="9"/>
        <v>0.89285714285714279</v>
      </c>
      <c r="F7">
        <f t="shared" si="1"/>
        <v>8.2746350249760542E-2</v>
      </c>
      <c r="G7">
        <f t="shared" si="2"/>
        <v>0.99910080927165557</v>
      </c>
      <c r="H7">
        <f t="shared" si="3"/>
        <v>0.99999831250284765</v>
      </c>
      <c r="R7">
        <f t="shared" si="4"/>
        <v>2.8258344483771181E-2</v>
      </c>
      <c r="S7">
        <f t="shared" si="10"/>
        <v>0.94532770114842601</v>
      </c>
      <c r="T7">
        <f t="shared" si="5"/>
        <v>3.9467518471554941E-2</v>
      </c>
      <c r="U7">
        <f t="shared" si="11"/>
        <v>0.88123664809668589</v>
      </c>
      <c r="V7">
        <f t="shared" si="6"/>
        <v>5.3765608209950688E-2</v>
      </c>
      <c r="W7">
        <f t="shared" si="7"/>
        <v>0.6040376252509263</v>
      </c>
    </row>
    <row r="8" spans="1:23" x14ac:dyDescent="0.25">
      <c r="A8">
        <f t="shared" si="12"/>
        <v>2.2500000000000003E-3</v>
      </c>
      <c r="B8">
        <v>0.45</v>
      </c>
      <c r="C8">
        <f t="shared" si="0"/>
        <v>0.63451776649746194</v>
      </c>
      <c r="D8">
        <f t="shared" si="8"/>
        <v>0.77639751552795033</v>
      </c>
      <c r="E8">
        <f t="shared" si="9"/>
        <v>0.87412587412587406</v>
      </c>
      <c r="F8">
        <f t="shared" si="1"/>
        <v>7.6085283054614192E-2</v>
      </c>
      <c r="G8">
        <f t="shared" si="2"/>
        <v>0.9987056774420352</v>
      </c>
      <c r="H8">
        <f t="shared" si="3"/>
        <v>0.99999708400850307</v>
      </c>
      <c r="R8">
        <f t="shared" si="4"/>
        <v>2.7475013039356178E-2</v>
      </c>
      <c r="S8">
        <f t="shared" si="10"/>
        <v>0.91912287821510152</v>
      </c>
      <c r="T8">
        <f t="shared" si="5"/>
        <v>3.7049819344588175E-2</v>
      </c>
      <c r="U8">
        <f t="shared" si="11"/>
        <v>0.82725390083351502</v>
      </c>
      <c r="V8">
        <f t="shared" si="6"/>
        <v>4.1786525699406885E-2</v>
      </c>
      <c r="W8">
        <f t="shared" si="7"/>
        <v>0.46945686269173681</v>
      </c>
    </row>
    <row r="9" spans="1:23" x14ac:dyDescent="0.25">
      <c r="A9">
        <f t="shared" si="12"/>
        <v>2.6249999999999997E-3</v>
      </c>
      <c r="B9">
        <v>0.52499999999999991</v>
      </c>
      <c r="C9">
        <f t="shared" si="0"/>
        <v>0.59808612440191389</v>
      </c>
      <c r="D9">
        <f t="shared" si="8"/>
        <v>0.74850299401197617</v>
      </c>
      <c r="E9">
        <f t="shared" si="9"/>
        <v>0.85616438356164393</v>
      </c>
      <c r="F9">
        <f t="shared" si="1"/>
        <v>7.0841111490412834E-2</v>
      </c>
      <c r="G9">
        <f t="shared" si="2"/>
        <v>0.99823910621663381</v>
      </c>
      <c r="H9">
        <f t="shared" si="3"/>
        <v>0.9999953695214413</v>
      </c>
      <c r="R9">
        <f t="shared" si="4"/>
        <v>2.6563624819224141E-2</v>
      </c>
      <c r="S9">
        <f t="shared" si="10"/>
        <v>0.88863416605838019</v>
      </c>
      <c r="T9">
        <f t="shared" si="5"/>
        <v>3.4343268261722737E-2</v>
      </c>
      <c r="U9">
        <f t="shared" si="11"/>
        <v>0.7668216239502903</v>
      </c>
      <c r="V9">
        <f t="shared" si="6"/>
        <v>3.0879769161248793E-2</v>
      </c>
      <c r="W9">
        <f t="shared" si="7"/>
        <v>0.34692330382687614</v>
      </c>
    </row>
    <row r="10" spans="1:23" x14ac:dyDescent="0.25">
      <c r="A10">
        <f t="shared" si="12"/>
        <v>3.0000000000000001E-3</v>
      </c>
      <c r="B10">
        <v>0.6</v>
      </c>
      <c r="C10">
        <f t="shared" si="0"/>
        <v>0.56561085972850678</v>
      </c>
      <c r="D10">
        <f t="shared" si="8"/>
        <v>0.7225433526011561</v>
      </c>
      <c r="E10">
        <f t="shared" si="9"/>
        <v>0.83892617449664431</v>
      </c>
      <c r="F10">
        <f t="shared" si="1"/>
        <v>6.6570372746167089E-2</v>
      </c>
      <c r="G10">
        <f t="shared" si="2"/>
        <v>0.99770129621352399</v>
      </c>
      <c r="H10">
        <f t="shared" si="3"/>
        <v>0.99999308804777554</v>
      </c>
      <c r="R10">
        <f t="shared" si="4"/>
        <v>2.5538477718622277E-2</v>
      </c>
      <c r="S10">
        <f t="shared" si="10"/>
        <v>0.85433987282731383</v>
      </c>
      <c r="T10">
        <f t="shared" si="5"/>
        <v>3.1434488863294696E-2</v>
      </c>
      <c r="U10">
        <f t="shared" si="11"/>
        <v>0.70187396302828786</v>
      </c>
      <c r="V10">
        <f t="shared" si="6"/>
        <v>2.1697903163227394E-2</v>
      </c>
      <c r="W10">
        <f t="shared" si="7"/>
        <v>0.2437682811744846</v>
      </c>
    </row>
    <row r="11" spans="1:23" x14ac:dyDescent="0.25">
      <c r="A11">
        <f t="shared" si="12"/>
        <v>3.3750000000000004E-3</v>
      </c>
      <c r="B11">
        <v>0.67500000000000004</v>
      </c>
      <c r="C11">
        <f t="shared" si="0"/>
        <v>0.53648068669527893</v>
      </c>
      <c r="D11">
        <f t="shared" si="8"/>
        <v>0.6983240223463687</v>
      </c>
      <c r="E11">
        <f t="shared" si="9"/>
        <v>0.82236842105263164</v>
      </c>
      <c r="F11">
        <f t="shared" si="1"/>
        <v>6.3003015884153621E-2</v>
      </c>
      <c r="G11">
        <f t="shared" si="2"/>
        <v>0.99709247833318049</v>
      </c>
      <c r="H11">
        <f t="shared" si="3"/>
        <v>0.99999015859685414</v>
      </c>
      <c r="R11">
        <f t="shared" si="4"/>
        <v>2.4415235278296588E-2</v>
      </c>
      <c r="S11">
        <f t="shared" si="10"/>
        <v>0.81676399167280234</v>
      </c>
      <c r="T11">
        <f t="shared" si="5"/>
        <v>2.8410601999991014E-2</v>
      </c>
      <c r="U11">
        <f t="shared" si="11"/>
        <v>0.63435616543577167</v>
      </c>
      <c r="V11">
        <f t="shared" si="6"/>
        <v>1.4496636998772794E-2</v>
      </c>
      <c r="W11">
        <f t="shared" si="7"/>
        <v>0.16286459836313763</v>
      </c>
    </row>
    <row r="12" spans="1:23" x14ac:dyDescent="0.25">
      <c r="A12">
        <f t="shared" si="12"/>
        <v>3.7499999999999999E-3</v>
      </c>
      <c r="B12">
        <v>0.75</v>
      </c>
      <c r="C12">
        <f t="shared" si="0"/>
        <v>0.51020408163265307</v>
      </c>
      <c r="D12">
        <f t="shared" si="8"/>
        <v>0.67567567567567566</v>
      </c>
      <c r="E12">
        <f t="shared" si="9"/>
        <v>0.80645161290322587</v>
      </c>
      <c r="F12">
        <f t="shared" si="1"/>
        <v>5.9963778206456694E-2</v>
      </c>
      <c r="G12">
        <f t="shared" si="2"/>
        <v>0.99641291351135908</v>
      </c>
      <c r="H12">
        <f t="shared" si="3"/>
        <v>0.99998650018224744</v>
      </c>
      <c r="R12">
        <f t="shared" si="4"/>
        <v>2.3210530094908699E-2</v>
      </c>
      <c r="S12">
        <f t="shared" si="10"/>
        <v>0.7764629336179788</v>
      </c>
      <c r="T12">
        <f t="shared" si="5"/>
        <v>2.5355006209959674E-2</v>
      </c>
      <c r="U12">
        <f t="shared" si="11"/>
        <v>0.5661303661905962</v>
      </c>
      <c r="V12">
        <f t="shared" si="6"/>
        <v>9.2092094591083029E-3</v>
      </c>
      <c r="W12">
        <f t="shared" si="7"/>
        <v>0.10346221678356513</v>
      </c>
    </row>
    <row r="13" spans="1:23" x14ac:dyDescent="0.25">
      <c r="A13">
        <f t="shared" si="12"/>
        <v>4.1250000000000002E-3</v>
      </c>
      <c r="B13">
        <v>0.82499999999999996</v>
      </c>
      <c r="C13">
        <f t="shared" si="0"/>
        <v>0.48638132295719844</v>
      </c>
      <c r="D13">
        <f t="shared" si="8"/>
        <v>0.65445026178010468</v>
      </c>
      <c r="E13">
        <f t="shared" si="9"/>
        <v>0.79113924050632911</v>
      </c>
      <c r="F13">
        <f t="shared" si="1"/>
        <v>5.733321093612203E-2</v>
      </c>
      <c r="G13">
        <f t="shared" si="2"/>
        <v>0.99566289244052908</v>
      </c>
      <c r="H13">
        <f t="shared" si="3"/>
        <v>0.99998203182286127</v>
      </c>
      <c r="R13">
        <f t="shared" si="4"/>
        <v>2.1941557029615644E-2</v>
      </c>
      <c r="S13">
        <f t="shared" si="10"/>
        <v>0.73401191914607</v>
      </c>
      <c r="T13">
        <f t="shared" si="5"/>
        <v>2.2343759969484123E-2</v>
      </c>
      <c r="U13">
        <f t="shared" si="11"/>
        <v>0.49889481031284472</v>
      </c>
      <c r="V13">
        <f t="shared" si="6"/>
        <v>5.562663863061923E-3</v>
      </c>
      <c r="W13">
        <f t="shared" si="7"/>
        <v>6.2494564495435279E-2</v>
      </c>
    </row>
    <row r="14" spans="1:23" x14ac:dyDescent="0.25">
      <c r="A14">
        <f t="shared" si="12"/>
        <v>4.5000000000000005E-3</v>
      </c>
      <c r="B14">
        <v>0.9</v>
      </c>
      <c r="C14">
        <f t="shared" si="0"/>
        <v>0.46468401486988847</v>
      </c>
      <c r="D14">
        <f t="shared" si="8"/>
        <v>0.63451776649746194</v>
      </c>
      <c r="E14">
        <f t="shared" si="9"/>
        <v>0.77639751552795033</v>
      </c>
      <c r="F14">
        <f t="shared" si="1"/>
        <v>5.5026681684308174E-2</v>
      </c>
      <c r="G14">
        <f t="shared" si="2"/>
        <v>0.99484273526041</v>
      </c>
      <c r="H14">
        <f t="shared" si="3"/>
        <v>0.99997667254418299</v>
      </c>
      <c r="R14">
        <f t="shared" si="4"/>
        <v>2.0625670000493201E-2</v>
      </c>
      <c r="S14">
        <f t="shared" si="10"/>
        <v>0.68999148967874047</v>
      </c>
      <c r="T14">
        <f t="shared" si="5"/>
        <v>1.9442765729922762E-2</v>
      </c>
      <c r="U14">
        <f t="shared" si="11"/>
        <v>0.43412097758096563</v>
      </c>
      <c r="V14">
        <f t="shared" si="6"/>
        <v>3.1948349889421301E-3</v>
      </c>
      <c r="W14">
        <f t="shared" si="7"/>
        <v>3.589284310248006E-2</v>
      </c>
    </row>
    <row r="15" spans="1:23" x14ac:dyDescent="0.25">
      <c r="A15">
        <f t="shared" si="12"/>
        <v>4.8749999999999991E-3</v>
      </c>
      <c r="B15">
        <v>0.97499999999999987</v>
      </c>
      <c r="C15">
        <f t="shared" si="0"/>
        <v>0.44483985765124562</v>
      </c>
      <c r="D15">
        <f t="shared" si="8"/>
        <v>0.61576354679802958</v>
      </c>
      <c r="E15">
        <f t="shared" si="9"/>
        <v>0.76219512195121963</v>
      </c>
      <c r="F15">
        <f t="shared" si="1"/>
        <v>5.2982301549899039E-2</v>
      </c>
      <c r="G15">
        <f t="shared" si="2"/>
        <v>0.99395279121822833</v>
      </c>
      <c r="H15">
        <f t="shared" si="3"/>
        <v>0.9999703413796599</v>
      </c>
      <c r="R15">
        <f t="shared" si="4"/>
        <v>1.9279995366448976E-2</v>
      </c>
      <c r="S15">
        <f t="shared" si="10"/>
        <v>0.64497457409030789</v>
      </c>
      <c r="T15">
        <f t="shared" si="5"/>
        <v>1.6705869261985695E-2</v>
      </c>
      <c r="U15">
        <f t="shared" si="11"/>
        <v>0.37301114440686345</v>
      </c>
      <c r="V15">
        <f t="shared" si="6"/>
        <v>1.7446926871730328E-3</v>
      </c>
      <c r="W15">
        <f t="shared" si="7"/>
        <v>1.9601006342891376E-2</v>
      </c>
    </row>
    <row r="16" spans="1:23" x14ac:dyDescent="0.25">
      <c r="A16">
        <f t="shared" si="12"/>
        <v>5.2499999999999995E-3</v>
      </c>
      <c r="B16">
        <v>1.0499999999999998</v>
      </c>
      <c r="C16">
        <f t="shared" si="0"/>
        <v>0.42662116040955633</v>
      </c>
      <c r="D16">
        <f t="shared" si="8"/>
        <v>0.59808612440191389</v>
      </c>
      <c r="E16">
        <f t="shared" si="9"/>
        <v>0.74850299401197617</v>
      </c>
      <c r="F16">
        <f t="shared" si="1"/>
        <v>5.1153610507434423E-2</v>
      </c>
      <c r="G16">
        <f t="shared" si="2"/>
        <v>0.99299343829935982</v>
      </c>
      <c r="H16">
        <f t="shared" si="3"/>
        <v>0.9999629573722072</v>
      </c>
      <c r="R16">
        <f t="shared" si="4"/>
        <v>1.7921073604414528E-2</v>
      </c>
      <c r="S16">
        <f t="shared" si="10"/>
        <v>0.59951450171832732</v>
      </c>
      <c r="T16">
        <f t="shared" si="5"/>
        <v>1.4173899899263098E-2</v>
      </c>
      <c r="U16">
        <f t="shared" si="11"/>
        <v>0.31647695425003153</v>
      </c>
      <c r="V16">
        <f t="shared" si="6"/>
        <v>9.0592880303896894E-4</v>
      </c>
      <c r="W16">
        <f t="shared" si="7"/>
        <v>1.0177790246457158E-2</v>
      </c>
    </row>
    <row r="17" spans="1:23" x14ac:dyDescent="0.25">
      <c r="A17">
        <f t="shared" si="12"/>
        <v>5.6249999999999989E-3</v>
      </c>
      <c r="B17">
        <v>1.1249999999999998</v>
      </c>
      <c r="C17">
        <f t="shared" si="0"/>
        <v>0.40983606557377056</v>
      </c>
      <c r="D17">
        <f t="shared" si="8"/>
        <v>0.58139534883720934</v>
      </c>
      <c r="E17">
        <f t="shared" si="9"/>
        <v>0.73529411764705888</v>
      </c>
      <c r="F17">
        <f t="shared" si="1"/>
        <v>4.9504950495049507E-2</v>
      </c>
      <c r="G17">
        <f t="shared" si="2"/>
        <v>0.99196508282908447</v>
      </c>
      <c r="H17">
        <f t="shared" si="3"/>
        <v>0.99995443957584684</v>
      </c>
      <c r="R17">
        <f t="shared" si="4"/>
        <v>1.6564539239087073E-2</v>
      </c>
      <c r="S17">
        <f t="shared" si="10"/>
        <v>0.55413429503848066</v>
      </c>
      <c r="T17">
        <f t="shared" si="5"/>
        <v>1.1874597314411983E-2</v>
      </c>
      <c r="U17">
        <f t="shared" si="11"/>
        <v>0.26513778266531207</v>
      </c>
      <c r="V17">
        <f t="shared" si="6"/>
        <v>4.4727385855358737E-4</v>
      </c>
      <c r="W17">
        <f t="shared" si="7"/>
        <v>5.0249638821629802E-3</v>
      </c>
    </row>
    <row r="18" spans="1:23" x14ac:dyDescent="0.25">
      <c r="A18">
        <f t="shared" si="12"/>
        <v>6.0000000000000001E-3</v>
      </c>
      <c r="B18">
        <v>1.2</v>
      </c>
      <c r="C18">
        <f t="shared" si="0"/>
        <v>0.39432176656151419</v>
      </c>
      <c r="D18">
        <f t="shared" si="8"/>
        <v>0.56561085972850678</v>
      </c>
      <c r="E18">
        <f t="shared" si="9"/>
        <v>0.7225433526011561</v>
      </c>
      <c r="F18">
        <f t="shared" si="1"/>
        <v>4.8008430896704812E-2</v>
      </c>
      <c r="G18">
        <f t="shared" si="2"/>
        <v>0.99086815904623005</v>
      </c>
      <c r="H18">
        <f t="shared" si="3"/>
        <v>0.99994470705747862</v>
      </c>
      <c r="R18">
        <f t="shared" si="4"/>
        <v>1.522484691510062E-2</v>
      </c>
      <c r="S18">
        <f t="shared" si="10"/>
        <v>0.50931750594428482</v>
      </c>
      <c r="T18">
        <f t="shared" si="5"/>
        <v>9.8233058488154112E-3</v>
      </c>
      <c r="U18">
        <f t="shared" si="11"/>
        <v>0.21933624039924615</v>
      </c>
      <c r="V18">
        <f t="shared" si="6"/>
        <v>2.0996986411747631E-4</v>
      </c>
      <c r="W18">
        <f t="shared" si="7"/>
        <v>2.3589372894382513E-3</v>
      </c>
    </row>
    <row r="19" spans="1:23" x14ac:dyDescent="0.25">
      <c r="A19">
        <f t="shared" si="12"/>
        <v>6.3750000000000005E-3</v>
      </c>
      <c r="B19">
        <v>1.2750000000000001</v>
      </c>
      <c r="C19">
        <f t="shared" si="0"/>
        <v>0.37993920972644374</v>
      </c>
      <c r="D19">
        <f t="shared" si="8"/>
        <v>0.5506607929515418</v>
      </c>
      <c r="E19">
        <f t="shared" si="9"/>
        <v>0.71022727272727282</v>
      </c>
      <c r="F19">
        <f t="shared" si="1"/>
        <v>4.6641876190088291E-2</v>
      </c>
      <c r="G19">
        <f t="shared" si="2"/>
        <v>0.98970312864953025</v>
      </c>
      <c r="H19">
        <f t="shared" si="3"/>
        <v>0.99993367889878026</v>
      </c>
      <c r="R19">
        <f t="shared" si="4"/>
        <v>1.3915049226122411E-2</v>
      </c>
      <c r="S19">
        <f t="shared" si="10"/>
        <v>0.46550078345361001</v>
      </c>
      <c r="T19">
        <f t="shared" si="5"/>
        <v>8.0242728036186151E-3</v>
      </c>
      <c r="U19">
        <f t="shared" si="11"/>
        <v>0.17916716182626696</v>
      </c>
      <c r="V19">
        <f t="shared" si="6"/>
        <v>9.3722546914865035E-5</v>
      </c>
      <c r="W19">
        <f t="shared" si="7"/>
        <v>1.0529397240306142E-3</v>
      </c>
    </row>
    <row r="20" spans="1:23" x14ac:dyDescent="0.25">
      <c r="A20">
        <f t="shared" si="12"/>
        <v>6.7500000000000008E-3</v>
      </c>
      <c r="B20">
        <v>1.35</v>
      </c>
      <c r="C20">
        <f t="shared" si="0"/>
        <v>0.36656891495601168</v>
      </c>
      <c r="D20">
        <f t="shared" si="8"/>
        <v>0.53648068669527893</v>
      </c>
      <c r="E20">
        <f t="shared" si="9"/>
        <v>0.6983240223463687</v>
      </c>
      <c r="F20">
        <f t="shared" si="1"/>
        <v>4.5387400555088678E-2</v>
      </c>
      <c r="G20">
        <f t="shared" si="2"/>
        <v>0.98847048031757589</v>
      </c>
      <c r="H20">
        <f t="shared" si="3"/>
        <v>0.99992127419823984</v>
      </c>
      <c r="R20">
        <f t="shared" si="4"/>
        <v>1.2646629558183853E-2</v>
      </c>
      <c r="S20">
        <f t="shared" si="10"/>
        <v>0.42306828180892109</v>
      </c>
      <c r="T20">
        <f t="shared" si="5"/>
        <v>6.4723641951541788E-3</v>
      </c>
      <c r="U20">
        <f t="shared" si="11"/>
        <v>0.1445159145921332</v>
      </c>
      <c r="V20">
        <f t="shared" si="6"/>
        <v>3.9777226768622498E-5</v>
      </c>
      <c r="W20">
        <f t="shared" si="7"/>
        <v>4.4688309862622397E-4</v>
      </c>
    </row>
    <row r="21" spans="1:23" x14ac:dyDescent="0.25">
      <c r="A21">
        <f t="shared" si="12"/>
        <v>7.1250000000000003E-3</v>
      </c>
      <c r="B21">
        <v>1.425</v>
      </c>
      <c r="C21">
        <f t="shared" si="0"/>
        <v>0.3541076487252125</v>
      </c>
      <c r="D21">
        <f t="shared" si="8"/>
        <v>0.52301255230125521</v>
      </c>
      <c r="E21">
        <f t="shared" si="9"/>
        <v>0.68681318681318682</v>
      </c>
      <c r="F21">
        <f t="shared" si="1"/>
        <v>4.4230394769868675E-2</v>
      </c>
      <c r="G21">
        <f t="shared" si="2"/>
        <v>0.9871707292032742</v>
      </c>
      <c r="H21">
        <f t="shared" si="3"/>
        <v>0.9999074120733179</v>
      </c>
      <c r="R21">
        <f t="shared" si="4"/>
        <v>1.1429390885330126E-2</v>
      </c>
      <c r="S21">
        <f t="shared" si="10"/>
        <v>0.38234794035301528</v>
      </c>
      <c r="T21">
        <f t="shared" si="5"/>
        <v>5.1550092547665294E-3</v>
      </c>
      <c r="U21">
        <f t="shared" si="11"/>
        <v>0.1151018166964799</v>
      </c>
      <c r="V21">
        <f t="shared" si="6"/>
        <v>1.6051951736817394E-5</v>
      </c>
      <c r="W21">
        <f t="shared" si="7"/>
        <v>1.8033801031111879E-4</v>
      </c>
    </row>
    <row r="22" spans="1:23" x14ac:dyDescent="0.25">
      <c r="A22">
        <f t="shared" si="12"/>
        <v>7.4999999999999997E-3</v>
      </c>
      <c r="B22">
        <v>1.5</v>
      </c>
      <c r="C22">
        <f t="shared" si="0"/>
        <v>0.34246575342465752</v>
      </c>
      <c r="D22">
        <f t="shared" si="8"/>
        <v>0.51020408163265307</v>
      </c>
      <c r="E22">
        <f t="shared" si="9"/>
        <v>0.67567567567567566</v>
      </c>
      <c r="F22">
        <f t="shared" si="1"/>
        <v>4.3158791357909218E-2</v>
      </c>
      <c r="G22">
        <f t="shared" si="2"/>
        <v>0.98580441640378547</v>
      </c>
      <c r="H22">
        <f t="shared" si="3"/>
        <v>0.99989201166274044</v>
      </c>
      <c r="R22">
        <f t="shared" si="4"/>
        <v>1.0271399283213745E-2</v>
      </c>
      <c r="S22">
        <f t="shared" si="10"/>
        <v>0.34360959388666307</v>
      </c>
      <c r="T22">
        <f t="shared" si="5"/>
        <v>4.0542002043417735E-3</v>
      </c>
      <c r="U22">
        <f t="shared" si="11"/>
        <v>9.0522787779575495E-2</v>
      </c>
      <c r="V22">
        <f t="shared" si="6"/>
        <v>6.1591916125092183E-6</v>
      </c>
      <c r="W22">
        <f t="shared" si="7"/>
        <v>6.9196343144816143E-5</v>
      </c>
    </row>
    <row r="23" spans="1:23" x14ac:dyDescent="0.25">
      <c r="A23">
        <f t="shared" si="12"/>
        <v>7.8750000000000001E-3</v>
      </c>
      <c r="B23">
        <v>1.575</v>
      </c>
      <c r="C23">
        <f t="shared" si="0"/>
        <v>0.33156498673740054</v>
      </c>
      <c r="D23">
        <f t="shared" si="8"/>
        <v>0.49800796812749004</v>
      </c>
      <c r="E23">
        <f t="shared" si="9"/>
        <v>0.66489361702127658</v>
      </c>
      <c r="F23">
        <f t="shared" si="1"/>
        <v>4.2162521873791541E-2</v>
      </c>
      <c r="G23">
        <f t="shared" si="2"/>
        <v>0.98437210840693157</v>
      </c>
      <c r="H23">
        <f t="shared" si="3"/>
        <v>0.9998749921289215</v>
      </c>
      <c r="R23">
        <f t="shared" si="4"/>
        <v>9.1789789927049226E-3</v>
      </c>
      <c r="S23">
        <f t="shared" si="10"/>
        <v>0.30706480753133786</v>
      </c>
      <c r="T23">
        <f t="shared" si="5"/>
        <v>3.1484019349958814E-3</v>
      </c>
      <c r="U23">
        <f t="shared" si="11"/>
        <v>7.0297988713339574E-2</v>
      </c>
      <c r="V23">
        <f t="shared" si="6"/>
        <v>2.2470963432219548E-6</v>
      </c>
      <c r="W23">
        <f t="shared" si="7"/>
        <v>2.5245334035273159E-5</v>
      </c>
    </row>
    <row r="24" spans="1:23" x14ac:dyDescent="0.25">
      <c r="A24">
        <f t="shared" si="12"/>
        <v>8.2500000000000004E-3</v>
      </c>
      <c r="B24">
        <v>1.65</v>
      </c>
      <c r="C24">
        <f t="shared" si="0"/>
        <v>0.32133676092544988</v>
      </c>
      <c r="D24">
        <f t="shared" si="8"/>
        <v>0.48638132295719844</v>
      </c>
      <c r="E24">
        <f t="shared" si="9"/>
        <v>0.65445026178010468</v>
      </c>
      <c r="F24">
        <f t="shared" si="1"/>
        <v>4.1233109591508797E-2</v>
      </c>
      <c r="G24">
        <f t="shared" si="2"/>
        <v>0.98287439651512043</v>
      </c>
      <c r="H24">
        <f t="shared" si="3"/>
        <v>0.99985627266051769</v>
      </c>
      <c r="R24">
        <f t="shared" si="4"/>
        <v>8.1567542425050599E-3</v>
      </c>
      <c r="S24">
        <f t="shared" si="10"/>
        <v>0.2728682758230338</v>
      </c>
      <c r="T24">
        <f t="shared" si="5"/>
        <v>2.4142619280660416E-3</v>
      </c>
      <c r="U24">
        <f t="shared" si="11"/>
        <v>5.3906000972666172E-2</v>
      </c>
      <c r="V24">
        <f t="shared" si="6"/>
        <v>7.7950937360515837E-7</v>
      </c>
      <c r="W24">
        <f t="shared" si="7"/>
        <v>8.7575125915929604E-6</v>
      </c>
    </row>
    <row r="25" spans="1:23" x14ac:dyDescent="0.25">
      <c r="A25">
        <f t="shared" si="12"/>
        <v>8.624999999999999E-3</v>
      </c>
      <c r="B25">
        <v>1.7249999999999999</v>
      </c>
      <c r="C25">
        <f t="shared" si="0"/>
        <v>0.3117206982543641</v>
      </c>
      <c r="D25">
        <f t="shared" si="8"/>
        <v>0.47528517110266155</v>
      </c>
      <c r="E25">
        <f t="shared" si="9"/>
        <v>0.64432989690721643</v>
      </c>
      <c r="F25">
        <f t="shared" si="1"/>
        <v>4.0363359364833533E-2</v>
      </c>
      <c r="G25">
        <f t="shared" si="2"/>
        <v>0.98131189624785575</v>
      </c>
      <c r="H25">
        <f t="shared" si="3"/>
        <v>0.99983577247511002</v>
      </c>
      <c r="R25">
        <f t="shared" si="4"/>
        <v>7.2077317756956694E-3</v>
      </c>
      <c r="S25">
        <f t="shared" si="10"/>
        <v>0.24112058347671261</v>
      </c>
      <c r="T25">
        <f t="shared" si="5"/>
        <v>1.8280490087921875E-3</v>
      </c>
      <c r="U25">
        <f t="shared" si="11"/>
        <v>4.0816951342546072E-2</v>
      </c>
      <c r="V25">
        <f t="shared" si="6"/>
        <v>2.5711191742328054E-7</v>
      </c>
      <c r="W25">
        <f t="shared" si="7"/>
        <v>2.8885616139152586E-6</v>
      </c>
    </row>
    <row r="26" spans="1:23" x14ac:dyDescent="0.25">
      <c r="A26">
        <f t="shared" si="12"/>
        <v>9.0000000000000011E-3</v>
      </c>
      <c r="B26">
        <v>1.8</v>
      </c>
      <c r="C26">
        <f t="shared" si="0"/>
        <v>0.30266343825665859</v>
      </c>
      <c r="D26">
        <f t="shared" si="8"/>
        <v>0.46468401486988847</v>
      </c>
      <c r="E26">
        <f t="shared" si="9"/>
        <v>0.63451776649746194</v>
      </c>
      <c r="F26">
        <f t="shared" si="1"/>
        <v>3.954711837508857E-2</v>
      </c>
      <c r="G26">
        <f t="shared" si="2"/>
        <v>0.97968524672393242</v>
      </c>
      <c r="H26">
        <f t="shared" si="3"/>
        <v>0.9998134108220188</v>
      </c>
      <c r="R26">
        <f t="shared" si="4"/>
        <v>6.3334171450266652E-3</v>
      </c>
      <c r="S26">
        <f t="shared" si="10"/>
        <v>0.21187209581794572</v>
      </c>
      <c r="T26">
        <f t="shared" si="5"/>
        <v>1.3667859801499427E-3</v>
      </c>
      <c r="U26">
        <f t="shared" si="11"/>
        <v>3.0517801535481882E-2</v>
      </c>
      <c r="V26">
        <f t="shared" si="6"/>
        <v>8.0635041976861999E-8</v>
      </c>
      <c r="W26">
        <f t="shared" si="7"/>
        <v>9.0590622684889654E-7</v>
      </c>
    </row>
    <row r="27" spans="1:23" x14ac:dyDescent="0.25">
      <c r="A27">
        <f t="shared" si="12"/>
        <v>9.3749999999999997E-3</v>
      </c>
      <c r="B27">
        <v>1.875</v>
      </c>
      <c r="C27">
        <f t="shared" si="0"/>
        <v>0.29411764705882354</v>
      </c>
      <c r="D27">
        <f t="shared" si="8"/>
        <v>0.45454545454545453</v>
      </c>
      <c r="E27">
        <f t="shared" si="9"/>
        <v>0.625</v>
      </c>
      <c r="F27">
        <f t="shared" si="1"/>
        <v>3.8779089363755244E-2</v>
      </c>
      <c r="G27">
        <f t="shared" si="2"/>
        <v>0.97799511002444994</v>
      </c>
      <c r="H27">
        <f t="shared" si="3"/>
        <v>0.99978910698524537</v>
      </c>
      <c r="R27">
        <f t="shared" si="4"/>
        <v>5.5339573476643755E-3</v>
      </c>
      <c r="S27">
        <f t="shared" si="10"/>
        <v>0.18512773034971705</v>
      </c>
      <c r="T27">
        <f t="shared" si="5"/>
        <v>1.0090726278438877E-3</v>
      </c>
      <c r="U27">
        <f t="shared" si="11"/>
        <v>2.2530724369918265E-2</v>
      </c>
      <c r="V27">
        <f t="shared" si="6"/>
        <v>2.404504972908228E-8</v>
      </c>
      <c r="W27">
        <f t="shared" si="7"/>
        <v>2.7013764413637255E-7</v>
      </c>
    </row>
    <row r="28" spans="1:23" x14ac:dyDescent="0.25">
      <c r="A28">
        <f t="shared" si="12"/>
        <v>9.7499999999999983E-3</v>
      </c>
      <c r="B28">
        <v>1.9499999999999997</v>
      </c>
      <c r="C28">
        <f t="shared" si="0"/>
        <v>0.28604118993135014</v>
      </c>
      <c r="D28">
        <f t="shared" si="8"/>
        <v>0.44483985765124562</v>
      </c>
      <c r="E28">
        <f t="shared" si="9"/>
        <v>0.61576354679802958</v>
      </c>
      <c r="F28">
        <f t="shared" si="1"/>
        <v>3.8054683252047604E-2</v>
      </c>
      <c r="G28">
        <f t="shared" si="2"/>
        <v>0.97624217053779239</v>
      </c>
      <c r="H28">
        <f t="shared" si="3"/>
        <v>0.99976278028654475</v>
      </c>
      <c r="R28">
        <f t="shared" si="4"/>
        <v>4.8083022436227196E-3</v>
      </c>
      <c r="S28">
        <f t="shared" si="10"/>
        <v>0.16085235669064507</v>
      </c>
      <c r="T28">
        <f t="shared" si="5"/>
        <v>7.3562005932914509E-4</v>
      </c>
      <c r="U28">
        <f t="shared" si="11"/>
        <v>1.6425034571735542E-2</v>
      </c>
      <c r="V28">
        <f t="shared" si="6"/>
        <v>6.8175337597509156E-9</v>
      </c>
      <c r="W28">
        <f t="shared" si="7"/>
        <v>7.6592584728648396E-8</v>
      </c>
    </row>
    <row r="29" spans="1:23" x14ac:dyDescent="0.25">
      <c r="A29">
        <f t="shared" si="12"/>
        <v>1.0125E-2</v>
      </c>
      <c r="B29">
        <v>2.0249999999999999</v>
      </c>
      <c r="C29">
        <f t="shared" si="0"/>
        <v>0.27839643652561247</v>
      </c>
      <c r="D29">
        <f t="shared" si="8"/>
        <v>0.43554006968641112</v>
      </c>
      <c r="E29">
        <f t="shared" si="9"/>
        <v>0.60679611650485432</v>
      </c>
      <c r="F29">
        <f t="shared" si="1"/>
        <v>3.7369901684392436E-2</v>
      </c>
      <c r="G29">
        <f t="shared" si="2"/>
        <v>0.97442713428775229</v>
      </c>
      <c r="H29">
        <f t="shared" si="3"/>
        <v>0.99973435008862721</v>
      </c>
      <c r="R29">
        <f t="shared" si="4"/>
        <v>4.1543774074856987E-3</v>
      </c>
      <c r="S29">
        <f t="shared" si="10"/>
        <v>0.13897657899162633</v>
      </c>
      <c r="T29">
        <f t="shared" si="5"/>
        <v>5.2953409251488281E-4</v>
      </c>
      <c r="U29">
        <f t="shared" si="11"/>
        <v>1.1823516319554176E-2</v>
      </c>
      <c r="V29">
        <f t="shared" si="6"/>
        <v>1.8379263666545853E-9</v>
      </c>
      <c r="W29">
        <f t="shared" si="7"/>
        <v>2.0648453813912824E-8</v>
      </c>
    </row>
    <row r="30" spans="1:23" x14ac:dyDescent="0.25">
      <c r="A30">
        <f t="shared" si="12"/>
        <v>1.0499999999999999E-2</v>
      </c>
      <c r="B30">
        <v>2.0999999999999996</v>
      </c>
      <c r="C30">
        <f t="shared" si="0"/>
        <v>0.27114967462039047</v>
      </c>
      <c r="D30">
        <f t="shared" si="8"/>
        <v>0.42662116040955633</v>
      </c>
      <c r="E30">
        <f t="shared" si="9"/>
        <v>0.59808612440191389</v>
      </c>
      <c r="F30">
        <f t="shared" si="1"/>
        <v>3.6721242564495368E-2</v>
      </c>
      <c r="G30">
        <f t="shared" si="2"/>
        <v>0.97255072824598532</v>
      </c>
      <c r="H30">
        <f t="shared" si="3"/>
        <v>0.99970373579848859</v>
      </c>
      <c r="R30">
        <f t="shared" si="4"/>
        <v>3.5692615513364112E-3</v>
      </c>
      <c r="S30">
        <f t="shared" si="10"/>
        <v>0.11940267127326157</v>
      </c>
      <c r="T30">
        <f t="shared" si="5"/>
        <v>3.7639471052408613E-4</v>
      </c>
      <c r="U30">
        <f t="shared" si="11"/>
        <v>8.4041973224799008E-3</v>
      </c>
      <c r="V30">
        <f t="shared" si="6"/>
        <v>4.7111581302772265E-10</v>
      </c>
      <c r="W30">
        <f t="shared" si="7"/>
        <v>5.2928198228167311E-9</v>
      </c>
    </row>
    <row r="31" spans="1:23" x14ac:dyDescent="0.25">
      <c r="A31">
        <f t="shared" si="12"/>
        <v>1.0874999999999999E-2</v>
      </c>
      <c r="B31">
        <v>2.1749999999999998</v>
      </c>
      <c r="C31">
        <f t="shared" si="0"/>
        <v>0.26427061310782241</v>
      </c>
      <c r="D31">
        <f t="shared" si="8"/>
        <v>0.41806020066889632</v>
      </c>
      <c r="E31">
        <f t="shared" si="9"/>
        <v>0.589622641509434</v>
      </c>
      <c r="F31">
        <f t="shared" si="1"/>
        <v>3.6105623442760179E-2</v>
      </c>
      <c r="G31">
        <f t="shared" si="2"/>
        <v>0.9706136996300021</v>
      </c>
      <c r="H31">
        <f t="shared" si="3"/>
        <v>0.99967085687086898</v>
      </c>
      <c r="R31">
        <f t="shared" si="4"/>
        <v>3.0493623702066985E-3</v>
      </c>
      <c r="S31">
        <f t="shared" si="10"/>
        <v>0.10201045999179192</v>
      </c>
      <c r="T31">
        <f t="shared" si="5"/>
        <v>2.641814487102101E-4</v>
      </c>
      <c r="U31">
        <f t="shared" si="11"/>
        <v>5.8986828502658574E-3</v>
      </c>
      <c r="V31">
        <f t="shared" si="6"/>
        <v>1.1482204076429525E-10</v>
      </c>
      <c r="W31">
        <f t="shared" si="7"/>
        <v>1.2899850878445698E-9</v>
      </c>
    </row>
    <row r="32" spans="1:23" x14ac:dyDescent="0.25">
      <c r="A32">
        <f t="shared" si="12"/>
        <v>1.1249999999999998E-2</v>
      </c>
      <c r="B32">
        <v>2.2499999999999996</v>
      </c>
      <c r="C32">
        <f t="shared" si="0"/>
        <v>0.25773195876288663</v>
      </c>
      <c r="D32">
        <f t="shared" si="8"/>
        <v>0.40983606557377056</v>
      </c>
      <c r="E32">
        <f t="shared" si="9"/>
        <v>0.58139534883720934</v>
      </c>
      <c r="F32">
        <f t="shared" si="1"/>
        <v>3.5520318897109021E-2</v>
      </c>
      <c r="G32">
        <f t="shared" si="2"/>
        <v>0.96861681518791165</v>
      </c>
      <c r="H32">
        <f t="shared" si="3"/>
        <v>0.99963563281183998</v>
      </c>
      <c r="R32">
        <f t="shared" si="4"/>
        <v>2.5905855375651932E-3</v>
      </c>
      <c r="S32">
        <f t="shared" si="10"/>
        <v>8.6662977452953815E-2</v>
      </c>
      <c r="T32">
        <f t="shared" si="5"/>
        <v>1.8309240984337727E-4</v>
      </c>
      <c r="U32">
        <f t="shared" si="11"/>
        <v>4.0881146773544706E-3</v>
      </c>
      <c r="V32">
        <f t="shared" si="6"/>
        <v>2.6608493186586202E-11</v>
      </c>
      <c r="W32">
        <f t="shared" si="7"/>
        <v>2.9893702630813639E-10</v>
      </c>
    </row>
    <row r="33" spans="1:23" x14ac:dyDescent="0.25">
      <c r="A33">
        <f t="shared" si="12"/>
        <v>1.1624999999999998E-2</v>
      </c>
      <c r="B33">
        <v>2.3249999999999997</v>
      </c>
      <c r="C33">
        <f t="shared" si="0"/>
        <v>0.25150905432595577</v>
      </c>
      <c r="D33">
        <f t="shared" si="8"/>
        <v>0.40192926045016086</v>
      </c>
      <c r="E33">
        <f t="shared" si="9"/>
        <v>0.57339449541284415</v>
      </c>
      <c r="F33">
        <f t="shared" si="1"/>
        <v>3.4962908980996688E-2</v>
      </c>
      <c r="G33">
        <f t="shared" si="2"/>
        <v>0.96656086047114032</v>
      </c>
      <c r="H33">
        <f t="shared" si="3"/>
        <v>0.99959798318252069</v>
      </c>
      <c r="R33">
        <f t="shared" si="4"/>
        <v>2.1884925547706047E-3</v>
      </c>
      <c r="S33">
        <f t="shared" si="10"/>
        <v>7.3211742357018883E-2</v>
      </c>
      <c r="T33">
        <f t="shared" si="5"/>
        <v>1.2529899259972055E-4</v>
      </c>
      <c r="U33">
        <f t="shared" si="11"/>
        <v>2.7976946239487992E-3</v>
      </c>
      <c r="V33">
        <f t="shared" si="6"/>
        <v>5.8629767707429892E-12</v>
      </c>
      <c r="W33">
        <f t="shared" si="7"/>
        <v>6.586847398195159E-11</v>
      </c>
    </row>
    <row r="34" spans="1:23" x14ac:dyDescent="0.25">
      <c r="A34">
        <f t="shared" si="12"/>
        <v>1.2E-2</v>
      </c>
      <c r="B34">
        <v>2.4</v>
      </c>
      <c r="C34">
        <f t="shared" si="0"/>
        <v>0.24557956777996071</v>
      </c>
      <c r="D34">
        <f t="shared" si="8"/>
        <v>0.39432176656151419</v>
      </c>
      <c r="E34">
        <f t="shared" si="9"/>
        <v>0.56561085972850678</v>
      </c>
      <c r="F34">
        <f t="shared" si="1"/>
        <v>3.4431236496939903E-2</v>
      </c>
      <c r="G34">
        <f t="shared" si="2"/>
        <v>0.96444663909635209</v>
      </c>
      <c r="H34">
        <f t="shared" si="3"/>
        <v>0.99955782760291889</v>
      </c>
      <c r="R34">
        <f t="shared" si="4"/>
        <v>1.8384441756779113E-3</v>
      </c>
      <c r="S34">
        <f t="shared" si="10"/>
        <v>6.1501557788759022E-2</v>
      </c>
      <c r="T34">
        <f t="shared" si="5"/>
        <v>8.4670871517755764E-5</v>
      </c>
      <c r="U34">
        <f t="shared" si="11"/>
        <v>1.890543867395891E-3</v>
      </c>
      <c r="V34">
        <f t="shared" si="6"/>
        <v>1.2282397321428107E-12</v>
      </c>
      <c r="W34">
        <f t="shared" si="7"/>
        <v>1.379883973683142E-11</v>
      </c>
    </row>
    <row r="35" spans="1:23" x14ac:dyDescent="0.25">
      <c r="A35">
        <f t="shared" si="12"/>
        <v>1.2375000000000001E-2</v>
      </c>
      <c r="B35">
        <v>2.4750000000000001</v>
      </c>
      <c r="C35">
        <f t="shared" si="0"/>
        <v>0.23992322456813819</v>
      </c>
      <c r="D35">
        <f t="shared" si="8"/>
        <v>0.38699690402476777</v>
      </c>
      <c r="E35">
        <f t="shared" si="9"/>
        <v>0.5580357142857143</v>
      </c>
      <c r="F35">
        <f t="shared" si="1"/>
        <v>3.3923371362316601E-2</v>
      </c>
      <c r="G35">
        <f t="shared" si="2"/>
        <v>0.96227497199779832</v>
      </c>
      <c r="H35">
        <f t="shared" si="3"/>
        <v>0.99951508575590309</v>
      </c>
      <c r="R35">
        <f t="shared" si="4"/>
        <v>1.535727132613407E-3</v>
      </c>
      <c r="S35">
        <f t="shared" si="10"/>
        <v>5.1374750587333512E-2</v>
      </c>
      <c r="T35">
        <f t="shared" si="5"/>
        <v>5.6497559747903381E-5</v>
      </c>
      <c r="U35">
        <f t="shared" si="11"/>
        <v>1.2614859536651047E-3</v>
      </c>
      <c r="V35">
        <f t="shared" si="6"/>
        <v>2.446931546273845E-13</v>
      </c>
      <c r="W35">
        <f t="shared" si="7"/>
        <v>2.7490411985877657E-12</v>
      </c>
    </row>
    <row r="36" spans="1:23" x14ac:dyDescent="0.25">
      <c r="A36">
        <f t="shared" si="12"/>
        <v>1.2750000000000001E-2</v>
      </c>
      <c r="B36">
        <v>2.5500000000000003</v>
      </c>
      <c r="C36">
        <f t="shared" si="0"/>
        <v>0.2345215759849906</v>
      </c>
      <c r="D36">
        <f t="shared" si="8"/>
        <v>0.37993920972644374</v>
      </c>
      <c r="E36">
        <f t="shared" si="9"/>
        <v>0.5506607929515418</v>
      </c>
      <c r="F36">
        <f t="shared" si="1"/>
        <v>3.3437580715696337E-2</v>
      </c>
      <c r="G36">
        <f t="shared" si="2"/>
        <v>0.96004669667132603</v>
      </c>
      <c r="H36">
        <f t="shared" si="3"/>
        <v>0.99946967739129755</v>
      </c>
      <c r="R36">
        <f t="shared" si="4"/>
        <v>1.2756628379160251E-3</v>
      </c>
      <c r="S36">
        <f t="shared" si="10"/>
        <v>4.2674807743963733E-2</v>
      </c>
      <c r="T36">
        <f t="shared" si="5"/>
        <v>3.7224987166961654E-5</v>
      </c>
      <c r="U36">
        <f t="shared" si="11"/>
        <v>8.3116507413806562E-4</v>
      </c>
      <c r="V36">
        <f t="shared" si="6"/>
        <v>4.6296300126869028E-14</v>
      </c>
      <c r="W36">
        <f t="shared" si="7"/>
        <v>5.2012258612118795E-13</v>
      </c>
    </row>
    <row r="37" spans="1:23" x14ac:dyDescent="0.25">
      <c r="A37">
        <f t="shared" si="12"/>
        <v>1.3125E-2</v>
      </c>
      <c r="B37">
        <v>2.625</v>
      </c>
      <c r="C37">
        <f t="shared" si="0"/>
        <v>0.22935779816513766</v>
      </c>
      <c r="D37">
        <f t="shared" si="8"/>
        <v>0.37313432835820898</v>
      </c>
      <c r="E37">
        <f t="shared" si="9"/>
        <v>0.5434782608695653</v>
      </c>
      <c r="F37">
        <f t="shared" si="1"/>
        <v>3.297230370096068E-2</v>
      </c>
      <c r="G37">
        <f t="shared" si="2"/>
        <v>0.95776266641126329</v>
      </c>
      <c r="H37">
        <f t="shared" si="3"/>
        <v>0.99942152233010639</v>
      </c>
      <c r="R37">
        <f t="shared" si="4"/>
        <v>1.0536975910541146E-3</v>
      </c>
      <c r="S37">
        <f t="shared" si="10"/>
        <v>3.5249394104770598E-2</v>
      </c>
      <c r="T37">
        <f t="shared" si="5"/>
        <v>2.4218577271084563E-5</v>
      </c>
      <c r="U37">
        <f t="shared" si="11"/>
        <v>5.40756011083468E-4</v>
      </c>
      <c r="V37">
        <f t="shared" si="6"/>
        <v>8.4376949871511897E-15</v>
      </c>
      <c r="W37">
        <f t="shared" si="7"/>
        <v>9.4794524089233294E-14</v>
      </c>
    </row>
    <row r="38" spans="1:23" x14ac:dyDescent="0.25">
      <c r="A38">
        <f t="shared" si="12"/>
        <v>1.3500000000000002E-2</v>
      </c>
      <c r="B38">
        <v>2.7</v>
      </c>
      <c r="C38">
        <f t="shared" si="0"/>
        <v>0.22441651705565527</v>
      </c>
      <c r="D38">
        <f t="shared" si="8"/>
        <v>0.36656891495601168</v>
      </c>
      <c r="E38">
        <f t="shared" si="9"/>
        <v>0.53648068669527893</v>
      </c>
      <c r="F38">
        <f t="shared" si="1"/>
        <v>3.2526130087348441E-2</v>
      </c>
      <c r="G38">
        <f t="shared" si="2"/>
        <v>0.95542374954139653</v>
      </c>
      <c r="H38">
        <f t="shared" si="3"/>
        <v>0.99937054046886242</v>
      </c>
      <c r="R38">
        <f t="shared" si="4"/>
        <v>8.6547455997199041E-4</v>
      </c>
      <c r="S38">
        <f t="shared" si="10"/>
        <v>2.895276036608006E-2</v>
      </c>
      <c r="T38">
        <f t="shared" si="5"/>
        <v>1.5558649497537935E-5</v>
      </c>
      <c r="U38">
        <f t="shared" si="11"/>
        <v>3.47395850134414E-4</v>
      </c>
      <c r="V38">
        <f t="shared" si="6"/>
        <v>1.4432899320127035E-15</v>
      </c>
      <c r="W38">
        <f t="shared" si="7"/>
        <v>1.6214852804737275E-14</v>
      </c>
    </row>
    <row r="39" spans="1:23" x14ac:dyDescent="0.25">
      <c r="A39">
        <f t="shared" si="12"/>
        <v>1.3875E-2</v>
      </c>
      <c r="B39">
        <v>2.7749999999999999</v>
      </c>
      <c r="C39">
        <f t="shared" si="0"/>
        <v>0.21968365553602814</v>
      </c>
      <c r="D39">
        <f t="shared" si="8"/>
        <v>0.36023054755043232</v>
      </c>
      <c r="E39">
        <f t="shared" si="9"/>
        <v>0.52966101694915257</v>
      </c>
      <c r="F39">
        <f t="shared" si="1"/>
        <v>3.2097782053785211E-2</v>
      </c>
      <c r="G39">
        <f t="shared" si="2"/>
        <v>0.95303082864124478</v>
      </c>
      <c r="H39">
        <f t="shared" si="3"/>
        <v>0.99931665178410201</v>
      </c>
      <c r="R39">
        <f t="shared" si="4"/>
        <v>7.0688841177812822E-4</v>
      </c>
      <c r="S39">
        <f t="shared" si="10"/>
        <v>2.3647570637354644E-2</v>
      </c>
      <c r="T39">
        <f t="shared" si="5"/>
        <v>9.8697093805499847E-6</v>
      </c>
      <c r="U39">
        <f t="shared" si="11"/>
        <v>2.2037234538758223E-4</v>
      </c>
      <c r="V39">
        <f t="shared" si="6"/>
        <v>0</v>
      </c>
      <c r="W39">
        <f t="shared" si="7"/>
        <v>0</v>
      </c>
    </row>
    <row r="40" spans="1:23" x14ac:dyDescent="0.25">
      <c r="A40">
        <f t="shared" si="12"/>
        <v>1.4250000000000001E-2</v>
      </c>
      <c r="B40">
        <v>2.85</v>
      </c>
      <c r="C40">
        <f t="shared" si="0"/>
        <v>0.21514629948364888</v>
      </c>
      <c r="D40">
        <f t="shared" si="8"/>
        <v>0.3541076487252125</v>
      </c>
      <c r="E40">
        <f t="shared" si="9"/>
        <v>0.52301255230125521</v>
      </c>
      <c r="F40">
        <f t="shared" si="1"/>
        <v>3.1686098598076189E-2</v>
      </c>
      <c r="G40">
        <f t="shared" si="2"/>
        <v>0.95058479976881771</v>
      </c>
      <c r="H40">
        <f t="shared" si="3"/>
        <v>0.99925977633696339</v>
      </c>
      <c r="R40">
        <f t="shared" si="4"/>
        <v>5.7412393634925785E-4</v>
      </c>
      <c r="S40">
        <f t="shared" si="10"/>
        <v>1.9206194518402275E-2</v>
      </c>
      <c r="T40">
        <f t="shared" si="5"/>
        <v>6.1822423562674089E-6</v>
      </c>
      <c r="U40">
        <f t="shared" si="11"/>
        <v>1.3803803083502574E-4</v>
      </c>
      <c r="V40">
        <f t="shared" si="6"/>
        <v>0</v>
      </c>
      <c r="W40">
        <f t="shared" si="7"/>
        <v>0</v>
      </c>
    </row>
    <row r="41" spans="1:23" x14ac:dyDescent="0.25">
      <c r="A41">
        <f t="shared" si="12"/>
        <v>1.4624999999999999E-2</v>
      </c>
      <c r="B41">
        <v>2.9249999999999998</v>
      </c>
      <c r="C41">
        <f t="shared" si="0"/>
        <v>0.21079258010118046</v>
      </c>
      <c r="D41">
        <f t="shared" si="8"/>
        <v>0.34818941504178275</v>
      </c>
      <c r="E41">
        <f t="shared" si="9"/>
        <v>0.51652892561983477</v>
      </c>
      <c r="F41">
        <f t="shared" si="1"/>
        <v>3.1290022135000824E-2</v>
      </c>
      <c r="G41">
        <f t="shared" si="2"/>
        <v>0.94808657168103327</v>
      </c>
      <c r="H41">
        <f t="shared" si="3"/>
        <v>0.99919983427791126</v>
      </c>
      <c r="R41">
        <f t="shared" si="4"/>
        <v>4.6368033904564676E-4</v>
      </c>
      <c r="S41">
        <f t="shared" si="10"/>
        <v>1.5511519764700925E-2</v>
      </c>
      <c r="T41">
        <f t="shared" si="5"/>
        <v>3.8238150504854573E-6</v>
      </c>
      <c r="U41">
        <f t="shared" si="11"/>
        <v>8.537871364930295E-5</v>
      </c>
      <c r="V41">
        <f t="shared" si="6"/>
        <v>0</v>
      </c>
      <c r="W41">
        <f t="shared" si="7"/>
        <v>0</v>
      </c>
    </row>
    <row r="42" spans="1:23" x14ac:dyDescent="0.25">
      <c r="A42">
        <f t="shared" si="12"/>
        <v>1.4999999999999999E-2</v>
      </c>
      <c r="B42">
        <v>3</v>
      </c>
      <c r="C42">
        <f t="shared" si="0"/>
        <v>0.20661157024793389</v>
      </c>
      <c r="D42">
        <f t="shared" si="8"/>
        <v>0.34246575342465752</v>
      </c>
      <c r="E42">
        <f t="shared" si="9"/>
        <v>0.51020408163265307</v>
      </c>
      <c r="F42">
        <f t="shared" si="1"/>
        <v>3.0908586928867134E-2</v>
      </c>
      <c r="G42">
        <f t="shared" si="2"/>
        <v>0.94553706505294999</v>
      </c>
      <c r="H42">
        <f t="shared" si="3"/>
        <v>0.9991367458515843</v>
      </c>
      <c r="R42">
        <f t="shared" si="4"/>
        <v>3.7238308423748201E-4</v>
      </c>
      <c r="S42">
        <f t="shared" si="10"/>
        <v>1.2457348489432833E-2</v>
      </c>
      <c r="T42">
        <f t="shared" si="5"/>
        <v>2.335376562023761E-6</v>
      </c>
      <c r="U42">
        <f t="shared" si="11"/>
        <v>5.2144636735766361E-5</v>
      </c>
      <c r="V42">
        <f t="shared" si="6"/>
        <v>0</v>
      </c>
      <c r="W42">
        <f t="shared" si="7"/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2"/>
  <sheetViews>
    <sheetView workbookViewId="0">
      <selection activeCell="D7" sqref="D7"/>
    </sheetView>
  </sheetViews>
  <sheetFormatPr defaultRowHeight="15" x14ac:dyDescent="0.25"/>
  <sheetData>
    <row r="1" spans="1:17" x14ac:dyDescent="0.25">
      <c r="A1">
        <v>-1.0000000000000001E-5</v>
      </c>
      <c r="C1" t="s">
        <v>7</v>
      </c>
      <c r="F1" t="s">
        <v>6</v>
      </c>
      <c r="I1" s="1"/>
      <c r="J1" s="1" t="s">
        <v>8</v>
      </c>
      <c r="K1" s="1"/>
      <c r="L1" s="1"/>
      <c r="N1" s="1" t="s">
        <v>0</v>
      </c>
      <c r="O1" s="1">
        <f>50*150</f>
        <v>7500</v>
      </c>
      <c r="P1" s="1" t="s">
        <v>5</v>
      </c>
      <c r="Q1" s="1">
        <f>(1/50/150)</f>
        <v>1.3333333333333334E-4</v>
      </c>
    </row>
    <row r="2" spans="1:17" x14ac:dyDescent="0.25">
      <c r="A2">
        <v>0</v>
      </c>
      <c r="B2">
        <f t="shared" ref="B2:B42" si="0">A2/$Q$1</f>
        <v>0</v>
      </c>
      <c r="C2">
        <f t="shared" ref="C2:C42" si="1">_xlfn.NORM.DIST(A2,0,$Q$1,TRUE)-_xlfn.NORM.DIST(A1,0,$Q$1,TRUE)</f>
        <v>2.9892644052894768E-2</v>
      </c>
      <c r="D2">
        <f t="shared" ref="D2:D42" si="2">C2/$C$2</f>
        <v>1</v>
      </c>
      <c r="E2">
        <f>1/D2</f>
        <v>1</v>
      </c>
      <c r="F2">
        <f t="shared" ref="F2:F42" si="3">_xlfn.NORM.DIST(A2,0,$Q$1*2/3,TRUE)-_xlfn.NORM.DIST(A1,0,$Q$1*2/3,TRUE)</f>
        <v>4.4786515128255044E-2</v>
      </c>
      <c r="G2">
        <f t="shared" ref="G2:G42" si="4">F2/$F$2</f>
        <v>1</v>
      </c>
      <c r="H2">
        <f>1/G2</f>
        <v>1</v>
      </c>
      <c r="I2">
        <f t="shared" ref="I2:I42" si="5">_xlfn.NORM.DIST(A2,0,$Q$1/3,TRUE)-_xlfn.NORM.DIST(A1,0,$Q$1/3,TRUE)</f>
        <v>8.9010362868729653E-2</v>
      </c>
      <c r="J2">
        <f>I2/$I$2</f>
        <v>1</v>
      </c>
      <c r="K2">
        <f>1/J2</f>
        <v>1</v>
      </c>
    </row>
    <row r="3" spans="1:17" x14ac:dyDescent="0.25">
      <c r="A3">
        <v>1.0000000000000001E-5</v>
      </c>
      <c r="B3">
        <f t="shared" si="0"/>
        <v>7.4999999999999997E-2</v>
      </c>
      <c r="C3">
        <f t="shared" si="1"/>
        <v>2.9892644052894823E-2</v>
      </c>
      <c r="D3">
        <f t="shared" si="2"/>
        <v>1.0000000000000018</v>
      </c>
      <c r="E3">
        <f>1/D3</f>
        <v>0.99999999999999822</v>
      </c>
      <c r="F3">
        <f t="shared" si="3"/>
        <v>4.4786515128255044E-2</v>
      </c>
      <c r="G3">
        <f t="shared" si="4"/>
        <v>1</v>
      </c>
      <c r="H3">
        <f t="shared" ref="H3:H42" si="6">1/G3</f>
        <v>1</v>
      </c>
      <c r="I3">
        <f t="shared" si="5"/>
        <v>8.9010362868729653E-2</v>
      </c>
      <c r="J3">
        <f>I3/$I$2</f>
        <v>1</v>
      </c>
      <c r="K3">
        <f t="shared" ref="K3:K42" si="7">1/J3</f>
        <v>1</v>
      </c>
    </row>
    <row r="4" spans="1:17" x14ac:dyDescent="0.25">
      <c r="A4">
        <v>2.0000000000000002E-5</v>
      </c>
      <c r="B4">
        <f t="shared" si="0"/>
        <v>0.15</v>
      </c>
      <c r="C4">
        <f t="shared" si="1"/>
        <v>2.972504831734768E-2</v>
      </c>
      <c r="D4">
        <f t="shared" si="2"/>
        <v>0.99439341213007026</v>
      </c>
      <c r="E4">
        <f t="shared" ref="E4:E42" si="8">1/D4</f>
        <v>1.0056381989276457</v>
      </c>
      <c r="F4">
        <f t="shared" si="3"/>
        <v>4.4223847740474609E-2</v>
      </c>
      <c r="G4">
        <f t="shared" si="4"/>
        <v>0.98743667851429995</v>
      </c>
      <c r="H4">
        <f t="shared" si="6"/>
        <v>1.0127231667195136</v>
      </c>
      <c r="I4">
        <f t="shared" si="5"/>
        <v>8.463441684335038E-2</v>
      </c>
      <c r="J4">
        <f t="shared" ref="J4:J42" si="9">I4/$I$2</f>
        <v>0.95083779141724412</v>
      </c>
      <c r="K4">
        <f t="shared" si="7"/>
        <v>1.0517040961418651</v>
      </c>
    </row>
    <row r="5" spans="1:17" x14ac:dyDescent="0.25">
      <c r="A5">
        <v>3.0000000000000001E-5</v>
      </c>
      <c r="B5">
        <f t="shared" si="0"/>
        <v>0.22500000000000001</v>
      </c>
      <c r="C5">
        <f t="shared" si="1"/>
        <v>2.939267049848715E-2</v>
      </c>
      <c r="D5">
        <f t="shared" si="2"/>
        <v>0.98327436162813442</v>
      </c>
      <c r="E5">
        <f t="shared" si="8"/>
        <v>1.0170101438871759</v>
      </c>
      <c r="F5">
        <f t="shared" si="3"/>
        <v>4.3119631059793329E-2</v>
      </c>
      <c r="G5">
        <f t="shared" si="4"/>
        <v>0.96278156351999566</v>
      </c>
      <c r="H5">
        <f t="shared" si="6"/>
        <v>1.0386571969076051</v>
      </c>
      <c r="I5">
        <f t="shared" si="5"/>
        <v>7.6517337816143005E-2</v>
      </c>
      <c r="J5">
        <f t="shared" si="9"/>
        <v>0.85964527443831384</v>
      </c>
      <c r="K5">
        <f t="shared" si="7"/>
        <v>1.1632705137050778</v>
      </c>
    </row>
    <row r="6" spans="1:17" x14ac:dyDescent="0.25">
      <c r="A6">
        <v>4.0000000000000003E-5</v>
      </c>
      <c r="B6">
        <f t="shared" si="0"/>
        <v>0.3</v>
      </c>
      <c r="C6">
        <f t="shared" si="1"/>
        <v>2.8901059320223021E-2</v>
      </c>
      <c r="D6">
        <f t="shared" si="2"/>
        <v>0.96682847021102758</v>
      </c>
      <c r="E6">
        <f t="shared" si="8"/>
        <v>1.0343096327952901</v>
      </c>
      <c r="F6">
        <f t="shared" si="3"/>
        <v>4.1514785783557051E-2</v>
      </c>
      <c r="G6">
        <f t="shared" si="4"/>
        <v>0.92694833846016489</v>
      </c>
      <c r="H6">
        <f t="shared" si="6"/>
        <v>1.0788087733790943</v>
      </c>
      <c r="I6">
        <f t="shared" si="5"/>
        <v>6.5777757125017433E-2</v>
      </c>
      <c r="J6">
        <f t="shared" si="9"/>
        <v>0.73898987719019738</v>
      </c>
      <c r="K6">
        <f t="shared" si="7"/>
        <v>1.3531985090272423</v>
      </c>
    </row>
    <row r="7" spans="1:17" x14ac:dyDescent="0.25">
      <c r="A7">
        <v>5.0000000000000002E-5</v>
      </c>
      <c r="B7">
        <f t="shared" si="0"/>
        <v>0.375</v>
      </c>
      <c r="C7">
        <f t="shared" si="1"/>
        <v>2.8258344483771181E-2</v>
      </c>
      <c r="D7">
        <f t="shared" si="2"/>
        <v>0.94532770114842601</v>
      </c>
      <c r="E7">
        <f t="shared" si="8"/>
        <v>1.0578342291092873</v>
      </c>
      <c r="F7">
        <f t="shared" si="3"/>
        <v>3.946751847155483E-2</v>
      </c>
      <c r="G7">
        <f t="shared" si="4"/>
        <v>0.88123664809668234</v>
      </c>
      <c r="H7">
        <f t="shared" si="6"/>
        <v>1.1347689660431461</v>
      </c>
      <c r="I7">
        <f t="shared" si="5"/>
        <v>5.3765608209950688E-2</v>
      </c>
      <c r="J7">
        <f t="shared" si="9"/>
        <v>0.6040376252509263</v>
      </c>
      <c r="K7">
        <f t="shared" si="7"/>
        <v>1.6555260106265484</v>
      </c>
    </row>
    <row r="8" spans="1:17" x14ac:dyDescent="0.25">
      <c r="A8">
        <v>6.0000000000000002E-5</v>
      </c>
      <c r="B8">
        <f t="shared" si="0"/>
        <v>0.45</v>
      </c>
      <c r="C8">
        <f t="shared" si="1"/>
        <v>2.7475013039356178E-2</v>
      </c>
      <c r="D8">
        <f t="shared" si="2"/>
        <v>0.91912287821510152</v>
      </c>
      <c r="E8">
        <f t="shared" si="8"/>
        <v>1.0879938076853863</v>
      </c>
      <c r="F8">
        <f t="shared" si="3"/>
        <v>3.7049819344588175E-2</v>
      </c>
      <c r="G8">
        <f t="shared" si="4"/>
        <v>0.82725390083351402</v>
      </c>
      <c r="H8">
        <f t="shared" si="6"/>
        <v>1.2088187181619001</v>
      </c>
      <c r="I8">
        <f t="shared" si="5"/>
        <v>4.1786525699406774E-2</v>
      </c>
      <c r="J8">
        <f t="shared" si="9"/>
        <v>0.46945686269173553</v>
      </c>
      <c r="K8">
        <f t="shared" si="7"/>
        <v>2.1301211665461173</v>
      </c>
    </row>
    <row r="9" spans="1:17" x14ac:dyDescent="0.25">
      <c r="A9">
        <v>6.9999999999999994E-5</v>
      </c>
      <c r="B9">
        <f t="shared" si="0"/>
        <v>0.52499999999999991</v>
      </c>
      <c r="C9">
        <f t="shared" si="1"/>
        <v>2.6563624819224141E-2</v>
      </c>
      <c r="D9">
        <f t="shared" si="2"/>
        <v>0.88863416605838019</v>
      </c>
      <c r="E9">
        <f t="shared" si="8"/>
        <v>1.1253224759921097</v>
      </c>
      <c r="F9">
        <f t="shared" si="3"/>
        <v>3.4343268261722737E-2</v>
      </c>
      <c r="G9">
        <f t="shared" si="4"/>
        <v>0.76682162395028941</v>
      </c>
      <c r="H9">
        <f t="shared" si="6"/>
        <v>1.3040842469314959</v>
      </c>
      <c r="I9">
        <f t="shared" si="5"/>
        <v>3.0879769161248904E-2</v>
      </c>
      <c r="J9">
        <f t="shared" si="9"/>
        <v>0.34692330382687742</v>
      </c>
      <c r="K9">
        <f t="shared" si="7"/>
        <v>2.8824814850115188</v>
      </c>
    </row>
    <row r="10" spans="1:17" x14ac:dyDescent="0.25">
      <c r="A10">
        <v>8.0000000000000007E-5</v>
      </c>
      <c r="B10">
        <f t="shared" si="0"/>
        <v>0.6</v>
      </c>
      <c r="C10">
        <f t="shared" si="1"/>
        <v>2.5538477718622277E-2</v>
      </c>
      <c r="D10">
        <f t="shared" si="2"/>
        <v>0.85433987282731383</v>
      </c>
      <c r="E10">
        <f t="shared" si="8"/>
        <v>1.1704943568777202</v>
      </c>
      <c r="F10">
        <f t="shared" si="3"/>
        <v>3.1434488863294696E-2</v>
      </c>
      <c r="G10">
        <f t="shared" si="4"/>
        <v>0.70187396302828697</v>
      </c>
      <c r="H10">
        <f t="shared" si="6"/>
        <v>1.4247572251938601</v>
      </c>
      <c r="I10">
        <f t="shared" si="5"/>
        <v>2.1697903163227394E-2</v>
      </c>
      <c r="J10">
        <f t="shared" si="9"/>
        <v>0.2437682811744846</v>
      </c>
      <c r="K10">
        <f t="shared" si="7"/>
        <v>4.1022564346024142</v>
      </c>
    </row>
    <row r="11" spans="1:17" x14ac:dyDescent="0.25">
      <c r="A11">
        <v>9.0000000000000006E-5</v>
      </c>
      <c r="B11">
        <f t="shared" si="0"/>
        <v>0.67500000000000004</v>
      </c>
      <c r="C11">
        <f t="shared" si="1"/>
        <v>2.4415235278296588E-2</v>
      </c>
      <c r="D11">
        <f t="shared" si="2"/>
        <v>0.81676399167280234</v>
      </c>
      <c r="E11">
        <f t="shared" si="8"/>
        <v>1.224343886600479</v>
      </c>
      <c r="F11">
        <f t="shared" si="3"/>
        <v>2.8410601999991014E-2</v>
      </c>
      <c r="G11">
        <f t="shared" si="4"/>
        <v>0.63435616543577089</v>
      </c>
      <c r="H11">
        <f t="shared" si="6"/>
        <v>1.5764014830896302</v>
      </c>
      <c r="I11">
        <f t="shared" si="5"/>
        <v>1.4496636998772794E-2</v>
      </c>
      <c r="J11">
        <f t="shared" si="9"/>
        <v>0.16286459836313763</v>
      </c>
      <c r="K11">
        <f t="shared" si="7"/>
        <v>6.1400697883422746</v>
      </c>
    </row>
    <row r="12" spans="1:17" x14ac:dyDescent="0.25">
      <c r="A12">
        <v>1E-4</v>
      </c>
      <c r="B12">
        <f t="shared" si="0"/>
        <v>0.75</v>
      </c>
      <c r="C12">
        <f t="shared" si="1"/>
        <v>2.3210530094908699E-2</v>
      </c>
      <c r="D12">
        <f t="shared" si="2"/>
        <v>0.7764629336179788</v>
      </c>
      <c r="E12">
        <f t="shared" si="8"/>
        <v>1.2878914841954348</v>
      </c>
      <c r="F12">
        <f t="shared" si="3"/>
        <v>2.5355006209959674E-2</v>
      </c>
      <c r="G12">
        <f t="shared" si="4"/>
        <v>0.56613036619059554</v>
      </c>
      <c r="H12">
        <f t="shared" si="6"/>
        <v>1.7663776043826207</v>
      </c>
      <c r="I12">
        <f t="shared" si="5"/>
        <v>9.2092094591083029E-3</v>
      </c>
      <c r="J12">
        <f t="shared" si="9"/>
        <v>0.10346221678356513</v>
      </c>
      <c r="K12">
        <f t="shared" si="7"/>
        <v>9.6653641405337556</v>
      </c>
    </row>
    <row r="13" spans="1:17" x14ac:dyDescent="0.25">
      <c r="A13">
        <v>1.1E-4</v>
      </c>
      <c r="B13">
        <f t="shared" si="0"/>
        <v>0.82499999999999996</v>
      </c>
      <c r="C13">
        <f t="shared" si="1"/>
        <v>2.1941557029615644E-2</v>
      </c>
      <c r="D13">
        <f t="shared" si="2"/>
        <v>0.73401191914607</v>
      </c>
      <c r="E13">
        <f t="shared" si="8"/>
        <v>1.3623756970641205</v>
      </c>
      <c r="F13">
        <f t="shared" si="3"/>
        <v>2.2343759969484123E-2</v>
      </c>
      <c r="G13">
        <f t="shared" si="4"/>
        <v>0.49889481031284411</v>
      </c>
      <c r="H13">
        <f t="shared" si="6"/>
        <v>2.0044305519492691</v>
      </c>
      <c r="I13">
        <f t="shared" si="5"/>
        <v>5.562663863061923E-3</v>
      </c>
      <c r="J13">
        <f t="shared" si="9"/>
        <v>6.2494564495435279E-2</v>
      </c>
      <c r="K13">
        <f t="shared" si="7"/>
        <v>16.001391610194226</v>
      </c>
    </row>
    <row r="14" spans="1:17" x14ac:dyDescent="0.25">
      <c r="A14">
        <v>1.2E-4</v>
      </c>
      <c r="B14">
        <f t="shared" si="0"/>
        <v>0.9</v>
      </c>
      <c r="C14">
        <f t="shared" si="1"/>
        <v>2.062567000049309E-2</v>
      </c>
      <c r="D14">
        <f t="shared" si="2"/>
        <v>0.68999148967873669</v>
      </c>
      <c r="E14">
        <f t="shared" si="8"/>
        <v>1.4492932376102272</v>
      </c>
      <c r="F14">
        <f t="shared" si="3"/>
        <v>1.9442765729922651E-2</v>
      </c>
      <c r="G14">
        <f t="shared" si="4"/>
        <v>0.43412097758096263</v>
      </c>
      <c r="H14">
        <f t="shared" si="6"/>
        <v>2.3035053628881643</v>
      </c>
      <c r="I14">
        <f t="shared" si="5"/>
        <v>3.1948349889421301E-3</v>
      </c>
      <c r="J14">
        <f t="shared" si="9"/>
        <v>3.589284310248006E-2</v>
      </c>
      <c r="K14">
        <f t="shared" si="7"/>
        <v>27.860707415816378</v>
      </c>
    </row>
    <row r="15" spans="1:17" x14ac:dyDescent="0.25">
      <c r="A15">
        <v>1.2999999999999999E-4</v>
      </c>
      <c r="B15">
        <f t="shared" si="0"/>
        <v>0.97499999999999987</v>
      </c>
      <c r="C15">
        <f t="shared" si="1"/>
        <v>1.9279995366449088E-2</v>
      </c>
      <c r="D15">
        <f t="shared" si="2"/>
        <v>0.64497457409031156</v>
      </c>
      <c r="E15">
        <f t="shared" si="8"/>
        <v>1.5504487156108833</v>
      </c>
      <c r="F15">
        <f t="shared" si="3"/>
        <v>1.6705869261985806E-2</v>
      </c>
      <c r="G15">
        <f t="shared" si="4"/>
        <v>0.37301114440686545</v>
      </c>
      <c r="H15">
        <f t="shared" si="6"/>
        <v>2.6808850485958686</v>
      </c>
      <c r="I15">
        <f t="shared" si="5"/>
        <v>1.7446926871730328E-3</v>
      </c>
      <c r="J15">
        <f t="shared" si="9"/>
        <v>1.9601006342891376E-2</v>
      </c>
      <c r="K15">
        <f t="shared" si="7"/>
        <v>51.017788704643031</v>
      </c>
    </row>
    <row r="16" spans="1:17" x14ac:dyDescent="0.25">
      <c r="A16">
        <v>1.3999999999999999E-4</v>
      </c>
      <c r="B16">
        <f t="shared" si="0"/>
        <v>1.0499999999999998</v>
      </c>
      <c r="C16">
        <f t="shared" si="1"/>
        <v>1.7921073604414528E-2</v>
      </c>
      <c r="D16">
        <f t="shared" si="2"/>
        <v>0.59951450171832732</v>
      </c>
      <c r="E16">
        <f t="shared" si="8"/>
        <v>1.668016365131789</v>
      </c>
      <c r="F16">
        <f t="shared" si="3"/>
        <v>1.4173899899263098E-2</v>
      </c>
      <c r="G16">
        <f t="shared" si="4"/>
        <v>0.31647695425003114</v>
      </c>
      <c r="H16">
        <f t="shared" si="6"/>
        <v>3.1597877398995524</v>
      </c>
      <c r="I16">
        <f t="shared" si="5"/>
        <v>9.0592880303896894E-4</v>
      </c>
      <c r="J16">
        <f t="shared" si="9"/>
        <v>1.0177790246457158E-2</v>
      </c>
      <c r="K16">
        <f t="shared" si="7"/>
        <v>98.25315474035196</v>
      </c>
    </row>
    <row r="17" spans="1:11" x14ac:dyDescent="0.25">
      <c r="A17">
        <v>1.4999999999999999E-4</v>
      </c>
      <c r="B17">
        <f t="shared" si="0"/>
        <v>1.1249999999999998</v>
      </c>
      <c r="C17">
        <f t="shared" si="1"/>
        <v>1.6564539239087073E-2</v>
      </c>
      <c r="D17">
        <f t="shared" si="2"/>
        <v>0.55413429503848066</v>
      </c>
      <c r="E17">
        <f t="shared" si="8"/>
        <v>1.8046166948222491</v>
      </c>
      <c r="F17">
        <f t="shared" si="3"/>
        <v>1.1874597314411983E-2</v>
      </c>
      <c r="G17">
        <f t="shared" si="4"/>
        <v>0.26513778266531174</v>
      </c>
      <c r="H17">
        <f t="shared" si="6"/>
        <v>3.7716239079449427</v>
      </c>
      <c r="I17">
        <f t="shared" si="5"/>
        <v>4.4727385855358737E-4</v>
      </c>
      <c r="J17">
        <f t="shared" si="9"/>
        <v>5.0249638821629802E-3</v>
      </c>
      <c r="K17">
        <f t="shared" si="7"/>
        <v>199.0064055086408</v>
      </c>
    </row>
    <row r="18" spans="1:11" x14ac:dyDescent="0.25">
      <c r="A18">
        <v>1.6000000000000001E-4</v>
      </c>
      <c r="B18">
        <f t="shared" si="0"/>
        <v>1.2</v>
      </c>
      <c r="C18">
        <f t="shared" si="1"/>
        <v>1.522484691510062E-2</v>
      </c>
      <c r="D18">
        <f t="shared" si="2"/>
        <v>0.50931750594428482</v>
      </c>
      <c r="E18">
        <f t="shared" si="8"/>
        <v>1.9634117978057324</v>
      </c>
      <c r="F18">
        <f t="shared" si="3"/>
        <v>9.8233058488154112E-3</v>
      </c>
      <c r="G18">
        <f t="shared" si="4"/>
        <v>0.2193362403992459</v>
      </c>
      <c r="H18">
        <f t="shared" si="6"/>
        <v>4.5592100884913229</v>
      </c>
      <c r="I18">
        <f t="shared" si="5"/>
        <v>2.0996986411747631E-4</v>
      </c>
      <c r="J18">
        <f t="shared" si="9"/>
        <v>2.3589372894382513E-3</v>
      </c>
      <c r="K18">
        <f t="shared" si="7"/>
        <v>423.91970506267097</v>
      </c>
    </row>
    <row r="19" spans="1:11" x14ac:dyDescent="0.25">
      <c r="A19">
        <v>1.7000000000000001E-4</v>
      </c>
      <c r="B19">
        <f t="shared" si="0"/>
        <v>1.2750000000000001</v>
      </c>
      <c r="C19">
        <f t="shared" si="1"/>
        <v>1.3915049226122411E-2</v>
      </c>
      <c r="D19">
        <f t="shared" si="2"/>
        <v>0.46550078345361001</v>
      </c>
      <c r="E19">
        <f t="shared" si="8"/>
        <v>2.1482240965973713</v>
      </c>
      <c r="F19">
        <f t="shared" si="3"/>
        <v>8.0242728036186151E-3</v>
      </c>
      <c r="G19">
        <f t="shared" si="4"/>
        <v>0.17916716182626674</v>
      </c>
      <c r="H19">
        <f t="shared" si="6"/>
        <v>5.5813799236808324</v>
      </c>
      <c r="I19">
        <f t="shared" si="5"/>
        <v>9.3722546914865035E-5</v>
      </c>
      <c r="J19">
        <f t="shared" si="9"/>
        <v>1.0529397240306142E-3</v>
      </c>
      <c r="K19">
        <f t="shared" si="7"/>
        <v>949.72198044921038</v>
      </c>
    </row>
    <row r="20" spans="1:11" x14ac:dyDescent="0.25">
      <c r="A20">
        <v>1.8000000000000001E-4</v>
      </c>
      <c r="B20">
        <f t="shared" si="0"/>
        <v>1.35</v>
      </c>
      <c r="C20">
        <f t="shared" si="1"/>
        <v>1.2646629558183853E-2</v>
      </c>
      <c r="D20">
        <f t="shared" si="2"/>
        <v>0.42306828180892109</v>
      </c>
      <c r="E20">
        <f t="shared" si="8"/>
        <v>2.3636846414585397</v>
      </c>
      <c r="F20">
        <f t="shared" si="3"/>
        <v>6.4723641951541788E-3</v>
      </c>
      <c r="G20">
        <f t="shared" si="4"/>
        <v>0.144515914592133</v>
      </c>
      <c r="H20">
        <f t="shared" si="6"/>
        <v>6.9196531248637783</v>
      </c>
      <c r="I20">
        <f t="shared" si="5"/>
        <v>3.9777226768622498E-5</v>
      </c>
      <c r="J20">
        <f t="shared" si="9"/>
        <v>4.4688309862622397E-4</v>
      </c>
      <c r="K20">
        <f t="shared" si="7"/>
        <v>2237.7216839798339</v>
      </c>
    </row>
    <row r="21" spans="1:11" x14ac:dyDescent="0.25">
      <c r="A21">
        <v>1.9000000000000001E-4</v>
      </c>
      <c r="B21">
        <f t="shared" si="0"/>
        <v>1.425</v>
      </c>
      <c r="C21">
        <f t="shared" si="1"/>
        <v>1.1429390885330126E-2</v>
      </c>
      <c r="D21">
        <f t="shared" si="2"/>
        <v>0.38234794035301528</v>
      </c>
      <c r="E21">
        <f t="shared" si="8"/>
        <v>2.6154188226480759</v>
      </c>
      <c r="F21">
        <f t="shared" si="3"/>
        <v>5.1550092547665294E-3</v>
      </c>
      <c r="G21">
        <f t="shared" si="4"/>
        <v>0.11510181669647974</v>
      </c>
      <c r="H21">
        <f t="shared" si="6"/>
        <v>8.6879601790905863</v>
      </c>
      <c r="I21">
        <f t="shared" si="5"/>
        <v>1.6051951736817394E-5</v>
      </c>
      <c r="J21">
        <f t="shared" si="9"/>
        <v>1.8033801031111879E-4</v>
      </c>
      <c r="K21">
        <f t="shared" si="7"/>
        <v>5545.1426921856455</v>
      </c>
    </row>
    <row r="22" spans="1:11" x14ac:dyDescent="0.25">
      <c r="A22">
        <v>2.0000000000000001E-4</v>
      </c>
      <c r="B22">
        <f t="shared" si="0"/>
        <v>1.5</v>
      </c>
      <c r="C22">
        <f t="shared" si="1"/>
        <v>1.0271399283213745E-2</v>
      </c>
      <c r="D22">
        <f t="shared" si="2"/>
        <v>0.34360959388666307</v>
      </c>
      <c r="E22">
        <f t="shared" si="8"/>
        <v>2.9102796248752067</v>
      </c>
      <c r="F22">
        <f t="shared" si="3"/>
        <v>4.0542002043417735E-3</v>
      </c>
      <c r="G22">
        <f t="shared" si="4"/>
        <v>9.0522787779575384E-2</v>
      </c>
      <c r="H22">
        <f t="shared" si="6"/>
        <v>11.046942151572022</v>
      </c>
      <c r="I22">
        <f t="shared" si="5"/>
        <v>6.1591916125092183E-6</v>
      </c>
      <c r="J22">
        <f t="shared" si="9"/>
        <v>6.9196343144816143E-5</v>
      </c>
      <c r="K22">
        <f t="shared" si="7"/>
        <v>14451.630744520278</v>
      </c>
    </row>
    <row r="23" spans="1:11" x14ac:dyDescent="0.25">
      <c r="A23">
        <v>2.1000000000000001E-4</v>
      </c>
      <c r="B23">
        <f t="shared" si="0"/>
        <v>1.575</v>
      </c>
      <c r="C23">
        <f t="shared" si="1"/>
        <v>9.1789789927049226E-3</v>
      </c>
      <c r="D23">
        <f t="shared" si="2"/>
        <v>0.30706480753133786</v>
      </c>
      <c r="E23">
        <f t="shared" si="8"/>
        <v>3.2566415149933579</v>
      </c>
      <c r="F23">
        <f t="shared" si="3"/>
        <v>3.1484019349958814E-3</v>
      </c>
      <c r="G23">
        <f t="shared" si="4"/>
        <v>7.029798871333949E-2</v>
      </c>
      <c r="H23">
        <f t="shared" si="6"/>
        <v>14.225158049368824</v>
      </c>
      <c r="I23">
        <f t="shared" si="5"/>
        <v>2.2470963432219548E-6</v>
      </c>
      <c r="J23">
        <f t="shared" si="9"/>
        <v>2.5245334035273159E-5</v>
      </c>
      <c r="K23">
        <f t="shared" si="7"/>
        <v>39611.280191531041</v>
      </c>
    </row>
    <row r="24" spans="1:11" x14ac:dyDescent="0.25">
      <c r="A24">
        <v>2.2000000000000001E-4</v>
      </c>
      <c r="B24">
        <f t="shared" si="0"/>
        <v>1.65</v>
      </c>
      <c r="C24">
        <f t="shared" si="1"/>
        <v>8.1567542425050599E-3</v>
      </c>
      <c r="D24">
        <f t="shared" si="2"/>
        <v>0.2728682758230338</v>
      </c>
      <c r="E24">
        <f t="shared" si="8"/>
        <v>3.6647719379754529</v>
      </c>
      <c r="F24">
        <f t="shared" si="3"/>
        <v>2.4142619280660416E-3</v>
      </c>
      <c r="G24">
        <f t="shared" si="4"/>
        <v>5.3906000972666103E-2</v>
      </c>
      <c r="H24">
        <f t="shared" si="6"/>
        <v>18.550810335700213</v>
      </c>
      <c r="I24">
        <f t="shared" si="5"/>
        <v>7.7950937360515837E-7</v>
      </c>
      <c r="J24">
        <f t="shared" si="9"/>
        <v>8.7575125915929604E-6</v>
      </c>
      <c r="K24">
        <f t="shared" si="7"/>
        <v>114187.67481533287</v>
      </c>
    </row>
    <row r="25" spans="1:11" x14ac:dyDescent="0.25">
      <c r="A25">
        <v>2.3000000000000001E-4</v>
      </c>
      <c r="B25">
        <f t="shared" si="0"/>
        <v>1.7249999999999999</v>
      </c>
      <c r="C25">
        <f t="shared" si="1"/>
        <v>7.2077317756956694E-3</v>
      </c>
      <c r="D25">
        <f t="shared" si="2"/>
        <v>0.24112058347671261</v>
      </c>
      <c r="E25">
        <f t="shared" si="8"/>
        <v>4.1473025055804902</v>
      </c>
      <c r="F25">
        <f t="shared" si="3"/>
        <v>1.8280490087921875E-3</v>
      </c>
      <c r="G25">
        <f t="shared" si="4"/>
        <v>4.0816951342546023E-2</v>
      </c>
      <c r="H25">
        <f t="shared" si="6"/>
        <v>24.499624962377784</v>
      </c>
      <c r="I25">
        <f t="shared" si="5"/>
        <v>2.5711191742328054E-7</v>
      </c>
      <c r="J25">
        <f t="shared" si="9"/>
        <v>2.8885616139152586E-6</v>
      </c>
      <c r="K25">
        <f t="shared" si="7"/>
        <v>346193.06549759366</v>
      </c>
    </row>
    <row r="26" spans="1:11" x14ac:dyDescent="0.25">
      <c r="A26">
        <v>2.4000000000000001E-4</v>
      </c>
      <c r="B26">
        <f t="shared" si="0"/>
        <v>1.8</v>
      </c>
      <c r="C26">
        <f t="shared" si="1"/>
        <v>6.3334171450266652E-3</v>
      </c>
      <c r="D26">
        <f t="shared" si="2"/>
        <v>0.21187209581794572</v>
      </c>
      <c r="E26">
        <f t="shared" si="8"/>
        <v>4.7198287067460978</v>
      </c>
      <c r="F26">
        <f t="shared" si="3"/>
        <v>1.3667859801499427E-3</v>
      </c>
      <c r="G26">
        <f t="shared" si="4"/>
        <v>3.0517801535481844E-2</v>
      </c>
      <c r="H26">
        <f t="shared" si="6"/>
        <v>32.76776011657784</v>
      </c>
      <c r="I26">
        <f t="shared" si="5"/>
        <v>8.0635041976861999E-8</v>
      </c>
      <c r="J26">
        <f t="shared" si="9"/>
        <v>9.0590622684889654E-7</v>
      </c>
      <c r="K26">
        <f t="shared" si="7"/>
        <v>1103867.0122385616</v>
      </c>
    </row>
    <row r="27" spans="1:11" x14ac:dyDescent="0.25">
      <c r="A27">
        <v>2.5000000000000001E-4</v>
      </c>
      <c r="B27">
        <f t="shared" si="0"/>
        <v>1.875</v>
      </c>
      <c r="C27">
        <f t="shared" si="1"/>
        <v>5.5339573476643755E-3</v>
      </c>
      <c r="D27">
        <f t="shared" si="2"/>
        <v>0.18512773034971705</v>
      </c>
      <c r="E27">
        <f t="shared" si="8"/>
        <v>5.4016759029613866</v>
      </c>
      <c r="F27">
        <f t="shared" si="3"/>
        <v>1.0090726278438877E-3</v>
      </c>
      <c r="G27">
        <f t="shared" si="4"/>
        <v>2.2530724369918237E-2</v>
      </c>
      <c r="H27">
        <f t="shared" si="6"/>
        <v>44.383837092035272</v>
      </c>
      <c r="I27">
        <f t="shared" si="5"/>
        <v>2.404504972908228E-8</v>
      </c>
      <c r="J27">
        <f t="shared" si="9"/>
        <v>2.7013764413637255E-7</v>
      </c>
      <c r="K27">
        <f t="shared" si="7"/>
        <v>3701816.5431811265</v>
      </c>
    </row>
    <row r="28" spans="1:11" x14ac:dyDescent="0.25">
      <c r="A28">
        <v>2.5999999999999998E-4</v>
      </c>
      <c r="B28">
        <f t="shared" si="0"/>
        <v>1.9499999999999997</v>
      </c>
      <c r="C28">
        <f t="shared" si="1"/>
        <v>4.8083022436227196E-3</v>
      </c>
      <c r="D28">
        <f t="shared" si="2"/>
        <v>0.16085235669064507</v>
      </c>
      <c r="E28">
        <f t="shared" si="8"/>
        <v>6.2168812479584794</v>
      </c>
      <c r="F28">
        <f t="shared" si="3"/>
        <v>7.3562005932914509E-4</v>
      </c>
      <c r="G28">
        <f t="shared" si="4"/>
        <v>1.6425034571735522E-2</v>
      </c>
      <c r="H28">
        <f t="shared" si="6"/>
        <v>60.882672461512925</v>
      </c>
      <c r="I28">
        <f t="shared" si="5"/>
        <v>6.8175337597509156E-9</v>
      </c>
      <c r="J28">
        <f t="shared" si="9"/>
        <v>7.6592584728648396E-8</v>
      </c>
      <c r="K28">
        <f t="shared" si="7"/>
        <v>13056094.183827221</v>
      </c>
    </row>
    <row r="29" spans="1:11" x14ac:dyDescent="0.25">
      <c r="A29">
        <v>2.7E-4</v>
      </c>
      <c r="B29">
        <f t="shared" si="0"/>
        <v>2.0249999999999999</v>
      </c>
      <c r="C29">
        <f t="shared" si="1"/>
        <v>4.1543774074856987E-3</v>
      </c>
      <c r="D29">
        <f t="shared" si="2"/>
        <v>0.13897657899162633</v>
      </c>
      <c r="E29">
        <f t="shared" si="8"/>
        <v>7.195457013373832</v>
      </c>
      <c r="F29">
        <f t="shared" si="3"/>
        <v>5.2953409251488281E-4</v>
      </c>
      <c r="G29">
        <f t="shared" si="4"/>
        <v>1.182351631955416E-2</v>
      </c>
      <c r="H29">
        <f t="shared" si="6"/>
        <v>84.577208080320716</v>
      </c>
      <c r="I29">
        <f t="shared" si="5"/>
        <v>1.8379263666545853E-9</v>
      </c>
      <c r="J29">
        <f t="shared" si="9"/>
        <v>2.0648453813912824E-8</v>
      </c>
      <c r="K29">
        <f t="shared" si="7"/>
        <v>48429776.341229245</v>
      </c>
    </row>
    <row r="30" spans="1:11" x14ac:dyDescent="0.25">
      <c r="A30">
        <v>2.7999999999999998E-4</v>
      </c>
      <c r="B30">
        <f t="shared" si="0"/>
        <v>2.0999999999999996</v>
      </c>
      <c r="C30">
        <f t="shared" si="1"/>
        <v>3.5692615513364112E-3</v>
      </c>
      <c r="D30">
        <f t="shared" si="2"/>
        <v>0.11940267127326157</v>
      </c>
      <c r="E30">
        <f t="shared" si="8"/>
        <v>8.3750220102817323</v>
      </c>
      <c r="F30">
        <f t="shared" si="3"/>
        <v>3.7639471052408613E-4</v>
      </c>
      <c r="G30">
        <f t="shared" si="4"/>
        <v>8.4041973224798904E-3</v>
      </c>
      <c r="H30">
        <f t="shared" si="6"/>
        <v>118.98816289393386</v>
      </c>
      <c r="I30">
        <f t="shared" si="5"/>
        <v>4.7111581302772265E-10</v>
      </c>
      <c r="J30">
        <f t="shared" si="9"/>
        <v>5.2928198228167311E-9</v>
      </c>
      <c r="K30">
        <f t="shared" si="7"/>
        <v>188935205.33026955</v>
      </c>
    </row>
    <row r="31" spans="1:11" x14ac:dyDescent="0.25">
      <c r="A31">
        <v>2.9E-4</v>
      </c>
      <c r="B31">
        <f t="shared" si="0"/>
        <v>2.1749999999999998</v>
      </c>
      <c r="C31">
        <f t="shared" si="1"/>
        <v>3.0493623702066985E-3</v>
      </c>
      <c r="D31">
        <f t="shared" si="2"/>
        <v>0.10201045999179192</v>
      </c>
      <c r="E31">
        <f t="shared" si="8"/>
        <v>9.8029162899614715</v>
      </c>
      <c r="F31">
        <f t="shared" si="3"/>
        <v>2.641814487102101E-4</v>
      </c>
      <c r="G31">
        <f t="shared" si="4"/>
        <v>5.8986828502658505E-3</v>
      </c>
      <c r="H31">
        <f t="shared" si="6"/>
        <v>169.52937213007317</v>
      </c>
      <c r="I31">
        <f t="shared" si="5"/>
        <v>1.1482204076429525E-10</v>
      </c>
      <c r="J31">
        <f t="shared" si="9"/>
        <v>1.2899850878445698E-9</v>
      </c>
      <c r="K31">
        <f t="shared" si="7"/>
        <v>775202759.64654398</v>
      </c>
    </row>
    <row r="32" spans="1:11" x14ac:dyDescent="0.25">
      <c r="A32">
        <v>2.9999999999999997E-4</v>
      </c>
      <c r="B32">
        <f t="shared" si="0"/>
        <v>2.2499999999999996</v>
      </c>
      <c r="C32">
        <f t="shared" si="1"/>
        <v>2.5905855375651932E-3</v>
      </c>
      <c r="D32">
        <f t="shared" si="2"/>
        <v>8.6662977452953815E-2</v>
      </c>
      <c r="E32">
        <f t="shared" si="8"/>
        <v>11.538952726876522</v>
      </c>
      <c r="F32">
        <f t="shared" si="3"/>
        <v>1.8309240984337727E-4</v>
      </c>
      <c r="G32">
        <f t="shared" si="4"/>
        <v>4.0881146773544654E-3</v>
      </c>
      <c r="H32">
        <f t="shared" si="6"/>
        <v>244.61153341401086</v>
      </c>
      <c r="I32">
        <f t="shared" si="5"/>
        <v>2.6608493186586202E-11</v>
      </c>
      <c r="J32">
        <f t="shared" si="9"/>
        <v>2.9893702630813639E-10</v>
      </c>
      <c r="K32">
        <f t="shared" si="7"/>
        <v>3345186149.5712695</v>
      </c>
    </row>
    <row r="33" spans="1:11" x14ac:dyDescent="0.25">
      <c r="A33">
        <v>3.1E-4</v>
      </c>
      <c r="B33">
        <f t="shared" si="0"/>
        <v>2.3249999999999997</v>
      </c>
      <c r="C33">
        <f t="shared" si="1"/>
        <v>2.1884925547706047E-3</v>
      </c>
      <c r="D33">
        <f t="shared" si="2"/>
        <v>7.3211742357018883E-2</v>
      </c>
      <c r="E33">
        <f t="shared" si="8"/>
        <v>13.659011079445087</v>
      </c>
      <c r="F33">
        <f t="shared" si="3"/>
        <v>1.2529899259972055E-4</v>
      </c>
      <c r="G33">
        <f t="shared" si="4"/>
        <v>2.7976946239487957E-3</v>
      </c>
      <c r="H33">
        <f t="shared" si="6"/>
        <v>357.43715251829514</v>
      </c>
      <c r="I33">
        <f t="shared" si="5"/>
        <v>5.8629767707429892E-12</v>
      </c>
      <c r="J33">
        <f t="shared" si="9"/>
        <v>6.586847398195159E-11</v>
      </c>
      <c r="K33">
        <f t="shared" si="7"/>
        <v>15181769662.28194</v>
      </c>
    </row>
    <row r="34" spans="1:11" x14ac:dyDescent="0.25">
      <c r="A34">
        <v>3.2000000000000003E-4</v>
      </c>
      <c r="B34">
        <f t="shared" si="0"/>
        <v>2.4</v>
      </c>
      <c r="C34">
        <f t="shared" si="1"/>
        <v>1.8384441756779113E-3</v>
      </c>
      <c r="D34">
        <f t="shared" si="2"/>
        <v>6.1501557788759022E-2</v>
      </c>
      <c r="E34">
        <f t="shared" si="8"/>
        <v>16.259750743789706</v>
      </c>
      <c r="F34">
        <f t="shared" si="3"/>
        <v>8.4670871517755764E-5</v>
      </c>
      <c r="G34">
        <f t="shared" si="4"/>
        <v>1.8905438673958886E-3</v>
      </c>
      <c r="H34">
        <f t="shared" si="6"/>
        <v>528.9483186536371</v>
      </c>
      <c r="I34">
        <f t="shared" si="5"/>
        <v>1.2282397321428107E-12</v>
      </c>
      <c r="J34">
        <f t="shared" si="9"/>
        <v>1.379883973683142E-11</v>
      </c>
      <c r="K34">
        <f t="shared" si="7"/>
        <v>72469861167.445267</v>
      </c>
    </row>
    <row r="35" spans="1:11" x14ac:dyDescent="0.25">
      <c r="A35">
        <v>3.3E-4</v>
      </c>
      <c r="B35">
        <f t="shared" si="0"/>
        <v>2.4750000000000001</v>
      </c>
      <c r="C35">
        <f t="shared" si="1"/>
        <v>1.535727132613407E-3</v>
      </c>
      <c r="D35">
        <f t="shared" si="2"/>
        <v>5.1374750587333512E-2</v>
      </c>
      <c r="E35">
        <f t="shared" si="8"/>
        <v>19.464814691412844</v>
      </c>
      <c r="F35">
        <f t="shared" si="3"/>
        <v>5.6497559747903381E-5</v>
      </c>
      <c r="G35">
        <f t="shared" si="4"/>
        <v>1.2614859536651032E-3</v>
      </c>
      <c r="H35">
        <f t="shared" si="6"/>
        <v>792.71592132644389</v>
      </c>
      <c r="I35">
        <f t="shared" si="5"/>
        <v>2.446931546273845E-13</v>
      </c>
      <c r="J35">
        <f t="shared" si="9"/>
        <v>2.7490411985877657E-12</v>
      </c>
      <c r="K35">
        <f t="shared" si="7"/>
        <v>363763191513.36066</v>
      </c>
    </row>
    <row r="36" spans="1:11" x14ac:dyDescent="0.25">
      <c r="A36">
        <v>3.4000000000000002E-4</v>
      </c>
      <c r="B36">
        <f t="shared" si="0"/>
        <v>2.5500000000000003</v>
      </c>
      <c r="C36">
        <f t="shared" si="1"/>
        <v>1.2756628379160251E-3</v>
      </c>
      <c r="D36">
        <f t="shared" si="2"/>
        <v>4.2674807743963733E-2</v>
      </c>
      <c r="E36">
        <f t="shared" si="8"/>
        <v>23.433028825805266</v>
      </c>
      <c r="F36">
        <f t="shared" si="3"/>
        <v>3.7224987166961654E-5</v>
      </c>
      <c r="G36">
        <f t="shared" si="4"/>
        <v>8.3116507413806453E-4</v>
      </c>
      <c r="H36">
        <f t="shared" si="6"/>
        <v>1203.1304383633069</v>
      </c>
      <c r="I36">
        <f t="shared" si="5"/>
        <v>4.6296300126869028E-14</v>
      </c>
      <c r="J36">
        <f t="shared" si="9"/>
        <v>5.2012258612118795E-13</v>
      </c>
      <c r="K36">
        <f t="shared" si="7"/>
        <v>1922623678885.9639</v>
      </c>
    </row>
    <row r="37" spans="1:11" x14ac:dyDescent="0.25">
      <c r="A37">
        <v>3.5E-4</v>
      </c>
      <c r="B37">
        <f t="shared" si="0"/>
        <v>2.625</v>
      </c>
      <c r="C37">
        <f t="shared" si="1"/>
        <v>1.0536975910541146E-3</v>
      </c>
      <c r="D37">
        <f t="shared" si="2"/>
        <v>3.5249394104770598E-2</v>
      </c>
      <c r="E37">
        <f t="shared" si="8"/>
        <v>28.369281952130393</v>
      </c>
      <c r="F37">
        <f t="shared" si="3"/>
        <v>2.4218577271084563E-5</v>
      </c>
      <c r="G37">
        <f t="shared" si="4"/>
        <v>5.4075601108346735E-4</v>
      </c>
      <c r="H37">
        <f t="shared" si="6"/>
        <v>1849.2628459115676</v>
      </c>
      <c r="I37">
        <f t="shared" si="5"/>
        <v>8.4376949871511897E-15</v>
      </c>
      <c r="J37">
        <f t="shared" si="9"/>
        <v>9.4794524089233294E-14</v>
      </c>
      <c r="K37">
        <f t="shared" si="7"/>
        <v>10549132553887.461</v>
      </c>
    </row>
    <row r="38" spans="1:11" x14ac:dyDescent="0.25">
      <c r="A38">
        <v>3.6000000000000002E-4</v>
      </c>
      <c r="B38">
        <f t="shared" si="0"/>
        <v>2.7</v>
      </c>
      <c r="C38">
        <f t="shared" si="1"/>
        <v>8.6547455997199041E-4</v>
      </c>
      <c r="D38">
        <f t="shared" si="2"/>
        <v>2.895276036608006E-2</v>
      </c>
      <c r="E38">
        <f t="shared" si="8"/>
        <v>34.539021058992411</v>
      </c>
      <c r="F38">
        <f t="shared" si="3"/>
        <v>1.5558649497537935E-5</v>
      </c>
      <c r="G38">
        <f t="shared" si="4"/>
        <v>3.4739585013441357E-4</v>
      </c>
      <c r="H38">
        <f t="shared" si="6"/>
        <v>2878.560580424557</v>
      </c>
      <c r="I38">
        <f t="shared" si="5"/>
        <v>1.4432899320127035E-15</v>
      </c>
      <c r="J38">
        <f t="shared" si="9"/>
        <v>1.6214852804737275E-14</v>
      </c>
      <c r="K38">
        <f t="shared" si="7"/>
        <v>61671851853495.914</v>
      </c>
    </row>
    <row r="39" spans="1:11" x14ac:dyDescent="0.25">
      <c r="A39">
        <v>3.6999999999999999E-4</v>
      </c>
      <c r="B39">
        <f t="shared" si="0"/>
        <v>2.7749999999999999</v>
      </c>
      <c r="C39">
        <f t="shared" si="1"/>
        <v>7.0688841177812822E-4</v>
      </c>
      <c r="D39">
        <f t="shared" si="2"/>
        <v>2.3647570637354644E-2</v>
      </c>
      <c r="E39">
        <f t="shared" si="8"/>
        <v>42.287641945780265</v>
      </c>
      <c r="F39">
        <f t="shared" si="3"/>
        <v>9.8697093805499847E-6</v>
      </c>
      <c r="G39">
        <f t="shared" si="4"/>
        <v>2.2037234538758196E-4</v>
      </c>
      <c r="H39">
        <f t="shared" si="6"/>
        <v>4537.7744573224036</v>
      </c>
      <c r="I39">
        <f t="shared" si="5"/>
        <v>0</v>
      </c>
      <c r="J39">
        <f t="shared" si="9"/>
        <v>0</v>
      </c>
      <c r="K39" t="e">
        <f t="shared" si="7"/>
        <v>#DIV/0!</v>
      </c>
    </row>
    <row r="40" spans="1:11" x14ac:dyDescent="0.25">
      <c r="A40">
        <v>3.8000000000000002E-4</v>
      </c>
      <c r="B40">
        <f t="shared" si="0"/>
        <v>2.85</v>
      </c>
      <c r="C40">
        <f t="shared" si="1"/>
        <v>5.7412393634925785E-4</v>
      </c>
      <c r="D40">
        <f t="shared" si="2"/>
        <v>1.9206194518402275E-2</v>
      </c>
      <c r="E40">
        <f t="shared" si="8"/>
        <v>52.066535046380856</v>
      </c>
      <c r="F40">
        <f t="shared" si="3"/>
        <v>6.1822423562674089E-6</v>
      </c>
      <c r="G40">
        <f t="shared" si="4"/>
        <v>1.3803803083502558E-4</v>
      </c>
      <c r="H40">
        <f t="shared" si="6"/>
        <v>7244.3803635183513</v>
      </c>
      <c r="I40">
        <f t="shared" si="5"/>
        <v>0</v>
      </c>
      <c r="J40">
        <f t="shared" si="9"/>
        <v>0</v>
      </c>
      <c r="K40" t="e">
        <f t="shared" si="7"/>
        <v>#DIV/0!</v>
      </c>
    </row>
    <row r="41" spans="1:11" x14ac:dyDescent="0.25">
      <c r="A41">
        <v>3.8999999999999999E-4</v>
      </c>
      <c r="B41">
        <f t="shared" si="0"/>
        <v>2.9249999999999998</v>
      </c>
      <c r="C41">
        <f t="shared" si="1"/>
        <v>4.6368033904564676E-4</v>
      </c>
      <c r="D41">
        <f t="shared" si="2"/>
        <v>1.5511519764700925E-2</v>
      </c>
      <c r="E41">
        <f t="shared" si="8"/>
        <v>64.468215569416245</v>
      </c>
      <c r="F41">
        <f t="shared" si="3"/>
        <v>3.8238150504854573E-6</v>
      </c>
      <c r="G41">
        <f t="shared" si="4"/>
        <v>8.5378713649302842E-5</v>
      </c>
      <c r="H41">
        <f t="shared" si="6"/>
        <v>11712.521274419149</v>
      </c>
      <c r="I41">
        <f t="shared" si="5"/>
        <v>0</v>
      </c>
      <c r="J41">
        <f t="shared" si="9"/>
        <v>0</v>
      </c>
      <c r="K41" t="e">
        <f t="shared" si="7"/>
        <v>#DIV/0!</v>
      </c>
    </row>
    <row r="42" spans="1:11" x14ac:dyDescent="0.25">
      <c r="A42">
        <v>4.0000000000000002E-4</v>
      </c>
      <c r="B42">
        <f t="shared" si="0"/>
        <v>3</v>
      </c>
      <c r="C42">
        <f t="shared" si="1"/>
        <v>3.7238308423748201E-4</v>
      </c>
      <c r="D42">
        <f t="shared" si="2"/>
        <v>1.2457348489432833E-2</v>
      </c>
      <c r="E42">
        <f t="shared" si="8"/>
        <v>80.273904262072122</v>
      </c>
      <c r="F42">
        <f t="shared" si="3"/>
        <v>2.335376562023761E-6</v>
      </c>
      <c r="G42">
        <f t="shared" si="4"/>
        <v>5.2144636735766293E-5</v>
      </c>
      <c r="H42">
        <f t="shared" si="6"/>
        <v>19177.427681917179</v>
      </c>
      <c r="I42">
        <f t="shared" si="5"/>
        <v>0</v>
      </c>
      <c r="J42">
        <f t="shared" si="9"/>
        <v>0</v>
      </c>
      <c r="K42" t="e">
        <f t="shared" si="7"/>
        <v>#DIV/0!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gaussian&amp;linear</vt:lpstr>
      <vt:lpstr>K-coherence</vt:lpstr>
      <vt:lpstr>sheet</vt:lpstr>
      <vt:lpstr>Sheet2</vt:lpstr>
    </vt:vector>
  </TitlesOfParts>
  <Company>Heriot Watt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Tianshen Huang</dc:creator>
  <cp:lastModifiedBy>Tianshen Huang</cp:lastModifiedBy>
  <dcterms:created xsi:type="dcterms:W3CDTF">2017-03-17T11:52:22Z</dcterms:created>
  <dcterms:modified xsi:type="dcterms:W3CDTF">2017-06-26T10:46:30Z</dcterms:modified>
</cp:coreProperties>
</file>