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harts/chart4.xml" ContentType="application/vnd.openxmlformats-officedocument.drawingml.chart+xml"/>
  <Override PartName="/xl/theme/themeOverride3.xml" ContentType="application/vnd.openxmlformats-officedocument.themeOverride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4.xml" ContentType="application/vnd.openxmlformats-officedocument.themeOverrid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5.xml" ContentType="application/vnd.openxmlformats-officedocument.themeOverride+xml"/>
  <Override PartName="/xl/charts/chart7.xml" ContentType="application/vnd.openxmlformats-officedocument.drawingml.chart+xml"/>
  <Override PartName="/xl/theme/themeOverride6.xml" ContentType="application/vnd.openxmlformats-officedocument.themeOverride+xml"/>
  <Override PartName="/xl/charts/chart8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7.xml" ContentType="application/vnd.openxmlformats-officedocument.themeOverride+xml"/>
  <Override PartName="/xl/charts/chart9.xml" ContentType="application/vnd.openxmlformats-officedocument.drawingml.chart+xml"/>
  <Override PartName="/xl/theme/themeOverride8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9.xml" ContentType="application/vnd.openxmlformats-officedocument.themeOverride+xml"/>
  <Override PartName="/xl/charts/chart11.xml" ContentType="application/vnd.openxmlformats-officedocument.drawingml.chart+xml"/>
  <Override PartName="/xl/theme/themeOverride10.xml" ContentType="application/vnd.openxmlformats-officedocument.themeOverride+xml"/>
  <Override PartName="/xl/drawings/drawing5.xml" ContentType="application/vnd.openxmlformats-officedocument.drawing+xml"/>
  <Override PartName="/xl/charts/chart12.xml" ContentType="application/vnd.openxmlformats-officedocument.drawingml.chart+xml"/>
  <Override PartName="/xl/theme/themeOverride11.xml" ContentType="application/vnd.openxmlformats-officedocument.themeOverride+xml"/>
  <Override PartName="/xl/charts/chart13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4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5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6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7.xml" ContentType="application/vnd.openxmlformats-officedocument.drawingml.chart+xml"/>
  <Override PartName="/xl/theme/themeOverride12.xml" ContentType="application/vnd.openxmlformats-officedocument.themeOverride+xml"/>
  <Override PartName="/xl/charts/chart18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6.xml" ContentType="application/vnd.openxmlformats-officedocument.drawing+xml"/>
  <Override PartName="/xl/charts/chart19.xml" ContentType="application/vnd.openxmlformats-officedocument.drawingml.chart+xml"/>
  <Override PartName="/xl/theme/themeOverride13.xml" ContentType="application/vnd.openxmlformats-officedocument.themeOverride+xml"/>
  <Override PartName="/xl/charts/chart20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14.xml" ContentType="application/vnd.openxmlformats-officedocument.themeOverride+xml"/>
  <Override PartName="/xl/drawings/drawing7.xml" ContentType="application/vnd.openxmlformats-officedocument.drawing+xml"/>
  <Override PartName="/xl/charts/chart21.xml" ContentType="application/vnd.openxmlformats-officedocument.drawingml.chart+xml"/>
  <Override PartName="/xl/theme/themeOverride15.xml" ContentType="application/vnd.openxmlformats-officedocument.themeOverride+xml"/>
  <Override PartName="/xl/charts/chart22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theme/themeOverride16.xml" ContentType="application/vnd.openxmlformats-officedocument.themeOverride+xml"/>
  <Override PartName="/xl/drawings/drawing8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2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theme/themeOverride17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 tabRatio="768" activeTab="3"/>
  </bookViews>
  <sheets>
    <sheet name="OpenMP speedup" sheetId="20" r:id="rId1"/>
    <sheet name="Berea_256" sheetId="6" r:id="rId2"/>
    <sheet name="Berea256_improved" sheetId="21" r:id="rId3"/>
    <sheet name="berea256_diffTI" sheetId="22" r:id="rId4"/>
    <sheet name="CrossScale256" sheetId="17" r:id="rId5"/>
    <sheet name="Berea256_poro" sheetId="19" r:id="rId6"/>
    <sheet name="TwoscaleB_256" sheetId="8" r:id="rId7"/>
    <sheet name="TwoScaleA512" sheetId="18" r:id="rId8"/>
    <sheet name="TwoscaleC_256" sheetId="7" r:id="rId9"/>
    <sheet name="OlaCoquina3" sheetId="13" r:id="rId10"/>
    <sheet name="C2_400_200 inputDM_4444ihch" sheetId="2" state="hidden" r:id="rId11"/>
    <sheet name="C2_256" sheetId="1" r:id="rId12"/>
    <sheet name="Ran_444ihch" sheetId="4" state="hidden" r:id="rId13"/>
  </sheets>
  <externalReferences>
    <externalReference r:id="rId14"/>
  </externalReferences>
  <calcPr calcId="152511"/>
</workbook>
</file>

<file path=xl/calcChain.xml><?xml version="1.0" encoding="utf-8"?>
<calcChain xmlns="http://schemas.openxmlformats.org/spreadsheetml/2006/main">
  <c r="D13" i="22" l="1"/>
  <c r="D15" i="22"/>
  <c r="R26" i="21"/>
  <c r="T26" i="21" s="1"/>
  <c r="T25" i="21"/>
  <c r="M13" i="21"/>
  <c r="R23" i="21"/>
  <c r="R24" i="21"/>
  <c r="R25" i="21"/>
  <c r="N15" i="21"/>
  <c r="S25" i="21" l="1"/>
  <c r="S24" i="21" s="1"/>
  <c r="S23" i="21" s="1"/>
  <c r="D4" i="20" l="1"/>
  <c r="D2" i="20"/>
  <c r="D3" i="20"/>
  <c r="D12" i="20" l="1"/>
  <c r="C12" i="20" l="1"/>
  <c r="M18" i="17" l="1"/>
  <c r="H2" i="17"/>
  <c r="E6" i="2" l="1"/>
  <c r="E5" i="2"/>
  <c r="K5" i="4"/>
  <c r="K3" i="4"/>
  <c r="K2" i="4"/>
  <c r="E4" i="2"/>
  <c r="E3" i="2"/>
  <c r="E2" i="2"/>
</calcChain>
</file>

<file path=xl/sharedStrings.xml><?xml version="1.0" encoding="utf-8"?>
<sst xmlns="http://schemas.openxmlformats.org/spreadsheetml/2006/main" count="544" uniqueCount="162">
  <si>
    <t>C2_200_xy_100_doublepeak218.png</t>
  </si>
  <si>
    <t>C2_200_xz_100_doublepeak218.png</t>
  </si>
  <si>
    <t>C2_200_yz_100_doublepeak218.png</t>
  </si>
  <si>
    <t>load TIs done.</t>
  </si>
  <si>
    <t>calcNeighbor...</t>
  </si>
  <si>
    <t>level:0</t>
  </si>
  <si>
    <t>PCA reduction (x): 81 -&gt; 25</t>
  </si>
  <si>
    <t>PCA reduction (y): 81 -&gt; 28</t>
  </si>
  <si>
    <t>PCA reduction (z): 81 -&gt; 27</t>
  </si>
  <si>
    <t>PCA_RATIO_VARIANCE= 0.95 Modify or not? [y / n]n</t>
  </si>
  <si>
    <t>level:1</t>
  </si>
  <si>
    <t>PCA reduction (x): 81 -&gt; 14</t>
  </si>
  <si>
    <t>PCA reduction (y): 81 -&gt; 15</t>
  </si>
  <si>
    <t>PCA reduction (z): 81 -&gt; 17</t>
  </si>
  <si>
    <t>level:2</t>
  </si>
  <si>
    <t>PCA reduction (x): 81 -&gt; 11</t>
  </si>
  <si>
    <t>PCA reduction (y): 81 -&gt; 12</t>
  </si>
  <si>
    <t>PCA reduction (z): 81 -&gt; 13</t>
  </si>
  <si>
    <t>calcNeighbor done.</t>
  </si>
  <si>
    <t>=============level: 0===============</t>
  </si>
  <si>
    <t>---------iteration: 1------------</t>
  </si>
  <si>
    <t>phase2:optimizingdone. clocks = 1</t>
  </si>
  <si>
    <t>---------iteration: 2------------</t>
  </si>
  <si>
    <t>---------iteration: 3------------</t>
  </si>
  <si>
    <t>---------iteration: 4------------</t>
  </si>
  <si>
    <t>---------iteration: 5------------</t>
  </si>
  <si>
    <t>---------iteration: 6------------</t>
  </si>
  <si>
    <t>Upsample from level 0 to level 1</t>
  </si>
  <si>
    <t>=============level: 1===============</t>
  </si>
  <si>
    <t>phase2:optimizingdone. clocks = 23</t>
  </si>
  <si>
    <t>phase2:optimizingdone. clocks = 25</t>
  </si>
  <si>
    <t>output done.</t>
  </si>
  <si>
    <t>Upsample from level 1 to level 2</t>
  </si>
  <si>
    <t>=============level: 2===============</t>
  </si>
  <si>
    <t>3TI</t>
  </si>
  <si>
    <t>3D CT</t>
  </si>
  <si>
    <t>poro</t>
  </si>
  <si>
    <t>3D initial model doesn't exist. Use Random initial.</t>
  </si>
  <si>
    <t>Init Random Volume Done.</t>
  </si>
  <si>
    <t>---------iteration: 7------------</t>
  </si>
  <si>
    <t>---------iteration: 8------------</t>
  </si>
  <si>
    <t>---------iteration: 9------------</t>
  </si>
  <si>
    <t>---------iteration: 10------------</t>
  </si>
  <si>
    <t>---------iteration: 11------------</t>
  </si>
  <si>
    <t>---------iteration: 12------------</t>
  </si>
  <si>
    <t>Random input</t>
  </si>
  <si>
    <t>phase1:searchingdone. clocks = 16, Average energy: 590770</t>
  </si>
  <si>
    <t>phase1:searchingdone. clocks = 14, Average energy: 492821</t>
  </si>
  <si>
    <t>phase1:searchingdone. clocks = 7, Average energy: 426976</t>
  </si>
  <si>
    <t>phase1:searchingdone. clocks = 6, Average energy: 371017</t>
  </si>
  <si>
    <t>phase1:searchingdone. clocks = 5, Average energy: 331975</t>
  </si>
  <si>
    <t>phase1:searchingdone. clocks = 5, Average energy: 308740</t>
  </si>
  <si>
    <t>phase1:searchingdone. clocks = 5, Average energy: 295699</t>
  </si>
  <si>
    <t>phase1:searchingdone. clocks = 5, Average energy: 287883</t>
  </si>
  <si>
    <t>phase1:searchingdone. clocks = 4, Average energy: 282461</t>
  </si>
  <si>
    <t>phase1:searchingdone. clocks = 4, Average energy: 278422</t>
  </si>
  <si>
    <t>phase1:searchingdone. clocks = 4, Average energy: 275307</t>
  </si>
  <si>
    <t>phase1:searchingdone. clocks = 4, Average energy: 273037</t>
  </si>
  <si>
    <t>phase1:searchingdone. clocks = 68, Average energy: 123997</t>
  </si>
  <si>
    <t>phase2:optimizingdone. clocks = 26</t>
  </si>
  <si>
    <t>phase1:searchingdone. clocks = 43, Average energy: 68463</t>
  </si>
  <si>
    <t>phase1:searchingdone. clocks = 39, Average energy: 61369.7</t>
  </si>
  <si>
    <t>phase1:searchingdone. clocks = 38, Average energy: 60395.1</t>
  </si>
  <si>
    <t>phase2:optimizingdone. clocks = 24</t>
  </si>
  <si>
    <t>phase1:searchingdone. clocks = 38, Average energy: 60532.2</t>
  </si>
  <si>
    <t>phase1:searchingdone. clocks = 38, Average energy: 60976.5</t>
  </si>
  <si>
    <t>90%..done. clocks = 817, Average energy: 27331.3</t>
  </si>
  <si>
    <t>90%..done. clocks = 213</t>
  </si>
  <si>
    <t>90%..done. clocks = 613, Average energy: 11164.5</t>
  </si>
  <si>
    <t>90%..done. clocks = 228</t>
  </si>
  <si>
    <t>90%..done. clocks = 615, Average energy: 9344.95</t>
  </si>
  <si>
    <t>90%..done. clocks = 244</t>
  </si>
  <si>
    <t>90%..done. clocks = 627, Average energy: 8972.34</t>
  </si>
  <si>
    <t>90%..done. clocks = 236</t>
  </si>
  <si>
    <t>90%..done. clocks = 632, Average energy: 8829.29</t>
  </si>
  <si>
    <t>90%..done. clocks = 242</t>
  </si>
  <si>
    <t>90%..done. clocks = 617, Average energy: 8754.36</t>
  </si>
  <si>
    <t>90%..done. clocks = 240</t>
  </si>
  <si>
    <t>Total reconstruction time: 5843</t>
  </si>
  <si>
    <t>C2_50_input_doublepeakS238P244_4444ihch_s243p244_poro165</t>
  </si>
  <si>
    <t>C2_50_input_doublepeakS238P244_4444ihch_s244p245_poro144</t>
  </si>
  <si>
    <t>C2_400_inputDM_50_S238P244</t>
  </si>
  <si>
    <t>C2_200_100_S238P250_444ihch_s249p250_poro161</t>
  </si>
  <si>
    <t>CT</t>
  </si>
  <si>
    <t xml:space="preserve"> Volume-fraction</t>
  </si>
  <si>
    <t>Radius(micron)</t>
  </si>
  <si>
    <t xml:space="preserve"> Frequency</t>
  </si>
  <si>
    <t xml:space="preserve"> Network connectivity function</t>
  </si>
  <si>
    <t>Min-Rad(micron)</t>
  </si>
  <si>
    <t xml:space="preserve"> Euler(mm^-3) </t>
  </si>
  <si>
    <t>Number of pores:</t>
  </si>
  <si>
    <t>Number of throats:</t>
  </si>
  <si>
    <t>Average connection number:</t>
  </si>
  <si>
    <t>Number of connections to inlet:</t>
  </si>
  <si>
    <t>Number of connections to outlet:</t>
  </si>
  <si>
    <t>Number of physically isolated elements:</t>
  </si>
  <si>
    <t>Number of singlets removed:</t>
  </si>
  <si>
    <t>Number of triangular shaped elements:</t>
  </si>
  <si>
    <t>Number of square shaped elements:</t>
  </si>
  <si>
    <t>Number of circular shaped elements:</t>
  </si>
  <si>
    <t>Median throat length to radius ratio:</t>
  </si>
  <si>
    <t>Net porosity:</t>
  </si>
  <si>
    <t>Clay bound porosity:</t>
  </si>
  <si>
    <t>Absolute permeability (mD)</t>
  </si>
  <si>
    <t>Absolute permeability (m2)</t>
  </si>
  <si>
    <t>Formation factor:</t>
  </si>
  <si>
    <t>Model 4442</t>
  </si>
  <si>
    <t xml:space="preserve"> Coordination number distribution   </t>
  </si>
  <si>
    <t>Coor-Num</t>
  </si>
  <si>
    <t xml:space="preserve"> Shape factor distribution   </t>
  </si>
  <si>
    <t>Shape factor</t>
  </si>
  <si>
    <t>resolution used: 0.97 micron</t>
  </si>
  <si>
    <t>sm ol best</t>
  </si>
  <si>
    <t>flow property</t>
  </si>
  <si>
    <t>3d data</t>
  </si>
  <si>
    <t>PARKC</t>
  </si>
  <si>
    <t>PARANN</t>
  </si>
  <si>
    <t>MaMiPores_Size256_binary_his512</t>
  </si>
  <si>
    <t>his52</t>
  </si>
  <si>
    <t>more realization</t>
  </si>
  <si>
    <t>TwoScaleB_Size256_binary_0_dn_his915</t>
  </si>
  <si>
    <t>smol_0</t>
  </si>
  <si>
    <t>Tis</t>
  </si>
  <si>
    <t>reslice</t>
  </si>
  <si>
    <t>smol_1</t>
  </si>
  <si>
    <t>Berea_Size256_binary_1_dn_his558</t>
  </si>
  <si>
    <t>res8.352</t>
  </si>
  <si>
    <t>CT256</t>
  </si>
  <si>
    <t>1_3Dmedian3</t>
  </si>
  <si>
    <t>TwoScale512_Size512_binary_his781</t>
  </si>
  <si>
    <t>TwoScale512_Size512_binary_dn_his735</t>
  </si>
  <si>
    <t>dn_reslice</t>
  </si>
  <si>
    <t>his781</t>
  </si>
  <si>
    <t>dn</t>
  </si>
  <si>
    <t>2_dn</t>
  </si>
  <si>
    <t>3_dn</t>
  </si>
  <si>
    <t>1_3Dmedian_seg</t>
  </si>
  <si>
    <t>1_original</t>
  </si>
  <si>
    <t>1_dn</t>
  </si>
  <si>
    <t>8 thread</t>
  </si>
  <si>
    <t>speedup</t>
  </si>
  <si>
    <t>Size</t>
  </si>
  <si>
    <t>1 thread</t>
  </si>
  <si>
    <t>8+atomic</t>
  </si>
  <si>
    <t>10Iskip_200C20P</t>
  </si>
  <si>
    <t>10I_100C20P</t>
  </si>
  <si>
    <t>10I_100C10P</t>
  </si>
  <si>
    <t>10I_100C5P</t>
  </si>
  <si>
    <t>6_3Dmedian wrong</t>
  </si>
  <si>
    <t>400C20P</t>
  </si>
  <si>
    <t>it6_10Irand_100C20P</t>
  </si>
  <si>
    <t>It6_10I_100C20Pskip</t>
  </si>
  <si>
    <t>R8</t>
  </si>
  <si>
    <t>R10886</t>
  </si>
  <si>
    <t>10Ir_50C20P_538540</t>
  </si>
  <si>
    <t>10Ir_100C20P_538540</t>
  </si>
  <si>
    <t>10I_100C20P_538540</t>
  </si>
  <si>
    <t>10I_50C20P_538540</t>
  </si>
  <si>
    <t>2_10I_50C20P_538540</t>
  </si>
  <si>
    <t>4_2</t>
  </si>
  <si>
    <t>3_2</t>
  </si>
  <si>
    <t>2_2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</si>
</sst>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0" applyNumberFormat="0" applyBorder="0" applyAlignment="0" applyProtection="0"/>
    <xf numFmtId="0" fontId="10" fillId="6" borderId="4" applyNumberFormat="0" applyAlignment="0" applyProtection="0"/>
    <xf numFmtId="0" fontId="11" fillId="7" borderId="5" applyNumberFormat="0" applyAlignment="0" applyProtection="0"/>
    <xf numFmtId="0" fontId="12" fillId="7" borderId="4" applyNumberFormat="0" applyAlignment="0" applyProtection="0"/>
    <xf numFmtId="0" fontId="13" fillId="0" borderId="6" applyNumberFormat="0" applyFill="0" applyAlignment="0" applyProtection="0"/>
    <xf numFmtId="0" fontId="14" fillId="8" borderId="7" applyNumberFormat="0" applyAlignment="0" applyProtection="0"/>
    <xf numFmtId="0" fontId="15" fillId="0" borderId="0" applyNumberFormat="0" applyFill="0" applyBorder="0" applyAlignment="0" applyProtection="0"/>
    <xf numFmtId="0" fontId="2" fillId="9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18" fillId="13" borderId="0" applyNumberFormat="0" applyBorder="0" applyAlignment="0" applyProtection="0"/>
    <xf numFmtId="0" fontId="1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18" fillId="21" borderId="0" applyNumberFormat="0" applyBorder="0" applyAlignment="0" applyProtection="0"/>
    <xf numFmtId="0" fontId="1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18" fillId="25" borderId="0" applyNumberFormat="0" applyBorder="0" applyAlignment="0" applyProtection="0"/>
    <xf numFmtId="0" fontId="1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18" fillId="29" borderId="0" applyNumberFormat="0" applyBorder="0" applyAlignment="0" applyProtection="0"/>
    <xf numFmtId="0" fontId="1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18" fillId="33" borderId="0" applyNumberFormat="0" applyBorder="0" applyAlignment="0" applyProtection="0"/>
  </cellStyleXfs>
  <cellXfs count="8">
    <xf numFmtId="0" fontId="0" fillId="0" borderId="0" xfId="0"/>
    <xf numFmtId="0" fontId="0" fillId="2" borderId="0" xfId="0" applyFill="1"/>
    <xf numFmtId="0" fontId="0" fillId="0" borderId="0" xfId="0" applyFill="1"/>
    <xf numFmtId="0" fontId="1" fillId="0" borderId="0" xfId="0" applyFont="1" applyFill="1"/>
    <xf numFmtId="11" fontId="0" fillId="0" borderId="0" xfId="0" applyNumberFormat="1" applyFill="1"/>
    <xf numFmtId="0" fontId="0" fillId="0" borderId="0" xfId="0"/>
    <xf numFmtId="11" fontId="0" fillId="0" borderId="0" xfId="0" applyNumberFormat="1"/>
    <xf numFmtId="0" fontId="0" fillId="0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0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2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3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4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5.xml"/></Relationships>
</file>

<file path=xl/charts/_rels/chart2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6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7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6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Parallelization</a:t>
            </a:r>
            <a:r>
              <a:rPr lang="en-GB" baseline="0"/>
              <a:t> speedup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178937007874017"/>
          <c:y val="0.16267543859649122"/>
          <c:w val="0.71739348206474196"/>
          <c:h val="0.67766093383063963"/>
        </c:manualLayout>
      </c:layout>
      <c:barChart>
        <c:barDir val="col"/>
        <c:grouping val="clustered"/>
        <c:varyColors val="0"/>
        <c:ser>
          <c:idx val="0"/>
          <c:order val="0"/>
          <c:tx>
            <c:v>1 thread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'OpenMP speedup'!$A$2:$A$4</c:f>
              <c:numCache>
                <c:formatCode>General</c:formatCode>
                <c:ptCount val="3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</c:numCache>
            </c:numRef>
          </c:cat>
          <c:val>
            <c:numRef>
              <c:f>'OpenMP speedup'!$B$2:$B$4</c:f>
              <c:numCache>
                <c:formatCode>General</c:formatCode>
                <c:ptCount val="3"/>
                <c:pt idx="0">
                  <c:v>351</c:v>
                </c:pt>
                <c:pt idx="1">
                  <c:v>1480</c:v>
                </c:pt>
                <c:pt idx="2">
                  <c:v>5315</c:v>
                </c:pt>
              </c:numCache>
            </c:numRef>
          </c:val>
        </c:ser>
        <c:ser>
          <c:idx val="1"/>
          <c:order val="1"/>
          <c:tx>
            <c:v>8 thread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'OpenMP speedup'!$A$2:$A$4</c:f>
              <c:numCache>
                <c:formatCode>General</c:formatCode>
                <c:ptCount val="3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</c:numCache>
            </c:numRef>
          </c:cat>
          <c:val>
            <c:numRef>
              <c:f>'OpenMP speedup'!$C$2:$C$4</c:f>
              <c:numCache>
                <c:formatCode>General</c:formatCode>
                <c:ptCount val="3"/>
                <c:pt idx="0">
                  <c:v>81</c:v>
                </c:pt>
                <c:pt idx="1">
                  <c:v>307</c:v>
                </c:pt>
                <c:pt idx="2">
                  <c:v>1038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1846088"/>
        <c:axId val="421844912"/>
      </c:barChart>
      <c:lineChart>
        <c:grouping val="standard"/>
        <c:varyColors val="0"/>
        <c:ser>
          <c:idx val="2"/>
          <c:order val="2"/>
          <c:tx>
            <c:v>speedup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'OpenMP speedup'!$D$2:$D$4</c:f>
              <c:numCache>
                <c:formatCode>General</c:formatCode>
                <c:ptCount val="3"/>
                <c:pt idx="0">
                  <c:v>4.333333333333333</c:v>
                </c:pt>
                <c:pt idx="1">
                  <c:v>4.8208469055374596</c:v>
                </c:pt>
                <c:pt idx="2">
                  <c:v>5.1204238921001926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4419536"/>
        <c:axId val="424419144"/>
      </c:lineChart>
      <c:valAx>
        <c:axId val="42184491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846088"/>
        <c:crosses val="max"/>
        <c:crossBetween val="between"/>
      </c:valAx>
      <c:catAx>
        <c:axId val="421846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Reconstruction</a:t>
                </a:r>
                <a:r>
                  <a:rPr lang="en-GB" sz="1200" baseline="0"/>
                  <a:t> size (cubic)</a:t>
                </a:r>
                <a:endParaRPr lang="en-GB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844912"/>
        <c:crosses val="autoZero"/>
        <c:auto val="1"/>
        <c:lblAlgn val="ctr"/>
        <c:lblOffset val="100"/>
        <c:noMultiLvlLbl val="0"/>
      </c:catAx>
      <c:valAx>
        <c:axId val="4244191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419536"/>
        <c:crosses val="autoZero"/>
        <c:crossBetween val="between"/>
      </c:valAx>
      <c:catAx>
        <c:axId val="424419536"/>
        <c:scaling>
          <c:orientation val="minMax"/>
        </c:scaling>
        <c:delete val="1"/>
        <c:axPos val="b"/>
        <c:majorTickMark val="out"/>
        <c:minorTickMark val="none"/>
        <c:tickLblPos val="nextTo"/>
        <c:crossAx val="424419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Connectivity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CT</c:v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Berea_256!$A$39:$A$68</c:f>
              <c:numCache>
                <c:formatCode>0.00E+00</c:formatCode>
                <c:ptCount val="30"/>
                <c:pt idx="0">
                  <c:v>4.53634</c:v>
                </c:pt>
                <c:pt idx="1">
                  <c:v>4.9738836089999996</c:v>
                </c:pt>
                <c:pt idx="2">
                  <c:v>5.4536296124000003</c:v>
                </c:pt>
                <c:pt idx="3">
                  <c:v>5.9796485578</c:v>
                </c:pt>
                <c:pt idx="4">
                  <c:v>6.5564036093000002</c:v>
                </c:pt>
                <c:pt idx="5">
                  <c:v>7.1887884166999996</c:v>
                </c:pt>
                <c:pt idx="6">
                  <c:v>7.8821686369000004</c:v>
                </c:pt>
                <c:pt idx="7">
                  <c:v>8.6424274606000004</c:v>
                </c:pt>
                <c:pt idx="8">
                  <c:v>9.4760155296999997</c:v>
                </c:pt>
                <c:pt idx="9">
                  <c:v>10.390005670000001</c:v>
                </c:pt>
                <c:pt idx="10">
                  <c:v>11.392152902999999</c:v>
                </c:pt>
                <c:pt idx="11">
                  <c:v>12.490960245</c:v>
                </c:pt>
                <c:pt idx="12">
                  <c:v>13.695750852</c:v>
                </c:pt>
                <c:pt idx="13">
                  <c:v>15.016747130000001</c:v>
                </c:pt>
                <c:pt idx="14">
                  <c:v>16.465157464000001</c:v>
                </c:pt>
                <c:pt idx="15">
                  <c:v>18.053271323000001</c:v>
                </c:pt>
                <c:pt idx="16">
                  <c:v>19.794563529000001</c:v>
                </c:pt>
                <c:pt idx="17">
                  <c:v>21.703808595999998</c:v>
                </c:pt>
                <c:pt idx="18">
                  <c:v>23.797206078999999</c:v>
                </c:pt>
                <c:pt idx="19">
                  <c:v>26.092518034000001</c:v>
                </c:pt>
                <c:pt idx="20">
                  <c:v>28.609219715999998</c:v>
                </c:pt>
                <c:pt idx="21">
                  <c:v>31.368664829</c:v>
                </c:pt>
                <c:pt idx="22">
                  <c:v>34.394266706000003</c:v>
                </c:pt>
                <c:pt idx="23">
                  <c:v>37.711696965999998</c:v>
                </c:pt>
                <c:pt idx="24">
                  <c:v>41.349103331000002</c:v>
                </c:pt>
                <c:pt idx="25">
                  <c:v>45.337348458999998</c:v>
                </c:pt>
                <c:pt idx="26">
                  <c:v>49.710271798999997</c:v>
                </c:pt>
                <c:pt idx="27">
                  <c:v>54.504976720999998</c:v>
                </c:pt>
                <c:pt idx="28">
                  <c:v>59.762145324999999</c:v>
                </c:pt>
                <c:pt idx="29">
                  <c:v>65.526383620000004</c:v>
                </c:pt>
              </c:numCache>
            </c:numRef>
          </c:xVal>
          <c:yVal>
            <c:numRef>
              <c:f>Berea_256!$B$39:$B$68</c:f>
              <c:numCache>
                <c:formatCode>0.00E+00</c:formatCode>
                <c:ptCount val="30"/>
                <c:pt idx="0">
                  <c:v>-487.90715646000001</c:v>
                </c:pt>
                <c:pt idx="1">
                  <c:v>-487.70254032999998</c:v>
                </c:pt>
                <c:pt idx="2">
                  <c:v>-484.63329842000002</c:v>
                </c:pt>
                <c:pt idx="3">
                  <c:v>-475.42557267000001</c:v>
                </c:pt>
                <c:pt idx="4">
                  <c:v>-454.55472765000002</c:v>
                </c:pt>
                <c:pt idx="5">
                  <c:v>-417.41690046999997</c:v>
                </c:pt>
                <c:pt idx="6">
                  <c:v>-375.57290236</c:v>
                </c:pt>
                <c:pt idx="7">
                  <c:v>-313.77883179999998</c:v>
                </c:pt>
                <c:pt idx="8">
                  <c:v>-247.07397417999999</c:v>
                </c:pt>
                <c:pt idx="9">
                  <c:v>-183.02912620999999</c:v>
                </c:pt>
                <c:pt idx="10">
                  <c:v>-114.68733957000001</c:v>
                </c:pt>
                <c:pt idx="11">
                  <c:v>-56.064818985000002</c:v>
                </c:pt>
                <c:pt idx="12">
                  <c:v>0.10230806384</c:v>
                </c:pt>
                <c:pt idx="13">
                  <c:v>34.682433641999999</c:v>
                </c:pt>
                <c:pt idx="14">
                  <c:v>74.480270477000005</c:v>
                </c:pt>
                <c:pt idx="15">
                  <c:v>102.7172961</c:v>
                </c:pt>
                <c:pt idx="16">
                  <c:v>108.24193154</c:v>
                </c:pt>
                <c:pt idx="17">
                  <c:v>118.57504599000001</c:v>
                </c:pt>
                <c:pt idx="18">
                  <c:v>112.74348635</c:v>
                </c:pt>
                <c:pt idx="19">
                  <c:v>93.20264616</c:v>
                </c:pt>
                <c:pt idx="20">
                  <c:v>78.879517222000004</c:v>
                </c:pt>
                <c:pt idx="21">
                  <c:v>48.698638389000003</c:v>
                </c:pt>
                <c:pt idx="22">
                  <c:v>47.777865814000002</c:v>
                </c:pt>
                <c:pt idx="23">
                  <c:v>24.144703066999998</c:v>
                </c:pt>
                <c:pt idx="24">
                  <c:v>16.676214406</c:v>
                </c:pt>
                <c:pt idx="25">
                  <c:v>6.9569483412000004</c:v>
                </c:pt>
                <c:pt idx="26">
                  <c:v>4.0923225536999999</c:v>
                </c:pt>
                <c:pt idx="27">
                  <c:v>1.6369290215000001</c:v>
                </c:pt>
                <c:pt idx="28">
                  <c:v>0.92077257457999995</c:v>
                </c:pt>
                <c:pt idx="29">
                  <c:v>0.20461612768000001</c:v>
                </c:pt>
              </c:numCache>
            </c:numRef>
          </c:yVal>
          <c:smooth val="0"/>
        </c:ser>
        <c:ser>
          <c:idx val="2"/>
          <c:order val="3"/>
          <c:tx>
            <c:strRef>
              <c:f>berea256_diffTI!$E$19</c:f>
              <c:strCache>
                <c:ptCount val="1"/>
                <c:pt idx="0">
                  <c:v>10Ir_100C20P_538540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berea256_diffTI!$E$56:$E$85</c:f>
              <c:numCache>
                <c:formatCode>0.00E+00</c:formatCode>
                <c:ptCount val="30"/>
                <c:pt idx="0">
                  <c:v>4.4914899999999998</c:v>
                </c:pt>
                <c:pt idx="1">
                  <c:v>4.9252220577000001</c:v>
                </c:pt>
                <c:pt idx="2">
                  <c:v>5.4008385453000001</c:v>
                </c:pt>
                <c:pt idx="3">
                  <c:v>5.9223841383</c:v>
                </c:pt>
                <c:pt idx="4">
                  <c:v>6.4942940966</c:v>
                </c:pt>
                <c:pt idx="5">
                  <c:v>7.1214319821999998</c:v>
                </c:pt>
                <c:pt idx="6">
                  <c:v>7.8091310191999996</c:v>
                </c:pt>
                <c:pt idx="7">
                  <c:v>8.5632394476999991</c:v>
                </c:pt>
                <c:pt idx="8">
                  <c:v>9.3901702582999995</c:v>
                </c:pt>
                <c:pt idx="9">
                  <c:v>10.296955728</c:v>
                </c:pt>
                <c:pt idx="10">
                  <c:v>11.291307223</c:v>
                </c:pt>
                <c:pt idx="11">
                  <c:v>12.381680777</c:v>
                </c:pt>
                <c:pt idx="12">
                  <c:v>13.577349003</c:v>
                </c:pt>
                <c:pt idx="13">
                  <c:v>14.888479947</c:v>
                </c:pt>
                <c:pt idx="14">
                  <c:v>16.326223555999999</c:v>
                </c:pt>
                <c:pt idx="15">
                  <c:v>17.902806502000001</c:v>
                </c:pt>
                <c:pt idx="16">
                  <c:v>19.631636155999999</c:v>
                </c:pt>
                <c:pt idx="17">
                  <c:v>21.527414605000001</c:v>
                </c:pt>
                <c:pt idx="18">
                  <c:v>23.606263681000001</c:v>
                </c:pt>
                <c:pt idx="19">
                  <c:v>25.885862059000001</c:v>
                </c:pt>
                <c:pt idx="20">
                  <c:v>28.385595602999999</c:v>
                </c:pt>
                <c:pt idx="21">
                  <c:v>31.126722221000001</c:v>
                </c:pt>
                <c:pt idx="22">
                  <c:v>34.132552642</c:v>
                </c:pt>
                <c:pt idx="23">
                  <c:v>37.428648656999997</c:v>
                </c:pt>
                <c:pt idx="24">
                  <c:v>41.043040496000003</c:v>
                </c:pt>
                <c:pt idx="25">
                  <c:v>45.006465196000001</c:v>
                </c:pt>
                <c:pt idx="26">
                  <c:v>49.352627996999999</c:v>
                </c:pt>
                <c:pt idx="27">
                  <c:v>54.118488968999998</c:v>
                </c:pt>
                <c:pt idx="28">
                  <c:v>59.344577321999999</c:v>
                </c:pt>
                <c:pt idx="29">
                  <c:v>65.075336075999999</c:v>
                </c:pt>
              </c:numCache>
            </c:numRef>
          </c:xVal>
          <c:yVal>
            <c:numRef>
              <c:f>berea256_diffTI!$F$56:$F$85</c:f>
              <c:numCache>
                <c:formatCode>0.00E+00</c:formatCode>
                <c:ptCount val="30"/>
                <c:pt idx="0">
                  <c:v>-461.2047518</c:v>
                </c:pt>
                <c:pt idx="1">
                  <c:v>-459.87474696999999</c:v>
                </c:pt>
                <c:pt idx="2">
                  <c:v>-451.07625347999999</c:v>
                </c:pt>
                <c:pt idx="3">
                  <c:v>-432.76311005000002</c:v>
                </c:pt>
                <c:pt idx="4">
                  <c:v>-403.19607960000002</c:v>
                </c:pt>
                <c:pt idx="5">
                  <c:v>-357.56668313</c:v>
                </c:pt>
                <c:pt idx="6">
                  <c:v>-303.75264155000002</c:v>
                </c:pt>
                <c:pt idx="7">
                  <c:v>-245.64166127999999</c:v>
                </c:pt>
                <c:pt idx="8">
                  <c:v>-187.63298909</c:v>
                </c:pt>
                <c:pt idx="9">
                  <c:v>-135.55818459</c:v>
                </c:pt>
                <c:pt idx="10">
                  <c:v>-89.008015541999995</c:v>
                </c:pt>
                <c:pt idx="11">
                  <c:v>-46.754785175999999</c:v>
                </c:pt>
                <c:pt idx="12">
                  <c:v>-7.2638725327999998</c:v>
                </c:pt>
                <c:pt idx="13">
                  <c:v>20.256996641000001</c:v>
                </c:pt>
                <c:pt idx="14">
                  <c:v>57.701748006999999</c:v>
                </c:pt>
                <c:pt idx="15">
                  <c:v>73.252573710999997</c:v>
                </c:pt>
                <c:pt idx="16">
                  <c:v>78.572593030999997</c:v>
                </c:pt>
                <c:pt idx="17">
                  <c:v>86.041081691000002</c:v>
                </c:pt>
                <c:pt idx="18">
                  <c:v>100.36421063</c:v>
                </c:pt>
                <c:pt idx="19">
                  <c:v>87.268778456999996</c:v>
                </c:pt>
                <c:pt idx="20">
                  <c:v>78.777209158000005</c:v>
                </c:pt>
                <c:pt idx="21">
                  <c:v>73.559497902000004</c:v>
                </c:pt>
                <c:pt idx="22">
                  <c:v>61.691762496999999</c:v>
                </c:pt>
                <c:pt idx="23">
                  <c:v>37.751675558000002</c:v>
                </c:pt>
                <c:pt idx="24">
                  <c:v>25.679324024</c:v>
                </c:pt>
                <c:pt idx="25">
                  <c:v>13.402356363000001</c:v>
                </c:pt>
                <c:pt idx="26">
                  <c:v>8.5938773627000007</c:v>
                </c:pt>
                <c:pt idx="27">
                  <c:v>3.4784741706000002</c:v>
                </c:pt>
                <c:pt idx="28">
                  <c:v>1.6369290215000001</c:v>
                </c:pt>
                <c:pt idx="29">
                  <c:v>0.71615644689000002</c:v>
                </c:pt>
              </c:numCache>
            </c:numRef>
          </c:yVal>
          <c:smooth val="0"/>
        </c:ser>
        <c:ser>
          <c:idx val="4"/>
          <c:order val="5"/>
          <c:tx>
            <c:strRef>
              <c:f>berea256_diffTI!$M$19</c:f>
              <c:strCache>
                <c:ptCount val="1"/>
                <c:pt idx="0">
                  <c:v>10I_50C20P_538540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berea256_diffTI!$Q$56:$Q$85</c:f>
              <c:numCache>
                <c:formatCode>0.00E+00</c:formatCode>
                <c:ptCount val="30"/>
                <c:pt idx="0">
                  <c:v>4.6578499999999998</c:v>
                </c:pt>
                <c:pt idx="1">
                  <c:v>5.1002861863</c:v>
                </c:pt>
                <c:pt idx="2">
                  <c:v>5.5847481524999996</c:v>
                </c:pt>
                <c:pt idx="3">
                  <c:v>6.1152278104000004</c:v>
                </c:pt>
                <c:pt idx="4">
                  <c:v>6.6960962520000002</c:v>
                </c:pt>
                <c:pt idx="5">
                  <c:v>7.3321397676000002</c:v>
                </c:pt>
                <c:pt idx="6">
                  <c:v>8.0285992835000002</c:v>
                </c:pt>
                <c:pt idx="7">
                  <c:v>8.7912135471999999</c:v>
                </c:pt>
                <c:pt idx="8">
                  <c:v>9.6262664138999998</c:v>
                </c:pt>
                <c:pt idx="9">
                  <c:v>10.540638624</c:v>
                </c:pt>
                <c:pt idx="10">
                  <c:v>11.541864501999999</c:v>
                </c:pt>
                <c:pt idx="11">
                  <c:v>12.638194035</c:v>
                </c:pt>
                <c:pt idx="12">
                  <c:v>13.838660853</c:v>
                </c:pt>
                <c:pt idx="13">
                  <c:v>15.153156667999999</c:v>
                </c:pt>
                <c:pt idx="14">
                  <c:v>16.592512776</c:v>
                </c:pt>
                <c:pt idx="15">
                  <c:v>18.168589308000001</c:v>
                </c:pt>
                <c:pt idx="16">
                  <c:v>19.894372956000002</c:v>
                </c:pt>
                <c:pt idx="17">
                  <c:v>21.784083980999998</c:v>
                </c:pt>
                <c:pt idx="18">
                  <c:v>23.853293389000001</c:v>
                </c:pt>
                <c:pt idx="19">
                  <c:v>26.119051229</c:v>
                </c:pt>
                <c:pt idx="20">
                  <c:v>28.600027091000001</c:v>
                </c:pt>
                <c:pt idx="21">
                  <c:v>31.316663933000001</c:v>
                </c:pt>
                <c:pt idx="22">
                  <c:v>34.291346535000002</c:v>
                </c:pt>
                <c:pt idx="23">
                  <c:v>37.548585944000003</c:v>
                </c:pt>
                <c:pt idx="24">
                  <c:v>41.115221445000003</c:v>
                </c:pt>
                <c:pt idx="25">
                  <c:v>45.020641709000003</c:v>
                </c:pt>
                <c:pt idx="26">
                  <c:v>49.297026956000003</c:v>
                </c:pt>
                <c:pt idx="27">
                  <c:v>53.979614116</c:v>
                </c:pt>
                <c:pt idx="28">
                  <c:v>59.106987175999997</c:v>
                </c:pt>
                <c:pt idx="29">
                  <c:v>64.721395108999999</c:v>
                </c:pt>
              </c:numCache>
            </c:numRef>
          </c:xVal>
          <c:yVal>
            <c:numRef>
              <c:f>berea256_diffTI!$R$56:$R$85</c:f>
              <c:numCache>
                <c:formatCode>0.00E+00</c:formatCode>
                <c:ptCount val="30"/>
                <c:pt idx="0">
                  <c:v>-457.31704537000002</c:v>
                </c:pt>
                <c:pt idx="1">
                  <c:v>-454.14549539000001</c:v>
                </c:pt>
                <c:pt idx="2">
                  <c:v>-444.32392127000003</c:v>
                </c:pt>
                <c:pt idx="3">
                  <c:v>-421.40691495999999</c:v>
                </c:pt>
                <c:pt idx="4">
                  <c:v>-393.37450546999997</c:v>
                </c:pt>
                <c:pt idx="5">
                  <c:v>-349.17742189000001</c:v>
                </c:pt>
                <c:pt idx="6">
                  <c:v>-294.03337548000002</c:v>
                </c:pt>
                <c:pt idx="7">
                  <c:v>-237.35470810999999</c:v>
                </c:pt>
                <c:pt idx="8">
                  <c:v>-183.13143428000001</c:v>
                </c:pt>
                <c:pt idx="9">
                  <c:v>-137.19511360999999</c:v>
                </c:pt>
                <c:pt idx="10">
                  <c:v>-89.110323605999994</c:v>
                </c:pt>
                <c:pt idx="11">
                  <c:v>-47.061709366999999</c:v>
                </c:pt>
                <c:pt idx="12">
                  <c:v>-8.1846451072999997</c:v>
                </c:pt>
                <c:pt idx="13">
                  <c:v>20.870845024000001</c:v>
                </c:pt>
                <c:pt idx="14">
                  <c:v>57.190207688000001</c:v>
                </c:pt>
                <c:pt idx="15">
                  <c:v>78.163360775000001</c:v>
                </c:pt>
                <c:pt idx="16">
                  <c:v>88.394167159000006</c:v>
                </c:pt>
                <c:pt idx="17">
                  <c:v>95.964963883999999</c:v>
                </c:pt>
                <c:pt idx="18">
                  <c:v>94.123418733999998</c:v>
                </c:pt>
                <c:pt idx="19">
                  <c:v>87.88262684</c:v>
                </c:pt>
                <c:pt idx="20">
                  <c:v>79.391057540999995</c:v>
                </c:pt>
                <c:pt idx="21">
                  <c:v>58.724828645000002</c:v>
                </c:pt>
                <c:pt idx="22">
                  <c:v>62.407918944000002</c:v>
                </c:pt>
                <c:pt idx="23">
                  <c:v>38.877064259999997</c:v>
                </c:pt>
                <c:pt idx="24">
                  <c:v>26.907020790000001</c:v>
                </c:pt>
                <c:pt idx="25">
                  <c:v>13.606972491000001</c:v>
                </c:pt>
                <c:pt idx="26">
                  <c:v>8.9008015541999992</c:v>
                </c:pt>
                <c:pt idx="27">
                  <c:v>3.6830902982999998</c:v>
                </c:pt>
                <c:pt idx="28">
                  <c:v>1.6369290215000001</c:v>
                </c:pt>
                <c:pt idx="29">
                  <c:v>0.71615644689000002</c:v>
                </c:pt>
              </c:numCache>
            </c:numRef>
          </c:yVal>
          <c:smooth val="0"/>
        </c:ser>
        <c:ser>
          <c:idx val="6"/>
          <c:order val="6"/>
          <c:tx>
            <c:v>3_2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berea256_diffTI!$U$56:$U$85</c:f>
              <c:numCache>
                <c:formatCode>0.00E+00</c:formatCode>
                <c:ptCount val="30"/>
                <c:pt idx="0">
                  <c:v>4.4914899999999998</c:v>
                </c:pt>
                <c:pt idx="1">
                  <c:v>4.9240900487000001</c:v>
                </c:pt>
                <c:pt idx="2">
                  <c:v>5.3983561818999997</c:v>
                </c:pt>
                <c:pt idx="3">
                  <c:v>5.9183014889000001</c:v>
                </c:pt>
                <c:pt idx="4">
                  <c:v>6.4883255815999998</c:v>
                </c:pt>
                <c:pt idx="5">
                  <c:v>7.1132518226999997</c:v>
                </c:pt>
                <c:pt idx="6">
                  <c:v>7.7983681392999999</c:v>
                </c:pt>
                <c:pt idx="7">
                  <c:v>8.5494717678000001</c:v>
                </c:pt>
                <c:pt idx="8">
                  <c:v>9.3729183084999992</c:v>
                </c:pt>
                <c:pt idx="9">
                  <c:v>10.275675504000001</c:v>
                </c:pt>
                <c:pt idx="10">
                  <c:v>11.265382198999999</c:v>
                </c:pt>
                <c:pt idx="11">
                  <c:v>12.350412977</c:v>
                </c:pt>
                <c:pt idx="12">
                  <c:v>13.539949023</c:v>
                </c:pt>
                <c:pt idx="13">
                  <c:v>14.844055813000001</c:v>
                </c:pt>
                <c:pt idx="14">
                  <c:v>16.273768283999999</c:v>
                </c:pt>
                <c:pt idx="15">
                  <c:v>17.841184208000001</c:v>
                </c:pt>
                <c:pt idx="16">
                  <c:v>19.559566562000001</c:v>
                </c:pt>
                <c:pt idx="17">
                  <c:v>21.443455749000002</c:v>
                </c:pt>
                <c:pt idx="18">
                  <c:v>23.508792642</c:v>
                </c:pt>
                <c:pt idx="19">
                  <c:v>25.773053465</c:v>
                </c:pt>
                <c:pt idx="20">
                  <c:v>28.255397672000001</c:v>
                </c:pt>
                <c:pt idx="21">
                  <c:v>30.976830070999998</c:v>
                </c:pt>
                <c:pt idx="22">
                  <c:v>33.960378558999999</c:v>
                </c:pt>
                <c:pt idx="23">
                  <c:v>37.231288974000002</c:v>
                </c:pt>
                <c:pt idx="24">
                  <c:v>40.817238719000002</c:v>
                </c:pt>
                <c:pt idx="25">
                  <c:v>44.748570962000002</c:v>
                </c:pt>
                <c:pt idx="26">
                  <c:v>49.058551385999998</c:v>
                </c:pt>
                <c:pt idx="27">
                  <c:v>53.783649676000003</c:v>
                </c:pt>
                <c:pt idx="28">
                  <c:v>58.963848110999997</c:v>
                </c:pt>
                <c:pt idx="29">
                  <c:v>64.642979882999995</c:v>
                </c:pt>
              </c:numCache>
            </c:numRef>
          </c:xVal>
          <c:yVal>
            <c:numRef>
              <c:f>berea256_diffTI!$V$56:$V$85</c:f>
              <c:numCache>
                <c:formatCode>0.00E+00</c:formatCode>
                <c:ptCount val="30"/>
                <c:pt idx="0">
                  <c:v>-459.05628245999998</c:v>
                </c:pt>
                <c:pt idx="1">
                  <c:v>-457.72627763000003</c:v>
                </c:pt>
                <c:pt idx="2">
                  <c:v>-449.43932446000002</c:v>
                </c:pt>
                <c:pt idx="3">
                  <c:v>-430.00079233000002</c:v>
                </c:pt>
                <c:pt idx="4">
                  <c:v>-399.00144898000002</c:v>
                </c:pt>
                <c:pt idx="5">
                  <c:v>-352.45127994000001</c:v>
                </c:pt>
                <c:pt idx="6">
                  <c:v>-299.66031899000001</c:v>
                </c:pt>
                <c:pt idx="7">
                  <c:v>-246.05089354</c:v>
                </c:pt>
                <c:pt idx="8">
                  <c:v>-189.88376649</c:v>
                </c:pt>
                <c:pt idx="9">
                  <c:v>-138.32050230999999</c:v>
                </c:pt>
                <c:pt idx="10">
                  <c:v>-89.928788116999996</c:v>
                </c:pt>
                <c:pt idx="11">
                  <c:v>-46.652477112</c:v>
                </c:pt>
                <c:pt idx="12">
                  <c:v>-6.5477160859000003</c:v>
                </c:pt>
                <c:pt idx="13">
                  <c:v>18.313143428</c:v>
                </c:pt>
                <c:pt idx="14">
                  <c:v>49.005562580000003</c:v>
                </c:pt>
                <c:pt idx="15">
                  <c:v>66.602549561000004</c:v>
                </c:pt>
                <c:pt idx="16">
                  <c:v>76.014891434000006</c:v>
                </c:pt>
                <c:pt idx="17">
                  <c:v>87.166470392999997</c:v>
                </c:pt>
                <c:pt idx="18">
                  <c:v>105.27499769000001</c:v>
                </c:pt>
                <c:pt idx="19">
                  <c:v>86.654930074000006</c:v>
                </c:pt>
                <c:pt idx="20">
                  <c:v>81.948759136999996</c:v>
                </c:pt>
                <c:pt idx="21">
                  <c:v>75.810275306999998</c:v>
                </c:pt>
                <c:pt idx="22">
                  <c:v>62.510227006999997</c:v>
                </c:pt>
                <c:pt idx="23">
                  <c:v>41.639381984000003</c:v>
                </c:pt>
                <c:pt idx="24">
                  <c:v>30.385494960999999</c:v>
                </c:pt>
                <c:pt idx="25">
                  <c:v>16.369290214999999</c:v>
                </c:pt>
                <c:pt idx="26">
                  <c:v>9.0031096180999999</c:v>
                </c:pt>
                <c:pt idx="27">
                  <c:v>3.3761661068</c:v>
                </c:pt>
                <c:pt idx="28">
                  <c:v>2.1484693407000002</c:v>
                </c:pt>
                <c:pt idx="29">
                  <c:v>0.51154031920999998</c:v>
                </c:pt>
              </c:numCache>
            </c:numRef>
          </c:yVal>
          <c:smooth val="0"/>
        </c:ser>
        <c:ser>
          <c:idx val="7"/>
          <c:order val="7"/>
          <c:tx>
            <c:v>2_2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berea256_diffTI!$Y$56:$Y$85</c:f>
              <c:numCache>
                <c:formatCode>0.00E+00</c:formatCode>
                <c:ptCount val="30"/>
                <c:pt idx="0">
                  <c:v>4.6578499999999998</c:v>
                </c:pt>
                <c:pt idx="1">
                  <c:v>5.1103080677000001</c:v>
                </c:pt>
                <c:pt idx="2">
                  <c:v>5.6067173797000001</c:v>
                </c:pt>
                <c:pt idx="3">
                  <c:v>6.1513473080000001</c:v>
                </c:pt>
                <c:pt idx="4">
                  <c:v>6.7488819467000001</c:v>
                </c:pt>
                <c:pt idx="5">
                  <c:v>7.4044603970000002</c:v>
                </c:pt>
                <c:pt idx="6">
                  <c:v>8.1237209665000005</c:v>
                </c:pt>
                <c:pt idx="7">
                  <c:v>8.9128496612999992</c:v>
                </c:pt>
                <c:pt idx="8">
                  <c:v>9.7786333888999994</c:v>
                </c:pt>
                <c:pt idx="9">
                  <c:v>10.728518329</c:v>
                </c:pt>
                <c:pt idx="10">
                  <c:v>11.770673973999999</c:v>
                </c:pt>
                <c:pt idx="11">
                  <c:v>12.914063392999999</c:v>
                </c:pt>
                <c:pt idx="12">
                  <c:v>14.168520313</c:v>
                </c:pt>
                <c:pt idx="13">
                  <c:v>15.544833703</c:v>
                </c:pt>
                <c:pt idx="14">
                  <c:v>17.054840555999998</c:v>
                </c:pt>
                <c:pt idx="15">
                  <c:v>18.711527698000001</c:v>
                </c:pt>
                <c:pt idx="16">
                  <c:v>20.529143478999998</c:v>
                </c:pt>
                <c:pt idx="17">
                  <c:v>22.523320319</c:v>
                </c:pt>
                <c:pt idx="18">
                  <c:v>24.711209148999998</c:v>
                </c:pt>
                <c:pt idx="19">
                  <c:v>27.111626926</c:v>
                </c:pt>
                <c:pt idx="20">
                  <c:v>29.745218461</c:v>
                </c:pt>
                <c:pt idx="21">
                  <c:v>32.634633979</c:v>
                </c:pt>
                <c:pt idx="22">
                  <c:v>35.804723918999997</c:v>
                </c:pt>
                <c:pt idx="23">
                  <c:v>39.282752666</c:v>
                </c:pt>
                <c:pt idx="24">
                  <c:v>43.098633032999999</c:v>
                </c:pt>
                <c:pt idx="25">
                  <c:v>47.285183527999997</c:v>
                </c:pt>
                <c:pt idx="26">
                  <c:v>51.878410611</c:v>
                </c:pt>
                <c:pt idx="27">
                  <c:v>56.917818369000003</c:v>
                </c:pt>
                <c:pt idx="28">
                  <c:v>62.446748264999997</c:v>
                </c:pt>
                <c:pt idx="29">
                  <c:v>68.512751905000002</c:v>
                </c:pt>
              </c:numCache>
            </c:numRef>
          </c:xVal>
          <c:yVal>
            <c:numRef>
              <c:f>berea256_diffTI!$Z$56:$Z$85</c:f>
              <c:numCache>
                <c:formatCode>0.00E+00</c:formatCode>
                <c:ptCount val="30"/>
                <c:pt idx="0">
                  <c:v>-460.69321148</c:v>
                </c:pt>
                <c:pt idx="1">
                  <c:v>-457.41935344000001</c:v>
                </c:pt>
                <c:pt idx="2">
                  <c:v>-444.32392127000003</c:v>
                </c:pt>
                <c:pt idx="3">
                  <c:v>-417.31459240999999</c:v>
                </c:pt>
                <c:pt idx="4">
                  <c:v>-380.38138135999998</c:v>
                </c:pt>
                <c:pt idx="5">
                  <c:v>-328.30657687000001</c:v>
                </c:pt>
                <c:pt idx="6">
                  <c:v>-275.41330785999997</c:v>
                </c:pt>
                <c:pt idx="7">
                  <c:v>-219.14387275000001</c:v>
                </c:pt>
                <c:pt idx="8">
                  <c:v>-160.21442798000001</c:v>
                </c:pt>
                <c:pt idx="9">
                  <c:v>-111.82271378</c:v>
                </c:pt>
                <c:pt idx="10">
                  <c:v>-65.886393114000001</c:v>
                </c:pt>
                <c:pt idx="11">
                  <c:v>-26.395480470999999</c:v>
                </c:pt>
                <c:pt idx="12">
                  <c:v>4.8084790006000002</c:v>
                </c:pt>
                <c:pt idx="13">
                  <c:v>32.943196557</c:v>
                </c:pt>
                <c:pt idx="14">
                  <c:v>52.893269005999997</c:v>
                </c:pt>
                <c:pt idx="15">
                  <c:v>62.817151199000001</c:v>
                </c:pt>
                <c:pt idx="16">
                  <c:v>74.071038220999995</c:v>
                </c:pt>
                <c:pt idx="17">
                  <c:v>94.328034861999996</c:v>
                </c:pt>
                <c:pt idx="18">
                  <c:v>96.169580010999994</c:v>
                </c:pt>
                <c:pt idx="19">
                  <c:v>84.608768796999996</c:v>
                </c:pt>
                <c:pt idx="20">
                  <c:v>80.004905923999999</c:v>
                </c:pt>
                <c:pt idx="21">
                  <c:v>62.612535071000003</c:v>
                </c:pt>
                <c:pt idx="22">
                  <c:v>45.527088409999998</c:v>
                </c:pt>
                <c:pt idx="23">
                  <c:v>30.385494960999999</c:v>
                </c:pt>
                <c:pt idx="24">
                  <c:v>19.745456320999999</c:v>
                </c:pt>
                <c:pt idx="25">
                  <c:v>11.356195086</c:v>
                </c:pt>
                <c:pt idx="26">
                  <c:v>5.6269435113000004</c:v>
                </c:pt>
                <c:pt idx="27">
                  <c:v>2.5577015959999998</c:v>
                </c:pt>
                <c:pt idx="28">
                  <c:v>1.3300048299</c:v>
                </c:pt>
                <c:pt idx="29">
                  <c:v>0.30692419153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164096"/>
        <c:axId val="425164488"/>
        <c:extLst>
          <c:ext xmlns:c15="http://schemas.microsoft.com/office/drawing/2012/chart" uri="{02D57815-91ED-43cb-92C2-25804820EDAC}">
            <c15:filteredScatterSeries>
              <c15:ser>
                <c:idx val="5"/>
                <c:order val="1"/>
                <c:tx>
                  <c:v>5</c:v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Berea256_improved!$AF$39:$AF$68</c15:sqref>
                        </c15:formulaRef>
                      </c:ext>
                    </c:extLst>
                    <c:numCache>
                      <c:formatCode>0.00E+00</c:formatCode>
                      <c:ptCount val="30"/>
                      <c:pt idx="0">
                        <c:v>4.6463700000000001</c:v>
                      </c:pt>
                      <c:pt idx="1">
                        <c:v>5.1032243548</c:v>
                      </c:pt>
                      <c:pt idx="2">
                        <c:v>5.6049989164999996</c:v>
                      </c:pt>
                      <c:pt idx="3">
                        <c:v>6.1561104646000002</c:v>
                      </c:pt>
                      <c:pt idx="4">
                        <c:v>6.7614100585000001</c:v>
                      </c:pt>
                      <c:pt idx="5">
                        <c:v>7.4262257383000003</c:v>
                      </c:pt>
                      <c:pt idx="6">
                        <c:v>8.1564094232999995</c:v>
                      </c:pt>
                      <c:pt idx="7">
                        <c:v>8.9583884229000006</c:v>
                      </c:pt>
                      <c:pt idx="8">
                        <c:v>9.8392220120000005</c:v>
                      </c:pt>
                      <c:pt idx="9">
                        <c:v>10.806663567999999</c:v>
                      </c:pt>
                      <c:pt idx="10">
                        <c:v>11.869228821</c:v>
                      </c:pt>
                      <c:pt idx="11">
                        <c:v>13.036270806999999</c:v>
                      </c:pt>
                      <c:pt idx="12">
                        <c:v>14.318062203</c:v>
                      </c:pt>
                      <c:pt idx="13">
                        <c:v>15.725885744999999</c:v>
                      </c:pt>
                      <c:pt idx="14">
                        <c:v>17.272133543999999</c:v>
                      </c:pt>
                      <c:pt idx="15">
                        <c:v>18.970416166</c:v>
                      </c:pt>
                      <c:pt idx="16">
                        <c:v>20.835682435999999</c:v>
                      </c:pt>
                      <c:pt idx="17">
                        <c:v>22.884351022000001</c:v>
                      </c:pt>
                      <c:pt idx="18">
                        <c:v>25.134454956999999</c:v>
                      </c:pt>
                      <c:pt idx="19">
                        <c:v>27.605800373000001</c:v>
                      </c:pt>
                      <c:pt idx="20">
                        <c:v>30.320140841000001</c:v>
                      </c:pt>
                      <c:pt idx="21">
                        <c:v>33.301368850000003</c:v>
                      </c:pt>
                      <c:pt idx="22">
                        <c:v>36.575726117999999</c:v>
                      </c:pt>
                      <c:pt idx="23">
                        <c:v>40.172034582000002</c:v>
                      </c:pt>
                      <c:pt idx="24">
                        <c:v>44.121950093999999</c:v>
                      </c:pt>
                      <c:pt idx="25">
                        <c:v>48.460241070000002</c:v>
                      </c:pt>
                      <c:pt idx="26">
                        <c:v>53.22509453</c:v>
                      </c:pt>
                      <c:pt idx="27">
                        <c:v>58.458452231000003</c:v>
                      </c:pt>
                      <c:pt idx="28">
                        <c:v>64.206379855999998</c:v>
                      </c:pt>
                      <c:pt idx="29">
                        <c:v>70.519472493999999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Berea256_improved!$AG$39:$AG$68</c15:sqref>
                        </c15:formulaRef>
                      </c:ext>
                    </c:extLst>
                    <c:numCache>
                      <c:formatCode>0.00E+00</c:formatCode>
                      <c:ptCount val="30"/>
                      <c:pt idx="0">
                        <c:v>-433.68388263000003</c:v>
                      </c:pt>
                      <c:pt idx="1">
                        <c:v>-428.77309556</c:v>
                      </c:pt>
                      <c:pt idx="2">
                        <c:v>-417.10997628000001</c:v>
                      </c:pt>
                      <c:pt idx="3">
                        <c:v>-389.99833937</c:v>
                      </c:pt>
                      <c:pt idx="4">
                        <c:v>-353.47436056999999</c:v>
                      </c:pt>
                      <c:pt idx="5">
                        <c:v>-308.04958023</c:v>
                      </c:pt>
                      <c:pt idx="6">
                        <c:v>-254.23553865</c:v>
                      </c:pt>
                      <c:pt idx="7">
                        <c:v>-201.34226964000001</c:v>
                      </c:pt>
                      <c:pt idx="8">
                        <c:v>-151.82516673999999</c:v>
                      </c:pt>
                      <c:pt idx="9">
                        <c:v>-107.11654283999999</c:v>
                      </c:pt>
                      <c:pt idx="10">
                        <c:v>-65.374852794999995</c:v>
                      </c:pt>
                      <c:pt idx="11">
                        <c:v>-28.543949812000001</c:v>
                      </c:pt>
                      <c:pt idx="12">
                        <c:v>-1.6369290215000001</c:v>
                      </c:pt>
                      <c:pt idx="13">
                        <c:v>25.986248216</c:v>
                      </c:pt>
                      <c:pt idx="14">
                        <c:v>44.913240027000001</c:v>
                      </c:pt>
                      <c:pt idx="15">
                        <c:v>57.701748006999999</c:v>
                      </c:pt>
                      <c:pt idx="16">
                        <c:v>67.421014072000006</c:v>
                      </c:pt>
                      <c:pt idx="17">
                        <c:v>83.074147839999995</c:v>
                      </c:pt>
                      <c:pt idx="18">
                        <c:v>68.239478582999993</c:v>
                      </c:pt>
                      <c:pt idx="19">
                        <c:v>72.638725328000007</c:v>
                      </c:pt>
                      <c:pt idx="20">
                        <c:v>59.236368964</c:v>
                      </c:pt>
                      <c:pt idx="21">
                        <c:v>57.394823815000002</c:v>
                      </c:pt>
                      <c:pt idx="22">
                        <c:v>43.787851324000002</c:v>
                      </c:pt>
                      <c:pt idx="23">
                        <c:v>36.319362664000003</c:v>
                      </c:pt>
                      <c:pt idx="24">
                        <c:v>24.451627257999998</c:v>
                      </c:pt>
                      <c:pt idx="25">
                        <c:v>16.573906342000001</c:v>
                      </c:pt>
                      <c:pt idx="26">
                        <c:v>9.5146499372999997</c:v>
                      </c:pt>
                      <c:pt idx="27">
                        <c:v>5.9338677027999998</c:v>
                      </c:pt>
                      <c:pt idx="28">
                        <c:v>2.9669338513999999</c:v>
                      </c:pt>
                      <c:pt idx="29">
                        <c:v>0.71615644689000002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0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berea256_diffTI!$A$19</c15:sqref>
                        </c15:formulaRef>
                      </c:ext>
                    </c:extLst>
                    <c:strCache>
                      <c:ptCount val="1"/>
                      <c:pt idx="0">
                        <c:v>10Ir_50C20P_538540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berea256_diffTI!$A$56:$A$85</c15:sqref>
                        </c15:formulaRef>
                      </c:ext>
                    </c:extLst>
                    <c:numCache>
                      <c:formatCode>0.00E+00</c:formatCode>
                      <c:ptCount val="30"/>
                      <c:pt idx="0">
                        <c:v>4.57613</c:v>
                      </c:pt>
                      <c:pt idx="1">
                        <c:v>5.0052217012</c:v>
                      </c:pt>
                      <c:pt idx="2">
                        <c:v>5.4745482051999996</c:v>
                      </c:pt>
                      <c:pt idx="3">
                        <c:v>5.9878822238999998</c:v>
                      </c:pt>
                      <c:pt idx="4">
                        <c:v>6.5493502263999996</c:v>
                      </c:pt>
                      <c:pt idx="5">
                        <c:v>7.1634656101000003</c:v>
                      </c:pt>
                      <c:pt idx="6">
                        <c:v>7.8351649817000002</c:v>
                      </c:pt>
                      <c:pt idx="7">
                        <c:v>8.5698478405999996</c:v>
                      </c:pt>
                      <c:pt idx="8">
                        <c:v>9.3734199832999998</c:v>
                      </c:pt>
                      <c:pt idx="9">
                        <c:v>10.252340976999999</c:v>
                      </c:pt>
                      <c:pt idx="10">
                        <c:v>11.213676086</c:v>
                      </c:pt>
                      <c:pt idx="11">
                        <c:v>12.265153065</c:v>
                      </c:pt>
                      <c:pt idx="12">
                        <c:v>13.415224281</c:v>
                      </c:pt>
                      <c:pt idx="13">
                        <c:v>14.673134657</c:v>
                      </c:pt>
                      <c:pt idx="14">
                        <c:v>16.048995988000001</c:v>
                      </c:pt>
                      <c:pt idx="15">
                        <c:v>17.553868225999999</c:v>
                      </c:pt>
                      <c:pt idx="16">
                        <c:v>19.199848382999999</c:v>
                      </c:pt>
                      <c:pt idx="17">
                        <c:v>21.000167780999998</c:v>
                      </c:pt>
                      <c:pt idx="18">
                        <c:v>22.969298405</c:v>
                      </c:pt>
                      <c:pt idx="19">
                        <c:v>25.123069238999999</c:v>
                      </c:pt>
                      <c:pt idx="20">
                        <c:v>27.478793512999999</c:v>
                      </c:pt>
                      <c:pt idx="21">
                        <c:v>30.055407869</c:v>
                      </c:pt>
                      <c:pt idx="22">
                        <c:v>32.873624593000002</c:v>
                      </c:pt>
                      <c:pt idx="23">
                        <c:v>35.956098101999999</c:v>
                      </c:pt>
                      <c:pt idx="24">
                        <c:v>39.327607063999999</c:v>
                      </c:pt>
                      <c:pt idx="25">
                        <c:v>43.015253573000003</c:v>
                      </c:pt>
                      <c:pt idx="26">
                        <c:v>47.048681018000003</c:v>
                      </c:pt>
                      <c:pt idx="27">
                        <c:v>51.460312369999997</c:v>
                      </c:pt>
                      <c:pt idx="28">
                        <c:v>56.285610816999998</c:v>
                      </c:pt>
                      <c:pt idx="29">
                        <c:v>61.563364835999998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berea256_diffTI!$B$56:$B$85</c15:sqref>
                        </c15:formulaRef>
                      </c:ext>
                    </c:extLst>
                    <c:numCache>
                      <c:formatCode>0.00E+00</c:formatCode>
                      <c:ptCount val="30"/>
                      <c:pt idx="0">
                        <c:v>-458.23781795000002</c:v>
                      </c:pt>
                      <c:pt idx="1">
                        <c:v>-456.29396473000003</c:v>
                      </c:pt>
                      <c:pt idx="2">
                        <c:v>-446.26777448000001</c:v>
                      </c:pt>
                      <c:pt idx="3">
                        <c:v>-428.46617136999998</c:v>
                      </c:pt>
                      <c:pt idx="4">
                        <c:v>-402.37761509000001</c:v>
                      </c:pt>
                      <c:pt idx="5">
                        <c:v>-360.84054116999999</c:v>
                      </c:pt>
                      <c:pt idx="6">
                        <c:v>-311.83497858999999</c:v>
                      </c:pt>
                      <c:pt idx="7">
                        <c:v>-260.8855628</c:v>
                      </c:pt>
                      <c:pt idx="8">
                        <c:v>-205.22997606999999</c:v>
                      </c:pt>
                      <c:pt idx="9">
                        <c:v>-151.21131836000001</c:v>
                      </c:pt>
                      <c:pt idx="10">
                        <c:v>-101.69421546</c:v>
                      </c:pt>
                      <c:pt idx="11">
                        <c:v>-59.747909284000002</c:v>
                      </c:pt>
                      <c:pt idx="12">
                        <c:v>-20.768536959999999</c:v>
                      </c:pt>
                      <c:pt idx="13">
                        <c:v>9.6169580011000004</c:v>
                      </c:pt>
                      <c:pt idx="14">
                        <c:v>41.639381984000003</c:v>
                      </c:pt>
                      <c:pt idx="15">
                        <c:v>61.180222176999997</c:v>
                      </c:pt>
                      <c:pt idx="16">
                        <c:v>73.661805966000003</c:v>
                      </c:pt>
                      <c:pt idx="17">
                        <c:v>87.678010712000003</c:v>
                      </c:pt>
                      <c:pt idx="18">
                        <c:v>107.42346703</c:v>
                      </c:pt>
                      <c:pt idx="19">
                        <c:v>85.938773627000003</c:v>
                      </c:pt>
                      <c:pt idx="20">
                        <c:v>89.110323605999994</c:v>
                      </c:pt>
                      <c:pt idx="21">
                        <c:v>79.288749476999996</c:v>
                      </c:pt>
                      <c:pt idx="22">
                        <c:v>63.226383454</c:v>
                      </c:pt>
                      <c:pt idx="23">
                        <c:v>43.583235197</c:v>
                      </c:pt>
                      <c:pt idx="24">
                        <c:v>25.883940152000001</c:v>
                      </c:pt>
                      <c:pt idx="25">
                        <c:v>18.926991811000001</c:v>
                      </c:pt>
                      <c:pt idx="26">
                        <c:v>13.300048299</c:v>
                      </c:pt>
                      <c:pt idx="27">
                        <c:v>6.6500241497000001</c:v>
                      </c:pt>
                      <c:pt idx="28">
                        <c:v>2.5577015959999998</c:v>
                      </c:pt>
                      <c:pt idx="29">
                        <c:v>0.92077257457999995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3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berea256_diffTI!$I$19</c15:sqref>
                        </c15:formulaRef>
                      </c:ext>
                    </c:extLst>
                    <c:strCache>
                      <c:ptCount val="1"/>
                      <c:pt idx="0">
                        <c:v>10I_100C20P_538540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berea256_diffTI!$I$56:$I$85</c15:sqref>
                        </c15:formulaRef>
                      </c:ext>
                    </c:extLst>
                    <c:numCache>
                      <c:formatCode>0.00E+00</c:formatCode>
                      <c:ptCount val="30"/>
                      <c:pt idx="0">
                        <c:v>4.6578499999999998</c:v>
                      </c:pt>
                      <c:pt idx="1">
                        <c:v>5.1103080677000001</c:v>
                      </c:pt>
                      <c:pt idx="2">
                        <c:v>5.6067173797000001</c:v>
                      </c:pt>
                      <c:pt idx="3">
                        <c:v>6.1513473080000001</c:v>
                      </c:pt>
                      <c:pt idx="4">
                        <c:v>6.7488819467000001</c:v>
                      </c:pt>
                      <c:pt idx="5">
                        <c:v>7.4044603970000002</c:v>
                      </c:pt>
                      <c:pt idx="6">
                        <c:v>8.1237209665000005</c:v>
                      </c:pt>
                      <c:pt idx="7">
                        <c:v>8.9128496612999992</c:v>
                      </c:pt>
                      <c:pt idx="8">
                        <c:v>9.7786333888999994</c:v>
                      </c:pt>
                      <c:pt idx="9">
                        <c:v>10.728518329</c:v>
                      </c:pt>
                      <c:pt idx="10">
                        <c:v>11.770673973999999</c:v>
                      </c:pt>
                      <c:pt idx="11">
                        <c:v>12.914063392999999</c:v>
                      </c:pt>
                      <c:pt idx="12">
                        <c:v>14.168520313</c:v>
                      </c:pt>
                      <c:pt idx="13">
                        <c:v>15.544833703</c:v>
                      </c:pt>
                      <c:pt idx="14">
                        <c:v>17.054840555999998</c:v>
                      </c:pt>
                      <c:pt idx="15">
                        <c:v>18.711527698000001</c:v>
                      </c:pt>
                      <c:pt idx="16">
                        <c:v>20.529143478999998</c:v>
                      </c:pt>
                      <c:pt idx="17">
                        <c:v>22.523320319</c:v>
                      </c:pt>
                      <c:pt idx="18">
                        <c:v>24.711209148999998</c:v>
                      </c:pt>
                      <c:pt idx="19">
                        <c:v>27.111626926</c:v>
                      </c:pt>
                      <c:pt idx="20">
                        <c:v>29.745218461</c:v>
                      </c:pt>
                      <c:pt idx="21">
                        <c:v>32.634633979</c:v>
                      </c:pt>
                      <c:pt idx="22">
                        <c:v>35.804723918999997</c:v>
                      </c:pt>
                      <c:pt idx="23">
                        <c:v>39.282752666</c:v>
                      </c:pt>
                      <c:pt idx="24">
                        <c:v>43.098633032999999</c:v>
                      </c:pt>
                      <c:pt idx="25">
                        <c:v>47.285183527999997</c:v>
                      </c:pt>
                      <c:pt idx="26">
                        <c:v>51.878410611</c:v>
                      </c:pt>
                      <c:pt idx="27">
                        <c:v>56.917818369000003</c:v>
                      </c:pt>
                      <c:pt idx="28">
                        <c:v>62.446748264999997</c:v>
                      </c:pt>
                      <c:pt idx="29">
                        <c:v>68.512751905000002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berea256_diffTI!$J$56:$J$85</c15:sqref>
                        </c15:formulaRef>
                      </c:ext>
                    </c:extLst>
                    <c:numCache>
                      <c:formatCode>0.00E+00</c:formatCode>
                      <c:ptCount val="30"/>
                      <c:pt idx="0">
                        <c:v>-459.05628245999998</c:v>
                      </c:pt>
                      <c:pt idx="1">
                        <c:v>-456.70319698999998</c:v>
                      </c:pt>
                      <c:pt idx="2">
                        <c:v>-446.98393091999998</c:v>
                      </c:pt>
                      <c:pt idx="3">
                        <c:v>-420.79306658000002</c:v>
                      </c:pt>
                      <c:pt idx="4">
                        <c:v>-381.71138618999998</c:v>
                      </c:pt>
                      <c:pt idx="5">
                        <c:v>-333.52428811999999</c:v>
                      </c:pt>
                      <c:pt idx="6">
                        <c:v>-282.77948845999998</c:v>
                      </c:pt>
                      <c:pt idx="7">
                        <c:v>-228.0446743</c:v>
                      </c:pt>
                      <c:pt idx="8">
                        <c:v>-170.13831017000001</c:v>
                      </c:pt>
                      <c:pt idx="9">
                        <c:v>-115.60811214</c:v>
                      </c:pt>
                      <c:pt idx="10">
                        <c:v>-71.615644689000007</c:v>
                      </c:pt>
                      <c:pt idx="11">
                        <c:v>-28.543949812000001</c:v>
                      </c:pt>
                      <c:pt idx="12">
                        <c:v>6.4454080219999996</c:v>
                      </c:pt>
                      <c:pt idx="13">
                        <c:v>30.180878833000001</c:v>
                      </c:pt>
                      <c:pt idx="14">
                        <c:v>47.675557750000003</c:v>
                      </c:pt>
                      <c:pt idx="15">
                        <c:v>62.612535071000003</c:v>
                      </c:pt>
                      <c:pt idx="16">
                        <c:v>78.265668839</c:v>
                      </c:pt>
                      <c:pt idx="17">
                        <c:v>97.090352585999995</c:v>
                      </c:pt>
                      <c:pt idx="18">
                        <c:v>100.36421063</c:v>
                      </c:pt>
                      <c:pt idx="19">
                        <c:v>86.961854266000003</c:v>
                      </c:pt>
                      <c:pt idx="20">
                        <c:v>81.232602689999993</c:v>
                      </c:pt>
                      <c:pt idx="21">
                        <c:v>62.100994751999998</c:v>
                      </c:pt>
                      <c:pt idx="22">
                        <c:v>45.117856154000002</c:v>
                      </c:pt>
                      <c:pt idx="23">
                        <c:v>30.283186897</c:v>
                      </c:pt>
                      <c:pt idx="24">
                        <c:v>17.596986981000001</c:v>
                      </c:pt>
                      <c:pt idx="25">
                        <c:v>11.356195086</c:v>
                      </c:pt>
                      <c:pt idx="26">
                        <c:v>6.0361757666999996</c:v>
                      </c:pt>
                      <c:pt idx="27">
                        <c:v>2.1484693407000002</c:v>
                      </c:pt>
                      <c:pt idx="28">
                        <c:v>0.61384838305</c:v>
                      </c:pt>
                      <c:pt idx="29">
                        <c:v>0.20461612768000001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425164096"/>
        <c:scaling>
          <c:orientation val="minMax"/>
          <c:max val="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Min-Radius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164488"/>
        <c:crosses val="autoZero"/>
        <c:crossBetween val="midCat"/>
      </c:valAx>
      <c:valAx>
        <c:axId val="4251644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Euler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164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813845144356956"/>
          <c:y val="0.60582020997375319"/>
          <c:w val="0.18186154855643044"/>
          <c:h val="0.39062773403324585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Network</a:t>
            </a:r>
            <a:r>
              <a:rPr lang="en-GB" baseline="0"/>
              <a:t> PSD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CT</c:v>
          </c:tx>
          <c:spPr>
            <a:ln w="38100"/>
          </c:spPr>
          <c:marker>
            <c:symbol val="none"/>
          </c:marker>
          <c:xVal>
            <c:numRef>
              <c:f>Berea_256!$A$3:$A$33</c:f>
              <c:numCache>
                <c:formatCode>0.00E+00</c:formatCode>
                <c:ptCount val="31"/>
                <c:pt idx="0">
                  <c:v>4.53634</c:v>
                </c:pt>
                <c:pt idx="1">
                  <c:v>6.7800153332999997</c:v>
                </c:pt>
                <c:pt idx="2">
                  <c:v>9.0236906667000003</c:v>
                </c:pt>
                <c:pt idx="3">
                  <c:v>11.267366000000001</c:v>
                </c:pt>
                <c:pt idx="4">
                  <c:v>13.511041333</c:v>
                </c:pt>
                <c:pt idx="5">
                  <c:v>15.754716667</c:v>
                </c:pt>
                <c:pt idx="6">
                  <c:v>17.998391999999999</c:v>
                </c:pt>
                <c:pt idx="7">
                  <c:v>20.242067333000001</c:v>
                </c:pt>
                <c:pt idx="8">
                  <c:v>22.485742667</c:v>
                </c:pt>
                <c:pt idx="9">
                  <c:v>24.729417999999999</c:v>
                </c:pt>
                <c:pt idx="10">
                  <c:v>26.973093333000001</c:v>
                </c:pt>
                <c:pt idx="11">
                  <c:v>29.216768667</c:v>
                </c:pt>
                <c:pt idx="12">
                  <c:v>31.460443999999999</c:v>
                </c:pt>
                <c:pt idx="13">
                  <c:v>33.704119333000001</c:v>
                </c:pt>
                <c:pt idx="14">
                  <c:v>35.947794666999997</c:v>
                </c:pt>
                <c:pt idx="15">
                  <c:v>38.191470000000002</c:v>
                </c:pt>
                <c:pt idx="16">
                  <c:v>40.435145333000001</c:v>
                </c:pt>
                <c:pt idx="17">
                  <c:v>42.678820666999997</c:v>
                </c:pt>
                <c:pt idx="18">
                  <c:v>44.922496000000002</c:v>
                </c:pt>
                <c:pt idx="19">
                  <c:v>47.166171333000001</c:v>
                </c:pt>
                <c:pt idx="20">
                  <c:v>49.409846666999997</c:v>
                </c:pt>
                <c:pt idx="21">
                  <c:v>51.653522000000002</c:v>
                </c:pt>
                <c:pt idx="22">
                  <c:v>53.897197333000001</c:v>
                </c:pt>
                <c:pt idx="23">
                  <c:v>56.140872666999996</c:v>
                </c:pt>
                <c:pt idx="24">
                  <c:v>58.384548000000002</c:v>
                </c:pt>
                <c:pt idx="25">
                  <c:v>60.628223333000001</c:v>
                </c:pt>
                <c:pt idx="26">
                  <c:v>62.871898667000004</c:v>
                </c:pt>
                <c:pt idx="27">
                  <c:v>65.115573999999995</c:v>
                </c:pt>
                <c:pt idx="28">
                  <c:v>67.359249332999994</c:v>
                </c:pt>
                <c:pt idx="29">
                  <c:v>69.602924666999996</c:v>
                </c:pt>
                <c:pt idx="30">
                  <c:v>71.846599999999995</c:v>
                </c:pt>
              </c:numCache>
            </c:numRef>
          </c:xVal>
          <c:yVal>
            <c:numRef>
              <c:f>Berea_256!$C$3:$C$33</c:f>
              <c:numCache>
                <c:formatCode>0.00E+00</c:formatCode>
                <c:ptCount val="31"/>
                <c:pt idx="0">
                  <c:v>3.0585299802000001E-7</c:v>
                </c:pt>
                <c:pt idx="1">
                  <c:v>6.432699545E-3</c:v>
                </c:pt>
                <c:pt idx="2">
                  <c:v>6.0518551083999998E-2</c:v>
                </c:pt>
                <c:pt idx="3">
                  <c:v>9.7304112753999999E-2</c:v>
                </c:pt>
                <c:pt idx="4">
                  <c:v>8.3400954713999997E-2</c:v>
                </c:pt>
                <c:pt idx="5">
                  <c:v>6.6591567911999994E-2</c:v>
                </c:pt>
                <c:pt idx="6">
                  <c:v>6.9928431193000004E-2</c:v>
                </c:pt>
                <c:pt idx="7">
                  <c:v>9.2497023319000005E-2</c:v>
                </c:pt>
                <c:pt idx="8">
                  <c:v>6.8721228846999993E-2</c:v>
                </c:pt>
                <c:pt idx="9">
                  <c:v>6.0358585053999998E-2</c:v>
                </c:pt>
                <c:pt idx="10">
                  <c:v>8.7905854611000006E-2</c:v>
                </c:pt>
                <c:pt idx="11">
                  <c:v>4.4364609050000003E-2</c:v>
                </c:pt>
                <c:pt idx="12">
                  <c:v>6.844534696E-2</c:v>
                </c:pt>
                <c:pt idx="13">
                  <c:v>1.4406295918E-2</c:v>
                </c:pt>
                <c:pt idx="14">
                  <c:v>4.9476029912000001E-2</c:v>
                </c:pt>
                <c:pt idx="15">
                  <c:v>1.9719578323E-2</c:v>
                </c:pt>
                <c:pt idx="16">
                  <c:v>1.9399652207E-2</c:v>
                </c:pt>
                <c:pt idx="17">
                  <c:v>3.3744471000999997E-2</c:v>
                </c:pt>
                <c:pt idx="18">
                  <c:v>3.1484522871999998E-3</c:v>
                </c:pt>
                <c:pt idx="19">
                  <c:v>1.1198815137999999E-2</c:v>
                </c:pt>
                <c:pt idx="20">
                  <c:v>1.2586778973E-2</c:v>
                </c:pt>
                <c:pt idx="21">
                  <c:v>1.0165031196999999E-2</c:v>
                </c:pt>
                <c:pt idx="22">
                  <c:v>3.2946506098000001E-3</c:v>
                </c:pt>
                <c:pt idx="23">
                  <c:v>5.1894074199000002E-3</c:v>
                </c:pt>
                <c:pt idx="24">
                  <c:v>1.3546219679999999E-3</c:v>
                </c:pt>
                <c:pt idx="25">
                  <c:v>2.4107314498999998E-3</c:v>
                </c:pt>
                <c:pt idx="26">
                  <c:v>3.5032467206999999E-3</c:v>
                </c:pt>
                <c:pt idx="27">
                  <c:v>1.2469620025000001E-3</c:v>
                </c:pt>
                <c:pt idx="28">
                  <c:v>1.6785242517999999E-3</c:v>
                </c:pt>
                <c:pt idx="29">
                  <c:v>7.9521642990999999E-6</c:v>
                </c:pt>
                <c:pt idx="30">
                  <c:v>9.9952756182000008E-4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3B7D-47C3-9377-84BEA14AD2A7}"/>
            </c:ext>
          </c:extLst>
        </c:ser>
        <c:ser>
          <c:idx val="3"/>
          <c:order val="4"/>
          <c:tx>
            <c:strRef>
              <c:f>berea256_diffTI!$I$19</c:f>
              <c:strCache>
                <c:ptCount val="1"/>
                <c:pt idx="0">
                  <c:v>10I_100C20P_538540</c:v>
                </c:pt>
              </c:strCache>
            </c:strRef>
          </c:tx>
          <c:marker>
            <c:symbol val="none"/>
          </c:marker>
          <c:xVal>
            <c:numRef>
              <c:f>berea256_diffTI!$I$21:$I$50</c:f>
              <c:numCache>
                <c:formatCode>0.00E+00</c:formatCode>
                <c:ptCount val="30"/>
                <c:pt idx="0">
                  <c:v>4.6578499999999998</c:v>
                </c:pt>
                <c:pt idx="1">
                  <c:v>7.0081883332999997</c:v>
                </c:pt>
                <c:pt idx="2">
                  <c:v>9.3585266666999996</c:v>
                </c:pt>
                <c:pt idx="3">
                  <c:v>11.708864999999999</c:v>
                </c:pt>
                <c:pt idx="4">
                  <c:v>14.059203332999999</c:v>
                </c:pt>
                <c:pt idx="5">
                  <c:v>16.409541666999999</c:v>
                </c:pt>
                <c:pt idx="6">
                  <c:v>18.759879999999999</c:v>
                </c:pt>
                <c:pt idx="7">
                  <c:v>21.110218332999999</c:v>
                </c:pt>
                <c:pt idx="8">
                  <c:v>23.460556666999999</c:v>
                </c:pt>
                <c:pt idx="9">
                  <c:v>25.810894999999999</c:v>
                </c:pt>
                <c:pt idx="10">
                  <c:v>28.161233332999998</c:v>
                </c:pt>
                <c:pt idx="11">
                  <c:v>30.511571666999998</c:v>
                </c:pt>
                <c:pt idx="12">
                  <c:v>32.861910000000002</c:v>
                </c:pt>
                <c:pt idx="13">
                  <c:v>35.212248332999998</c:v>
                </c:pt>
                <c:pt idx="14">
                  <c:v>37.562586666999998</c:v>
                </c:pt>
                <c:pt idx="15">
                  <c:v>39.912925000000001</c:v>
                </c:pt>
                <c:pt idx="16">
                  <c:v>42.263263332999998</c:v>
                </c:pt>
                <c:pt idx="17">
                  <c:v>44.613601666999998</c:v>
                </c:pt>
                <c:pt idx="18">
                  <c:v>46.963940000000001</c:v>
                </c:pt>
                <c:pt idx="19">
                  <c:v>49.314278332999997</c:v>
                </c:pt>
                <c:pt idx="20">
                  <c:v>51.664616666999997</c:v>
                </c:pt>
                <c:pt idx="21">
                  <c:v>54.014955</c:v>
                </c:pt>
                <c:pt idx="22">
                  <c:v>56.365293332999997</c:v>
                </c:pt>
                <c:pt idx="23">
                  <c:v>58.715631666999997</c:v>
                </c:pt>
                <c:pt idx="24">
                  <c:v>61.06597</c:v>
                </c:pt>
                <c:pt idx="25">
                  <c:v>63.416308333000003</c:v>
                </c:pt>
                <c:pt idx="26">
                  <c:v>65.766646667000003</c:v>
                </c:pt>
                <c:pt idx="27">
                  <c:v>70.467323332999996</c:v>
                </c:pt>
                <c:pt idx="28">
                  <c:v>72.817661666999996</c:v>
                </c:pt>
                <c:pt idx="29">
                  <c:v>75.168000000000006</c:v>
                </c:pt>
              </c:numCache>
            </c:numRef>
          </c:xVal>
          <c:yVal>
            <c:numRef>
              <c:f>berea256_diffTI!$K$21:$K$50</c:f>
              <c:numCache>
                <c:formatCode>0.00E+00</c:formatCode>
                <c:ptCount val="30"/>
                <c:pt idx="0">
                  <c:v>3.0224539854999999E-5</c:v>
                </c:pt>
                <c:pt idx="1">
                  <c:v>1.4914574799E-2</c:v>
                </c:pt>
                <c:pt idx="2">
                  <c:v>6.6844236710000005E-2</c:v>
                </c:pt>
                <c:pt idx="3">
                  <c:v>8.9847684181000004E-2</c:v>
                </c:pt>
                <c:pt idx="4">
                  <c:v>6.7413154926999994E-2</c:v>
                </c:pt>
                <c:pt idx="5">
                  <c:v>4.8955994093999998E-2</c:v>
                </c:pt>
                <c:pt idx="6">
                  <c:v>8.937478988E-2</c:v>
                </c:pt>
                <c:pt idx="7">
                  <c:v>6.6537272608999998E-2</c:v>
                </c:pt>
                <c:pt idx="8">
                  <c:v>3.3538605200000002E-2</c:v>
                </c:pt>
                <c:pt idx="9">
                  <c:v>9.3823469014000002E-2</c:v>
                </c:pt>
                <c:pt idx="10">
                  <c:v>5.2587670761000002E-2</c:v>
                </c:pt>
                <c:pt idx="11">
                  <c:v>5.3760129843E-2</c:v>
                </c:pt>
                <c:pt idx="12">
                  <c:v>4.3838905784000001E-2</c:v>
                </c:pt>
                <c:pt idx="13">
                  <c:v>4.9458476382000002E-2</c:v>
                </c:pt>
                <c:pt idx="14">
                  <c:v>4.5340373376999997E-2</c:v>
                </c:pt>
                <c:pt idx="15">
                  <c:v>3.2266025123000003E-2</c:v>
                </c:pt>
                <c:pt idx="16">
                  <c:v>2.8764700838999999E-2</c:v>
                </c:pt>
                <c:pt idx="17">
                  <c:v>2.3981336977999999E-2</c:v>
                </c:pt>
                <c:pt idx="18">
                  <c:v>2.349679491E-2</c:v>
                </c:pt>
                <c:pt idx="19">
                  <c:v>2.2365895537999999E-2</c:v>
                </c:pt>
                <c:pt idx="20">
                  <c:v>1.3271751377999999E-2</c:v>
                </c:pt>
                <c:pt idx="21">
                  <c:v>1.2279379256999999E-2</c:v>
                </c:pt>
                <c:pt idx="22">
                  <c:v>1.1055595709000001E-2</c:v>
                </c:pt>
                <c:pt idx="23">
                  <c:v>2.5930173232000002E-3</c:v>
                </c:pt>
                <c:pt idx="24">
                  <c:v>6.7444947781000004E-3</c:v>
                </c:pt>
                <c:pt idx="25">
                  <c:v>2.7494908797000002E-3</c:v>
                </c:pt>
                <c:pt idx="26">
                  <c:v>7.6506115148000002E-4</c:v>
                </c:pt>
                <c:pt idx="27">
                  <c:v>0</c:v>
                </c:pt>
                <c:pt idx="28">
                  <c:v>9.5049913489999997E-4</c:v>
                </c:pt>
                <c:pt idx="29">
                  <c:v>1.2480245971E-3</c:v>
                </c:pt>
              </c:numCache>
            </c:numRef>
          </c:yVal>
          <c:smooth val="0"/>
        </c:ser>
        <c:ser>
          <c:idx val="6"/>
          <c:order val="6"/>
          <c:tx>
            <c:v>3_2</c:v>
          </c:tx>
          <c:marker>
            <c:symbol val="none"/>
          </c:marker>
          <c:xVal>
            <c:numRef>
              <c:f>berea256_diffTI!$U$21:$U$51</c:f>
              <c:numCache>
                <c:formatCode>0.00E+00</c:formatCode>
                <c:ptCount val="31"/>
                <c:pt idx="0">
                  <c:v>4.4914899999999998</c:v>
                </c:pt>
                <c:pt idx="1">
                  <c:v>6.7040769999999998</c:v>
                </c:pt>
                <c:pt idx="2">
                  <c:v>8.9166640000000008</c:v>
                </c:pt>
                <c:pt idx="3">
                  <c:v>11.129251</c:v>
                </c:pt>
                <c:pt idx="4">
                  <c:v>13.341837999999999</c:v>
                </c:pt>
                <c:pt idx="5">
                  <c:v>15.554425</c:v>
                </c:pt>
                <c:pt idx="6">
                  <c:v>17.767012000000001</c:v>
                </c:pt>
                <c:pt idx="7">
                  <c:v>19.979599</c:v>
                </c:pt>
                <c:pt idx="8">
                  <c:v>22.192186</c:v>
                </c:pt>
                <c:pt idx="9">
                  <c:v>24.404772999999999</c:v>
                </c:pt>
                <c:pt idx="10">
                  <c:v>26.617360000000001</c:v>
                </c:pt>
                <c:pt idx="11">
                  <c:v>28.829947000000001</c:v>
                </c:pt>
                <c:pt idx="12">
                  <c:v>31.042534</c:v>
                </c:pt>
                <c:pt idx="13">
                  <c:v>33.255121000000003</c:v>
                </c:pt>
                <c:pt idx="14">
                  <c:v>35.467708000000002</c:v>
                </c:pt>
                <c:pt idx="15">
                  <c:v>37.680295000000001</c:v>
                </c:pt>
                <c:pt idx="16">
                  <c:v>39.892882</c:v>
                </c:pt>
                <c:pt idx="17">
                  <c:v>42.105468999999999</c:v>
                </c:pt>
                <c:pt idx="18">
                  <c:v>44.318055999999999</c:v>
                </c:pt>
                <c:pt idx="19">
                  <c:v>46.530642999999998</c:v>
                </c:pt>
                <c:pt idx="20">
                  <c:v>48.743229999999997</c:v>
                </c:pt>
                <c:pt idx="21">
                  <c:v>50.955817000000003</c:v>
                </c:pt>
                <c:pt idx="22">
                  <c:v>53.168404000000002</c:v>
                </c:pt>
                <c:pt idx="23">
                  <c:v>55.380991000000002</c:v>
                </c:pt>
                <c:pt idx="24">
                  <c:v>57.593578000000001</c:v>
                </c:pt>
                <c:pt idx="25">
                  <c:v>59.806165</c:v>
                </c:pt>
                <c:pt idx="26">
                  <c:v>62.018751999999999</c:v>
                </c:pt>
                <c:pt idx="27">
                  <c:v>64.231339000000006</c:v>
                </c:pt>
                <c:pt idx="28">
                  <c:v>66.443926000000005</c:v>
                </c:pt>
                <c:pt idx="29">
                  <c:v>68.656513000000004</c:v>
                </c:pt>
                <c:pt idx="30">
                  <c:v>70.869100000000003</c:v>
                </c:pt>
              </c:numCache>
            </c:numRef>
          </c:xVal>
          <c:yVal>
            <c:numRef>
              <c:f>berea256_diffTI!$W$21:$W$51</c:f>
              <c:numCache>
                <c:formatCode>0.00E+00</c:formatCode>
                <c:ptCount val="31"/>
                <c:pt idx="0">
                  <c:v>3.1477607256999998E-7</c:v>
                </c:pt>
                <c:pt idx="1">
                  <c:v>1.0209130396999999E-2</c:v>
                </c:pt>
                <c:pt idx="2">
                  <c:v>6.0737329670999998E-2</c:v>
                </c:pt>
                <c:pt idx="3">
                  <c:v>8.4527814281999999E-2</c:v>
                </c:pt>
                <c:pt idx="4">
                  <c:v>6.6269212305999997E-2</c:v>
                </c:pt>
                <c:pt idx="5">
                  <c:v>5.7190436104E-2</c:v>
                </c:pt>
                <c:pt idx="6">
                  <c:v>5.1164036167E-2</c:v>
                </c:pt>
                <c:pt idx="7">
                  <c:v>7.3201526109000006E-2</c:v>
                </c:pt>
                <c:pt idx="8">
                  <c:v>6.1385137178000003E-2</c:v>
                </c:pt>
                <c:pt idx="9">
                  <c:v>5.1332440037E-2</c:v>
                </c:pt>
                <c:pt idx="10">
                  <c:v>7.9407018263000007E-2</c:v>
                </c:pt>
                <c:pt idx="11">
                  <c:v>3.0306654923000002E-2</c:v>
                </c:pt>
                <c:pt idx="12">
                  <c:v>4.6777633869000003E-2</c:v>
                </c:pt>
                <c:pt idx="13">
                  <c:v>4.2987414997999997E-2</c:v>
                </c:pt>
                <c:pt idx="14">
                  <c:v>6.7392338450999997E-2</c:v>
                </c:pt>
                <c:pt idx="15">
                  <c:v>2.5111269193E-2</c:v>
                </c:pt>
                <c:pt idx="16">
                  <c:v>3.4599889383000001E-2</c:v>
                </c:pt>
                <c:pt idx="17">
                  <c:v>3.2658349396E-2</c:v>
                </c:pt>
                <c:pt idx="18">
                  <c:v>2.3745774245E-2</c:v>
                </c:pt>
                <c:pt idx="19">
                  <c:v>2.0616900232999998E-2</c:v>
                </c:pt>
                <c:pt idx="20">
                  <c:v>1.9430194341999999E-2</c:v>
                </c:pt>
                <c:pt idx="21">
                  <c:v>1.3161739253E-2</c:v>
                </c:pt>
                <c:pt idx="22">
                  <c:v>8.4621294531000008E-3</c:v>
                </c:pt>
                <c:pt idx="23">
                  <c:v>1.1843140441999999E-2</c:v>
                </c:pt>
                <c:pt idx="24">
                  <c:v>6.7286639899999997E-3</c:v>
                </c:pt>
                <c:pt idx="25">
                  <c:v>4.0429919566999997E-3</c:v>
                </c:pt>
                <c:pt idx="26">
                  <c:v>7.4472866584000003E-3</c:v>
                </c:pt>
                <c:pt idx="27">
                  <c:v>4.5903841219999998E-3</c:v>
                </c:pt>
                <c:pt idx="28">
                  <c:v>7.9071548872000001E-4</c:v>
                </c:pt>
                <c:pt idx="29">
                  <c:v>2.8833514397999999E-3</c:v>
                </c:pt>
                <c:pt idx="30">
                  <c:v>9.9878287197000004E-4</c:v>
                </c:pt>
              </c:numCache>
            </c:numRef>
          </c:yVal>
          <c:smooth val="0"/>
        </c:ser>
        <c:ser>
          <c:idx val="7"/>
          <c:order val="7"/>
          <c:tx>
            <c:v>2_2</c:v>
          </c:tx>
          <c:marker>
            <c:symbol val="none"/>
          </c:marker>
          <c:xVal>
            <c:numRef>
              <c:f>berea256_diffTI!$Y$21:$Y$50</c:f>
              <c:numCache>
                <c:formatCode>0.00E+00</c:formatCode>
                <c:ptCount val="30"/>
                <c:pt idx="0">
                  <c:v>4.6578499999999998</c:v>
                </c:pt>
                <c:pt idx="1">
                  <c:v>7.0081883332999997</c:v>
                </c:pt>
                <c:pt idx="2">
                  <c:v>9.3585266666999996</c:v>
                </c:pt>
                <c:pt idx="3">
                  <c:v>11.708864999999999</c:v>
                </c:pt>
                <c:pt idx="4">
                  <c:v>14.059203332999999</c:v>
                </c:pt>
                <c:pt idx="5">
                  <c:v>16.409541666999999</c:v>
                </c:pt>
                <c:pt idx="6">
                  <c:v>18.759879999999999</c:v>
                </c:pt>
                <c:pt idx="7">
                  <c:v>21.110218332999999</c:v>
                </c:pt>
                <c:pt idx="8">
                  <c:v>23.460556666999999</c:v>
                </c:pt>
                <c:pt idx="9">
                  <c:v>25.810894999999999</c:v>
                </c:pt>
                <c:pt idx="10">
                  <c:v>28.161233332999998</c:v>
                </c:pt>
                <c:pt idx="11">
                  <c:v>30.511571666999998</c:v>
                </c:pt>
                <c:pt idx="12">
                  <c:v>32.861910000000002</c:v>
                </c:pt>
                <c:pt idx="13">
                  <c:v>35.212248332999998</c:v>
                </c:pt>
                <c:pt idx="14">
                  <c:v>37.562586666999998</c:v>
                </c:pt>
                <c:pt idx="15">
                  <c:v>39.912925000000001</c:v>
                </c:pt>
                <c:pt idx="16">
                  <c:v>42.263263332999998</c:v>
                </c:pt>
                <c:pt idx="17">
                  <c:v>44.613601666999998</c:v>
                </c:pt>
                <c:pt idx="18">
                  <c:v>46.963940000000001</c:v>
                </c:pt>
                <c:pt idx="19">
                  <c:v>49.314278332999997</c:v>
                </c:pt>
                <c:pt idx="20">
                  <c:v>51.664616666999997</c:v>
                </c:pt>
                <c:pt idx="21">
                  <c:v>54.014955</c:v>
                </c:pt>
                <c:pt idx="22">
                  <c:v>56.365293332999997</c:v>
                </c:pt>
                <c:pt idx="23">
                  <c:v>58.715631666999997</c:v>
                </c:pt>
                <c:pt idx="24">
                  <c:v>61.06597</c:v>
                </c:pt>
                <c:pt idx="25">
                  <c:v>63.416308333000003</c:v>
                </c:pt>
                <c:pt idx="26">
                  <c:v>65.766646667000003</c:v>
                </c:pt>
                <c:pt idx="27">
                  <c:v>68.116985</c:v>
                </c:pt>
                <c:pt idx="28">
                  <c:v>72.817661666999996</c:v>
                </c:pt>
                <c:pt idx="29">
                  <c:v>75.168000000000006</c:v>
                </c:pt>
              </c:numCache>
            </c:numRef>
          </c:xVal>
          <c:yVal>
            <c:numRef>
              <c:f>berea256_diffTI!$AA$21:$AA$50</c:f>
              <c:numCache>
                <c:formatCode>0.00E+00</c:formatCode>
                <c:ptCount val="30"/>
                <c:pt idx="0">
                  <c:v>4.2805268048000003E-5</c:v>
                </c:pt>
                <c:pt idx="1">
                  <c:v>1.6803615899999999E-2</c:v>
                </c:pt>
                <c:pt idx="2">
                  <c:v>7.1051243732999994E-2</c:v>
                </c:pt>
                <c:pt idx="3">
                  <c:v>8.6110551544000005E-2</c:v>
                </c:pt>
                <c:pt idx="4">
                  <c:v>6.4220000772000005E-2</c:v>
                </c:pt>
                <c:pt idx="5">
                  <c:v>5.5499664355999997E-2</c:v>
                </c:pt>
                <c:pt idx="6">
                  <c:v>8.9481458107999998E-2</c:v>
                </c:pt>
                <c:pt idx="7">
                  <c:v>6.6340130144999995E-2</c:v>
                </c:pt>
                <c:pt idx="8">
                  <c:v>2.7975823959000001E-2</c:v>
                </c:pt>
                <c:pt idx="9">
                  <c:v>9.0348577691000007E-2</c:v>
                </c:pt>
                <c:pt idx="10">
                  <c:v>5.2736526016999997E-2</c:v>
                </c:pt>
                <c:pt idx="11">
                  <c:v>5.2763904983000001E-2</c:v>
                </c:pt>
                <c:pt idx="12">
                  <c:v>4.0522204551000002E-2</c:v>
                </c:pt>
                <c:pt idx="13">
                  <c:v>5.3734586239000001E-2</c:v>
                </c:pt>
                <c:pt idx="14">
                  <c:v>4.1606812803999998E-2</c:v>
                </c:pt>
                <c:pt idx="15">
                  <c:v>3.1826729941999997E-2</c:v>
                </c:pt>
                <c:pt idx="16">
                  <c:v>3.0495355788999999E-2</c:v>
                </c:pt>
                <c:pt idx="17">
                  <c:v>2.5934070593E-2</c:v>
                </c:pt>
                <c:pt idx="18">
                  <c:v>2.7743855291E-2</c:v>
                </c:pt>
                <c:pt idx="19">
                  <c:v>1.9383904428999999E-2</c:v>
                </c:pt>
                <c:pt idx="20">
                  <c:v>1.6469363207000001E-2</c:v>
                </c:pt>
                <c:pt idx="21">
                  <c:v>9.9453197478000001E-3</c:v>
                </c:pt>
                <c:pt idx="22">
                  <c:v>7.3990348482000003E-3</c:v>
                </c:pt>
                <c:pt idx="23">
                  <c:v>6.4585741479000003E-3</c:v>
                </c:pt>
                <c:pt idx="24">
                  <c:v>4.2015327668000002E-3</c:v>
                </c:pt>
                <c:pt idx="25">
                  <c:v>2.0905422345999999E-3</c:v>
                </c:pt>
                <c:pt idx="26">
                  <c:v>3.9277059756000002E-3</c:v>
                </c:pt>
                <c:pt idx="27">
                  <c:v>1.6199947627E-3</c:v>
                </c:pt>
                <c:pt idx="28">
                  <c:v>0</c:v>
                </c:pt>
                <c:pt idx="29">
                  <c:v>2.1399500623999999E-3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165272"/>
        <c:axId val="425165664"/>
        <c:extLst>
          <c:ext xmlns:c15="http://schemas.microsoft.com/office/drawing/2012/chart" uri="{02D57815-91ED-43cb-92C2-25804820EDAC}">
            <c15:filteredScatterSeries>
              <c15:ser>
                <c:idx val="5"/>
                <c:order val="1"/>
                <c:tx>
                  <c:v>5</c:v>
                </c:tx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Berea256_improved!$AF$3:$AF$33</c15:sqref>
                        </c15:formulaRef>
                      </c:ext>
                    </c:extLst>
                    <c:numCache>
                      <c:formatCode>0.00E+00</c:formatCode>
                      <c:ptCount val="31"/>
                      <c:pt idx="0">
                        <c:v>4.6463700000000001</c:v>
                      </c:pt>
                      <c:pt idx="1">
                        <c:v>7.0732676666999996</c:v>
                      </c:pt>
                      <c:pt idx="2">
                        <c:v>9.5001653333</c:v>
                      </c:pt>
                      <c:pt idx="3">
                        <c:v>11.927063</c:v>
                      </c:pt>
                      <c:pt idx="4">
                        <c:v>14.353960667000001</c:v>
                      </c:pt>
                      <c:pt idx="5">
                        <c:v>16.780858333000001</c:v>
                      </c:pt>
                      <c:pt idx="6">
                        <c:v>19.207756</c:v>
                      </c:pt>
                      <c:pt idx="7">
                        <c:v>21.634653666999998</c:v>
                      </c:pt>
                      <c:pt idx="8">
                        <c:v>24.061551333000001</c:v>
                      </c:pt>
                      <c:pt idx="9">
                        <c:v>26.488448999999999</c:v>
                      </c:pt>
                      <c:pt idx="10">
                        <c:v>28.915346667000001</c:v>
                      </c:pt>
                      <c:pt idx="11">
                        <c:v>31.342244333</c:v>
                      </c:pt>
                      <c:pt idx="12">
                        <c:v>33.769142000000002</c:v>
                      </c:pt>
                      <c:pt idx="13">
                        <c:v>36.196039667000001</c:v>
                      </c:pt>
                      <c:pt idx="14">
                        <c:v>38.622937333000003</c:v>
                      </c:pt>
                      <c:pt idx="15">
                        <c:v>41.049835000000002</c:v>
                      </c:pt>
                      <c:pt idx="16">
                        <c:v>43.476732667</c:v>
                      </c:pt>
                      <c:pt idx="17">
                        <c:v>45.903630333000002</c:v>
                      </c:pt>
                      <c:pt idx="18">
                        <c:v>48.330528000000001</c:v>
                      </c:pt>
                      <c:pt idx="19">
                        <c:v>50.757425667</c:v>
                      </c:pt>
                      <c:pt idx="20">
                        <c:v>53.184323333000002</c:v>
                      </c:pt>
                      <c:pt idx="21">
                        <c:v>55.611221</c:v>
                      </c:pt>
                      <c:pt idx="22">
                        <c:v>58.038118666999999</c:v>
                      </c:pt>
                      <c:pt idx="23">
                        <c:v>60.465016333000001</c:v>
                      </c:pt>
                      <c:pt idx="24">
                        <c:v>62.891914</c:v>
                      </c:pt>
                      <c:pt idx="25">
                        <c:v>65.318811667000006</c:v>
                      </c:pt>
                      <c:pt idx="26">
                        <c:v>67.745709332999994</c:v>
                      </c:pt>
                      <c:pt idx="27">
                        <c:v>70.172606999999999</c:v>
                      </c:pt>
                      <c:pt idx="28">
                        <c:v>72.599504667000005</c:v>
                      </c:pt>
                      <c:pt idx="29">
                        <c:v>75.026402332999993</c:v>
                      </c:pt>
                      <c:pt idx="30">
                        <c:v>77.453299999999999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Berea256_improved!$AH$3:$AH$33</c15:sqref>
                        </c15:formulaRef>
                      </c:ext>
                    </c:extLst>
                    <c:numCache>
                      <c:formatCode>0.00E+00</c:formatCode>
                      <c:ptCount val="31"/>
                      <c:pt idx="0">
                        <c:v>2.9845955652E-7</c:v>
                      </c:pt>
                      <c:pt idx="1">
                        <c:v>1.7282020148999998E-2</c:v>
                      </c:pt>
                      <c:pt idx="2">
                        <c:v>6.9762271079000002E-2</c:v>
                      </c:pt>
                      <c:pt idx="3">
                        <c:v>8.0005712551999994E-2</c:v>
                      </c:pt>
                      <c:pt idx="4">
                        <c:v>6.5043026727999997E-2</c:v>
                      </c:pt>
                      <c:pt idx="5">
                        <c:v>5.6695104909000003E-2</c:v>
                      </c:pt>
                      <c:pt idx="6">
                        <c:v>7.2581515712E-2</c:v>
                      </c:pt>
                      <c:pt idx="7">
                        <c:v>5.7553472704999997E-2</c:v>
                      </c:pt>
                      <c:pt idx="8">
                        <c:v>5.0852461229000001E-2</c:v>
                      </c:pt>
                      <c:pt idx="9">
                        <c:v>7.5251237136999993E-2</c:v>
                      </c:pt>
                      <c:pt idx="10">
                        <c:v>3.4225869721000002E-2</c:v>
                      </c:pt>
                      <c:pt idx="11">
                        <c:v>7.8771873209000004E-2</c:v>
                      </c:pt>
                      <c:pt idx="12">
                        <c:v>1.6231131589000001E-2</c:v>
                      </c:pt>
                      <c:pt idx="13">
                        <c:v>5.2875724503000002E-2</c:v>
                      </c:pt>
                      <c:pt idx="14">
                        <c:v>4.7437187173000002E-2</c:v>
                      </c:pt>
                      <c:pt idx="15">
                        <c:v>2.5240738334999999E-2</c:v>
                      </c:pt>
                      <c:pt idx="16">
                        <c:v>4.5081141088000001E-2</c:v>
                      </c:pt>
                      <c:pt idx="17">
                        <c:v>2.5815869423000001E-2</c:v>
                      </c:pt>
                      <c:pt idx="18">
                        <c:v>1.9567021277E-2</c:v>
                      </c:pt>
                      <c:pt idx="19">
                        <c:v>2.0872480999E-2</c:v>
                      </c:pt>
                      <c:pt idx="20">
                        <c:v>1.3088051909E-2</c:v>
                      </c:pt>
                      <c:pt idx="21">
                        <c:v>1.4696454514E-2</c:v>
                      </c:pt>
                      <c:pt idx="22">
                        <c:v>1.1127179379999999E-2</c:v>
                      </c:pt>
                      <c:pt idx="23">
                        <c:v>9.8718510446E-3</c:v>
                      </c:pt>
                      <c:pt idx="24">
                        <c:v>8.0703564286999999E-3</c:v>
                      </c:pt>
                      <c:pt idx="25">
                        <c:v>1.2028820218000001E-2</c:v>
                      </c:pt>
                      <c:pt idx="26">
                        <c:v>9.0361646192999995E-3</c:v>
                      </c:pt>
                      <c:pt idx="27">
                        <c:v>2.8479012461000001E-3</c:v>
                      </c:pt>
                      <c:pt idx="28">
                        <c:v>1.9671461302E-3</c:v>
                      </c:pt>
                      <c:pt idx="29">
                        <c:v>2.4321492062999999E-3</c:v>
                      </c:pt>
                      <c:pt idx="30">
                        <c:v>3.6877673275E-3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0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berea256_diffTI!$A$19</c15:sqref>
                        </c15:formulaRef>
                      </c:ext>
                    </c:extLst>
                    <c:strCache>
                      <c:ptCount val="1"/>
                      <c:pt idx="0">
                        <c:v>10Ir_50C20P_538540</c:v>
                      </c:pt>
                    </c:strCache>
                  </c:strRef>
                </c:tx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berea256_diffTI!$A$21:$A$51</c15:sqref>
                        </c15:formulaRef>
                      </c:ext>
                    </c:extLst>
                    <c:numCache>
                      <c:formatCode>0.00E+00</c:formatCode>
                      <c:ptCount val="31"/>
                      <c:pt idx="0">
                        <c:v>4.57613</c:v>
                      </c:pt>
                      <c:pt idx="1">
                        <c:v>6.6681256667</c:v>
                      </c:pt>
                      <c:pt idx="2">
                        <c:v>8.7601213333000008</c:v>
                      </c:pt>
                      <c:pt idx="3">
                        <c:v>10.852117</c:v>
                      </c:pt>
                      <c:pt idx="4">
                        <c:v>12.944112667000001</c:v>
                      </c:pt>
                      <c:pt idx="5">
                        <c:v>15.036108333</c:v>
                      </c:pt>
                      <c:pt idx="6">
                        <c:v>17.128104</c:v>
                      </c:pt>
                      <c:pt idx="7">
                        <c:v>19.220099666999999</c:v>
                      </c:pt>
                      <c:pt idx="8">
                        <c:v>21.312095332999998</c:v>
                      </c:pt>
                      <c:pt idx="9">
                        <c:v>23.404091000000001</c:v>
                      </c:pt>
                      <c:pt idx="10">
                        <c:v>25.496086667</c:v>
                      </c:pt>
                      <c:pt idx="11">
                        <c:v>27.588082332999999</c:v>
                      </c:pt>
                      <c:pt idx="12">
                        <c:v>29.680078000000002</c:v>
                      </c:pt>
                      <c:pt idx="13">
                        <c:v>31.772073667000001</c:v>
                      </c:pt>
                      <c:pt idx="14">
                        <c:v>33.864069333000003</c:v>
                      </c:pt>
                      <c:pt idx="15">
                        <c:v>35.956065000000002</c:v>
                      </c:pt>
                      <c:pt idx="16">
                        <c:v>38.048060667000001</c:v>
                      </c:pt>
                      <c:pt idx="17">
                        <c:v>40.140056332999997</c:v>
                      </c:pt>
                      <c:pt idx="18">
                        <c:v>42.232052000000003</c:v>
                      </c:pt>
                      <c:pt idx="19">
                        <c:v>44.324047667000002</c:v>
                      </c:pt>
                      <c:pt idx="20">
                        <c:v>46.416043332999998</c:v>
                      </c:pt>
                      <c:pt idx="21">
                        <c:v>48.508038999999997</c:v>
                      </c:pt>
                      <c:pt idx="22">
                        <c:v>50.600034667000003</c:v>
                      </c:pt>
                      <c:pt idx="23">
                        <c:v>52.692030332999998</c:v>
                      </c:pt>
                      <c:pt idx="24">
                        <c:v>54.784025999999997</c:v>
                      </c:pt>
                      <c:pt idx="25">
                        <c:v>56.876021667000003</c:v>
                      </c:pt>
                      <c:pt idx="26">
                        <c:v>58.968017332999999</c:v>
                      </c:pt>
                      <c:pt idx="27">
                        <c:v>61.060012999999998</c:v>
                      </c:pt>
                      <c:pt idx="28">
                        <c:v>63.152008666999997</c:v>
                      </c:pt>
                      <c:pt idx="29">
                        <c:v>65.244004333000007</c:v>
                      </c:pt>
                      <c:pt idx="30">
                        <c:v>67.335999999999999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berea256_diffTI!$C$21:$C$51</c15:sqref>
                        </c15:formulaRef>
                      </c:ext>
                    </c:extLst>
                    <c:numCache>
                      <c:formatCode>0.00E+00</c:formatCode>
                      <c:ptCount val="31"/>
                      <c:pt idx="0">
                        <c:v>3.1434919800000001E-7</c:v>
                      </c:pt>
                      <c:pt idx="1">
                        <c:v>8.5625551950999999E-3</c:v>
                      </c:pt>
                      <c:pt idx="2">
                        <c:v>5.1115405018999999E-2</c:v>
                      </c:pt>
                      <c:pt idx="3">
                        <c:v>7.8180262087999997E-2</c:v>
                      </c:pt>
                      <c:pt idx="4">
                        <c:v>6.6698334134000004E-2</c:v>
                      </c:pt>
                      <c:pt idx="5">
                        <c:v>5.7066986431E-2</c:v>
                      </c:pt>
                      <c:pt idx="6">
                        <c:v>5.3971577626000002E-2</c:v>
                      </c:pt>
                      <c:pt idx="7">
                        <c:v>7.6732991161999997E-2</c:v>
                      </c:pt>
                      <c:pt idx="8">
                        <c:v>5.9645273200000001E-2</c:v>
                      </c:pt>
                      <c:pt idx="9">
                        <c:v>3.0635546324E-2</c:v>
                      </c:pt>
                      <c:pt idx="10">
                        <c:v>9.3971278571999994E-2</c:v>
                      </c:pt>
                      <c:pt idx="11">
                        <c:v>3.4106902318000003E-2</c:v>
                      </c:pt>
                      <c:pt idx="12">
                        <c:v>4.1960923673999999E-2</c:v>
                      </c:pt>
                      <c:pt idx="13">
                        <c:v>6.4388491303000006E-2</c:v>
                      </c:pt>
                      <c:pt idx="14">
                        <c:v>1.0298713254000001E-2</c:v>
                      </c:pt>
                      <c:pt idx="15">
                        <c:v>6.0104853121000001E-2</c:v>
                      </c:pt>
                      <c:pt idx="16">
                        <c:v>2.6228054250999999E-2</c:v>
                      </c:pt>
                      <c:pt idx="17">
                        <c:v>3.7009609120000002E-2</c:v>
                      </c:pt>
                      <c:pt idx="18">
                        <c:v>2.4362389333999999E-2</c:v>
                      </c:pt>
                      <c:pt idx="19">
                        <c:v>2.0350977605999999E-2</c:v>
                      </c:pt>
                      <c:pt idx="20">
                        <c:v>2.507910973E-2</c:v>
                      </c:pt>
                      <c:pt idx="21">
                        <c:v>1.8619539792000001E-2</c:v>
                      </c:pt>
                      <c:pt idx="22">
                        <c:v>1.6895332395E-2</c:v>
                      </c:pt>
                      <c:pt idx="23">
                        <c:v>7.9756717253000008E-3</c:v>
                      </c:pt>
                      <c:pt idx="24">
                        <c:v>1.173466345E-2</c:v>
                      </c:pt>
                      <c:pt idx="25">
                        <c:v>4.2801812720999997E-3</c:v>
                      </c:pt>
                      <c:pt idx="26">
                        <c:v>2.6964909934999999E-3</c:v>
                      </c:pt>
                      <c:pt idx="27">
                        <c:v>8.1067605378999999E-3</c:v>
                      </c:pt>
                      <c:pt idx="28">
                        <c:v>3.4575315236E-3</c:v>
                      </c:pt>
                      <c:pt idx="29">
                        <c:v>2.1146292526000002E-3</c:v>
                      </c:pt>
                      <c:pt idx="30">
                        <c:v>3.6486512454E-3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2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berea256_diffTI!$E$19</c15:sqref>
                        </c15:formulaRef>
                      </c:ext>
                    </c:extLst>
                    <c:strCache>
                      <c:ptCount val="1"/>
                      <c:pt idx="0">
                        <c:v>10Ir_100C20P_538540</c:v>
                      </c:pt>
                    </c:strCache>
                  </c:strRef>
                </c:tx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berea256_diffTI!$E$21:$E$51</c15:sqref>
                        </c15:formulaRef>
                      </c:ext>
                    </c:extLst>
                    <c:numCache>
                      <c:formatCode>0.00E+00</c:formatCode>
                      <c:ptCount val="31"/>
                      <c:pt idx="0">
                        <c:v>4.4914899999999998</c:v>
                      </c:pt>
                      <c:pt idx="1">
                        <c:v>6.7204236667000004</c:v>
                      </c:pt>
                      <c:pt idx="2">
                        <c:v>8.9493573333000001</c:v>
                      </c:pt>
                      <c:pt idx="3">
                        <c:v>11.178291</c:v>
                      </c:pt>
                      <c:pt idx="4">
                        <c:v>13.407224666999999</c:v>
                      </c:pt>
                      <c:pt idx="5">
                        <c:v>15.636158332999999</c:v>
                      </c:pt>
                      <c:pt idx="6">
                        <c:v>17.865092000000001</c:v>
                      </c:pt>
                      <c:pt idx="7">
                        <c:v>20.094025667</c:v>
                      </c:pt>
                      <c:pt idx="8">
                        <c:v>22.322959333</c:v>
                      </c:pt>
                      <c:pt idx="9">
                        <c:v>24.551893</c:v>
                      </c:pt>
                      <c:pt idx="10">
                        <c:v>26.780826666999999</c:v>
                      </c:pt>
                      <c:pt idx="11">
                        <c:v>29.009760332999999</c:v>
                      </c:pt>
                      <c:pt idx="12">
                        <c:v>31.238693999999999</c:v>
                      </c:pt>
                      <c:pt idx="13">
                        <c:v>33.467627667000002</c:v>
                      </c:pt>
                      <c:pt idx="14">
                        <c:v>35.696561332999998</c:v>
                      </c:pt>
                      <c:pt idx="15">
                        <c:v>37.925494999999998</c:v>
                      </c:pt>
                      <c:pt idx="16">
                        <c:v>40.154428666999998</c:v>
                      </c:pt>
                      <c:pt idx="17">
                        <c:v>42.383362333000001</c:v>
                      </c:pt>
                      <c:pt idx="18">
                        <c:v>44.612296000000001</c:v>
                      </c:pt>
                      <c:pt idx="19">
                        <c:v>46.841229667</c:v>
                      </c:pt>
                      <c:pt idx="20">
                        <c:v>49.070163333000004</c:v>
                      </c:pt>
                      <c:pt idx="21">
                        <c:v>51.299097000000003</c:v>
                      </c:pt>
                      <c:pt idx="22">
                        <c:v>53.528030667000003</c:v>
                      </c:pt>
                      <c:pt idx="23">
                        <c:v>55.756964332999999</c:v>
                      </c:pt>
                      <c:pt idx="24">
                        <c:v>57.985897999999999</c:v>
                      </c:pt>
                      <c:pt idx="25">
                        <c:v>60.214831666999999</c:v>
                      </c:pt>
                      <c:pt idx="26">
                        <c:v>62.443765333000002</c:v>
                      </c:pt>
                      <c:pt idx="27">
                        <c:v>64.672698999999994</c:v>
                      </c:pt>
                      <c:pt idx="28">
                        <c:v>66.901632667000001</c:v>
                      </c:pt>
                      <c:pt idx="29">
                        <c:v>69.130566333000004</c:v>
                      </c:pt>
                      <c:pt idx="30">
                        <c:v>71.359499999999997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berea256_diffTI!$G$21:$G$51</c15:sqref>
                        </c15:formulaRef>
                      </c:ext>
                    </c:extLst>
                    <c:numCache>
                      <c:formatCode>0.00E+00</c:formatCode>
                      <c:ptCount val="31"/>
                      <c:pt idx="0">
                        <c:v>3.1481680166999999E-7</c:v>
                      </c:pt>
                      <c:pt idx="1">
                        <c:v>1.0170785485E-2</c:v>
                      </c:pt>
                      <c:pt idx="2">
                        <c:v>6.2551923529000006E-2</c:v>
                      </c:pt>
                      <c:pt idx="3">
                        <c:v>8.2299451181000002E-2</c:v>
                      </c:pt>
                      <c:pt idx="4">
                        <c:v>6.6170121952999997E-2</c:v>
                      </c:pt>
                      <c:pt idx="5">
                        <c:v>5.9745648068999999E-2</c:v>
                      </c:pt>
                      <c:pt idx="6">
                        <c:v>5.5342928637000001E-2</c:v>
                      </c:pt>
                      <c:pt idx="7">
                        <c:v>7.6932443715999999E-2</c:v>
                      </c:pt>
                      <c:pt idx="8">
                        <c:v>5.7317461894999998E-2</c:v>
                      </c:pt>
                      <c:pt idx="9">
                        <c:v>4.8867772798000003E-2</c:v>
                      </c:pt>
                      <c:pt idx="10">
                        <c:v>7.8044070472999993E-2</c:v>
                      </c:pt>
                      <c:pt idx="11">
                        <c:v>4.5314124811999999E-2</c:v>
                      </c:pt>
                      <c:pt idx="12">
                        <c:v>3.5237466634999999E-2</c:v>
                      </c:pt>
                      <c:pt idx="13">
                        <c:v>4.6619351215999999E-2</c:v>
                      </c:pt>
                      <c:pt idx="14">
                        <c:v>6.1192234227E-2</c:v>
                      </c:pt>
                      <c:pt idx="15">
                        <c:v>2.7840521396999999E-2</c:v>
                      </c:pt>
                      <c:pt idx="16">
                        <c:v>3.2786924921999999E-2</c:v>
                      </c:pt>
                      <c:pt idx="17">
                        <c:v>3.2550185551999997E-2</c:v>
                      </c:pt>
                      <c:pt idx="18">
                        <c:v>2.0475062612000001E-2</c:v>
                      </c:pt>
                      <c:pt idx="19">
                        <c:v>2.3108823965000001E-2</c:v>
                      </c:pt>
                      <c:pt idx="20">
                        <c:v>1.9513298549999999E-2</c:v>
                      </c:pt>
                      <c:pt idx="21">
                        <c:v>1.585009289E-2</c:v>
                      </c:pt>
                      <c:pt idx="22">
                        <c:v>1.5686697414E-2</c:v>
                      </c:pt>
                      <c:pt idx="23">
                        <c:v>4.2481389517000003E-3</c:v>
                      </c:pt>
                      <c:pt idx="24">
                        <c:v>6.1471098510000001E-3</c:v>
                      </c:pt>
                      <c:pt idx="25">
                        <c:v>2.8276887912000001E-3</c:v>
                      </c:pt>
                      <c:pt idx="26">
                        <c:v>2.1265900593000001E-3</c:v>
                      </c:pt>
                      <c:pt idx="27">
                        <c:v>4.645755348E-3</c:v>
                      </c:pt>
                      <c:pt idx="28">
                        <c:v>1.8136637276999999E-3</c:v>
                      </c:pt>
                      <c:pt idx="29">
                        <c:v>2.6964072220999999E-3</c:v>
                      </c:pt>
                      <c:pt idx="30">
                        <c:v>1.8769393050999999E-3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4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berea256_diffTI!$M$19</c15:sqref>
                        </c15:formulaRef>
                      </c:ext>
                    </c:extLst>
                    <c:strCache>
                      <c:ptCount val="1"/>
                      <c:pt idx="0">
                        <c:v>10I_50C20P_538540</c:v>
                      </c:pt>
                    </c:strCache>
                  </c:strRef>
                </c:tx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berea256_diffTI!$M$21:$M$49</c15:sqref>
                        </c15:formulaRef>
                      </c:ext>
                    </c:extLst>
                    <c:numCache>
                      <c:formatCode>0.00E+00</c:formatCode>
                      <c:ptCount val="29"/>
                      <c:pt idx="0">
                        <c:v>4.6578499999999998</c:v>
                      </c:pt>
                      <c:pt idx="1">
                        <c:v>6.9926750000000002</c:v>
                      </c:pt>
                      <c:pt idx="2">
                        <c:v>9.3275000000000006</c:v>
                      </c:pt>
                      <c:pt idx="3">
                        <c:v>11.662324999999999</c:v>
                      </c:pt>
                      <c:pt idx="4">
                        <c:v>13.99715</c:v>
                      </c:pt>
                      <c:pt idx="5">
                        <c:v>16.331975</c:v>
                      </c:pt>
                      <c:pt idx="6">
                        <c:v>18.666799999999999</c:v>
                      </c:pt>
                      <c:pt idx="7">
                        <c:v>21.001625000000001</c:v>
                      </c:pt>
                      <c:pt idx="8">
                        <c:v>23.336449999999999</c:v>
                      </c:pt>
                      <c:pt idx="9">
                        <c:v>25.671275000000001</c:v>
                      </c:pt>
                      <c:pt idx="10">
                        <c:v>28.0061</c:v>
                      </c:pt>
                      <c:pt idx="11">
                        <c:v>30.340924999999999</c:v>
                      </c:pt>
                      <c:pt idx="12">
                        <c:v>32.675750000000001</c:v>
                      </c:pt>
                      <c:pt idx="13">
                        <c:v>35.010575000000003</c:v>
                      </c:pt>
                      <c:pt idx="14">
                        <c:v>37.345399999999998</c:v>
                      </c:pt>
                      <c:pt idx="15">
                        <c:v>39.680225</c:v>
                      </c:pt>
                      <c:pt idx="16">
                        <c:v>42.015050000000002</c:v>
                      </c:pt>
                      <c:pt idx="17">
                        <c:v>44.349874999999997</c:v>
                      </c:pt>
                      <c:pt idx="18">
                        <c:v>46.684699999999999</c:v>
                      </c:pt>
                      <c:pt idx="19">
                        <c:v>49.019525000000002</c:v>
                      </c:pt>
                      <c:pt idx="20">
                        <c:v>51.354349999999997</c:v>
                      </c:pt>
                      <c:pt idx="21">
                        <c:v>53.689174999999999</c:v>
                      </c:pt>
                      <c:pt idx="22">
                        <c:v>56.024000000000001</c:v>
                      </c:pt>
                      <c:pt idx="23">
                        <c:v>58.358825000000003</c:v>
                      </c:pt>
                      <c:pt idx="24">
                        <c:v>60.693649999999998</c:v>
                      </c:pt>
                      <c:pt idx="25">
                        <c:v>63.028475</c:v>
                      </c:pt>
                      <c:pt idx="26">
                        <c:v>65.363299999999995</c:v>
                      </c:pt>
                      <c:pt idx="27">
                        <c:v>67.698125000000005</c:v>
                      </c:pt>
                      <c:pt idx="28">
                        <c:v>74.702600000000004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berea256_diffTI!$O$21:$O$49</c15:sqref>
                        </c15:formulaRef>
                      </c:ext>
                    </c:extLst>
                    <c:numCache>
                      <c:formatCode>0.00E+00</c:formatCode>
                      <c:ptCount val="29"/>
                      <c:pt idx="0">
                        <c:v>3.8993513317000001E-5</c:v>
                      </c:pt>
                      <c:pt idx="1">
                        <c:v>1.3821335093000001E-2</c:v>
                      </c:pt>
                      <c:pt idx="2">
                        <c:v>6.8810183464999994E-2</c:v>
                      </c:pt>
                      <c:pt idx="3">
                        <c:v>8.9869241767999999E-2</c:v>
                      </c:pt>
                      <c:pt idx="4">
                        <c:v>6.8541000510000005E-2</c:v>
                      </c:pt>
                      <c:pt idx="5">
                        <c:v>5.8952349186000001E-2</c:v>
                      </c:pt>
                      <c:pt idx="6">
                        <c:v>5.7363359017000001E-2</c:v>
                      </c:pt>
                      <c:pt idx="7">
                        <c:v>9.7423304562999996E-2</c:v>
                      </c:pt>
                      <c:pt idx="8">
                        <c:v>2.6505901357000001E-2</c:v>
                      </c:pt>
                      <c:pt idx="9">
                        <c:v>8.8779308693000006E-2</c:v>
                      </c:pt>
                      <c:pt idx="10">
                        <c:v>5.1255833069000001E-2</c:v>
                      </c:pt>
                      <c:pt idx="11">
                        <c:v>4.8688542399000001E-2</c:v>
                      </c:pt>
                      <c:pt idx="12">
                        <c:v>4.1232587358999997E-2</c:v>
                      </c:pt>
                      <c:pt idx="13">
                        <c:v>4.9456779292999999E-2</c:v>
                      </c:pt>
                      <c:pt idx="14">
                        <c:v>3.9133222505000002E-2</c:v>
                      </c:pt>
                      <c:pt idx="15">
                        <c:v>3.8946115742E-2</c:v>
                      </c:pt>
                      <c:pt idx="16">
                        <c:v>3.4288268512000002E-2</c:v>
                      </c:pt>
                      <c:pt idx="17">
                        <c:v>2.5112192942999999E-2</c:v>
                      </c:pt>
                      <c:pt idx="18">
                        <c:v>2.2758739906999999E-2</c:v>
                      </c:pt>
                      <c:pt idx="19">
                        <c:v>2.4849300862999999E-2</c:v>
                      </c:pt>
                      <c:pt idx="20">
                        <c:v>8.4870839461999997E-3</c:v>
                      </c:pt>
                      <c:pt idx="21">
                        <c:v>1.6639891229999999E-2</c:v>
                      </c:pt>
                      <c:pt idx="22">
                        <c:v>4.7273474083000004E-3</c:v>
                      </c:pt>
                      <c:pt idx="23">
                        <c:v>7.3172752541000004E-3</c:v>
                      </c:pt>
                      <c:pt idx="24">
                        <c:v>5.3889845166999999E-3</c:v>
                      </c:pt>
                      <c:pt idx="25">
                        <c:v>2.9125740211999999E-3</c:v>
                      </c:pt>
                      <c:pt idx="26">
                        <c:v>4.9094171544999997E-3</c:v>
                      </c:pt>
                      <c:pt idx="27">
                        <c:v>2.5707460226000001E-3</c:v>
                      </c:pt>
                      <c:pt idx="28">
                        <c:v>0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425165272"/>
        <c:scaling>
          <c:orientation val="minMax"/>
          <c:max val="80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165664"/>
        <c:crosses val="autoZero"/>
        <c:crossBetween val="midCat"/>
      </c:valAx>
      <c:valAx>
        <c:axId val="425165664"/>
        <c:scaling>
          <c:orientation val="minMax"/>
        </c:scaling>
        <c:delete val="0"/>
        <c:axPos val="l"/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165272"/>
        <c:crosses val="autoZero"/>
        <c:crossBetween val="midCat"/>
      </c:valAx>
    </c:plotArea>
    <c:legend>
      <c:legendPos val="tr"/>
      <c:layout/>
      <c:overlay val="1"/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Net PSD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3D DATA</c:v>
          </c:tx>
          <c:spPr>
            <a:ln w="38100"/>
          </c:spPr>
          <c:marker>
            <c:symbol val="none"/>
          </c:marker>
          <c:xVal>
            <c:numRef>
              <c:f>[1]NetProp!$J$4:$J$34</c:f>
              <c:numCache>
                <c:formatCode>General</c:formatCode>
                <c:ptCount val="31"/>
                <c:pt idx="0">
                  <c:v>0.53371400000000002</c:v>
                </c:pt>
                <c:pt idx="1">
                  <c:v>1.1447968666999999</c:v>
                </c:pt>
                <c:pt idx="2">
                  <c:v>1.7558797333</c:v>
                </c:pt>
                <c:pt idx="3">
                  <c:v>2.3669625999999999</c:v>
                </c:pt>
                <c:pt idx="4">
                  <c:v>2.9780454666999998</c:v>
                </c:pt>
                <c:pt idx="5">
                  <c:v>3.5891283333000001</c:v>
                </c:pt>
                <c:pt idx="6">
                  <c:v>4.2002112</c:v>
                </c:pt>
                <c:pt idx="7">
                  <c:v>4.8112940667000004</c:v>
                </c:pt>
                <c:pt idx="8">
                  <c:v>5.4223769332999998</c:v>
                </c:pt>
                <c:pt idx="9">
                  <c:v>6.0334598000000002</c:v>
                </c:pt>
                <c:pt idx="10">
                  <c:v>6.6445426666999996</c:v>
                </c:pt>
                <c:pt idx="11">
                  <c:v>7.2556255332999999</c:v>
                </c:pt>
                <c:pt idx="12">
                  <c:v>7.8667084000000003</c:v>
                </c:pt>
                <c:pt idx="13">
                  <c:v>8.4777912667000006</c:v>
                </c:pt>
                <c:pt idx="14">
                  <c:v>9.0888741332999992</c:v>
                </c:pt>
                <c:pt idx="15">
                  <c:v>9.6999569999999995</c:v>
                </c:pt>
                <c:pt idx="16">
                  <c:v>10.311039867</c:v>
                </c:pt>
                <c:pt idx="17">
                  <c:v>10.922122733</c:v>
                </c:pt>
                <c:pt idx="18">
                  <c:v>11.533205600000001</c:v>
                </c:pt>
                <c:pt idx="19">
                  <c:v>12.144288467000001</c:v>
                </c:pt>
                <c:pt idx="20">
                  <c:v>12.755371332999999</c:v>
                </c:pt>
                <c:pt idx="21">
                  <c:v>13.3664542</c:v>
                </c:pt>
                <c:pt idx="22">
                  <c:v>13.977537067</c:v>
                </c:pt>
                <c:pt idx="23">
                  <c:v>14.588619933</c:v>
                </c:pt>
                <c:pt idx="24">
                  <c:v>15.199702800000001</c:v>
                </c:pt>
                <c:pt idx="25">
                  <c:v>15.810785666999999</c:v>
                </c:pt>
                <c:pt idx="26">
                  <c:v>16.421868533000001</c:v>
                </c:pt>
                <c:pt idx="27">
                  <c:v>17.032951400000002</c:v>
                </c:pt>
                <c:pt idx="28">
                  <c:v>17.644034266999999</c:v>
                </c:pt>
                <c:pt idx="29">
                  <c:v>18.255117132999999</c:v>
                </c:pt>
                <c:pt idx="30">
                  <c:v>18.866199999999999</c:v>
                </c:pt>
              </c:numCache>
            </c:numRef>
          </c:xVal>
          <c:yVal>
            <c:numRef>
              <c:f>[1]NetProp!$L$4:$L$34</c:f>
              <c:numCache>
                <c:formatCode>General</c:formatCode>
                <c:ptCount val="31"/>
                <c:pt idx="0">
                  <c:v>2.9403722533999997E-7</c:v>
                </c:pt>
                <c:pt idx="1">
                  <c:v>8.0219235058999999E-2</c:v>
                </c:pt>
                <c:pt idx="2">
                  <c:v>9.0359392159999996E-2</c:v>
                </c:pt>
                <c:pt idx="3">
                  <c:v>9.0677854311999997E-2</c:v>
                </c:pt>
                <c:pt idx="4">
                  <c:v>4.4741294034999997E-2</c:v>
                </c:pt>
                <c:pt idx="5">
                  <c:v>3.2712228149000003E-2</c:v>
                </c:pt>
                <c:pt idx="6">
                  <c:v>2.9764500114999998E-2</c:v>
                </c:pt>
                <c:pt idx="7">
                  <c:v>2.5871160761999999E-2</c:v>
                </c:pt>
                <c:pt idx="8">
                  <c:v>3.6823151408999999E-2</c:v>
                </c:pt>
                <c:pt idx="9">
                  <c:v>3.4907801696000003E-2</c:v>
                </c:pt>
                <c:pt idx="10">
                  <c:v>3.4309743541999997E-2</c:v>
                </c:pt>
                <c:pt idx="11">
                  <c:v>2.8189936455000002E-2</c:v>
                </c:pt>
                <c:pt idx="12">
                  <c:v>3.7467385973999998E-2</c:v>
                </c:pt>
                <c:pt idx="13">
                  <c:v>2.7290467693E-2</c:v>
                </c:pt>
                <c:pt idx="14">
                  <c:v>3.1158249547E-2</c:v>
                </c:pt>
                <c:pt idx="15">
                  <c:v>2.1222732708999999E-2</c:v>
                </c:pt>
                <c:pt idx="16">
                  <c:v>2.8520723272999999E-2</c:v>
                </c:pt>
                <c:pt idx="17">
                  <c:v>4.3999455739999999E-2</c:v>
                </c:pt>
                <c:pt idx="18">
                  <c:v>3.5633193650999997E-2</c:v>
                </c:pt>
                <c:pt idx="19">
                  <c:v>2.8533341444999999E-2</c:v>
                </c:pt>
                <c:pt idx="20">
                  <c:v>1.7068281522E-2</c:v>
                </c:pt>
                <c:pt idx="21">
                  <c:v>2.1849590113999999E-2</c:v>
                </c:pt>
                <c:pt idx="22">
                  <c:v>2.2166566822000001E-2</c:v>
                </c:pt>
                <c:pt idx="23">
                  <c:v>3.4205642499000002E-2</c:v>
                </c:pt>
                <c:pt idx="24">
                  <c:v>1.2789743696E-2</c:v>
                </c:pt>
                <c:pt idx="25">
                  <c:v>5.7718974173000002E-2</c:v>
                </c:pt>
                <c:pt idx="26">
                  <c:v>1.5745406957999999E-2</c:v>
                </c:pt>
                <c:pt idx="27">
                  <c:v>7.7728477127999998E-3</c:v>
                </c:pt>
                <c:pt idx="28">
                  <c:v>8.2483312800999999E-3</c:v>
                </c:pt>
                <c:pt idx="29">
                  <c:v>9.2545372949000004E-3</c:v>
                </c:pt>
                <c:pt idx="30">
                  <c:v>1.0777936165E-2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3B7D-47C3-9377-84BEA14AD2A7}"/>
            </c:ext>
          </c:extLst>
        </c:ser>
        <c:ser>
          <c:idx val="2"/>
          <c:order val="1"/>
          <c:tx>
            <c:v>PARANN</c:v>
          </c:tx>
          <c:spPr>
            <a:ln w="3175">
              <a:prstDash val="solid"/>
            </a:ln>
          </c:spPr>
          <c:marker>
            <c:symbol val="none"/>
          </c:marker>
          <c:xVal>
            <c:numRef>
              <c:f>[1]NetProp!$N$4:$N$34</c:f>
              <c:numCache>
                <c:formatCode>General</c:formatCode>
                <c:ptCount val="31"/>
                <c:pt idx="0">
                  <c:v>0.54096200000000005</c:v>
                </c:pt>
                <c:pt idx="1">
                  <c:v>1.2466299332999999</c:v>
                </c:pt>
                <c:pt idx="2">
                  <c:v>1.9522978666999999</c:v>
                </c:pt>
                <c:pt idx="3">
                  <c:v>2.6579657999999999</c:v>
                </c:pt>
                <c:pt idx="4">
                  <c:v>3.3636337332999999</c:v>
                </c:pt>
                <c:pt idx="5">
                  <c:v>4.0693016667000004</c:v>
                </c:pt>
                <c:pt idx="6">
                  <c:v>4.7749696000000004</c:v>
                </c:pt>
                <c:pt idx="7">
                  <c:v>5.4806375333000004</c:v>
                </c:pt>
                <c:pt idx="8">
                  <c:v>6.1863054667000004</c:v>
                </c:pt>
                <c:pt idx="9">
                  <c:v>6.8919734000000004</c:v>
                </c:pt>
                <c:pt idx="10">
                  <c:v>7.5976413333000004</c:v>
                </c:pt>
                <c:pt idx="11">
                  <c:v>8.3033092666999995</c:v>
                </c:pt>
                <c:pt idx="12">
                  <c:v>9.0089772000000004</c:v>
                </c:pt>
                <c:pt idx="13">
                  <c:v>9.7146451332999995</c:v>
                </c:pt>
                <c:pt idx="14">
                  <c:v>10.420313067</c:v>
                </c:pt>
                <c:pt idx="15">
                  <c:v>11.125980999999999</c:v>
                </c:pt>
                <c:pt idx="16">
                  <c:v>11.831648933</c:v>
                </c:pt>
                <c:pt idx="17">
                  <c:v>12.537316866999999</c:v>
                </c:pt>
                <c:pt idx="18">
                  <c:v>13.2429848</c:v>
                </c:pt>
                <c:pt idx="19">
                  <c:v>13.948652732999999</c:v>
                </c:pt>
                <c:pt idx="20">
                  <c:v>14.654320667</c:v>
                </c:pt>
                <c:pt idx="21">
                  <c:v>15.359988599999999</c:v>
                </c:pt>
                <c:pt idx="22">
                  <c:v>16.065656532999999</c:v>
                </c:pt>
                <c:pt idx="23">
                  <c:v>16.771324466999999</c:v>
                </c:pt>
                <c:pt idx="24">
                  <c:v>17.4769924</c:v>
                </c:pt>
                <c:pt idx="25">
                  <c:v>18.182660333000001</c:v>
                </c:pt>
                <c:pt idx="26">
                  <c:v>18.888328266999999</c:v>
                </c:pt>
                <c:pt idx="27">
                  <c:v>19.593996199999999</c:v>
                </c:pt>
                <c:pt idx="28">
                  <c:v>21.005332067000001</c:v>
                </c:pt>
                <c:pt idx="29">
                  <c:v>21.710999999999999</c:v>
                </c:pt>
                <c:pt idx="30">
                  <c:v>21.710999999999999</c:v>
                </c:pt>
              </c:numCache>
            </c:numRef>
          </c:xVal>
          <c:yVal>
            <c:numRef>
              <c:f>[1]NetProp!$P$4:$P$34</c:f>
              <c:numCache>
                <c:formatCode>General</c:formatCode>
                <c:ptCount val="31"/>
                <c:pt idx="0">
                  <c:v>5.7844608919999996E-4</c:v>
                </c:pt>
                <c:pt idx="1">
                  <c:v>5.3002778572000003E-2</c:v>
                </c:pt>
                <c:pt idx="2">
                  <c:v>4.6002962074000002E-2</c:v>
                </c:pt>
                <c:pt idx="3">
                  <c:v>2.8714542948000001E-2</c:v>
                </c:pt>
                <c:pt idx="4">
                  <c:v>2.0623362095999999E-2</c:v>
                </c:pt>
                <c:pt idx="5">
                  <c:v>1.7979085313999998E-2</c:v>
                </c:pt>
                <c:pt idx="6">
                  <c:v>1.0624112252000001E-2</c:v>
                </c:pt>
                <c:pt idx="7">
                  <c:v>2.1801404101E-2</c:v>
                </c:pt>
                <c:pt idx="8">
                  <c:v>2.4948918281000002E-2</c:v>
                </c:pt>
                <c:pt idx="9">
                  <c:v>2.4700083139999999E-2</c:v>
                </c:pt>
                <c:pt idx="10">
                  <c:v>3.3330618818E-2</c:v>
                </c:pt>
                <c:pt idx="11">
                  <c:v>2.6397537355E-2</c:v>
                </c:pt>
                <c:pt idx="12">
                  <c:v>4.1583412558999999E-2</c:v>
                </c:pt>
                <c:pt idx="13">
                  <c:v>5.4558620040999997E-2</c:v>
                </c:pt>
                <c:pt idx="14">
                  <c:v>4.3738246077999997E-2</c:v>
                </c:pt>
                <c:pt idx="15">
                  <c:v>7.1086433741999994E-2</c:v>
                </c:pt>
                <c:pt idx="16">
                  <c:v>7.1918427963999998E-2</c:v>
                </c:pt>
                <c:pt idx="17">
                  <c:v>4.1515268768999997E-2</c:v>
                </c:pt>
                <c:pt idx="18">
                  <c:v>4.4681868224999997E-2</c:v>
                </c:pt>
                <c:pt idx="19">
                  <c:v>3.6643933586000002E-2</c:v>
                </c:pt>
                <c:pt idx="20">
                  <c:v>5.8921183122000002E-2</c:v>
                </c:pt>
                <c:pt idx="21">
                  <c:v>2.9875556362999999E-2</c:v>
                </c:pt>
                <c:pt idx="22">
                  <c:v>6.2655677861E-2</c:v>
                </c:pt>
                <c:pt idx="23">
                  <c:v>1.8947374486E-2</c:v>
                </c:pt>
                <c:pt idx="24">
                  <c:v>3.3585067782000003E-2</c:v>
                </c:pt>
                <c:pt idx="25">
                  <c:v>1.9067850870999999E-2</c:v>
                </c:pt>
                <c:pt idx="26">
                  <c:v>1.1678167053E-2</c:v>
                </c:pt>
                <c:pt idx="27">
                  <c:v>7.1387704263999995E-5</c:v>
                </c:pt>
                <c:pt idx="28">
                  <c:v>0</c:v>
                </c:pt>
                <c:pt idx="29">
                  <c:v>3.0713668138E-2</c:v>
                </c:pt>
                <c:pt idx="30">
                  <c:v>3.0713668138E-2</c:v>
                </c:pt>
              </c:numCache>
            </c:numRef>
          </c:yVal>
          <c:smooth val="0"/>
        </c:ser>
        <c:ser>
          <c:idx val="3"/>
          <c:order val="2"/>
          <c:tx>
            <c:v>PARKC</c:v>
          </c:tx>
          <c:marker>
            <c:symbol val="none"/>
          </c:marker>
          <c:xVal>
            <c:numRef>
              <c:f>[1]NetProp!$E$4:$E$34</c:f>
              <c:numCache>
                <c:formatCode>General</c:formatCode>
                <c:ptCount val="31"/>
                <c:pt idx="0">
                  <c:v>0.52164100000000002</c:v>
                </c:pt>
                <c:pt idx="1">
                  <c:v>1.1581529666999999</c:v>
                </c:pt>
                <c:pt idx="2">
                  <c:v>1.7946649333</c:v>
                </c:pt>
                <c:pt idx="3">
                  <c:v>2.4311769000000001</c:v>
                </c:pt>
                <c:pt idx="4">
                  <c:v>3.0676888667000002</c:v>
                </c:pt>
                <c:pt idx="5">
                  <c:v>3.7042008332999998</c:v>
                </c:pt>
                <c:pt idx="6">
                  <c:v>4.3407128000000004</c:v>
                </c:pt>
                <c:pt idx="7">
                  <c:v>4.9772247667</c:v>
                </c:pt>
                <c:pt idx="8">
                  <c:v>5.6137367332999997</c:v>
                </c:pt>
                <c:pt idx="9">
                  <c:v>6.2502487000000002</c:v>
                </c:pt>
                <c:pt idx="10">
                  <c:v>6.8867606666999999</c:v>
                </c:pt>
                <c:pt idx="11">
                  <c:v>7.5232726333000004</c:v>
                </c:pt>
                <c:pt idx="12">
                  <c:v>8.1597846000000001</c:v>
                </c:pt>
                <c:pt idx="13">
                  <c:v>8.7962965667000006</c:v>
                </c:pt>
                <c:pt idx="14">
                  <c:v>9.4328085332999994</c:v>
                </c:pt>
                <c:pt idx="15">
                  <c:v>10.0693205</c:v>
                </c:pt>
                <c:pt idx="16">
                  <c:v>10.705832467</c:v>
                </c:pt>
                <c:pt idx="17">
                  <c:v>11.342344432999999</c:v>
                </c:pt>
                <c:pt idx="18">
                  <c:v>11.9788564</c:v>
                </c:pt>
                <c:pt idx="19">
                  <c:v>12.615368367</c:v>
                </c:pt>
                <c:pt idx="20">
                  <c:v>13.251880333000001</c:v>
                </c:pt>
                <c:pt idx="21">
                  <c:v>13.8883923</c:v>
                </c:pt>
                <c:pt idx="22">
                  <c:v>14.524904267</c:v>
                </c:pt>
                <c:pt idx="23">
                  <c:v>15.161416233000001</c:v>
                </c:pt>
                <c:pt idx="24">
                  <c:v>15.797928199999999</c:v>
                </c:pt>
                <c:pt idx="25">
                  <c:v>16.434440167000002</c:v>
                </c:pt>
                <c:pt idx="26">
                  <c:v>17.070952132999999</c:v>
                </c:pt>
                <c:pt idx="27">
                  <c:v>17.707464099999999</c:v>
                </c:pt>
                <c:pt idx="28">
                  <c:v>18.343976067</c:v>
                </c:pt>
                <c:pt idx="29">
                  <c:v>18.980488033</c:v>
                </c:pt>
                <c:pt idx="30">
                  <c:v>19.617000000000001</c:v>
                </c:pt>
              </c:numCache>
            </c:numRef>
          </c:xVal>
          <c:yVal>
            <c:numRef>
              <c:f>[1]NetProp!$G$4:$G$34</c:f>
              <c:numCache>
                <c:formatCode>General</c:formatCode>
                <c:ptCount val="31"/>
                <c:pt idx="0">
                  <c:v>2.9742318006999999E-7</c:v>
                </c:pt>
                <c:pt idx="1">
                  <c:v>4.9822236765999998E-2</c:v>
                </c:pt>
                <c:pt idx="2">
                  <c:v>9.2292212329000006E-2</c:v>
                </c:pt>
                <c:pt idx="3">
                  <c:v>0.10545495946</c:v>
                </c:pt>
                <c:pt idx="4">
                  <c:v>5.0519116740000002E-2</c:v>
                </c:pt>
                <c:pt idx="5">
                  <c:v>2.6363883421E-2</c:v>
                </c:pt>
                <c:pt idx="6">
                  <c:v>2.5081103096E-2</c:v>
                </c:pt>
                <c:pt idx="7">
                  <c:v>2.5364552859000002E-2</c:v>
                </c:pt>
                <c:pt idx="8">
                  <c:v>2.2957503960999999E-2</c:v>
                </c:pt>
                <c:pt idx="9">
                  <c:v>2.7119039165000001E-2</c:v>
                </c:pt>
                <c:pt idx="10">
                  <c:v>3.6660961093000002E-2</c:v>
                </c:pt>
                <c:pt idx="11">
                  <c:v>2.7382539062E-2</c:v>
                </c:pt>
                <c:pt idx="12">
                  <c:v>4.4327655087999997E-2</c:v>
                </c:pt>
                <c:pt idx="13">
                  <c:v>5.0960767290999999E-2</c:v>
                </c:pt>
                <c:pt idx="14">
                  <c:v>3.8115391625000002E-2</c:v>
                </c:pt>
                <c:pt idx="15">
                  <c:v>3.7618674637999998E-2</c:v>
                </c:pt>
                <c:pt idx="16">
                  <c:v>3.7052682555999999E-2</c:v>
                </c:pt>
                <c:pt idx="17">
                  <c:v>2.9842847198999999E-2</c:v>
                </c:pt>
                <c:pt idx="18">
                  <c:v>2.051624883E-2</c:v>
                </c:pt>
                <c:pt idx="19">
                  <c:v>3.3280757647000003E-2</c:v>
                </c:pt>
                <c:pt idx="20">
                  <c:v>1.6804421486000001E-2</c:v>
                </c:pt>
                <c:pt idx="21">
                  <c:v>3.5808853564000001E-2</c:v>
                </c:pt>
                <c:pt idx="22">
                  <c:v>2.5679521306E-2</c:v>
                </c:pt>
                <c:pt idx="23">
                  <c:v>2.1378164796999999E-2</c:v>
                </c:pt>
                <c:pt idx="24">
                  <c:v>3.5004303387000002E-2</c:v>
                </c:pt>
                <c:pt idx="25">
                  <c:v>1.0693851809E-2</c:v>
                </c:pt>
                <c:pt idx="26">
                  <c:v>1.3838511011000001E-2</c:v>
                </c:pt>
                <c:pt idx="27">
                  <c:v>6.8957734719E-3</c:v>
                </c:pt>
                <c:pt idx="28">
                  <c:v>5.2495212627999999E-4</c:v>
                </c:pt>
                <c:pt idx="29">
                  <c:v>2.0277408922000001E-2</c:v>
                </c:pt>
                <c:pt idx="30">
                  <c:v>3.2360807865000001E-2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166448"/>
        <c:axId val="425166840"/>
      </c:scatterChart>
      <c:valAx>
        <c:axId val="425166448"/>
        <c:scaling>
          <c:orientation val="minMax"/>
          <c:max val="25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166840"/>
        <c:crosses val="autoZero"/>
        <c:crossBetween val="midCat"/>
      </c:valAx>
      <c:valAx>
        <c:axId val="425166840"/>
        <c:scaling>
          <c:orientation val="minMax"/>
        </c:scaling>
        <c:delete val="0"/>
        <c:axPos val="l"/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166448"/>
        <c:crosses val="autoZero"/>
        <c:crossBetween val="midCat"/>
      </c:valAx>
    </c:plotArea>
    <c:legend>
      <c:legendPos val="tr"/>
      <c:overlay val="1"/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Connectivity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3D DATA</c:v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[1]NetProp!$J$39:$J$68</c:f>
              <c:numCache>
                <c:formatCode>General</c:formatCode>
                <c:ptCount val="30"/>
                <c:pt idx="0">
                  <c:v>0.53371400000000002</c:v>
                </c:pt>
                <c:pt idx="1">
                  <c:v>0.60106456165</c:v>
                </c:pt>
                <c:pt idx="2">
                  <c:v>0.67691424108999998</c:v>
                </c:pt>
                <c:pt idx="3">
                  <c:v>0.76233556097999999</c:v>
                </c:pt>
                <c:pt idx="4">
                  <c:v>0.85853638799999998</c:v>
                </c:pt>
                <c:pt idx="5">
                  <c:v>0.96687701224</c:v>
                </c:pt>
                <c:pt idx="6">
                  <c:v>1.0888893818000001</c:v>
                </c:pt>
                <c:pt idx="7">
                  <c:v>1.2262987648000001</c:v>
                </c:pt>
                <c:pt idx="8">
                  <c:v>1.3810481447</c:v>
                </c:pt>
                <c:pt idx="9">
                  <c:v>1.5553256945</c:v>
                </c:pt>
                <c:pt idx="10">
                  <c:v>1.7515957176000001</c:v>
                </c:pt>
                <c:pt idx="11">
                  <c:v>1.9726334931</c:v>
                </c:pt>
                <c:pt idx="12">
                  <c:v>2.2215645193000002</c:v>
                </c:pt>
                <c:pt idx="13">
                  <c:v>2.5019087076000002</c:v>
                </c:pt>
                <c:pt idx="14">
                  <c:v>2.8176301550999998</c:v>
                </c:pt>
                <c:pt idx="15">
                  <c:v>3.1731931971999998</c:v>
                </c:pt>
                <c:pt idx="16">
                  <c:v>3.5736255337</c:v>
                </c:pt>
                <c:pt idx="17">
                  <c:v>4.0245893210999997</c:v>
                </c:pt>
                <c:pt idx="18">
                  <c:v>4.5324612358999996</c:v>
                </c:pt>
                <c:pt idx="19">
                  <c:v>5.1044226420000003</c:v>
                </c:pt>
                <c:pt idx="20">
                  <c:v>5.7485611353000001</c:v>
                </c:pt>
                <c:pt idx="21">
                  <c:v>6.4739849036999999</c:v>
                </c:pt>
                <c:pt idx="22">
                  <c:v>7.2909515175999999</c:v>
                </c:pt>
                <c:pt idx="23">
                  <c:v>8.2110129731000008</c:v>
                </c:pt>
                <c:pt idx="24">
                  <c:v>9.2471790385000006</c:v>
                </c:pt>
                <c:pt idx="25">
                  <c:v>10.414101214</c:v>
                </c:pt>
                <c:pt idx="26">
                  <c:v>11.728279905000001</c:v>
                </c:pt>
                <c:pt idx="27">
                  <c:v>13.208297740000001</c:v>
                </c:pt>
                <c:pt idx="28">
                  <c:v>14.87508233</c:v>
                </c:pt>
                <c:pt idx="29">
                  <c:v>16.752202190999999</c:v>
                </c:pt>
              </c:numCache>
            </c:numRef>
          </c:xVal>
          <c:yVal>
            <c:numRef>
              <c:f>[1]NetProp!$K$39:$K$68</c:f>
              <c:numCache>
                <c:formatCode>General</c:formatCode>
                <c:ptCount val="30"/>
                <c:pt idx="0">
                  <c:v>-131595.17069</c:v>
                </c:pt>
                <c:pt idx="1">
                  <c:v>-128786.93627999999</c:v>
                </c:pt>
                <c:pt idx="2">
                  <c:v>-111480.37536999999</c:v>
                </c:pt>
                <c:pt idx="3">
                  <c:v>-77650.946876000002</c:v>
                </c:pt>
                <c:pt idx="4">
                  <c:v>-36180.508469</c:v>
                </c:pt>
                <c:pt idx="5">
                  <c:v>-5747.0843777</c:v>
                </c:pt>
                <c:pt idx="6">
                  <c:v>20833.180869</c:v>
                </c:pt>
                <c:pt idx="7">
                  <c:v>30172.192983000001</c:v>
                </c:pt>
                <c:pt idx="8">
                  <c:v>43299.056164000001</c:v>
                </c:pt>
                <c:pt idx="9">
                  <c:v>56034.072681999998</c:v>
                </c:pt>
                <c:pt idx="10">
                  <c:v>48131.831662999997</c:v>
                </c:pt>
                <c:pt idx="11">
                  <c:v>31086.501861000001</c:v>
                </c:pt>
                <c:pt idx="12">
                  <c:v>12473.785411000001</c:v>
                </c:pt>
                <c:pt idx="13">
                  <c:v>6400.1621478999996</c:v>
                </c:pt>
                <c:pt idx="14">
                  <c:v>3657.2355130999999</c:v>
                </c:pt>
                <c:pt idx="15">
                  <c:v>1044.9244323</c:v>
                </c:pt>
                <c:pt idx="16">
                  <c:v>783.69332423000003</c:v>
                </c:pt>
                <c:pt idx="17">
                  <c:v>718.38554721000003</c:v>
                </c:pt>
                <c:pt idx="18">
                  <c:v>979.61665529000004</c:v>
                </c:pt>
                <c:pt idx="19">
                  <c:v>1175.5399863</c:v>
                </c:pt>
                <c:pt idx="20">
                  <c:v>1828.6177565</c:v>
                </c:pt>
                <c:pt idx="21">
                  <c:v>1828.6177565</c:v>
                </c:pt>
                <c:pt idx="22">
                  <c:v>1893.9255336000001</c:v>
                </c:pt>
                <c:pt idx="23">
                  <c:v>1763.3099795000001</c:v>
                </c:pt>
                <c:pt idx="24">
                  <c:v>1698.0022025000001</c:v>
                </c:pt>
                <c:pt idx="25">
                  <c:v>1240.8477634000001</c:v>
                </c:pt>
                <c:pt idx="26">
                  <c:v>914.30887827000004</c:v>
                </c:pt>
                <c:pt idx="27">
                  <c:v>1110.2322093</c:v>
                </c:pt>
                <c:pt idx="28">
                  <c:v>718.38554721000003</c:v>
                </c:pt>
                <c:pt idx="29">
                  <c:v>195.92333106000001</c:v>
                </c:pt>
              </c:numCache>
            </c:numRef>
          </c:yVal>
          <c:smooth val="0"/>
        </c:ser>
        <c:ser>
          <c:idx val="0"/>
          <c:order val="1"/>
          <c:tx>
            <c:v>PARKC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[1]NetProp!$E$39:$E$68</c:f>
              <c:numCache>
                <c:formatCode>General</c:formatCode>
                <c:ptCount val="30"/>
                <c:pt idx="0">
                  <c:v>0.52164100000000002</c:v>
                </c:pt>
                <c:pt idx="1">
                  <c:v>0.58868153625999997</c:v>
                </c:pt>
                <c:pt idx="2">
                  <c:v>0.66433802391999996</c:v>
                </c:pt>
                <c:pt idx="3">
                  <c:v>0.74971777241000004</c:v>
                </c:pt>
                <c:pt idx="4">
                  <c:v>0.84607040095999997</c:v>
                </c:pt>
                <c:pt idx="5">
                  <c:v>0.95480612800999998</c:v>
                </c:pt>
                <c:pt idx="6">
                  <c:v>1.0775164112</c:v>
                </c:pt>
                <c:pt idx="7">
                  <c:v>1.2159972401000001</c:v>
                </c:pt>
                <c:pt idx="8">
                  <c:v>1.3722754219</c:v>
                </c:pt>
                <c:pt idx="9">
                  <c:v>1.5486382464999999</c:v>
                </c:pt>
                <c:pt idx="10">
                  <c:v>1.7476669627000001</c:v>
                </c:pt>
                <c:pt idx="11">
                  <c:v>1.9722745575</c:v>
                </c:pt>
                <c:pt idx="12">
                  <c:v>2.2257483910999998</c:v>
                </c:pt>
                <c:pt idx="13">
                  <c:v>2.5117983099000001</c:v>
                </c:pt>
                <c:pt idx="14">
                  <c:v>2.8346109448000001</c:v>
                </c:pt>
                <c:pt idx="15">
                  <c:v>3.1989109861</c:v>
                </c:pt>
                <c:pt idx="16">
                  <c:v>3.6100303344000002</c:v>
                </c:pt>
                <c:pt idx="17">
                  <c:v>4.0739861383999996</c:v>
                </c:pt>
                <c:pt idx="18">
                  <c:v>4.5975688618000001</c:v>
                </c:pt>
                <c:pt idx="19">
                  <c:v>5.1884416690000004</c:v>
                </c:pt>
                <c:pt idx="20">
                  <c:v>5.8552525827000004</c:v>
                </c:pt>
                <c:pt idx="21">
                  <c:v>6.6077610571000003</c:v>
                </c:pt>
                <c:pt idx="22">
                  <c:v>7.4569808169999998</c:v>
                </c:pt>
                <c:pt idx="23">
                  <c:v>8.4153410549000007</c:v>
                </c:pt>
                <c:pt idx="24">
                  <c:v>9.4968683449999993</c:v>
                </c:pt>
                <c:pt idx="25">
                  <c:v>10.717391936</c:v>
                </c:pt>
                <c:pt idx="26">
                  <c:v>12.094775429</c:v>
                </c:pt>
                <c:pt idx="27">
                  <c:v>13.649178229</c:v>
                </c:pt>
                <c:pt idx="28">
                  <c:v>15.403350595999999</c:v>
                </c:pt>
                <c:pt idx="29">
                  <c:v>17.382966624000002</c:v>
                </c:pt>
              </c:numCache>
            </c:numRef>
          </c:xVal>
          <c:yVal>
            <c:numRef>
              <c:f>[1]NetProp!$F$39:$F$68</c:f>
              <c:numCache>
                <c:formatCode>General</c:formatCode>
                <c:ptCount val="30"/>
                <c:pt idx="0">
                  <c:v>-99267.821068999998</c:v>
                </c:pt>
                <c:pt idx="1">
                  <c:v>-97569.818866999994</c:v>
                </c:pt>
                <c:pt idx="2">
                  <c:v>-89798.193400999997</c:v>
                </c:pt>
                <c:pt idx="3">
                  <c:v>-69226.243640000001</c:v>
                </c:pt>
                <c:pt idx="4">
                  <c:v>-42972.517279</c:v>
                </c:pt>
                <c:pt idx="5">
                  <c:v>-19592.333105999998</c:v>
                </c:pt>
                <c:pt idx="6">
                  <c:v>2938.8499658999999</c:v>
                </c:pt>
                <c:pt idx="7">
                  <c:v>21094.411977</c:v>
                </c:pt>
                <c:pt idx="8">
                  <c:v>37029.509570000002</c:v>
                </c:pt>
                <c:pt idx="9">
                  <c:v>50482.911635999997</c:v>
                </c:pt>
                <c:pt idx="10">
                  <c:v>49895.141643000003</c:v>
                </c:pt>
                <c:pt idx="11">
                  <c:v>43690.902825999998</c:v>
                </c:pt>
                <c:pt idx="12">
                  <c:v>25012.878597999999</c:v>
                </c:pt>
                <c:pt idx="13">
                  <c:v>15935.097593</c:v>
                </c:pt>
                <c:pt idx="14">
                  <c:v>10449.244323000001</c:v>
                </c:pt>
                <c:pt idx="15">
                  <c:v>5420.5454926000002</c:v>
                </c:pt>
                <c:pt idx="16">
                  <c:v>3134.7732968999999</c:v>
                </c:pt>
                <c:pt idx="17">
                  <c:v>2416.3877496999999</c:v>
                </c:pt>
                <c:pt idx="18">
                  <c:v>1893.9255336000001</c:v>
                </c:pt>
                <c:pt idx="19">
                  <c:v>2089.8488646000001</c:v>
                </c:pt>
                <c:pt idx="20">
                  <c:v>1632.6944255000001</c:v>
                </c:pt>
                <c:pt idx="21">
                  <c:v>1893.9255336000001</c:v>
                </c:pt>
                <c:pt idx="22">
                  <c:v>2155.1566416000001</c:v>
                </c:pt>
                <c:pt idx="23">
                  <c:v>2351.0799726999999</c:v>
                </c:pt>
                <c:pt idx="24">
                  <c:v>2351.0799726999999</c:v>
                </c:pt>
                <c:pt idx="25">
                  <c:v>1763.3099795000001</c:v>
                </c:pt>
                <c:pt idx="26">
                  <c:v>1436.7710944</c:v>
                </c:pt>
                <c:pt idx="27">
                  <c:v>1240.8477634000001</c:v>
                </c:pt>
                <c:pt idx="28">
                  <c:v>587.76999317000002</c:v>
                </c:pt>
                <c:pt idx="29">
                  <c:v>326.53888510000002</c:v>
                </c:pt>
              </c:numCache>
            </c:numRef>
          </c:yVal>
          <c:smooth val="0"/>
        </c:ser>
        <c:ser>
          <c:idx val="2"/>
          <c:order val="2"/>
          <c:tx>
            <c:v>PARANN</c:v>
          </c:tx>
          <c:spPr>
            <a:ln w="3175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[1]NetProp!$N$39:$N$68</c:f>
              <c:numCache>
                <c:formatCode>General</c:formatCode>
                <c:ptCount val="30"/>
                <c:pt idx="0">
                  <c:v>0.54096200000000005</c:v>
                </c:pt>
                <c:pt idx="1">
                  <c:v>0.61181087828000003</c:v>
                </c:pt>
                <c:pt idx="2">
                  <c:v>0.69193871431999998</c:v>
                </c:pt>
                <c:pt idx="3">
                  <c:v>0.78256075754999999</c:v>
                </c:pt>
                <c:pt idx="4">
                  <c:v>0.88505141650999997</c:v>
                </c:pt>
                <c:pt idx="5">
                  <c:v>1.0009651038</c:v>
                </c:pt>
                <c:pt idx="6">
                  <c:v>1.1320598105999999</c:v>
                </c:pt>
                <c:pt idx="7">
                  <c:v>1.2803237695</c:v>
                </c:pt>
                <c:pt idx="8">
                  <c:v>1.4480056082999999</c:v>
                </c:pt>
                <c:pt idx="9">
                  <c:v>1.637648454</c:v>
                </c:pt>
                <c:pt idx="10">
                  <c:v>1.8521285024</c:v>
                </c:pt>
                <c:pt idx="11">
                  <c:v>2.0946986400999998</c:v>
                </c:pt>
                <c:pt idx="12">
                  <c:v>2.3690377785000001</c:v>
                </c:pt>
                <c:pt idx="13">
                  <c:v>2.6793066499</c:v>
                </c:pt>
                <c:pt idx="14">
                  <c:v>3.0302109107000001</c:v>
                </c:pt>
                <c:pt idx="15">
                  <c:v>3.4270725089999998</c:v>
                </c:pt>
                <c:pt idx="16">
                  <c:v>3.8759103997</c:v>
                </c:pt>
                <c:pt idx="17">
                  <c:v>4.3835318298999999</c:v>
                </c:pt>
                <c:pt idx="18">
                  <c:v>4.9576355803999999</c:v>
                </c:pt>
                <c:pt idx="19">
                  <c:v>5.6069287280999998</c:v>
                </c:pt>
                <c:pt idx="20">
                  <c:v>6.3412587013000001</c:v>
                </c:pt>
                <c:pt idx="21">
                  <c:v>7.1717626291999999</c:v>
                </c:pt>
                <c:pt idx="22">
                  <c:v>8.1110362519999999</c:v>
                </c:pt>
                <c:pt idx="23">
                  <c:v>9.1733249526999998</c:v>
                </c:pt>
                <c:pt idx="24">
                  <c:v>10.374739807999999</c:v>
                </c:pt>
                <c:pt idx="25">
                  <c:v>11.733501935</c:v>
                </c:pt>
                <c:pt idx="26">
                  <c:v>13.27021884</c:v>
                </c:pt>
                <c:pt idx="27">
                  <c:v>15.008196958999999</c:v>
                </c:pt>
                <c:pt idx="28">
                  <c:v>16.973795134</c:v>
                </c:pt>
                <c:pt idx="29">
                  <c:v>19.196824376999999</c:v>
                </c:pt>
              </c:numCache>
            </c:numRef>
          </c:xVal>
          <c:yVal>
            <c:numRef>
              <c:f>[1]NetProp!$O$39:$O$68</c:f>
              <c:numCache>
                <c:formatCode>General</c:formatCode>
                <c:ptCount val="30"/>
                <c:pt idx="0">
                  <c:v>-43952.133933999998</c:v>
                </c:pt>
                <c:pt idx="1">
                  <c:v>-36572.355130999997</c:v>
                </c:pt>
                <c:pt idx="2">
                  <c:v>-21943.413078000001</c:v>
                </c:pt>
                <c:pt idx="3">
                  <c:v>-11624.784309000001</c:v>
                </c:pt>
                <c:pt idx="4">
                  <c:v>-6073.6232627999998</c:v>
                </c:pt>
                <c:pt idx="5">
                  <c:v>-2481.6955266999998</c:v>
                </c:pt>
                <c:pt idx="6">
                  <c:v>326.53888510000002</c:v>
                </c:pt>
                <c:pt idx="7">
                  <c:v>849.00110125000003</c:v>
                </c:pt>
                <c:pt idx="8">
                  <c:v>1567.3866485000001</c:v>
                </c:pt>
                <c:pt idx="9">
                  <c:v>2024.5410876000001</c:v>
                </c:pt>
                <c:pt idx="10">
                  <c:v>2416.3877496999999</c:v>
                </c:pt>
                <c:pt idx="11">
                  <c:v>1893.9255336000001</c:v>
                </c:pt>
                <c:pt idx="12">
                  <c:v>522.46221615000002</c:v>
                </c:pt>
                <c:pt idx="13">
                  <c:v>326.53888510000002</c:v>
                </c:pt>
                <c:pt idx="14">
                  <c:v>65.307777019</c:v>
                </c:pt>
                <c:pt idx="15">
                  <c:v>130.61555404000001</c:v>
                </c:pt>
                <c:pt idx="16">
                  <c:v>195.92333106000001</c:v>
                </c:pt>
                <c:pt idx="17">
                  <c:v>391.84666211000001</c:v>
                </c:pt>
                <c:pt idx="18">
                  <c:v>326.53888510000002</c:v>
                </c:pt>
                <c:pt idx="19">
                  <c:v>587.76999317000002</c:v>
                </c:pt>
                <c:pt idx="20">
                  <c:v>653.07777019000002</c:v>
                </c:pt>
                <c:pt idx="21">
                  <c:v>653.07777019000002</c:v>
                </c:pt>
                <c:pt idx="22">
                  <c:v>783.69332423000003</c:v>
                </c:pt>
                <c:pt idx="23">
                  <c:v>914.30887827000004</c:v>
                </c:pt>
                <c:pt idx="24">
                  <c:v>1175.5399863</c:v>
                </c:pt>
                <c:pt idx="25">
                  <c:v>1240.8477634000001</c:v>
                </c:pt>
                <c:pt idx="26">
                  <c:v>1175.5399863</c:v>
                </c:pt>
                <c:pt idx="27">
                  <c:v>653.07777019000002</c:v>
                </c:pt>
                <c:pt idx="28">
                  <c:v>326.53888510000002</c:v>
                </c:pt>
                <c:pt idx="29">
                  <c:v>195.92333106000001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167624"/>
        <c:axId val="425168016"/>
      </c:scatterChart>
      <c:valAx>
        <c:axId val="425167624"/>
        <c:scaling>
          <c:orientation val="minMax"/>
          <c:max val="3"/>
        </c:scaling>
        <c:delete val="0"/>
        <c:axPos val="b"/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168016"/>
        <c:crosses val="autoZero"/>
        <c:crossBetween val="midCat"/>
      </c:valAx>
      <c:valAx>
        <c:axId val="425168016"/>
        <c:scaling>
          <c:orientation val="minMax"/>
          <c:max val="60000"/>
          <c:min val="-100000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167624"/>
        <c:crosses val="autoZero"/>
        <c:crossBetween val="midCat"/>
        <c:majorUnit val="20000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8056384514435696"/>
          <c:y val="0.14393518518518519"/>
          <c:w val="0.19436154855643045"/>
          <c:h val="0.2343766404199475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Shape factor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3D DATA</c:v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[1]NetProp!$J$113:$J$143</c:f>
              <c:numCache>
                <c:formatCode>General</c:formatCode>
                <c:ptCount val="31"/>
                <c:pt idx="0">
                  <c:v>6.5717800000000002E-3</c:v>
                </c:pt>
                <c:pt idx="1">
                  <c:v>8.7159106666999994E-3</c:v>
                </c:pt>
                <c:pt idx="2">
                  <c:v>1.0860041333E-2</c:v>
                </c:pt>
                <c:pt idx="3">
                  <c:v>1.3004172E-2</c:v>
                </c:pt>
                <c:pt idx="4">
                  <c:v>1.5148302666999999E-2</c:v>
                </c:pt>
                <c:pt idx="5">
                  <c:v>1.7292433332999999E-2</c:v>
                </c:pt>
                <c:pt idx="6">
                  <c:v>1.9436564E-2</c:v>
                </c:pt>
                <c:pt idx="7">
                  <c:v>2.1580694667000001E-2</c:v>
                </c:pt>
                <c:pt idx="8">
                  <c:v>2.3724825333000001E-2</c:v>
                </c:pt>
                <c:pt idx="9">
                  <c:v>2.5868955999999999E-2</c:v>
                </c:pt>
                <c:pt idx="10">
                  <c:v>2.8013086667E-2</c:v>
                </c:pt>
                <c:pt idx="11">
                  <c:v>3.0157217332999999E-2</c:v>
                </c:pt>
                <c:pt idx="12">
                  <c:v>3.2301348000000001E-2</c:v>
                </c:pt>
                <c:pt idx="13">
                  <c:v>3.4445478666999998E-2</c:v>
                </c:pt>
                <c:pt idx="14">
                  <c:v>3.6589609332999998E-2</c:v>
                </c:pt>
                <c:pt idx="15">
                  <c:v>3.8733740000000003E-2</c:v>
                </c:pt>
                <c:pt idx="16">
                  <c:v>4.0877870667000001E-2</c:v>
                </c:pt>
                <c:pt idx="17">
                  <c:v>4.3022001333E-2</c:v>
                </c:pt>
                <c:pt idx="18">
                  <c:v>4.5166131999999998E-2</c:v>
                </c:pt>
                <c:pt idx="19">
                  <c:v>4.7310262667000003E-2</c:v>
                </c:pt>
                <c:pt idx="20">
                  <c:v>4.9454393333000002E-2</c:v>
                </c:pt>
                <c:pt idx="21">
                  <c:v>5.1598524E-2</c:v>
                </c:pt>
                <c:pt idx="22">
                  <c:v>5.3742654666999998E-2</c:v>
                </c:pt>
                <c:pt idx="23">
                  <c:v>5.5886785332999997E-2</c:v>
                </c:pt>
                <c:pt idx="24">
                  <c:v>5.8030916000000002E-2</c:v>
                </c:pt>
                <c:pt idx="25">
                  <c:v>6.0175046667E-2</c:v>
                </c:pt>
                <c:pt idx="26">
                  <c:v>6.2319177332999999E-2</c:v>
                </c:pt>
                <c:pt idx="27">
                  <c:v>6.4463307999999997E-2</c:v>
                </c:pt>
                <c:pt idx="28">
                  <c:v>6.6607438667000002E-2</c:v>
                </c:pt>
                <c:pt idx="29">
                  <c:v>6.8751569333000001E-2</c:v>
                </c:pt>
                <c:pt idx="30">
                  <c:v>7.0895700000000006E-2</c:v>
                </c:pt>
              </c:numCache>
            </c:numRef>
          </c:xVal>
          <c:yVal>
            <c:numRef>
              <c:f>[1]NetProp!$L$113:$L$143</c:f>
              <c:numCache>
                <c:formatCode>General</c:formatCode>
                <c:ptCount val="31"/>
                <c:pt idx="0">
                  <c:v>5.4102903588000001E-5</c:v>
                </c:pt>
                <c:pt idx="1">
                  <c:v>1.1320426571000001E-4</c:v>
                </c:pt>
                <c:pt idx="2">
                  <c:v>3.2755749416E-4</c:v>
                </c:pt>
                <c:pt idx="3">
                  <c:v>8.3065541127999999E-4</c:v>
                </c:pt>
                <c:pt idx="4">
                  <c:v>1.8465557606999999E-3</c:v>
                </c:pt>
                <c:pt idx="5">
                  <c:v>3.2588131319000002E-3</c:v>
                </c:pt>
                <c:pt idx="6">
                  <c:v>3.2105962864000001E-3</c:v>
                </c:pt>
                <c:pt idx="7">
                  <c:v>7.8643211563999994E-3</c:v>
                </c:pt>
                <c:pt idx="8">
                  <c:v>9.0883962091999997E-3</c:v>
                </c:pt>
                <c:pt idx="9">
                  <c:v>1.0291597877E-2</c:v>
                </c:pt>
                <c:pt idx="10">
                  <c:v>1.9722255896000001E-2</c:v>
                </c:pt>
                <c:pt idx="11">
                  <c:v>3.0726007239999999E-2</c:v>
                </c:pt>
                <c:pt idx="12">
                  <c:v>7.4168808342E-2</c:v>
                </c:pt>
                <c:pt idx="13">
                  <c:v>7.4109723337E-2</c:v>
                </c:pt>
                <c:pt idx="14">
                  <c:v>9.5064575169999999E-2</c:v>
                </c:pt>
                <c:pt idx="15">
                  <c:v>0.12745776594</c:v>
                </c:pt>
                <c:pt idx="16">
                  <c:v>0.14330020732000001</c:v>
                </c:pt>
                <c:pt idx="17">
                  <c:v>0.1069093047</c:v>
                </c:pt>
                <c:pt idx="18">
                  <c:v>8.9300286697999998E-2</c:v>
                </c:pt>
                <c:pt idx="19">
                  <c:v>4.4541334518999998E-2</c:v>
                </c:pt>
                <c:pt idx="20">
                  <c:v>4.9650833967999998E-2</c:v>
                </c:pt>
                <c:pt idx="21">
                  <c:v>4.3352580783999999E-2</c:v>
                </c:pt>
                <c:pt idx="22">
                  <c:v>1.7626354518000001E-2</c:v>
                </c:pt>
                <c:pt idx="23">
                  <c:v>1.8715178166000001E-2</c:v>
                </c:pt>
                <c:pt idx="24">
                  <c:v>1.2897650696000001E-2</c:v>
                </c:pt>
                <c:pt idx="25">
                  <c:v>6.4923438154000004E-3</c:v>
                </c:pt>
                <c:pt idx="26">
                  <c:v>5.7701859966000002E-3</c:v>
                </c:pt>
                <c:pt idx="27">
                  <c:v>2.1329467136999999E-3</c:v>
                </c:pt>
                <c:pt idx="28">
                  <c:v>6.8304924736000002E-4</c:v>
                </c:pt>
                <c:pt idx="29">
                  <c:v>2.9550754904000002E-4</c:v>
                </c:pt>
                <c:pt idx="30">
                  <c:v>1.9729889315E-4</c:v>
                </c:pt>
              </c:numCache>
            </c:numRef>
          </c:yVal>
          <c:smooth val="0"/>
        </c:ser>
        <c:ser>
          <c:idx val="1"/>
          <c:order val="1"/>
          <c:tx>
            <c:v>PARKC</c:v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[1]NetProp!$E$113:$E$143</c:f>
              <c:numCache>
                <c:formatCode>General</c:formatCode>
                <c:ptCount val="31"/>
                <c:pt idx="0">
                  <c:v>7.6620200000000003E-3</c:v>
                </c:pt>
                <c:pt idx="1">
                  <c:v>9.7698093332999995E-3</c:v>
                </c:pt>
                <c:pt idx="2">
                  <c:v>1.1877598667E-2</c:v>
                </c:pt>
                <c:pt idx="3">
                  <c:v>1.3985388E-2</c:v>
                </c:pt>
                <c:pt idx="4">
                  <c:v>1.6093177332999999E-2</c:v>
                </c:pt>
                <c:pt idx="5">
                  <c:v>1.8200966666999999E-2</c:v>
                </c:pt>
                <c:pt idx="6">
                  <c:v>2.0308756000000001E-2</c:v>
                </c:pt>
                <c:pt idx="7">
                  <c:v>2.2416545332999999E-2</c:v>
                </c:pt>
                <c:pt idx="8">
                  <c:v>2.4524334666999999E-2</c:v>
                </c:pt>
                <c:pt idx="9">
                  <c:v>2.6632124E-2</c:v>
                </c:pt>
                <c:pt idx="10">
                  <c:v>2.8739913333000001E-2</c:v>
                </c:pt>
                <c:pt idx="11">
                  <c:v>3.0847702667000002E-2</c:v>
                </c:pt>
                <c:pt idx="12">
                  <c:v>3.2955492000000003E-2</c:v>
                </c:pt>
                <c:pt idx="13">
                  <c:v>3.5063281332999997E-2</c:v>
                </c:pt>
                <c:pt idx="14">
                  <c:v>3.7171070666999997E-2</c:v>
                </c:pt>
                <c:pt idx="15">
                  <c:v>3.9278859999999999E-2</c:v>
                </c:pt>
                <c:pt idx="16">
                  <c:v>4.1386649333E-2</c:v>
                </c:pt>
                <c:pt idx="17">
                  <c:v>4.3494438667E-2</c:v>
                </c:pt>
                <c:pt idx="18">
                  <c:v>4.5602228000000002E-2</c:v>
                </c:pt>
                <c:pt idx="19">
                  <c:v>4.7710017333000003E-2</c:v>
                </c:pt>
                <c:pt idx="20">
                  <c:v>4.9817806667000003E-2</c:v>
                </c:pt>
                <c:pt idx="21">
                  <c:v>5.1925595999999997E-2</c:v>
                </c:pt>
                <c:pt idx="22">
                  <c:v>5.4033385332999999E-2</c:v>
                </c:pt>
                <c:pt idx="23">
                  <c:v>5.6141174666999999E-2</c:v>
                </c:pt>
                <c:pt idx="24">
                  <c:v>5.8248964E-2</c:v>
                </c:pt>
                <c:pt idx="25">
                  <c:v>6.0356753333000002E-2</c:v>
                </c:pt>
                <c:pt idx="26">
                  <c:v>6.2464542667000002E-2</c:v>
                </c:pt>
                <c:pt idx="27">
                  <c:v>6.4572331999999996E-2</c:v>
                </c:pt>
                <c:pt idx="28">
                  <c:v>6.6680121332999998E-2</c:v>
                </c:pt>
                <c:pt idx="29">
                  <c:v>6.8787910667000005E-2</c:v>
                </c:pt>
                <c:pt idx="30">
                  <c:v>7.0895700000000006E-2</c:v>
                </c:pt>
              </c:numCache>
            </c:numRef>
          </c:xVal>
          <c:yVal>
            <c:numRef>
              <c:f>[1]NetProp!$G$113:$G$143</c:f>
              <c:numCache>
                <c:formatCode>General</c:formatCode>
                <c:ptCount val="31"/>
                <c:pt idx="0">
                  <c:v>4.1341969654E-5</c:v>
                </c:pt>
                <c:pt idx="1">
                  <c:v>2.9742318006999999E-7</c:v>
                </c:pt>
                <c:pt idx="2">
                  <c:v>1.8975586701000001E-4</c:v>
                </c:pt>
                <c:pt idx="3">
                  <c:v>4.5624736582000001E-4</c:v>
                </c:pt>
                <c:pt idx="4">
                  <c:v>1.4103796292000001E-3</c:v>
                </c:pt>
                <c:pt idx="5">
                  <c:v>1.1180129619E-3</c:v>
                </c:pt>
                <c:pt idx="6">
                  <c:v>7.3841274466999998E-3</c:v>
                </c:pt>
                <c:pt idx="7">
                  <c:v>1.497526991E-2</c:v>
                </c:pt>
                <c:pt idx="8">
                  <c:v>9.4964271664999995E-3</c:v>
                </c:pt>
                <c:pt idx="9">
                  <c:v>2.6905203595999998E-2</c:v>
                </c:pt>
                <c:pt idx="10">
                  <c:v>2.6589637318000001E-2</c:v>
                </c:pt>
                <c:pt idx="11">
                  <c:v>3.3698940901999999E-2</c:v>
                </c:pt>
                <c:pt idx="12">
                  <c:v>7.1564183241000001E-2</c:v>
                </c:pt>
                <c:pt idx="13">
                  <c:v>9.9541586498000004E-2</c:v>
                </c:pt>
                <c:pt idx="14">
                  <c:v>0.12809210754</c:v>
                </c:pt>
                <c:pt idx="15">
                  <c:v>0.13411164699</c:v>
                </c:pt>
                <c:pt idx="16">
                  <c:v>0.11216270645</c:v>
                </c:pt>
                <c:pt idx="17">
                  <c:v>0.11609440028</c:v>
                </c:pt>
                <c:pt idx="18">
                  <c:v>6.0035753143999997E-2</c:v>
                </c:pt>
                <c:pt idx="19">
                  <c:v>5.3176567288E-2</c:v>
                </c:pt>
                <c:pt idx="20">
                  <c:v>2.8302792218E-2</c:v>
                </c:pt>
                <c:pt idx="21">
                  <c:v>2.1767516404999999E-2</c:v>
                </c:pt>
                <c:pt idx="22">
                  <c:v>1.6052821811000002E-2</c:v>
                </c:pt>
                <c:pt idx="23">
                  <c:v>1.6628922582000001E-2</c:v>
                </c:pt>
                <c:pt idx="24">
                  <c:v>8.8917608270999999E-3</c:v>
                </c:pt>
                <c:pt idx="25">
                  <c:v>4.6552663324999997E-3</c:v>
                </c:pt>
                <c:pt idx="26">
                  <c:v>4.5238031516999996E-3</c:v>
                </c:pt>
                <c:pt idx="27">
                  <c:v>1.2259780126E-3</c:v>
                </c:pt>
                <c:pt idx="28">
                  <c:v>5.6450876072000004E-4</c:v>
                </c:pt>
                <c:pt idx="29">
                  <c:v>1.7904904509000001E-4</c:v>
                </c:pt>
                <c:pt idx="30">
                  <c:v>1.6298785998999999E-4</c:v>
                </c:pt>
              </c:numCache>
            </c:numRef>
          </c:yVal>
          <c:smooth val="0"/>
        </c:ser>
        <c:ser>
          <c:idx val="2"/>
          <c:order val="2"/>
          <c:tx>
            <c:v>PARANN</c:v>
          </c:tx>
          <c:spPr>
            <a:ln w="3175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[1]NetProp!$N$113:$N$143</c:f>
              <c:numCache>
                <c:formatCode>General</c:formatCode>
                <c:ptCount val="31"/>
                <c:pt idx="0">
                  <c:v>4.0872399999999998E-3</c:v>
                </c:pt>
                <c:pt idx="1">
                  <c:v>6.3141886667E-3</c:v>
                </c:pt>
                <c:pt idx="2">
                  <c:v>8.5411373332999994E-3</c:v>
                </c:pt>
                <c:pt idx="3">
                  <c:v>1.0768086E-2</c:v>
                </c:pt>
                <c:pt idx="4">
                  <c:v>1.2995034666999999E-2</c:v>
                </c:pt>
                <c:pt idx="5">
                  <c:v>1.5221983333000001E-2</c:v>
                </c:pt>
                <c:pt idx="6">
                  <c:v>1.7448932E-2</c:v>
                </c:pt>
                <c:pt idx="7">
                  <c:v>1.9675880667E-2</c:v>
                </c:pt>
                <c:pt idx="8">
                  <c:v>2.1902829333000001E-2</c:v>
                </c:pt>
                <c:pt idx="9">
                  <c:v>2.4129778000000001E-2</c:v>
                </c:pt>
                <c:pt idx="10">
                  <c:v>2.6356726667000001E-2</c:v>
                </c:pt>
                <c:pt idx="11">
                  <c:v>2.8583675332999998E-2</c:v>
                </c:pt>
                <c:pt idx="12">
                  <c:v>3.0810624000000002E-2</c:v>
                </c:pt>
                <c:pt idx="13">
                  <c:v>3.3037572666999998E-2</c:v>
                </c:pt>
                <c:pt idx="14">
                  <c:v>3.5264521333000003E-2</c:v>
                </c:pt>
                <c:pt idx="15">
                  <c:v>3.7491469999999999E-2</c:v>
                </c:pt>
                <c:pt idx="16">
                  <c:v>3.9718418667000002E-2</c:v>
                </c:pt>
                <c:pt idx="17">
                  <c:v>4.1945367333E-2</c:v>
                </c:pt>
                <c:pt idx="18">
                  <c:v>4.4172316000000003E-2</c:v>
                </c:pt>
                <c:pt idx="19">
                  <c:v>4.6399264666999999E-2</c:v>
                </c:pt>
                <c:pt idx="20">
                  <c:v>4.8626213332999997E-2</c:v>
                </c:pt>
                <c:pt idx="21">
                  <c:v>5.0853162E-2</c:v>
                </c:pt>
                <c:pt idx="22">
                  <c:v>5.3080110666999997E-2</c:v>
                </c:pt>
                <c:pt idx="23">
                  <c:v>5.5307059333000001E-2</c:v>
                </c:pt>
                <c:pt idx="24">
                  <c:v>5.7534007999999998E-2</c:v>
                </c:pt>
                <c:pt idx="25">
                  <c:v>5.9760956667000001E-2</c:v>
                </c:pt>
                <c:pt idx="26">
                  <c:v>6.1987905332999998E-2</c:v>
                </c:pt>
                <c:pt idx="27">
                  <c:v>6.4214854000000002E-2</c:v>
                </c:pt>
                <c:pt idx="28">
                  <c:v>6.6441802667000005E-2</c:v>
                </c:pt>
                <c:pt idx="29">
                  <c:v>6.8668751333000003E-2</c:v>
                </c:pt>
                <c:pt idx="30">
                  <c:v>7.0895700000000006E-2</c:v>
                </c:pt>
              </c:numCache>
            </c:numRef>
          </c:xVal>
          <c:yVal>
            <c:numRef>
              <c:f>[1]NetProp!$P$113:$P$143</c:f>
              <c:numCache>
                <c:formatCode>General</c:formatCode>
                <c:ptCount val="31"/>
                <c:pt idx="0">
                  <c:v>2.5558523430999998E-5</c:v>
                </c:pt>
                <c:pt idx="1">
                  <c:v>3.7573951517999999E-4</c:v>
                </c:pt>
                <c:pt idx="2">
                  <c:v>5.9342759303000001E-5</c:v>
                </c:pt>
                <c:pt idx="3">
                  <c:v>3.8837201204000002E-4</c:v>
                </c:pt>
                <c:pt idx="4">
                  <c:v>2.1563167066000001E-4</c:v>
                </c:pt>
                <c:pt idx="5">
                  <c:v>2.6149012158E-3</c:v>
                </c:pt>
                <c:pt idx="6">
                  <c:v>2.5649568788E-3</c:v>
                </c:pt>
                <c:pt idx="7">
                  <c:v>4.4186808511999997E-3</c:v>
                </c:pt>
                <c:pt idx="8">
                  <c:v>1.4612712034999999E-2</c:v>
                </c:pt>
                <c:pt idx="9">
                  <c:v>1.5640040447999999E-2</c:v>
                </c:pt>
                <c:pt idx="10">
                  <c:v>1.3486379517E-2</c:v>
                </c:pt>
                <c:pt idx="11">
                  <c:v>3.8371859995E-2</c:v>
                </c:pt>
                <c:pt idx="12">
                  <c:v>5.9488446711000002E-2</c:v>
                </c:pt>
                <c:pt idx="13">
                  <c:v>8.2150917273000001E-2</c:v>
                </c:pt>
                <c:pt idx="14">
                  <c:v>8.6184179836000005E-2</c:v>
                </c:pt>
                <c:pt idx="15">
                  <c:v>0.14461947553999999</c:v>
                </c:pt>
                <c:pt idx="16">
                  <c:v>0.12885011176</c:v>
                </c:pt>
                <c:pt idx="17">
                  <c:v>0.12806903245000001</c:v>
                </c:pt>
                <c:pt idx="18">
                  <c:v>0.1054855955</c:v>
                </c:pt>
                <c:pt idx="19">
                  <c:v>5.5003973313999997E-2</c:v>
                </c:pt>
                <c:pt idx="20">
                  <c:v>2.8148727442000001E-2</c:v>
                </c:pt>
                <c:pt idx="21">
                  <c:v>3.3787179085999999E-2</c:v>
                </c:pt>
                <c:pt idx="22">
                  <c:v>2.0121015071E-2</c:v>
                </c:pt>
                <c:pt idx="23">
                  <c:v>1.2910575625E-2</c:v>
                </c:pt>
                <c:pt idx="24">
                  <c:v>7.1037997917999997E-3</c:v>
                </c:pt>
                <c:pt idx="25">
                  <c:v>7.6158506737999997E-3</c:v>
                </c:pt>
                <c:pt idx="26">
                  <c:v>6.6510911215999996E-3</c:v>
                </c:pt>
                <c:pt idx="27">
                  <c:v>7.3385185887999999E-4</c:v>
                </c:pt>
                <c:pt idx="28">
                  <c:v>1.5393838798999999E-4</c:v>
                </c:pt>
                <c:pt idx="29">
                  <c:v>5.8755190012999997E-7</c:v>
                </c:pt>
                <c:pt idx="30">
                  <c:v>1.4747557652E-4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168800"/>
        <c:axId val="426173240"/>
      </c:scatterChart>
      <c:valAx>
        <c:axId val="4251688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173240"/>
        <c:crosses val="autoZero"/>
        <c:crossBetween val="midCat"/>
      </c:valAx>
      <c:valAx>
        <c:axId val="426173240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168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Coordination number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3D DATA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[1]NetProp!$J$73:$J$100</c:f>
              <c:numCache>
                <c:formatCode>General</c:formatCode>
                <c:ptCount val="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</c:numCache>
            </c:numRef>
          </c:xVal>
          <c:yVal>
            <c:numRef>
              <c:f>[1]NetProp!$L$73:$L$100</c:f>
              <c:numCache>
                <c:formatCode>General</c:formatCode>
                <c:ptCount val="28"/>
                <c:pt idx="0">
                  <c:v>1.1898308908E-2</c:v>
                </c:pt>
                <c:pt idx="1">
                  <c:v>3.6727076921000003E-2</c:v>
                </c:pt>
                <c:pt idx="2">
                  <c:v>0.10604652637</c:v>
                </c:pt>
                <c:pt idx="3">
                  <c:v>0.24324966763</c:v>
                </c:pt>
                <c:pt idx="4">
                  <c:v>0.16027906911000001</c:v>
                </c:pt>
                <c:pt idx="5">
                  <c:v>9.4014636742999994E-2</c:v>
                </c:pt>
                <c:pt idx="6">
                  <c:v>7.7957692938999998E-2</c:v>
                </c:pt>
                <c:pt idx="7">
                  <c:v>4.1463920208000001E-2</c:v>
                </c:pt>
                <c:pt idx="8">
                  <c:v>3.3987744129999997E-2</c:v>
                </c:pt>
                <c:pt idx="9">
                  <c:v>4.1361800721999999E-2</c:v>
                </c:pt>
                <c:pt idx="10">
                  <c:v>3.9237343555999997E-2</c:v>
                </c:pt>
                <c:pt idx="11">
                  <c:v>1.6503887751E-2</c:v>
                </c:pt>
                <c:pt idx="12">
                  <c:v>2.8407378636999998E-2</c:v>
                </c:pt>
                <c:pt idx="13">
                  <c:v>5.3248603384999996E-3</c:v>
                </c:pt>
                <c:pt idx="14">
                  <c:v>3.0071788591000001E-2</c:v>
                </c:pt>
                <c:pt idx="15">
                  <c:v>1.4804663246999999E-3</c:v>
                </c:pt>
                <c:pt idx="16">
                  <c:v>1.0555666443E-2</c:v>
                </c:pt>
                <c:pt idx="17">
                  <c:v>0</c:v>
                </c:pt>
                <c:pt idx="18">
                  <c:v>2.1489591005999999E-3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6.9596628214000002E-3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1.2323542755E-2</c:v>
                </c:pt>
              </c:numCache>
            </c:numRef>
          </c:yVal>
          <c:smooth val="0"/>
        </c:ser>
        <c:ser>
          <c:idx val="0"/>
          <c:order val="1"/>
          <c:tx>
            <c:v>PARKC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[1]NetProp!$E$73:$E$105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xVal>
          <c:yVal>
            <c:numRef>
              <c:f>[1]NetProp!$G$73:$G$105</c:f>
              <c:numCache>
                <c:formatCode>General</c:formatCode>
                <c:ptCount val="33"/>
                <c:pt idx="0">
                  <c:v>5.1762250138999997E-3</c:v>
                </c:pt>
                <c:pt idx="1">
                  <c:v>6.5505466981999994E-2</c:v>
                </c:pt>
                <c:pt idx="2">
                  <c:v>0.16386664122</c:v>
                </c:pt>
                <c:pt idx="3">
                  <c:v>0.22162361971</c:v>
                </c:pt>
                <c:pt idx="4">
                  <c:v>0.11484299978</c:v>
                </c:pt>
                <c:pt idx="5">
                  <c:v>6.1597709873999998E-2</c:v>
                </c:pt>
                <c:pt idx="6">
                  <c:v>4.3899361796999999E-2</c:v>
                </c:pt>
                <c:pt idx="7">
                  <c:v>3.1154784279000002E-2</c:v>
                </c:pt>
                <c:pt idx="8">
                  <c:v>2.1248585124000002E-2</c:v>
                </c:pt>
                <c:pt idx="9">
                  <c:v>3.3983918443E-2</c:v>
                </c:pt>
                <c:pt idx="10">
                  <c:v>2.6018053313999999E-2</c:v>
                </c:pt>
                <c:pt idx="11">
                  <c:v>2.6423880582000001E-2</c:v>
                </c:pt>
                <c:pt idx="12">
                  <c:v>1.2701819951999999E-2</c:v>
                </c:pt>
                <c:pt idx="13">
                  <c:v>1.1402581524E-2</c:v>
                </c:pt>
                <c:pt idx="14">
                  <c:v>1.2713769228999999E-2</c:v>
                </c:pt>
                <c:pt idx="15">
                  <c:v>1.5163748745E-2</c:v>
                </c:pt>
                <c:pt idx="16">
                  <c:v>1.6881216915E-2</c:v>
                </c:pt>
                <c:pt idx="17">
                  <c:v>2.0506349694999999E-2</c:v>
                </c:pt>
                <c:pt idx="18">
                  <c:v>0</c:v>
                </c:pt>
                <c:pt idx="19">
                  <c:v>6.7052415489999998E-3</c:v>
                </c:pt>
                <c:pt idx="20">
                  <c:v>1.2448548649E-2</c:v>
                </c:pt>
                <c:pt idx="21">
                  <c:v>0</c:v>
                </c:pt>
                <c:pt idx="22">
                  <c:v>3.2407568066000002E-2</c:v>
                </c:pt>
                <c:pt idx="23">
                  <c:v>2.6859588597000002E-2</c:v>
                </c:pt>
                <c:pt idx="24">
                  <c:v>7.1597471417E-3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9.7085738187E-3</c:v>
                </c:pt>
              </c:numCache>
            </c:numRef>
          </c:yVal>
          <c:smooth val="0"/>
        </c:ser>
        <c:ser>
          <c:idx val="2"/>
          <c:order val="2"/>
          <c:tx>
            <c:v>PARANN</c:v>
          </c:tx>
          <c:spPr>
            <a:ln w="3175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[1]NetProp!$N$73:$N$97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xVal>
          <c:yVal>
            <c:numRef>
              <c:f>[1]NetProp!$P$73:$P$97</c:f>
              <c:numCache>
                <c:formatCode>General</c:formatCode>
                <c:ptCount val="25"/>
                <c:pt idx="0">
                  <c:v>1.4887527519999999E-3</c:v>
                </c:pt>
                <c:pt idx="1">
                  <c:v>5.6093062782999997E-2</c:v>
                </c:pt>
                <c:pt idx="2">
                  <c:v>0.11140162345</c:v>
                </c:pt>
                <c:pt idx="3">
                  <c:v>0.19982246370000001</c:v>
                </c:pt>
                <c:pt idx="4">
                  <c:v>0.13851874409000001</c:v>
                </c:pt>
                <c:pt idx="5">
                  <c:v>6.2944102145E-2</c:v>
                </c:pt>
                <c:pt idx="6">
                  <c:v>7.8845417047999994E-2</c:v>
                </c:pt>
                <c:pt idx="7">
                  <c:v>7.3961045606999995E-2</c:v>
                </c:pt>
                <c:pt idx="8">
                  <c:v>0.10440235813</c:v>
                </c:pt>
                <c:pt idx="9">
                  <c:v>1.7306141388000001E-2</c:v>
                </c:pt>
                <c:pt idx="10">
                  <c:v>5.1005674175000001E-2</c:v>
                </c:pt>
                <c:pt idx="11">
                  <c:v>3.8903918831999999E-2</c:v>
                </c:pt>
                <c:pt idx="12">
                  <c:v>1.0734969146000001E-2</c:v>
                </c:pt>
                <c:pt idx="13">
                  <c:v>8.2399511156000006E-3</c:v>
                </c:pt>
                <c:pt idx="14">
                  <c:v>1.3026581431E-2</c:v>
                </c:pt>
                <c:pt idx="15">
                  <c:v>2.9014816796E-3</c:v>
                </c:pt>
                <c:pt idx="16">
                  <c:v>7.9834535499000003E-3</c:v>
                </c:pt>
                <c:pt idx="17">
                  <c:v>1.7126505673E-3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1.6391733195000001E-2</c:v>
                </c:pt>
                <c:pt idx="22">
                  <c:v>0</c:v>
                </c:pt>
                <c:pt idx="23">
                  <c:v>0</c:v>
                </c:pt>
                <c:pt idx="24">
                  <c:v>4.3158752189E-3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6174024"/>
        <c:axId val="426174416"/>
      </c:scatterChart>
      <c:valAx>
        <c:axId val="426174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174416"/>
        <c:crosses val="autoZero"/>
        <c:crossBetween val="midCat"/>
      </c:valAx>
      <c:valAx>
        <c:axId val="4261744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174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Connectivity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3D DATA</c:v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CrossScale256!$F$39:$F$68</c:f>
              <c:numCache>
                <c:formatCode>0.00E+00</c:formatCode>
                <c:ptCount val="30"/>
                <c:pt idx="0">
                  <c:v>0.53371400000000002</c:v>
                </c:pt>
                <c:pt idx="1">
                  <c:v>0.60106456165</c:v>
                </c:pt>
                <c:pt idx="2">
                  <c:v>0.67691424108999998</c:v>
                </c:pt>
                <c:pt idx="3">
                  <c:v>0.76233556097999999</c:v>
                </c:pt>
                <c:pt idx="4">
                  <c:v>0.85853638799999998</c:v>
                </c:pt>
                <c:pt idx="5">
                  <c:v>0.96687701224</c:v>
                </c:pt>
                <c:pt idx="6">
                  <c:v>1.0888893818000001</c:v>
                </c:pt>
                <c:pt idx="7">
                  <c:v>1.2262987648000001</c:v>
                </c:pt>
                <c:pt idx="8">
                  <c:v>1.3810481447</c:v>
                </c:pt>
                <c:pt idx="9">
                  <c:v>1.5553256945</c:v>
                </c:pt>
                <c:pt idx="10">
                  <c:v>1.7515957176000001</c:v>
                </c:pt>
                <c:pt idx="11">
                  <c:v>1.9726334931</c:v>
                </c:pt>
                <c:pt idx="12">
                  <c:v>2.2215645193000002</c:v>
                </c:pt>
                <c:pt idx="13">
                  <c:v>2.5019087076000002</c:v>
                </c:pt>
                <c:pt idx="14">
                  <c:v>2.8176301550999998</c:v>
                </c:pt>
                <c:pt idx="15">
                  <c:v>3.1731931971999998</c:v>
                </c:pt>
                <c:pt idx="16">
                  <c:v>3.5736255337</c:v>
                </c:pt>
                <c:pt idx="17">
                  <c:v>4.0245893210999997</c:v>
                </c:pt>
                <c:pt idx="18">
                  <c:v>4.5324612358999996</c:v>
                </c:pt>
                <c:pt idx="19">
                  <c:v>5.1044226420000003</c:v>
                </c:pt>
                <c:pt idx="20">
                  <c:v>5.7485611353000001</c:v>
                </c:pt>
                <c:pt idx="21">
                  <c:v>6.4739849036999999</c:v>
                </c:pt>
                <c:pt idx="22">
                  <c:v>7.2909515175999999</c:v>
                </c:pt>
                <c:pt idx="23">
                  <c:v>8.2110129731000008</c:v>
                </c:pt>
                <c:pt idx="24">
                  <c:v>9.2471790385000006</c:v>
                </c:pt>
                <c:pt idx="25">
                  <c:v>10.414101214</c:v>
                </c:pt>
                <c:pt idx="26">
                  <c:v>11.728279905000001</c:v>
                </c:pt>
                <c:pt idx="27">
                  <c:v>13.208297740000001</c:v>
                </c:pt>
                <c:pt idx="28">
                  <c:v>14.87508233</c:v>
                </c:pt>
                <c:pt idx="29">
                  <c:v>16.752202190999999</c:v>
                </c:pt>
              </c:numCache>
            </c:numRef>
          </c:xVal>
          <c:yVal>
            <c:numRef>
              <c:f>CrossScale256!$G$39:$G$68</c:f>
              <c:numCache>
                <c:formatCode>0.00E+00</c:formatCode>
                <c:ptCount val="30"/>
                <c:pt idx="0">
                  <c:v>-131595.17069</c:v>
                </c:pt>
                <c:pt idx="1">
                  <c:v>-128786.93627999999</c:v>
                </c:pt>
                <c:pt idx="2">
                  <c:v>-111480.37536999999</c:v>
                </c:pt>
                <c:pt idx="3">
                  <c:v>-77650.946876000002</c:v>
                </c:pt>
                <c:pt idx="4">
                  <c:v>-36180.508469</c:v>
                </c:pt>
                <c:pt idx="5">
                  <c:v>-5747.0843777</c:v>
                </c:pt>
                <c:pt idx="6">
                  <c:v>20833.180869</c:v>
                </c:pt>
                <c:pt idx="7">
                  <c:v>30172.192983000001</c:v>
                </c:pt>
                <c:pt idx="8">
                  <c:v>43299.056164000001</c:v>
                </c:pt>
                <c:pt idx="9">
                  <c:v>56034.072681999998</c:v>
                </c:pt>
                <c:pt idx="10">
                  <c:v>48131.831662999997</c:v>
                </c:pt>
                <c:pt idx="11">
                  <c:v>31086.501861000001</c:v>
                </c:pt>
                <c:pt idx="12">
                  <c:v>12473.785411000001</c:v>
                </c:pt>
                <c:pt idx="13">
                  <c:v>6400.1621478999996</c:v>
                </c:pt>
                <c:pt idx="14">
                  <c:v>3657.2355130999999</c:v>
                </c:pt>
                <c:pt idx="15">
                  <c:v>1044.9244323</c:v>
                </c:pt>
                <c:pt idx="16">
                  <c:v>783.69332423000003</c:v>
                </c:pt>
                <c:pt idx="17">
                  <c:v>718.38554721000003</c:v>
                </c:pt>
                <c:pt idx="18">
                  <c:v>979.61665529000004</c:v>
                </c:pt>
                <c:pt idx="19">
                  <c:v>1175.5399863</c:v>
                </c:pt>
                <c:pt idx="20">
                  <c:v>1828.6177565</c:v>
                </c:pt>
                <c:pt idx="21">
                  <c:v>1828.6177565</c:v>
                </c:pt>
                <c:pt idx="22">
                  <c:v>1893.9255336000001</c:v>
                </c:pt>
                <c:pt idx="23">
                  <c:v>1763.3099795000001</c:v>
                </c:pt>
                <c:pt idx="24">
                  <c:v>1698.0022025000001</c:v>
                </c:pt>
                <c:pt idx="25">
                  <c:v>1240.8477634000001</c:v>
                </c:pt>
                <c:pt idx="26">
                  <c:v>914.30887827000004</c:v>
                </c:pt>
                <c:pt idx="27">
                  <c:v>1110.2322093</c:v>
                </c:pt>
                <c:pt idx="28">
                  <c:v>718.38554721000003</c:v>
                </c:pt>
                <c:pt idx="29">
                  <c:v>195.92333106000001</c:v>
                </c:pt>
              </c:numCache>
            </c:numRef>
          </c:yVal>
          <c:smooth val="0"/>
        </c:ser>
        <c:ser>
          <c:idx val="0"/>
          <c:order val="1"/>
          <c:tx>
            <c:v>PARKC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CrossScale256!$A$39:$A$68</c:f>
              <c:numCache>
                <c:formatCode>0.00E+00</c:formatCode>
                <c:ptCount val="30"/>
                <c:pt idx="0">
                  <c:v>0.52164100000000002</c:v>
                </c:pt>
                <c:pt idx="1">
                  <c:v>0.58868153625999997</c:v>
                </c:pt>
                <c:pt idx="2">
                  <c:v>0.66433802391999996</c:v>
                </c:pt>
                <c:pt idx="3">
                  <c:v>0.74971777241000004</c:v>
                </c:pt>
                <c:pt idx="4">
                  <c:v>0.84607040095999997</c:v>
                </c:pt>
                <c:pt idx="5">
                  <c:v>0.95480612800999998</c:v>
                </c:pt>
                <c:pt idx="6">
                  <c:v>1.0775164112</c:v>
                </c:pt>
                <c:pt idx="7">
                  <c:v>1.2159972401000001</c:v>
                </c:pt>
                <c:pt idx="8">
                  <c:v>1.3722754219</c:v>
                </c:pt>
                <c:pt idx="9">
                  <c:v>1.5486382464999999</c:v>
                </c:pt>
                <c:pt idx="10">
                  <c:v>1.7476669627000001</c:v>
                </c:pt>
                <c:pt idx="11">
                  <c:v>1.9722745575</c:v>
                </c:pt>
                <c:pt idx="12">
                  <c:v>2.2257483910999998</c:v>
                </c:pt>
                <c:pt idx="13">
                  <c:v>2.5117983099000001</c:v>
                </c:pt>
                <c:pt idx="14">
                  <c:v>2.8346109448000001</c:v>
                </c:pt>
                <c:pt idx="15">
                  <c:v>3.1989109861</c:v>
                </c:pt>
                <c:pt idx="16">
                  <c:v>3.6100303344000002</c:v>
                </c:pt>
                <c:pt idx="17">
                  <c:v>4.0739861383999996</c:v>
                </c:pt>
                <c:pt idx="18">
                  <c:v>4.5975688618000001</c:v>
                </c:pt>
                <c:pt idx="19">
                  <c:v>5.1884416690000004</c:v>
                </c:pt>
                <c:pt idx="20">
                  <c:v>5.8552525827000004</c:v>
                </c:pt>
                <c:pt idx="21">
                  <c:v>6.6077610571000003</c:v>
                </c:pt>
                <c:pt idx="22">
                  <c:v>7.4569808169999998</c:v>
                </c:pt>
                <c:pt idx="23">
                  <c:v>8.4153410549000007</c:v>
                </c:pt>
                <c:pt idx="24">
                  <c:v>9.4968683449999993</c:v>
                </c:pt>
                <c:pt idx="25">
                  <c:v>10.717391936</c:v>
                </c:pt>
                <c:pt idx="26">
                  <c:v>12.094775429</c:v>
                </c:pt>
                <c:pt idx="27">
                  <c:v>13.649178229</c:v>
                </c:pt>
                <c:pt idx="28">
                  <c:v>15.403350595999999</c:v>
                </c:pt>
                <c:pt idx="29">
                  <c:v>17.382966624000002</c:v>
                </c:pt>
              </c:numCache>
            </c:numRef>
          </c:xVal>
          <c:yVal>
            <c:numRef>
              <c:f>CrossScale256!$B$39:$B$68</c:f>
              <c:numCache>
                <c:formatCode>0.00E+00</c:formatCode>
                <c:ptCount val="30"/>
                <c:pt idx="0">
                  <c:v>-99267.821068999998</c:v>
                </c:pt>
                <c:pt idx="1">
                  <c:v>-97569.818866999994</c:v>
                </c:pt>
                <c:pt idx="2">
                  <c:v>-89798.193400999997</c:v>
                </c:pt>
                <c:pt idx="3">
                  <c:v>-69226.243640000001</c:v>
                </c:pt>
                <c:pt idx="4">
                  <c:v>-42972.517279</c:v>
                </c:pt>
                <c:pt idx="5">
                  <c:v>-19592.333105999998</c:v>
                </c:pt>
                <c:pt idx="6">
                  <c:v>2938.8499658999999</c:v>
                </c:pt>
                <c:pt idx="7">
                  <c:v>21094.411977</c:v>
                </c:pt>
                <c:pt idx="8">
                  <c:v>37029.509570000002</c:v>
                </c:pt>
                <c:pt idx="9">
                  <c:v>50482.911635999997</c:v>
                </c:pt>
                <c:pt idx="10">
                  <c:v>49895.141643000003</c:v>
                </c:pt>
                <c:pt idx="11">
                  <c:v>43690.902825999998</c:v>
                </c:pt>
                <c:pt idx="12">
                  <c:v>25012.878597999999</c:v>
                </c:pt>
                <c:pt idx="13">
                  <c:v>15935.097593</c:v>
                </c:pt>
                <c:pt idx="14">
                  <c:v>10449.244323000001</c:v>
                </c:pt>
                <c:pt idx="15">
                  <c:v>5420.5454926000002</c:v>
                </c:pt>
                <c:pt idx="16">
                  <c:v>3134.7732968999999</c:v>
                </c:pt>
                <c:pt idx="17">
                  <c:v>2416.3877496999999</c:v>
                </c:pt>
                <c:pt idx="18">
                  <c:v>1893.9255336000001</c:v>
                </c:pt>
                <c:pt idx="19">
                  <c:v>2089.8488646000001</c:v>
                </c:pt>
                <c:pt idx="20">
                  <c:v>1632.6944255000001</c:v>
                </c:pt>
                <c:pt idx="21">
                  <c:v>1893.9255336000001</c:v>
                </c:pt>
                <c:pt idx="22">
                  <c:v>2155.1566416000001</c:v>
                </c:pt>
                <c:pt idx="23">
                  <c:v>2351.0799726999999</c:v>
                </c:pt>
                <c:pt idx="24">
                  <c:v>2351.0799726999999</c:v>
                </c:pt>
                <c:pt idx="25">
                  <c:v>1763.3099795000001</c:v>
                </c:pt>
                <c:pt idx="26">
                  <c:v>1436.7710944</c:v>
                </c:pt>
                <c:pt idx="27">
                  <c:v>1240.8477634000001</c:v>
                </c:pt>
                <c:pt idx="28">
                  <c:v>587.76999317000002</c:v>
                </c:pt>
                <c:pt idx="29">
                  <c:v>326.53888510000002</c:v>
                </c:pt>
              </c:numCache>
            </c:numRef>
          </c:yVal>
          <c:smooth val="0"/>
        </c:ser>
        <c:ser>
          <c:idx val="2"/>
          <c:order val="2"/>
          <c:tx>
            <c:v>PARKC2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CrossScale256!$Y$39:$Y$68</c:f>
              <c:numCache>
                <c:formatCode>0.00E+00</c:formatCode>
                <c:ptCount val="30"/>
                <c:pt idx="0">
                  <c:v>0.54096200000000005</c:v>
                </c:pt>
                <c:pt idx="1">
                  <c:v>0.61074027966</c:v>
                </c:pt>
                <c:pt idx="2">
                  <c:v>0.68951920690000001</c:v>
                </c:pt>
                <c:pt idx="3">
                  <c:v>0.77845976843999998</c:v>
                </c:pt>
                <c:pt idx="4">
                  <c:v>0.87887270580999999</c:v>
                </c:pt>
                <c:pt idx="5">
                  <c:v>0.99223783211000005</c:v>
                </c:pt>
                <c:pt idx="6">
                  <c:v>1.1202258404000001</c:v>
                </c:pt>
                <c:pt idx="7">
                  <c:v>1.2647229252000001</c:v>
                </c:pt>
                <c:pt idx="8">
                  <c:v>1.4278585798000001</c:v>
                </c:pt>
                <c:pt idx="9">
                  <c:v>1.6120369792</c:v>
                </c:pt>
                <c:pt idx="10">
                  <c:v>1.8199724111</c:v>
                </c:pt>
                <c:pt idx="11">
                  <c:v>2.0547292773999999</c:v>
                </c:pt>
                <c:pt idx="12">
                  <c:v>2.3197672544999999</c:v>
                </c:pt>
                <c:pt idx="13">
                  <c:v>2.6189922799000001</c:v>
                </c:pt>
                <c:pt idx="14">
                  <c:v>2.9568141153999998</c:v>
                </c:pt>
                <c:pt idx="15">
                  <c:v>3.3382113340999999</c:v>
                </c:pt>
                <c:pt idx="16">
                  <c:v>3.7688046919999998</c:v>
                </c:pt>
                <c:pt idx="17">
                  <c:v>4.2549399616999999</c:v>
                </c:pt>
                <c:pt idx="18">
                  <c:v>4.8037814526</c:v>
                </c:pt>
                <c:pt idx="19">
                  <c:v>5.4234175927999999</c:v>
                </c:pt>
                <c:pt idx="20">
                  <c:v>6.1229801304000002</c:v>
                </c:pt>
                <c:pt idx="21">
                  <c:v>6.9127787112999997</c:v>
                </c:pt>
                <c:pt idx="22">
                  <c:v>7.8044528144000003</c:v>
                </c:pt>
                <c:pt idx="23">
                  <c:v>8.8111432864000001</c:v>
                </c:pt>
                <c:pt idx="24">
                  <c:v>9.9476860017999993</c:v>
                </c:pt>
                <c:pt idx="25">
                  <c:v>11.230830503</c:v>
                </c:pt>
                <c:pt idx="26">
                  <c:v>12.679486845</c:v>
                </c:pt>
                <c:pt idx="27">
                  <c:v>14.315004273</c:v>
                </c:pt>
                <c:pt idx="28">
                  <c:v>16.161485857999999</c:v>
                </c:pt>
                <c:pt idx="29">
                  <c:v>18.246143708999998</c:v>
                </c:pt>
              </c:numCache>
            </c:numRef>
          </c:xVal>
          <c:yVal>
            <c:numRef>
              <c:f>CrossScale256!$Z$39:$Z$68</c:f>
              <c:numCache>
                <c:formatCode>0.00E+00</c:formatCode>
                <c:ptCount val="30"/>
                <c:pt idx="0">
                  <c:v>-98810.666630000007</c:v>
                </c:pt>
                <c:pt idx="1">
                  <c:v>-95545.277778999996</c:v>
                </c:pt>
                <c:pt idx="2">
                  <c:v>-82940.876814000003</c:v>
                </c:pt>
                <c:pt idx="3">
                  <c:v>-60083.154858000002</c:v>
                </c:pt>
                <c:pt idx="4">
                  <c:v>-35919.277361</c:v>
                </c:pt>
                <c:pt idx="5">
                  <c:v>-12735.016519000001</c:v>
                </c:pt>
                <c:pt idx="6">
                  <c:v>7053.2399181000001</c:v>
                </c:pt>
                <c:pt idx="7">
                  <c:v>22792.41418</c:v>
                </c:pt>
                <c:pt idx="8">
                  <c:v>38205.049555999998</c:v>
                </c:pt>
                <c:pt idx="9">
                  <c:v>50025.757196999999</c:v>
                </c:pt>
                <c:pt idx="10">
                  <c:v>50940.066075000002</c:v>
                </c:pt>
                <c:pt idx="11">
                  <c:v>43103.132833000003</c:v>
                </c:pt>
                <c:pt idx="12">
                  <c:v>23641.415281000001</c:v>
                </c:pt>
                <c:pt idx="13">
                  <c:v>13453.402066000001</c:v>
                </c:pt>
                <c:pt idx="14">
                  <c:v>4571.5443912999999</c:v>
                </c:pt>
                <c:pt idx="15">
                  <c:v>3526.6199590000001</c:v>
                </c:pt>
                <c:pt idx="16">
                  <c:v>2285.7721956999999</c:v>
                </c:pt>
                <c:pt idx="17">
                  <c:v>1567.3866485000001</c:v>
                </c:pt>
                <c:pt idx="18">
                  <c:v>1632.6944255000001</c:v>
                </c:pt>
                <c:pt idx="19">
                  <c:v>1436.7710944</c:v>
                </c:pt>
                <c:pt idx="20">
                  <c:v>1371.4633174000001</c:v>
                </c:pt>
                <c:pt idx="21">
                  <c:v>1632.6944255000001</c:v>
                </c:pt>
                <c:pt idx="22">
                  <c:v>2024.5410876000001</c:v>
                </c:pt>
                <c:pt idx="23">
                  <c:v>2089.8488646000001</c:v>
                </c:pt>
                <c:pt idx="24">
                  <c:v>1502.0788714</c:v>
                </c:pt>
                <c:pt idx="25">
                  <c:v>1044.9244323</c:v>
                </c:pt>
                <c:pt idx="26">
                  <c:v>849.00110125000003</c:v>
                </c:pt>
                <c:pt idx="27">
                  <c:v>849.00110125000003</c:v>
                </c:pt>
                <c:pt idx="28">
                  <c:v>457.15443913000001</c:v>
                </c:pt>
                <c:pt idx="29">
                  <c:v>391.84666211000001</c:v>
                </c:pt>
              </c:numCache>
            </c:numRef>
          </c:yVal>
          <c:smooth val="0"/>
        </c:ser>
        <c:ser>
          <c:idx val="3"/>
          <c:order val="3"/>
          <c:tx>
            <c:v>PARKC3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CrossScale256!$AC$39:$AC$68</c:f>
              <c:numCache>
                <c:formatCode>0.00E+00</c:formatCode>
                <c:ptCount val="30"/>
                <c:pt idx="0">
                  <c:v>0.54096200000000005</c:v>
                </c:pt>
                <c:pt idx="1">
                  <c:v>0.61126980227000005</c:v>
                </c:pt>
                <c:pt idx="2">
                  <c:v>0.69071537587999998</c:v>
                </c:pt>
                <c:pt idx="3">
                  <c:v>0.78048633959000002</c:v>
                </c:pt>
                <c:pt idx="4">
                  <c:v>0.88192466471999997</c:v>
                </c:pt>
                <c:pt idx="5">
                  <c:v>0.99654673602999999</c:v>
                </c:pt>
                <c:pt idx="6">
                  <c:v>1.1260660199999999</c:v>
                </c:pt>
                <c:pt idx="7">
                  <c:v>1.2724186789</c:v>
                </c:pt>
                <c:pt idx="8">
                  <c:v>1.4377925144999999</c:v>
                </c:pt>
                <c:pt idx="9">
                  <c:v>1.624659673</c:v>
                </c:pt>
                <c:pt idx="10">
                  <c:v>1.8358136007999999</c:v>
                </c:pt>
                <c:pt idx="11">
                  <c:v>2.0744108029000001</c:v>
                </c:pt>
                <c:pt idx="12">
                  <c:v>2.3440180294999999</c:v>
                </c:pt>
                <c:pt idx="13">
                  <c:v>2.6486655947000002</c:v>
                </c:pt>
                <c:pt idx="14">
                  <c:v>2.9929076243999999</c:v>
                </c:pt>
                <c:pt idx="15">
                  <c:v>3.3818901361</c:v>
                </c:pt>
                <c:pt idx="16">
                  <c:v>3.8214279649999998</c:v>
                </c:pt>
                <c:pt idx="17">
                  <c:v>4.3180916895000001</c:v>
                </c:pt>
                <c:pt idx="18">
                  <c:v>4.8793058537</c:v>
                </c:pt>
                <c:pt idx="19">
                  <c:v>5.5134599554000001</c:v>
                </c:pt>
                <c:pt idx="20">
                  <c:v>6.2300338595999998</c:v>
                </c:pt>
                <c:pt idx="21">
                  <c:v>7.0397395111999996</c:v>
                </c:pt>
                <c:pt idx="22">
                  <c:v>7.9546810664000001</c:v>
                </c:pt>
                <c:pt idx="23">
                  <c:v>8.9885358354000005</c:v>
                </c:pt>
                <c:pt idx="24">
                  <c:v>10.156758741999999</c:v>
                </c:pt>
                <c:pt idx="25">
                  <c:v>11.476813358999999</c:v>
                </c:pt>
                <c:pt idx="26">
                  <c:v>12.968432963</c:v>
                </c:pt>
                <c:pt idx="27">
                  <c:v>14.653915530000001</c:v>
                </c:pt>
                <c:pt idx="28">
                  <c:v>16.558457060999999</c:v>
                </c:pt>
                <c:pt idx="29">
                  <c:v>18.710528232000001</c:v>
                </c:pt>
              </c:numCache>
            </c:numRef>
          </c:xVal>
          <c:yVal>
            <c:numRef>
              <c:f>CrossScale256!$AD$39:$AD$68</c:f>
              <c:numCache>
                <c:formatCode>0.00E+00</c:formatCode>
                <c:ptCount val="30"/>
                <c:pt idx="0">
                  <c:v>-97765.742198000007</c:v>
                </c:pt>
                <c:pt idx="1">
                  <c:v>-95022.815562999996</c:v>
                </c:pt>
                <c:pt idx="2">
                  <c:v>-81308.182388999994</c:v>
                </c:pt>
                <c:pt idx="3">
                  <c:v>-61062.771513</c:v>
                </c:pt>
                <c:pt idx="4">
                  <c:v>-32653.888510000001</c:v>
                </c:pt>
                <c:pt idx="5">
                  <c:v>-12081.938749000001</c:v>
                </c:pt>
                <c:pt idx="6">
                  <c:v>7706.3176882999996</c:v>
                </c:pt>
                <c:pt idx="7">
                  <c:v>24294.493051000001</c:v>
                </c:pt>
                <c:pt idx="8">
                  <c:v>39707.128428000004</c:v>
                </c:pt>
                <c:pt idx="9">
                  <c:v>46433.829461000001</c:v>
                </c:pt>
                <c:pt idx="10">
                  <c:v>50548.219412999999</c:v>
                </c:pt>
                <c:pt idx="11">
                  <c:v>45911.367244000001</c:v>
                </c:pt>
                <c:pt idx="12">
                  <c:v>25665.956369</c:v>
                </c:pt>
                <c:pt idx="13">
                  <c:v>14171.787613</c:v>
                </c:pt>
                <c:pt idx="14">
                  <c:v>5094.0066075000004</c:v>
                </c:pt>
                <c:pt idx="15">
                  <c:v>3461.3121820000001</c:v>
                </c:pt>
                <c:pt idx="16">
                  <c:v>2351.0799726999999</c:v>
                </c:pt>
                <c:pt idx="17">
                  <c:v>1959.2333106000001</c:v>
                </c:pt>
                <c:pt idx="18">
                  <c:v>1436.7710944</c:v>
                </c:pt>
                <c:pt idx="19">
                  <c:v>1110.2322093</c:v>
                </c:pt>
                <c:pt idx="20">
                  <c:v>979.61665529000004</c:v>
                </c:pt>
                <c:pt idx="21">
                  <c:v>1175.5399863</c:v>
                </c:pt>
                <c:pt idx="22">
                  <c:v>1110.2322093</c:v>
                </c:pt>
                <c:pt idx="23">
                  <c:v>1698.0022025000001</c:v>
                </c:pt>
                <c:pt idx="24">
                  <c:v>1959.2333106000001</c:v>
                </c:pt>
                <c:pt idx="25">
                  <c:v>1110.2322093</c:v>
                </c:pt>
                <c:pt idx="26">
                  <c:v>979.61665529000004</c:v>
                </c:pt>
                <c:pt idx="27">
                  <c:v>783.69332423000003</c:v>
                </c:pt>
                <c:pt idx="28">
                  <c:v>522.46221615000002</c:v>
                </c:pt>
                <c:pt idx="29">
                  <c:v>130.61555404000001</c:v>
                </c:pt>
              </c:numCache>
            </c:numRef>
          </c:yVal>
          <c:smooth val="0"/>
        </c:ser>
        <c:ser>
          <c:idx val="4"/>
          <c:order val="4"/>
          <c:tx>
            <c:v>PARKC4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CrossScale256!$AG$39:$AG$68</c:f>
              <c:numCache>
                <c:formatCode>0.00E+00</c:formatCode>
                <c:ptCount val="30"/>
                <c:pt idx="0">
                  <c:v>0.53291900000000003</c:v>
                </c:pt>
                <c:pt idx="1">
                  <c:v>0.60159942279</c:v>
                </c:pt>
                <c:pt idx="2">
                  <c:v>0.67913109778000003</c:v>
                </c:pt>
                <c:pt idx="3">
                  <c:v>0.76665473819999996</c:v>
                </c:pt>
                <c:pt idx="4">
                  <c:v>0.86545806769</c:v>
                </c:pt>
                <c:pt idx="5">
                  <c:v>0.97699476650999995</c:v>
                </c:pt>
                <c:pt idx="6">
                  <c:v>1.1029058592000001</c:v>
                </c:pt>
                <c:pt idx="7">
                  <c:v>1.2450438589999999</c:v>
                </c:pt>
                <c:pt idx="8">
                  <c:v>1.4055000232999999</c:v>
                </c:pt>
                <c:pt idx="9">
                  <c:v>1.5866351223999999</c:v>
                </c:pt>
                <c:pt idx="10">
                  <c:v>1.7911141727</c:v>
                </c:pt>
                <c:pt idx="11">
                  <c:v>2.0219456472999999</c:v>
                </c:pt>
                <c:pt idx="12">
                  <c:v>2.2825257391</c:v>
                </c:pt>
                <c:pt idx="13">
                  <c:v>2.5766883280999999</c:v>
                </c:pt>
                <c:pt idx="14">
                  <c:v>2.9087613894</c:v>
                </c:pt>
                <c:pt idx="15">
                  <c:v>3.2836306698</c:v>
                </c:pt>
                <c:pt idx="16">
                  <c:v>3.7068115709999998</c:v>
                </c:pt>
                <c:pt idx="17">
                  <c:v>4.1845302973000003</c:v>
                </c:pt>
                <c:pt idx="18">
                  <c:v>4.7238154607</c:v>
                </c:pt>
                <c:pt idx="19">
                  <c:v>5.3326014920000002</c:v>
                </c:pt>
                <c:pt idx="20">
                  <c:v>6.0198453790000004</c:v>
                </c:pt>
                <c:pt idx="21">
                  <c:v>6.7956584496000003</c:v>
                </c:pt>
                <c:pt idx="22">
                  <c:v>7.6714551380999998</c:v>
                </c:pt>
                <c:pt idx="23">
                  <c:v>8.6601209245999993</c:v>
                </c:pt>
                <c:pt idx="24">
                  <c:v>9.7762019171999999</c:v>
                </c:pt>
                <c:pt idx="25">
                  <c:v>11.036118867000001</c:v>
                </c:pt>
                <c:pt idx="26">
                  <c:v>12.458408764</c:v>
                </c:pt>
                <c:pt idx="27">
                  <c:v>14.063997571</c:v>
                </c:pt>
                <c:pt idx="28">
                  <c:v>15.876508101000001</c:v>
                </c:pt>
                <c:pt idx="29">
                  <c:v>17.922607581000001</c:v>
                </c:pt>
              </c:numCache>
            </c:numRef>
          </c:xVal>
          <c:yVal>
            <c:numRef>
              <c:f>CrossScale256!$AH$39:$AH$68</c:f>
              <c:numCache>
                <c:formatCode>0.00E+00</c:formatCode>
                <c:ptCount val="30"/>
                <c:pt idx="0">
                  <c:v>-100835.20772000001</c:v>
                </c:pt>
                <c:pt idx="1">
                  <c:v>-98026.973306</c:v>
                </c:pt>
                <c:pt idx="2">
                  <c:v>-86598.112326999995</c:v>
                </c:pt>
                <c:pt idx="3">
                  <c:v>-65046.545911000001</c:v>
                </c:pt>
                <c:pt idx="4">
                  <c:v>-39968.359536000004</c:v>
                </c:pt>
                <c:pt idx="5">
                  <c:v>-17045.329802</c:v>
                </c:pt>
                <c:pt idx="6">
                  <c:v>7771.6254652999996</c:v>
                </c:pt>
                <c:pt idx="7">
                  <c:v>22204.644187000002</c:v>
                </c:pt>
                <c:pt idx="8">
                  <c:v>36115.200691999999</c:v>
                </c:pt>
                <c:pt idx="9">
                  <c:v>46433.829461000001</c:v>
                </c:pt>
                <c:pt idx="10">
                  <c:v>50548.219412999999</c:v>
                </c:pt>
                <c:pt idx="11">
                  <c:v>45388.905028000001</c:v>
                </c:pt>
                <c:pt idx="12">
                  <c:v>24294.493051000001</c:v>
                </c:pt>
                <c:pt idx="13">
                  <c:v>14498.326498</c:v>
                </c:pt>
                <c:pt idx="14">
                  <c:v>10318.628769000001</c:v>
                </c:pt>
                <c:pt idx="15">
                  <c:v>3853.1588440999999</c:v>
                </c:pt>
                <c:pt idx="16">
                  <c:v>2351.0799726999999</c:v>
                </c:pt>
                <c:pt idx="17">
                  <c:v>1567.3866485000001</c:v>
                </c:pt>
                <c:pt idx="18">
                  <c:v>1502.0788714</c:v>
                </c:pt>
                <c:pt idx="19">
                  <c:v>1175.5399863</c:v>
                </c:pt>
                <c:pt idx="20">
                  <c:v>1436.7710944</c:v>
                </c:pt>
                <c:pt idx="21">
                  <c:v>1110.2322093</c:v>
                </c:pt>
                <c:pt idx="22">
                  <c:v>1371.4633174000001</c:v>
                </c:pt>
                <c:pt idx="23">
                  <c:v>1763.3099795000001</c:v>
                </c:pt>
                <c:pt idx="24">
                  <c:v>2351.0799726999999</c:v>
                </c:pt>
                <c:pt idx="25">
                  <c:v>1436.7710944</c:v>
                </c:pt>
                <c:pt idx="26">
                  <c:v>1110.2322093</c:v>
                </c:pt>
                <c:pt idx="27">
                  <c:v>979.61665529000004</c:v>
                </c:pt>
                <c:pt idx="28">
                  <c:v>653.07777019000002</c:v>
                </c:pt>
                <c:pt idx="29">
                  <c:v>457.15443913000001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6175200"/>
        <c:axId val="426175592"/>
      </c:scatterChart>
      <c:valAx>
        <c:axId val="426175200"/>
        <c:scaling>
          <c:orientation val="minMax"/>
          <c:max val="4"/>
        </c:scaling>
        <c:delete val="0"/>
        <c:axPos val="b"/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175592"/>
        <c:crosses val="autoZero"/>
        <c:crossBetween val="midCat"/>
      </c:valAx>
      <c:valAx>
        <c:axId val="426175592"/>
        <c:scaling>
          <c:orientation val="minMax"/>
          <c:max val="60000"/>
          <c:min val="-100000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175200"/>
        <c:crosses val="autoZero"/>
        <c:crossBetween val="midCat"/>
        <c:majorUnit val="2000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813845144356956"/>
          <c:y val="0.60582020997375319"/>
          <c:w val="0.17352821522309711"/>
          <c:h val="0.39062773403324585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Net PSD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3D DATA</c:v>
          </c:tx>
          <c:spPr>
            <a:ln w="38100"/>
          </c:spPr>
          <c:marker>
            <c:symbol val="none"/>
          </c:marker>
          <c:xVal>
            <c:numRef>
              <c:f>CrossScale256!$F$4:$F$34</c:f>
              <c:numCache>
                <c:formatCode>0.00E+00</c:formatCode>
                <c:ptCount val="31"/>
                <c:pt idx="0">
                  <c:v>0.53371400000000002</c:v>
                </c:pt>
                <c:pt idx="1">
                  <c:v>1.1447968666999999</c:v>
                </c:pt>
                <c:pt idx="2">
                  <c:v>1.7558797333</c:v>
                </c:pt>
                <c:pt idx="3">
                  <c:v>2.3669625999999999</c:v>
                </c:pt>
                <c:pt idx="4">
                  <c:v>2.9780454666999998</c:v>
                </c:pt>
                <c:pt idx="5">
                  <c:v>3.5891283333000001</c:v>
                </c:pt>
                <c:pt idx="6">
                  <c:v>4.2002112</c:v>
                </c:pt>
                <c:pt idx="7">
                  <c:v>4.8112940667000004</c:v>
                </c:pt>
                <c:pt idx="8">
                  <c:v>5.4223769332999998</c:v>
                </c:pt>
                <c:pt idx="9">
                  <c:v>6.0334598000000002</c:v>
                </c:pt>
                <c:pt idx="10">
                  <c:v>6.6445426666999996</c:v>
                </c:pt>
                <c:pt idx="11">
                  <c:v>7.2556255332999999</c:v>
                </c:pt>
                <c:pt idx="12">
                  <c:v>7.8667084000000003</c:v>
                </c:pt>
                <c:pt idx="13">
                  <c:v>8.4777912667000006</c:v>
                </c:pt>
                <c:pt idx="14">
                  <c:v>9.0888741332999992</c:v>
                </c:pt>
                <c:pt idx="15">
                  <c:v>9.6999569999999995</c:v>
                </c:pt>
                <c:pt idx="16">
                  <c:v>10.311039867</c:v>
                </c:pt>
                <c:pt idx="17">
                  <c:v>10.922122733</c:v>
                </c:pt>
                <c:pt idx="18">
                  <c:v>11.533205600000001</c:v>
                </c:pt>
                <c:pt idx="19">
                  <c:v>12.144288467000001</c:v>
                </c:pt>
                <c:pt idx="20">
                  <c:v>12.755371332999999</c:v>
                </c:pt>
                <c:pt idx="21">
                  <c:v>13.3664542</c:v>
                </c:pt>
                <c:pt idx="22">
                  <c:v>13.977537067</c:v>
                </c:pt>
                <c:pt idx="23">
                  <c:v>14.588619933</c:v>
                </c:pt>
                <c:pt idx="24">
                  <c:v>15.199702800000001</c:v>
                </c:pt>
                <c:pt idx="25">
                  <c:v>15.810785666999999</c:v>
                </c:pt>
                <c:pt idx="26">
                  <c:v>16.421868533000001</c:v>
                </c:pt>
                <c:pt idx="27">
                  <c:v>17.032951400000002</c:v>
                </c:pt>
                <c:pt idx="28">
                  <c:v>17.644034266999999</c:v>
                </c:pt>
                <c:pt idx="29">
                  <c:v>18.255117132999999</c:v>
                </c:pt>
                <c:pt idx="30">
                  <c:v>18.866199999999999</c:v>
                </c:pt>
              </c:numCache>
            </c:numRef>
          </c:xVal>
          <c:yVal>
            <c:numRef>
              <c:f>CrossScale256!$H$4:$H$34</c:f>
              <c:numCache>
                <c:formatCode>0.00E+00</c:formatCode>
                <c:ptCount val="31"/>
                <c:pt idx="0">
                  <c:v>2.9403722533999997E-7</c:v>
                </c:pt>
                <c:pt idx="1">
                  <c:v>8.0219235058999999E-2</c:v>
                </c:pt>
                <c:pt idx="2">
                  <c:v>9.0359392159999996E-2</c:v>
                </c:pt>
                <c:pt idx="3">
                  <c:v>9.0677854311999997E-2</c:v>
                </c:pt>
                <c:pt idx="4">
                  <c:v>4.4741294034999997E-2</c:v>
                </c:pt>
                <c:pt idx="5">
                  <c:v>3.2712228149000003E-2</c:v>
                </c:pt>
                <c:pt idx="6">
                  <c:v>2.9764500114999998E-2</c:v>
                </c:pt>
                <c:pt idx="7">
                  <c:v>2.5871160761999999E-2</c:v>
                </c:pt>
                <c:pt idx="8">
                  <c:v>3.6823151408999999E-2</c:v>
                </c:pt>
                <c:pt idx="9">
                  <c:v>3.4907801696000003E-2</c:v>
                </c:pt>
                <c:pt idx="10">
                  <c:v>3.4309743541999997E-2</c:v>
                </c:pt>
                <c:pt idx="11">
                  <c:v>2.8189936455000002E-2</c:v>
                </c:pt>
                <c:pt idx="12">
                  <c:v>3.7467385973999998E-2</c:v>
                </c:pt>
                <c:pt idx="13">
                  <c:v>2.7290467693E-2</c:v>
                </c:pt>
                <c:pt idx="14">
                  <c:v>3.1158249547E-2</c:v>
                </c:pt>
                <c:pt idx="15">
                  <c:v>2.1222732708999999E-2</c:v>
                </c:pt>
                <c:pt idx="16">
                  <c:v>2.8520723272999999E-2</c:v>
                </c:pt>
                <c:pt idx="17">
                  <c:v>4.3999455739999999E-2</c:v>
                </c:pt>
                <c:pt idx="18">
                  <c:v>3.5633193650999997E-2</c:v>
                </c:pt>
                <c:pt idx="19">
                  <c:v>2.8533341444999999E-2</c:v>
                </c:pt>
                <c:pt idx="20">
                  <c:v>1.7068281522E-2</c:v>
                </c:pt>
                <c:pt idx="21">
                  <c:v>2.1849590113999999E-2</c:v>
                </c:pt>
                <c:pt idx="22">
                  <c:v>2.2166566822000001E-2</c:v>
                </c:pt>
                <c:pt idx="23">
                  <c:v>3.4205642499000002E-2</c:v>
                </c:pt>
                <c:pt idx="24">
                  <c:v>1.2789743696E-2</c:v>
                </c:pt>
                <c:pt idx="25">
                  <c:v>5.7718974173000002E-2</c:v>
                </c:pt>
                <c:pt idx="26">
                  <c:v>1.5745406957999999E-2</c:v>
                </c:pt>
                <c:pt idx="27">
                  <c:v>7.7728477127999998E-3</c:v>
                </c:pt>
                <c:pt idx="28">
                  <c:v>8.2483312800999999E-3</c:v>
                </c:pt>
                <c:pt idx="29">
                  <c:v>9.2545372949000004E-3</c:v>
                </c:pt>
                <c:pt idx="30">
                  <c:v>1.0777936165E-2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3B7D-47C3-9377-84BEA14AD2A7}"/>
            </c:ext>
          </c:extLst>
        </c:ser>
        <c:ser>
          <c:idx val="3"/>
          <c:order val="1"/>
          <c:tx>
            <c:v>PARKC1</c:v>
          </c:tx>
          <c:marker>
            <c:symbol val="none"/>
          </c:marker>
          <c:xVal>
            <c:numRef>
              <c:f>CrossScale256!$A$4:$A$34</c:f>
              <c:numCache>
                <c:formatCode>0.00E+00</c:formatCode>
                <c:ptCount val="31"/>
                <c:pt idx="0">
                  <c:v>0.52164100000000002</c:v>
                </c:pt>
                <c:pt idx="1">
                  <c:v>1.1581529666999999</c:v>
                </c:pt>
                <c:pt idx="2">
                  <c:v>1.7946649333</c:v>
                </c:pt>
                <c:pt idx="3">
                  <c:v>2.4311769000000001</c:v>
                </c:pt>
                <c:pt idx="4">
                  <c:v>3.0676888667000002</c:v>
                </c:pt>
                <c:pt idx="5">
                  <c:v>3.7042008332999998</c:v>
                </c:pt>
                <c:pt idx="6">
                  <c:v>4.3407128000000004</c:v>
                </c:pt>
                <c:pt idx="7">
                  <c:v>4.9772247667</c:v>
                </c:pt>
                <c:pt idx="8">
                  <c:v>5.6137367332999997</c:v>
                </c:pt>
                <c:pt idx="9">
                  <c:v>6.2502487000000002</c:v>
                </c:pt>
                <c:pt idx="10">
                  <c:v>6.8867606666999999</c:v>
                </c:pt>
                <c:pt idx="11">
                  <c:v>7.5232726333000004</c:v>
                </c:pt>
                <c:pt idx="12">
                  <c:v>8.1597846000000001</c:v>
                </c:pt>
                <c:pt idx="13">
                  <c:v>8.7962965667000006</c:v>
                </c:pt>
                <c:pt idx="14">
                  <c:v>9.4328085332999994</c:v>
                </c:pt>
                <c:pt idx="15">
                  <c:v>10.0693205</c:v>
                </c:pt>
                <c:pt idx="16">
                  <c:v>10.705832467</c:v>
                </c:pt>
                <c:pt idx="17">
                  <c:v>11.342344432999999</c:v>
                </c:pt>
                <c:pt idx="18">
                  <c:v>11.9788564</c:v>
                </c:pt>
                <c:pt idx="19">
                  <c:v>12.615368367</c:v>
                </c:pt>
                <c:pt idx="20">
                  <c:v>13.251880333000001</c:v>
                </c:pt>
                <c:pt idx="21">
                  <c:v>13.8883923</c:v>
                </c:pt>
                <c:pt idx="22">
                  <c:v>14.524904267</c:v>
                </c:pt>
                <c:pt idx="23">
                  <c:v>15.161416233000001</c:v>
                </c:pt>
                <c:pt idx="24">
                  <c:v>15.797928199999999</c:v>
                </c:pt>
                <c:pt idx="25">
                  <c:v>16.434440167000002</c:v>
                </c:pt>
                <c:pt idx="26">
                  <c:v>17.070952132999999</c:v>
                </c:pt>
                <c:pt idx="27">
                  <c:v>17.707464099999999</c:v>
                </c:pt>
                <c:pt idx="28">
                  <c:v>18.343976067</c:v>
                </c:pt>
                <c:pt idx="29">
                  <c:v>18.980488033</c:v>
                </c:pt>
                <c:pt idx="30">
                  <c:v>19.617000000000001</c:v>
                </c:pt>
              </c:numCache>
            </c:numRef>
          </c:xVal>
          <c:yVal>
            <c:numRef>
              <c:f>CrossScale256!$C$4:$C$34</c:f>
              <c:numCache>
                <c:formatCode>0.00E+00</c:formatCode>
                <c:ptCount val="31"/>
                <c:pt idx="0">
                  <c:v>2.9742318006999999E-7</c:v>
                </c:pt>
                <c:pt idx="1">
                  <c:v>4.9822236765999998E-2</c:v>
                </c:pt>
                <c:pt idx="2">
                  <c:v>9.2292212329000006E-2</c:v>
                </c:pt>
                <c:pt idx="3">
                  <c:v>0.10545495946</c:v>
                </c:pt>
                <c:pt idx="4">
                  <c:v>5.0519116740000002E-2</c:v>
                </c:pt>
                <c:pt idx="5">
                  <c:v>2.6363883421E-2</c:v>
                </c:pt>
                <c:pt idx="6">
                  <c:v>2.5081103096E-2</c:v>
                </c:pt>
                <c:pt idx="7">
                  <c:v>2.5364552859000002E-2</c:v>
                </c:pt>
                <c:pt idx="8">
                  <c:v>2.2957503960999999E-2</c:v>
                </c:pt>
                <c:pt idx="9">
                  <c:v>2.7119039165000001E-2</c:v>
                </c:pt>
                <c:pt idx="10">
                  <c:v>3.6660961093000002E-2</c:v>
                </c:pt>
                <c:pt idx="11">
                  <c:v>2.7382539062E-2</c:v>
                </c:pt>
                <c:pt idx="12">
                  <c:v>4.4327655087999997E-2</c:v>
                </c:pt>
                <c:pt idx="13">
                  <c:v>5.0960767290999999E-2</c:v>
                </c:pt>
                <c:pt idx="14">
                  <c:v>3.8115391625000002E-2</c:v>
                </c:pt>
                <c:pt idx="15">
                  <c:v>3.7618674637999998E-2</c:v>
                </c:pt>
                <c:pt idx="16">
                  <c:v>3.7052682555999999E-2</c:v>
                </c:pt>
                <c:pt idx="17">
                  <c:v>2.9842847198999999E-2</c:v>
                </c:pt>
                <c:pt idx="18">
                  <c:v>2.051624883E-2</c:v>
                </c:pt>
                <c:pt idx="19">
                  <c:v>3.3280757647000003E-2</c:v>
                </c:pt>
                <c:pt idx="20">
                  <c:v>1.6804421486000001E-2</c:v>
                </c:pt>
                <c:pt idx="21">
                  <c:v>3.5808853564000001E-2</c:v>
                </c:pt>
                <c:pt idx="22">
                  <c:v>2.5679521306E-2</c:v>
                </c:pt>
                <c:pt idx="23">
                  <c:v>2.1378164796999999E-2</c:v>
                </c:pt>
                <c:pt idx="24">
                  <c:v>3.5004303387000002E-2</c:v>
                </c:pt>
                <c:pt idx="25">
                  <c:v>1.0693851809E-2</c:v>
                </c:pt>
                <c:pt idx="26">
                  <c:v>1.3838511011000001E-2</c:v>
                </c:pt>
                <c:pt idx="27">
                  <c:v>6.8957734719E-3</c:v>
                </c:pt>
                <c:pt idx="28">
                  <c:v>5.2495212627999999E-4</c:v>
                </c:pt>
                <c:pt idx="29">
                  <c:v>2.0277408922000001E-2</c:v>
                </c:pt>
                <c:pt idx="30">
                  <c:v>3.2360807865000001E-2</c:v>
                </c:pt>
              </c:numCache>
            </c:numRef>
          </c:yVal>
          <c:smooth val="0"/>
        </c:ser>
        <c:ser>
          <c:idx val="0"/>
          <c:order val="2"/>
          <c:tx>
            <c:v>PARKC2</c:v>
          </c:tx>
          <c:marker>
            <c:symbol val="none"/>
          </c:marker>
          <c:xVal>
            <c:numRef>
              <c:f>CrossScale256!$Y$4:$Y$34</c:f>
              <c:numCache>
                <c:formatCode>0.00E+00</c:formatCode>
                <c:ptCount val="31"/>
                <c:pt idx="0">
                  <c:v>0.54096200000000005</c:v>
                </c:pt>
                <c:pt idx="1">
                  <c:v>1.2095866</c:v>
                </c:pt>
                <c:pt idx="2">
                  <c:v>1.8782112</c:v>
                </c:pt>
                <c:pt idx="3">
                  <c:v>2.5468358000000002</c:v>
                </c:pt>
                <c:pt idx="4">
                  <c:v>3.2154604</c:v>
                </c:pt>
                <c:pt idx="5">
                  <c:v>3.8840849999999998</c:v>
                </c:pt>
                <c:pt idx="6">
                  <c:v>4.5527096</c:v>
                </c:pt>
                <c:pt idx="7">
                  <c:v>5.2213342000000003</c:v>
                </c:pt>
                <c:pt idx="8">
                  <c:v>5.8899587999999996</c:v>
                </c:pt>
                <c:pt idx="9">
                  <c:v>6.5585833999999998</c:v>
                </c:pt>
                <c:pt idx="10">
                  <c:v>7.2272080000000001</c:v>
                </c:pt>
                <c:pt idx="11">
                  <c:v>7.8958326000000003</c:v>
                </c:pt>
                <c:pt idx="12">
                  <c:v>8.5644571999999997</c:v>
                </c:pt>
                <c:pt idx="13">
                  <c:v>9.2330818000000008</c:v>
                </c:pt>
                <c:pt idx="14">
                  <c:v>9.9017064000000001</c:v>
                </c:pt>
                <c:pt idx="15">
                  <c:v>10.570330999999999</c:v>
                </c:pt>
                <c:pt idx="16">
                  <c:v>11.238955600000001</c:v>
                </c:pt>
                <c:pt idx="17">
                  <c:v>11.9075802</c:v>
                </c:pt>
                <c:pt idx="18">
                  <c:v>12.576204799999999</c:v>
                </c:pt>
                <c:pt idx="19">
                  <c:v>13.2448294</c:v>
                </c:pt>
                <c:pt idx="20">
                  <c:v>13.913454</c:v>
                </c:pt>
                <c:pt idx="21">
                  <c:v>14.582078599999999</c:v>
                </c:pt>
                <c:pt idx="22">
                  <c:v>15.2507032</c:v>
                </c:pt>
                <c:pt idx="23">
                  <c:v>15.9193278</c:v>
                </c:pt>
                <c:pt idx="24">
                  <c:v>16.587952399999999</c:v>
                </c:pt>
                <c:pt idx="25">
                  <c:v>17.256577</c:v>
                </c:pt>
                <c:pt idx="26">
                  <c:v>17.925201600000001</c:v>
                </c:pt>
                <c:pt idx="27">
                  <c:v>18.593826199999999</c:v>
                </c:pt>
                <c:pt idx="28">
                  <c:v>19.2624508</c:v>
                </c:pt>
                <c:pt idx="29">
                  <c:v>19.931075400000001</c:v>
                </c:pt>
                <c:pt idx="30">
                  <c:v>20.599699999999999</c:v>
                </c:pt>
              </c:numCache>
            </c:numRef>
          </c:xVal>
          <c:yVal>
            <c:numRef>
              <c:f>CrossScale256!$AA$4:$AA$34</c:f>
              <c:numCache>
                <c:formatCode>0.00E+00</c:formatCode>
                <c:ptCount val="31"/>
                <c:pt idx="0">
                  <c:v>4.8876745203E-5</c:v>
                </c:pt>
                <c:pt idx="1">
                  <c:v>8.2350957084999996E-2</c:v>
                </c:pt>
                <c:pt idx="2">
                  <c:v>0.10982303727000001</c:v>
                </c:pt>
                <c:pt idx="3">
                  <c:v>0.13534958397999999</c:v>
                </c:pt>
                <c:pt idx="4">
                  <c:v>6.1920134298000001E-2</c:v>
                </c:pt>
                <c:pt idx="5">
                  <c:v>2.6148825176999999E-2</c:v>
                </c:pt>
                <c:pt idx="6">
                  <c:v>2.8407892894E-2</c:v>
                </c:pt>
                <c:pt idx="7">
                  <c:v>2.1567214905E-2</c:v>
                </c:pt>
                <c:pt idx="8">
                  <c:v>2.7480407921E-2</c:v>
                </c:pt>
                <c:pt idx="9">
                  <c:v>2.3601568856E-2</c:v>
                </c:pt>
                <c:pt idx="10">
                  <c:v>2.1361568224999999E-2</c:v>
                </c:pt>
                <c:pt idx="11">
                  <c:v>2.773374675E-2</c:v>
                </c:pt>
                <c:pt idx="12">
                  <c:v>2.3251673797000001E-2</c:v>
                </c:pt>
                <c:pt idx="13">
                  <c:v>2.9410151735000001E-2</c:v>
                </c:pt>
                <c:pt idx="14">
                  <c:v>3.7024528534999997E-2</c:v>
                </c:pt>
                <c:pt idx="15">
                  <c:v>4.0014056200000002E-2</c:v>
                </c:pt>
                <c:pt idx="16">
                  <c:v>2.9467976351E-2</c:v>
                </c:pt>
                <c:pt idx="17">
                  <c:v>2.4440523746999999E-2</c:v>
                </c:pt>
                <c:pt idx="18">
                  <c:v>1.9292064118E-2</c:v>
                </c:pt>
                <c:pt idx="19">
                  <c:v>2.4123404816000001E-2</c:v>
                </c:pt>
                <c:pt idx="20">
                  <c:v>1.4641005978000001E-2</c:v>
                </c:pt>
                <c:pt idx="21">
                  <c:v>5.9909700329000004E-3</c:v>
                </c:pt>
                <c:pt idx="22">
                  <c:v>4.5005429548999998E-2</c:v>
                </c:pt>
                <c:pt idx="23">
                  <c:v>2.5088731552999999E-2</c:v>
                </c:pt>
                <c:pt idx="24">
                  <c:v>5.8592553160000003E-3</c:v>
                </c:pt>
                <c:pt idx="25">
                  <c:v>9.0988359580999999E-3</c:v>
                </c:pt>
                <c:pt idx="26">
                  <c:v>1.74722774E-2</c:v>
                </c:pt>
                <c:pt idx="27">
                  <c:v>1.9244069635E-2</c:v>
                </c:pt>
                <c:pt idx="28">
                  <c:v>3.0050326046000001E-2</c:v>
                </c:pt>
                <c:pt idx="29">
                  <c:v>2.2201140966E-2</c:v>
                </c:pt>
                <c:pt idx="30">
                  <c:v>1.2529764157E-2</c:v>
                </c:pt>
              </c:numCache>
            </c:numRef>
          </c:yVal>
          <c:smooth val="0"/>
        </c:ser>
        <c:ser>
          <c:idx val="2"/>
          <c:order val="3"/>
          <c:tx>
            <c:v>PARKC3</c:v>
          </c:tx>
          <c:marker>
            <c:symbol val="none"/>
          </c:marker>
          <c:xVal>
            <c:numRef>
              <c:f>CrossScale256!$AC$4:$AC$33</c:f>
              <c:numCache>
                <c:formatCode>0.00E+00</c:formatCode>
                <c:ptCount val="30"/>
                <c:pt idx="0">
                  <c:v>0.54096200000000005</c:v>
                </c:pt>
                <c:pt idx="1">
                  <c:v>1.2276732667000001</c:v>
                </c:pt>
                <c:pt idx="2">
                  <c:v>1.9143845333</c:v>
                </c:pt>
                <c:pt idx="3">
                  <c:v>2.6010958</c:v>
                </c:pt>
                <c:pt idx="4">
                  <c:v>3.2878070667000001</c:v>
                </c:pt>
                <c:pt idx="5">
                  <c:v>3.9745183332999998</c:v>
                </c:pt>
                <c:pt idx="6">
                  <c:v>4.6612296000000004</c:v>
                </c:pt>
                <c:pt idx="7">
                  <c:v>5.3479408667000001</c:v>
                </c:pt>
                <c:pt idx="8">
                  <c:v>6.0346521332999998</c:v>
                </c:pt>
                <c:pt idx="9">
                  <c:v>6.7213634000000004</c:v>
                </c:pt>
                <c:pt idx="10">
                  <c:v>7.4080746667000001</c:v>
                </c:pt>
                <c:pt idx="11">
                  <c:v>8.0947859333000007</c:v>
                </c:pt>
                <c:pt idx="12">
                  <c:v>8.7814972000000004</c:v>
                </c:pt>
                <c:pt idx="13">
                  <c:v>9.4682084667000002</c:v>
                </c:pt>
                <c:pt idx="14">
                  <c:v>10.154919733</c:v>
                </c:pt>
                <c:pt idx="15">
                  <c:v>10.841631</c:v>
                </c:pt>
                <c:pt idx="16">
                  <c:v>11.528342266999999</c:v>
                </c:pt>
                <c:pt idx="17">
                  <c:v>12.215053533000001</c:v>
                </c:pt>
                <c:pt idx="18">
                  <c:v>12.9017648</c:v>
                </c:pt>
                <c:pt idx="19">
                  <c:v>13.588476067</c:v>
                </c:pt>
                <c:pt idx="20">
                  <c:v>14.275187333</c:v>
                </c:pt>
                <c:pt idx="21">
                  <c:v>14.9618986</c:v>
                </c:pt>
                <c:pt idx="22">
                  <c:v>15.648609866999999</c:v>
                </c:pt>
                <c:pt idx="23">
                  <c:v>16.335321133000001</c:v>
                </c:pt>
                <c:pt idx="24">
                  <c:v>17.022032400000001</c:v>
                </c:pt>
                <c:pt idx="25">
                  <c:v>17.708743667</c:v>
                </c:pt>
                <c:pt idx="26">
                  <c:v>18.395454933</c:v>
                </c:pt>
                <c:pt idx="27">
                  <c:v>19.0821662</c:v>
                </c:pt>
                <c:pt idx="28">
                  <c:v>19.768877466999999</c:v>
                </c:pt>
                <c:pt idx="29">
                  <c:v>21.142299999999999</c:v>
                </c:pt>
              </c:numCache>
            </c:numRef>
          </c:xVal>
          <c:yVal>
            <c:numRef>
              <c:f>CrossScale256!$AE$4:$AE$33</c:f>
              <c:numCache>
                <c:formatCode>0.00E+00</c:formatCode>
                <c:ptCount val="30"/>
                <c:pt idx="0">
                  <c:v>5.2926610090999999E-5</c:v>
                </c:pt>
                <c:pt idx="1">
                  <c:v>8.3918005953000002E-2</c:v>
                </c:pt>
                <c:pt idx="2">
                  <c:v>9.9776947771000005E-2</c:v>
                </c:pt>
                <c:pt idx="3">
                  <c:v>0.13213826184999999</c:v>
                </c:pt>
                <c:pt idx="4">
                  <c:v>4.9020684407999997E-2</c:v>
                </c:pt>
                <c:pt idx="5">
                  <c:v>2.5235847360999999E-2</c:v>
                </c:pt>
                <c:pt idx="6">
                  <c:v>2.8080211019E-2</c:v>
                </c:pt>
                <c:pt idx="7">
                  <c:v>2.1029681793E-2</c:v>
                </c:pt>
                <c:pt idx="8">
                  <c:v>2.2445005439E-2</c:v>
                </c:pt>
                <c:pt idx="9">
                  <c:v>1.8959588813E-2</c:v>
                </c:pt>
                <c:pt idx="10">
                  <c:v>3.2402935856000001E-2</c:v>
                </c:pt>
                <c:pt idx="11">
                  <c:v>3.8369348078999999E-2</c:v>
                </c:pt>
                <c:pt idx="12">
                  <c:v>2.7938077708000001E-2</c:v>
                </c:pt>
                <c:pt idx="13">
                  <c:v>2.8126293867E-2</c:v>
                </c:pt>
                <c:pt idx="14">
                  <c:v>3.6031664599E-2</c:v>
                </c:pt>
                <c:pt idx="15">
                  <c:v>4.9167573622999998E-2</c:v>
                </c:pt>
                <c:pt idx="16">
                  <c:v>2.8095964272999999E-2</c:v>
                </c:pt>
                <c:pt idx="17">
                  <c:v>2.9758983499E-2</c:v>
                </c:pt>
                <c:pt idx="18">
                  <c:v>2.4915006811999998E-2</c:v>
                </c:pt>
                <c:pt idx="19">
                  <c:v>3.6276397123000001E-2</c:v>
                </c:pt>
                <c:pt idx="20">
                  <c:v>5.6392364782E-2</c:v>
                </c:pt>
                <c:pt idx="21">
                  <c:v>3.1471647016999997E-2</c:v>
                </c:pt>
                <c:pt idx="22">
                  <c:v>4.4612975871999999E-3</c:v>
                </c:pt>
                <c:pt idx="23">
                  <c:v>1.6706654769E-2</c:v>
                </c:pt>
                <c:pt idx="24">
                  <c:v>1.3288721232000001E-2</c:v>
                </c:pt>
                <c:pt idx="25">
                  <c:v>8.3736818494000009E-3</c:v>
                </c:pt>
                <c:pt idx="26">
                  <c:v>9.4108136359999997E-3</c:v>
                </c:pt>
                <c:pt idx="27">
                  <c:v>3.7023290341999998E-2</c:v>
                </c:pt>
                <c:pt idx="28">
                  <c:v>1.071495403E-2</c:v>
                </c:pt>
                <c:pt idx="29">
                  <c:v>0</c:v>
                </c:pt>
              </c:numCache>
            </c:numRef>
          </c:yVal>
          <c:smooth val="0"/>
        </c:ser>
        <c:ser>
          <c:idx val="4"/>
          <c:order val="4"/>
          <c:tx>
            <c:v>PARKC$</c:v>
          </c:tx>
          <c:marker>
            <c:symbol val="none"/>
          </c:marker>
          <c:xVal>
            <c:numRef>
              <c:f>CrossScale256!$AG$4:$AG$34</c:f>
              <c:numCache>
                <c:formatCode>0.00E+00</c:formatCode>
                <c:ptCount val="31"/>
                <c:pt idx="0">
                  <c:v>0.53291900000000003</c:v>
                </c:pt>
                <c:pt idx="1">
                  <c:v>1.1895683667000001</c:v>
                </c:pt>
                <c:pt idx="2">
                  <c:v>1.8462177333000001</c:v>
                </c:pt>
                <c:pt idx="3">
                  <c:v>2.5028671</c:v>
                </c:pt>
                <c:pt idx="4">
                  <c:v>3.1595164667</c:v>
                </c:pt>
                <c:pt idx="5">
                  <c:v>3.8161658332999999</c:v>
                </c:pt>
                <c:pt idx="6">
                  <c:v>4.4728152000000003</c:v>
                </c:pt>
                <c:pt idx="7">
                  <c:v>5.1294645667000003</c:v>
                </c:pt>
                <c:pt idx="8">
                  <c:v>5.7861139333000002</c:v>
                </c:pt>
                <c:pt idx="9">
                  <c:v>6.4427633000000002</c:v>
                </c:pt>
                <c:pt idx="10">
                  <c:v>7.0994126667000002</c:v>
                </c:pt>
                <c:pt idx="11">
                  <c:v>7.7560620333000001</c:v>
                </c:pt>
                <c:pt idx="12">
                  <c:v>8.4127113999999992</c:v>
                </c:pt>
                <c:pt idx="13">
                  <c:v>9.0693607666999991</c:v>
                </c:pt>
                <c:pt idx="14">
                  <c:v>9.7260101333000009</c:v>
                </c:pt>
                <c:pt idx="15">
                  <c:v>10.382659500000001</c:v>
                </c:pt>
                <c:pt idx="16">
                  <c:v>11.039308867000001</c:v>
                </c:pt>
                <c:pt idx="17">
                  <c:v>11.695958233000001</c:v>
                </c:pt>
                <c:pt idx="18">
                  <c:v>12.352607600000001</c:v>
                </c:pt>
                <c:pt idx="19">
                  <c:v>13.009256967000001</c:v>
                </c:pt>
                <c:pt idx="20">
                  <c:v>13.665906333000001</c:v>
                </c:pt>
                <c:pt idx="21">
                  <c:v>14.322555700000001</c:v>
                </c:pt>
                <c:pt idx="22">
                  <c:v>14.979205067000001</c:v>
                </c:pt>
                <c:pt idx="23">
                  <c:v>15.635854433</c:v>
                </c:pt>
                <c:pt idx="24">
                  <c:v>16.292503799999999</c:v>
                </c:pt>
                <c:pt idx="25">
                  <c:v>16.949153166999999</c:v>
                </c:pt>
                <c:pt idx="26">
                  <c:v>17.605802532999999</c:v>
                </c:pt>
                <c:pt idx="27">
                  <c:v>18.262451899999999</c:v>
                </c:pt>
                <c:pt idx="28">
                  <c:v>18.919101266999999</c:v>
                </c:pt>
                <c:pt idx="29">
                  <c:v>19.575750632999998</c:v>
                </c:pt>
                <c:pt idx="30">
                  <c:v>20.232399999999998</c:v>
                </c:pt>
              </c:numCache>
            </c:numRef>
          </c:xVal>
          <c:yVal>
            <c:numRef>
              <c:f>CrossScale256!$AI$4:$AI$34</c:f>
              <c:numCache>
                <c:formatCode>0.00E+00</c:formatCode>
                <c:ptCount val="31"/>
                <c:pt idx="0">
                  <c:v>2.9762470841999998E-7</c:v>
                </c:pt>
                <c:pt idx="1">
                  <c:v>7.3908582612999998E-2</c:v>
                </c:pt>
                <c:pt idx="2">
                  <c:v>9.7346206121999998E-2</c:v>
                </c:pt>
                <c:pt idx="3">
                  <c:v>0.11593017688</c:v>
                </c:pt>
                <c:pt idx="4">
                  <c:v>5.8218376421000001E-2</c:v>
                </c:pt>
                <c:pt idx="5">
                  <c:v>3.2914625635999999E-2</c:v>
                </c:pt>
                <c:pt idx="6">
                  <c:v>2.9214255509999999E-2</c:v>
                </c:pt>
                <c:pt idx="7">
                  <c:v>2.2027201820000002E-2</c:v>
                </c:pt>
                <c:pt idx="8">
                  <c:v>2.0162293711999998E-2</c:v>
                </c:pt>
                <c:pt idx="9">
                  <c:v>2.5084102915E-2</c:v>
                </c:pt>
                <c:pt idx="10">
                  <c:v>2.8455595231000001E-2</c:v>
                </c:pt>
                <c:pt idx="11">
                  <c:v>1.8526541564999999E-2</c:v>
                </c:pt>
                <c:pt idx="12">
                  <c:v>2.4278148425999999E-2</c:v>
                </c:pt>
                <c:pt idx="13">
                  <c:v>2.8408877873000001E-2</c:v>
                </c:pt>
                <c:pt idx="14">
                  <c:v>3.8116200773E-2</c:v>
                </c:pt>
                <c:pt idx="15">
                  <c:v>4.3915421300999999E-2</c:v>
                </c:pt>
                <c:pt idx="16">
                  <c:v>3.6224492189999999E-2</c:v>
                </c:pt>
                <c:pt idx="17">
                  <c:v>4.0232897625E-2</c:v>
                </c:pt>
                <c:pt idx="18">
                  <c:v>1.9078039966E-2</c:v>
                </c:pt>
                <c:pt idx="19">
                  <c:v>2.5290354835999999E-2</c:v>
                </c:pt>
                <c:pt idx="20">
                  <c:v>3.4840267873E-2</c:v>
                </c:pt>
                <c:pt idx="21">
                  <c:v>1.5608921079000001E-2</c:v>
                </c:pt>
                <c:pt idx="22">
                  <c:v>2.8575842245999999E-2</c:v>
                </c:pt>
                <c:pt idx="23">
                  <c:v>1.8798281167000001E-2</c:v>
                </c:pt>
                <c:pt idx="24">
                  <c:v>3.0118109497999999E-2</c:v>
                </c:pt>
                <c:pt idx="25">
                  <c:v>9.8555466419999998E-3</c:v>
                </c:pt>
                <c:pt idx="26">
                  <c:v>1.1240090443000001E-2</c:v>
                </c:pt>
                <c:pt idx="27">
                  <c:v>1.7958101155E-2</c:v>
                </c:pt>
                <c:pt idx="28">
                  <c:v>9.8847132261999995E-3</c:v>
                </c:pt>
                <c:pt idx="29">
                  <c:v>4.5209151240000002E-2</c:v>
                </c:pt>
                <c:pt idx="30">
                  <c:v>5.7828639364999998E-4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6176376"/>
        <c:axId val="426176768"/>
      </c:scatterChart>
      <c:valAx>
        <c:axId val="426176376"/>
        <c:scaling>
          <c:orientation val="minMax"/>
          <c:max val="20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176768"/>
        <c:crosses val="autoZero"/>
        <c:crossBetween val="midCat"/>
      </c:valAx>
      <c:valAx>
        <c:axId val="426176768"/>
        <c:scaling>
          <c:orientation val="minMax"/>
        </c:scaling>
        <c:delete val="0"/>
        <c:axPos val="l"/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176376"/>
        <c:crosses val="autoZero"/>
        <c:crossBetween val="midCat"/>
      </c:valAx>
    </c:plotArea>
    <c:legend>
      <c:legendPos val="tr"/>
      <c:overlay val="1"/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Permeability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(CrossScale256!$R$15,CrossScale256!$T$15:$X$15)</c:f>
              <c:numCache>
                <c:formatCode>General</c:formatCode>
                <c:ptCount val="6"/>
                <c:pt idx="0">
                  <c:v>49.720599999999997</c:v>
                </c:pt>
                <c:pt idx="1">
                  <c:v>48.232399999999998</c:v>
                </c:pt>
                <c:pt idx="2">
                  <c:v>119.53700000000001</c:v>
                </c:pt>
                <c:pt idx="3">
                  <c:v>5.9757400000000001</c:v>
                </c:pt>
                <c:pt idx="4">
                  <c:v>11.962300000000001</c:v>
                </c:pt>
                <c:pt idx="5">
                  <c:v>42.581000000000003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6177552"/>
        <c:axId val="426177944"/>
      </c:barChart>
      <c:catAx>
        <c:axId val="426177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177944"/>
        <c:crosses val="autoZero"/>
        <c:auto val="1"/>
        <c:lblAlgn val="ctr"/>
        <c:lblOffset val="100"/>
        <c:noMultiLvlLbl val="0"/>
      </c:catAx>
      <c:valAx>
        <c:axId val="426177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177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Network PSD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0</c:v>
          </c:tx>
          <c:spPr>
            <a:ln w="38100"/>
          </c:spPr>
          <c:marker>
            <c:symbol val="none"/>
          </c:marker>
          <c:xVal>
            <c:numRef>
              <c:f>TwoscaleB_256!$B$3:$B$32</c:f>
              <c:numCache>
                <c:formatCode>0.00E+00</c:formatCode>
                <c:ptCount val="30"/>
                <c:pt idx="0">
                  <c:v>0.55769199999999997</c:v>
                </c:pt>
                <c:pt idx="1">
                  <c:v>2.0185922666999998</c:v>
                </c:pt>
                <c:pt idx="2">
                  <c:v>3.4794925333000002</c:v>
                </c:pt>
                <c:pt idx="3">
                  <c:v>4.9403927999999997</c:v>
                </c:pt>
                <c:pt idx="4">
                  <c:v>6.4012930667000001</c:v>
                </c:pt>
                <c:pt idx="5">
                  <c:v>7.8621933332999996</c:v>
                </c:pt>
                <c:pt idx="6">
                  <c:v>9.3230936</c:v>
                </c:pt>
                <c:pt idx="7">
                  <c:v>10.783993867</c:v>
                </c:pt>
                <c:pt idx="8">
                  <c:v>12.244894133000001</c:v>
                </c:pt>
                <c:pt idx="9">
                  <c:v>13.7057944</c:v>
                </c:pt>
                <c:pt idx="10">
                  <c:v>15.166694667</c:v>
                </c:pt>
                <c:pt idx="11">
                  <c:v>16.627594933000001</c:v>
                </c:pt>
                <c:pt idx="12">
                  <c:v>18.088495200000001</c:v>
                </c:pt>
                <c:pt idx="13">
                  <c:v>19.549395467</c:v>
                </c:pt>
                <c:pt idx="14">
                  <c:v>21.010295733</c:v>
                </c:pt>
                <c:pt idx="15">
                  <c:v>22.471195999999999</c:v>
                </c:pt>
                <c:pt idx="16">
                  <c:v>23.932096266999999</c:v>
                </c:pt>
                <c:pt idx="17">
                  <c:v>25.392996533000002</c:v>
                </c:pt>
                <c:pt idx="18">
                  <c:v>26.853896800000001</c:v>
                </c:pt>
                <c:pt idx="19">
                  <c:v>28.314797067000001</c:v>
                </c:pt>
                <c:pt idx="20">
                  <c:v>29.775697333</c:v>
                </c:pt>
                <c:pt idx="21">
                  <c:v>31.2365976</c:v>
                </c:pt>
                <c:pt idx="22">
                  <c:v>32.697497867000003</c:v>
                </c:pt>
                <c:pt idx="23">
                  <c:v>34.158398132999999</c:v>
                </c:pt>
                <c:pt idx="24">
                  <c:v>35.619298399999998</c:v>
                </c:pt>
                <c:pt idx="25">
                  <c:v>37.080198666999998</c:v>
                </c:pt>
                <c:pt idx="26">
                  <c:v>38.541098933000001</c:v>
                </c:pt>
                <c:pt idx="27">
                  <c:v>41.462899467</c:v>
                </c:pt>
                <c:pt idx="28">
                  <c:v>42.923799733000003</c:v>
                </c:pt>
                <c:pt idx="29">
                  <c:v>44.384700000000002</c:v>
                </c:pt>
              </c:numCache>
            </c:numRef>
          </c:xVal>
          <c:yVal>
            <c:numRef>
              <c:f>TwoscaleB_256!$D$3:$D$32</c:f>
              <c:numCache>
                <c:formatCode>0.00E+00</c:formatCode>
                <c:ptCount val="30"/>
                <c:pt idx="0">
                  <c:v>2.6394119988E-5</c:v>
                </c:pt>
                <c:pt idx="1">
                  <c:v>9.2192835109000004E-2</c:v>
                </c:pt>
                <c:pt idx="2">
                  <c:v>0.17200217992</c:v>
                </c:pt>
                <c:pt idx="3">
                  <c:v>0.10711729896</c:v>
                </c:pt>
                <c:pt idx="4">
                  <c:v>0.10724047152000001</c:v>
                </c:pt>
                <c:pt idx="5">
                  <c:v>0.11181014029</c:v>
                </c:pt>
                <c:pt idx="6">
                  <c:v>4.3258966655000002E-2</c:v>
                </c:pt>
                <c:pt idx="7">
                  <c:v>2.2399975829999998E-2</c:v>
                </c:pt>
                <c:pt idx="8">
                  <c:v>2.2661593019999999E-2</c:v>
                </c:pt>
                <c:pt idx="9">
                  <c:v>1.7437051269000001E-2</c:v>
                </c:pt>
                <c:pt idx="10">
                  <c:v>7.9180699954999999E-3</c:v>
                </c:pt>
                <c:pt idx="11">
                  <c:v>9.4067647631999995E-3</c:v>
                </c:pt>
                <c:pt idx="12">
                  <c:v>1.4825693398E-2</c:v>
                </c:pt>
                <c:pt idx="13">
                  <c:v>8.9217105580999996E-3</c:v>
                </c:pt>
                <c:pt idx="14">
                  <c:v>1.1484762210000001E-2</c:v>
                </c:pt>
                <c:pt idx="15">
                  <c:v>8.1914732384000006E-3</c:v>
                </c:pt>
                <c:pt idx="16">
                  <c:v>9.9842813885000006E-3</c:v>
                </c:pt>
                <c:pt idx="17">
                  <c:v>2.2385367763999998E-2</c:v>
                </c:pt>
                <c:pt idx="18">
                  <c:v>1.6541145196000001E-2</c:v>
                </c:pt>
                <c:pt idx="19">
                  <c:v>4.6111689623999997E-3</c:v>
                </c:pt>
                <c:pt idx="20">
                  <c:v>1.720631022E-2</c:v>
                </c:pt>
                <c:pt idx="21">
                  <c:v>1.4385625397E-3</c:v>
                </c:pt>
                <c:pt idx="22">
                  <c:v>2.8233906350999999E-2</c:v>
                </c:pt>
                <c:pt idx="23">
                  <c:v>6.3965070785E-3</c:v>
                </c:pt>
                <c:pt idx="24">
                  <c:v>3.1236196000000001E-2</c:v>
                </c:pt>
                <c:pt idx="25">
                  <c:v>1.4940067917000001E-6</c:v>
                </c:pt>
                <c:pt idx="26">
                  <c:v>1.660007547E-7</c:v>
                </c:pt>
                <c:pt idx="27">
                  <c:v>0</c:v>
                </c:pt>
                <c:pt idx="28">
                  <c:v>4.5204495499999997E-2</c:v>
                </c:pt>
                <c:pt idx="29">
                  <c:v>1.6600075458999999E-7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3B7D-47C3-9377-84BEA14AD2A7}"/>
            </c:ext>
          </c:extLst>
        </c:ser>
        <c:ser>
          <c:idx val="3"/>
          <c:order val="1"/>
          <c:tx>
            <c:v>0_reslice</c:v>
          </c:tx>
          <c:marker>
            <c:symbol val="none"/>
          </c:marker>
          <c:xVal>
            <c:numRef>
              <c:f>TwoscaleB_256!$F$3:$F$31</c:f>
              <c:numCache>
                <c:formatCode>0.00E+00</c:formatCode>
                <c:ptCount val="29"/>
                <c:pt idx="0">
                  <c:v>0.528671</c:v>
                </c:pt>
                <c:pt idx="1">
                  <c:v>2.0349319666999999</c:v>
                </c:pt>
                <c:pt idx="2">
                  <c:v>3.5411929333000001</c:v>
                </c:pt>
                <c:pt idx="3">
                  <c:v>5.0474538999999998</c:v>
                </c:pt>
                <c:pt idx="4">
                  <c:v>6.5537148667</c:v>
                </c:pt>
                <c:pt idx="5">
                  <c:v>8.0599758332999993</c:v>
                </c:pt>
                <c:pt idx="6">
                  <c:v>9.5662368000000004</c:v>
                </c:pt>
                <c:pt idx="7">
                  <c:v>11.072497767</c:v>
                </c:pt>
                <c:pt idx="8">
                  <c:v>12.578758733000001</c:v>
                </c:pt>
                <c:pt idx="9">
                  <c:v>14.0850197</c:v>
                </c:pt>
                <c:pt idx="10">
                  <c:v>15.591280666999999</c:v>
                </c:pt>
                <c:pt idx="11">
                  <c:v>17.097541632999999</c:v>
                </c:pt>
                <c:pt idx="12">
                  <c:v>18.603802600000002</c:v>
                </c:pt>
                <c:pt idx="13">
                  <c:v>20.110063567000001</c:v>
                </c:pt>
                <c:pt idx="14">
                  <c:v>21.616324533</c:v>
                </c:pt>
                <c:pt idx="15">
                  <c:v>23.1225855</c:v>
                </c:pt>
                <c:pt idx="16">
                  <c:v>24.628846466999999</c:v>
                </c:pt>
                <c:pt idx="17">
                  <c:v>26.135107433000002</c:v>
                </c:pt>
                <c:pt idx="18">
                  <c:v>27.641368400000001</c:v>
                </c:pt>
                <c:pt idx="19">
                  <c:v>29.147629367</c:v>
                </c:pt>
                <c:pt idx="20">
                  <c:v>30.653890333</c:v>
                </c:pt>
                <c:pt idx="21">
                  <c:v>32.160151300000003</c:v>
                </c:pt>
                <c:pt idx="22">
                  <c:v>33.666412266999998</c:v>
                </c:pt>
                <c:pt idx="23">
                  <c:v>35.172673232999998</c:v>
                </c:pt>
                <c:pt idx="24">
                  <c:v>36.6789342</c:v>
                </c:pt>
                <c:pt idx="25">
                  <c:v>38.185195167000003</c:v>
                </c:pt>
                <c:pt idx="26">
                  <c:v>39.691456133000003</c:v>
                </c:pt>
                <c:pt idx="27">
                  <c:v>41.197717099999998</c:v>
                </c:pt>
                <c:pt idx="28">
                  <c:v>45.716500000000003</c:v>
                </c:pt>
              </c:numCache>
            </c:numRef>
          </c:xVal>
          <c:yVal>
            <c:numRef>
              <c:f>TwoscaleB_256!$H$3:$H$31</c:f>
              <c:numCache>
                <c:formatCode>0.00E+00</c:formatCode>
                <c:ptCount val="29"/>
                <c:pt idx="0">
                  <c:v>1.6601461659000001E-7</c:v>
                </c:pt>
                <c:pt idx="1">
                  <c:v>0.12379892575</c:v>
                </c:pt>
                <c:pt idx="2">
                  <c:v>0.22323603658999999</c:v>
                </c:pt>
                <c:pt idx="3">
                  <c:v>0.11710554844</c:v>
                </c:pt>
                <c:pt idx="4">
                  <c:v>6.8767902601000006E-2</c:v>
                </c:pt>
                <c:pt idx="5">
                  <c:v>4.8267587670999999E-2</c:v>
                </c:pt>
                <c:pt idx="6">
                  <c:v>3.3534122478E-2</c:v>
                </c:pt>
                <c:pt idx="7">
                  <c:v>2.2233673541999999E-2</c:v>
                </c:pt>
                <c:pt idx="8">
                  <c:v>2.3153726547E-2</c:v>
                </c:pt>
                <c:pt idx="9">
                  <c:v>1.3689731299E-2</c:v>
                </c:pt>
                <c:pt idx="10">
                  <c:v>4.1173285061000004E-3</c:v>
                </c:pt>
                <c:pt idx="11">
                  <c:v>5.8090174490999999E-3</c:v>
                </c:pt>
                <c:pt idx="12">
                  <c:v>1.3431910599000001E-2</c:v>
                </c:pt>
                <c:pt idx="13">
                  <c:v>7.6389965678000001E-3</c:v>
                </c:pt>
                <c:pt idx="14">
                  <c:v>1.6120849344000002E-2</c:v>
                </c:pt>
                <c:pt idx="15">
                  <c:v>1.3205964706E-2</c:v>
                </c:pt>
                <c:pt idx="16">
                  <c:v>5.5389116678999997E-3</c:v>
                </c:pt>
                <c:pt idx="17">
                  <c:v>1.3424605956000001E-2</c:v>
                </c:pt>
                <c:pt idx="18">
                  <c:v>2.5030023743000001E-3</c:v>
                </c:pt>
                <c:pt idx="19">
                  <c:v>7.7706461588E-3</c:v>
                </c:pt>
                <c:pt idx="20">
                  <c:v>7.6698752865000004E-3</c:v>
                </c:pt>
                <c:pt idx="21">
                  <c:v>6.6367663274999999E-3</c:v>
                </c:pt>
                <c:pt idx="22">
                  <c:v>2.6391177585000002E-2</c:v>
                </c:pt>
                <c:pt idx="23">
                  <c:v>3.0361417141000002E-2</c:v>
                </c:pt>
                <c:pt idx="24">
                  <c:v>1.4417539377999999E-2</c:v>
                </c:pt>
                <c:pt idx="25">
                  <c:v>5.0182898303000002E-3</c:v>
                </c:pt>
                <c:pt idx="26">
                  <c:v>1.6581539905E-3</c:v>
                </c:pt>
                <c:pt idx="27">
                  <c:v>1.9077569666000001E-2</c:v>
                </c:pt>
                <c:pt idx="28">
                  <c:v>0</c:v>
                </c:pt>
              </c:numCache>
            </c:numRef>
          </c:yVal>
          <c:smooth val="0"/>
        </c:ser>
        <c:ser>
          <c:idx val="0"/>
          <c:order val="2"/>
          <c:tx>
            <c:v>1</c:v>
          </c:tx>
          <c:marker>
            <c:symbol val="none"/>
          </c:marker>
          <c:xVal>
            <c:numRef>
              <c:f>TwoscaleB_256!$J$3:$J$32</c:f>
              <c:numCache>
                <c:formatCode>0.00E+00</c:formatCode>
                <c:ptCount val="30"/>
                <c:pt idx="0">
                  <c:v>0.54723299999999997</c:v>
                </c:pt>
                <c:pt idx="1">
                  <c:v>1.9869219</c:v>
                </c:pt>
                <c:pt idx="2">
                  <c:v>3.4266108000000002</c:v>
                </c:pt>
                <c:pt idx="3">
                  <c:v>4.8662996999999999</c:v>
                </c:pt>
                <c:pt idx="4">
                  <c:v>6.3059886000000001</c:v>
                </c:pt>
                <c:pt idx="5">
                  <c:v>7.7456775000000002</c:v>
                </c:pt>
                <c:pt idx="6">
                  <c:v>9.1853663999999995</c:v>
                </c:pt>
                <c:pt idx="7">
                  <c:v>10.6250553</c:v>
                </c:pt>
                <c:pt idx="8">
                  <c:v>12.0647442</c:v>
                </c:pt>
                <c:pt idx="9">
                  <c:v>13.5044331</c:v>
                </c:pt>
                <c:pt idx="10">
                  <c:v>14.944122</c:v>
                </c:pt>
                <c:pt idx="11">
                  <c:v>16.3838109</c:v>
                </c:pt>
                <c:pt idx="12">
                  <c:v>17.8234998</c:v>
                </c:pt>
                <c:pt idx="13">
                  <c:v>19.263188700000001</c:v>
                </c:pt>
                <c:pt idx="14">
                  <c:v>20.702877600000001</c:v>
                </c:pt>
                <c:pt idx="15">
                  <c:v>22.142566500000001</c:v>
                </c:pt>
                <c:pt idx="16">
                  <c:v>23.582255400000001</c:v>
                </c:pt>
                <c:pt idx="17">
                  <c:v>25.021944300000001</c:v>
                </c:pt>
                <c:pt idx="18">
                  <c:v>26.461633200000001</c:v>
                </c:pt>
                <c:pt idx="19">
                  <c:v>27.901322100000002</c:v>
                </c:pt>
                <c:pt idx="20">
                  <c:v>29.341011000000002</c:v>
                </c:pt>
                <c:pt idx="21">
                  <c:v>30.780699899999998</c:v>
                </c:pt>
                <c:pt idx="22">
                  <c:v>32.220388800000002</c:v>
                </c:pt>
                <c:pt idx="23">
                  <c:v>33.660077700000002</c:v>
                </c:pt>
                <c:pt idx="24">
                  <c:v>35.099766600000002</c:v>
                </c:pt>
                <c:pt idx="25">
                  <c:v>37.979144400000003</c:v>
                </c:pt>
                <c:pt idx="26">
                  <c:v>39.418833300000003</c:v>
                </c:pt>
                <c:pt idx="27">
                  <c:v>40.858522200000003</c:v>
                </c:pt>
                <c:pt idx="28">
                  <c:v>42.298211100000003</c:v>
                </c:pt>
                <c:pt idx="29">
                  <c:v>43.737900000000003</c:v>
                </c:pt>
              </c:numCache>
            </c:numRef>
          </c:xVal>
          <c:yVal>
            <c:numRef>
              <c:f>TwoscaleB_256!$L$3:$L$32</c:f>
              <c:numCache>
                <c:formatCode>0.00E+00</c:formatCode>
                <c:ptCount val="30"/>
                <c:pt idx="0">
                  <c:v>1.6601139203000001E-7</c:v>
                </c:pt>
                <c:pt idx="1">
                  <c:v>0.10258209139</c:v>
                </c:pt>
                <c:pt idx="2">
                  <c:v>0.20828353683</c:v>
                </c:pt>
                <c:pt idx="3">
                  <c:v>0.12017066635</c:v>
                </c:pt>
                <c:pt idx="4">
                  <c:v>8.0481492801000004E-2</c:v>
                </c:pt>
                <c:pt idx="5">
                  <c:v>5.8634559620999997E-2</c:v>
                </c:pt>
                <c:pt idx="6">
                  <c:v>4.6534985324000001E-2</c:v>
                </c:pt>
                <c:pt idx="7">
                  <c:v>2.9007004518999999E-2</c:v>
                </c:pt>
                <c:pt idx="8">
                  <c:v>2.6578589876000001E-2</c:v>
                </c:pt>
                <c:pt idx="9">
                  <c:v>2.8450534332999999E-2</c:v>
                </c:pt>
                <c:pt idx="10">
                  <c:v>1.6026241752999999E-2</c:v>
                </c:pt>
                <c:pt idx="11">
                  <c:v>1.3522457938E-2</c:v>
                </c:pt>
                <c:pt idx="12">
                  <c:v>1.4498936945999999E-2</c:v>
                </c:pt>
                <c:pt idx="13">
                  <c:v>1.59161762E-2</c:v>
                </c:pt>
                <c:pt idx="14">
                  <c:v>8.7230685944000002E-3</c:v>
                </c:pt>
                <c:pt idx="15">
                  <c:v>1.6614088092E-2</c:v>
                </c:pt>
                <c:pt idx="16">
                  <c:v>8.0475682402000003E-3</c:v>
                </c:pt>
                <c:pt idx="17">
                  <c:v>1.3163873331E-2</c:v>
                </c:pt>
                <c:pt idx="18">
                  <c:v>1.8653040009E-3</c:v>
                </c:pt>
                <c:pt idx="19">
                  <c:v>8.0865809173999992E-3</c:v>
                </c:pt>
                <c:pt idx="20">
                  <c:v>1.3878884397E-2</c:v>
                </c:pt>
                <c:pt idx="21">
                  <c:v>2.6319446093E-3</c:v>
                </c:pt>
                <c:pt idx="22">
                  <c:v>8.9269305837999992E-3</c:v>
                </c:pt>
                <c:pt idx="23">
                  <c:v>1.9300484438E-3</c:v>
                </c:pt>
                <c:pt idx="24">
                  <c:v>1.2560421920999999E-3</c:v>
                </c:pt>
                <c:pt idx="25">
                  <c:v>0</c:v>
                </c:pt>
                <c:pt idx="26">
                  <c:v>1.4179032994000001E-3</c:v>
                </c:pt>
                <c:pt idx="27">
                  <c:v>4.2476836844999998E-2</c:v>
                </c:pt>
                <c:pt idx="28">
                  <c:v>1.6634341481999999E-4</c:v>
                </c:pt>
                <c:pt idx="29">
                  <c:v>4.9998979030000001E-2</c:v>
                </c:pt>
              </c:numCache>
            </c:numRef>
          </c:yVal>
          <c:smooth val="0"/>
        </c:ser>
        <c:ser>
          <c:idx val="2"/>
          <c:order val="3"/>
          <c:tx>
            <c:v>2</c:v>
          </c:tx>
          <c:marker>
            <c:symbol val="none"/>
          </c:marker>
          <c:xVal>
            <c:numRef>
              <c:f>TwoscaleB_256!$N$3:$N$30</c:f>
              <c:numCache>
                <c:formatCode>0.00E+00</c:formatCode>
                <c:ptCount val="28"/>
                <c:pt idx="0">
                  <c:v>0.57692299999999996</c:v>
                </c:pt>
                <c:pt idx="1">
                  <c:v>2.2839589</c:v>
                </c:pt>
                <c:pt idx="2">
                  <c:v>3.9909948000000002</c:v>
                </c:pt>
                <c:pt idx="3">
                  <c:v>5.6980307000000003</c:v>
                </c:pt>
                <c:pt idx="4">
                  <c:v>7.4050665999999996</c:v>
                </c:pt>
                <c:pt idx="5">
                  <c:v>9.1121025000000007</c:v>
                </c:pt>
                <c:pt idx="6">
                  <c:v>10.8191384</c:v>
                </c:pt>
                <c:pt idx="7">
                  <c:v>12.526174299999999</c:v>
                </c:pt>
                <c:pt idx="8">
                  <c:v>14.2332102</c:v>
                </c:pt>
                <c:pt idx="9">
                  <c:v>15.9402461</c:v>
                </c:pt>
                <c:pt idx="10">
                  <c:v>17.647282000000001</c:v>
                </c:pt>
                <c:pt idx="11">
                  <c:v>19.354317900000002</c:v>
                </c:pt>
                <c:pt idx="12">
                  <c:v>21.061353799999999</c:v>
                </c:pt>
                <c:pt idx="13">
                  <c:v>22.7683897</c:v>
                </c:pt>
                <c:pt idx="14">
                  <c:v>24.475425600000001</c:v>
                </c:pt>
                <c:pt idx="15">
                  <c:v>26.182461499999999</c:v>
                </c:pt>
                <c:pt idx="16">
                  <c:v>27.8894974</c:v>
                </c:pt>
                <c:pt idx="17">
                  <c:v>29.596533300000001</c:v>
                </c:pt>
                <c:pt idx="18">
                  <c:v>31.303569199999998</c:v>
                </c:pt>
                <c:pt idx="19">
                  <c:v>33.010605099999999</c:v>
                </c:pt>
                <c:pt idx="20">
                  <c:v>34.717641</c:v>
                </c:pt>
                <c:pt idx="21">
                  <c:v>36.424676900000001</c:v>
                </c:pt>
                <c:pt idx="22">
                  <c:v>38.131712800000003</c:v>
                </c:pt>
                <c:pt idx="23">
                  <c:v>39.838748699999996</c:v>
                </c:pt>
                <c:pt idx="24">
                  <c:v>41.545784599999998</c:v>
                </c:pt>
                <c:pt idx="25">
                  <c:v>48.373928200000002</c:v>
                </c:pt>
                <c:pt idx="26">
                  <c:v>50.080964100000003</c:v>
                </c:pt>
                <c:pt idx="27">
                  <c:v>51.787999999999997</c:v>
                </c:pt>
              </c:numCache>
            </c:numRef>
          </c:xVal>
          <c:yVal>
            <c:numRef>
              <c:f>TwoscaleB_256!$P$3:$P$30</c:f>
              <c:numCache>
                <c:formatCode>0.00E+00</c:formatCode>
                <c:ptCount val="28"/>
                <c:pt idx="0">
                  <c:v>6.8808300076000001E-5</c:v>
                </c:pt>
                <c:pt idx="1">
                  <c:v>0.15270805536000001</c:v>
                </c:pt>
                <c:pt idx="2">
                  <c:v>0.21777428085</c:v>
                </c:pt>
                <c:pt idx="3">
                  <c:v>0.12264979766</c:v>
                </c:pt>
                <c:pt idx="4">
                  <c:v>7.5401764019000006E-2</c:v>
                </c:pt>
                <c:pt idx="5">
                  <c:v>4.8477275643000001E-2</c:v>
                </c:pt>
                <c:pt idx="6">
                  <c:v>3.7222797287000002E-2</c:v>
                </c:pt>
                <c:pt idx="7">
                  <c:v>2.9446462156000001E-2</c:v>
                </c:pt>
                <c:pt idx="8">
                  <c:v>2.7559220012999999E-2</c:v>
                </c:pt>
                <c:pt idx="9">
                  <c:v>1.4929074266E-2</c:v>
                </c:pt>
                <c:pt idx="10">
                  <c:v>1.3195736677999999E-2</c:v>
                </c:pt>
                <c:pt idx="11">
                  <c:v>1.3278173674999999E-2</c:v>
                </c:pt>
                <c:pt idx="12">
                  <c:v>1.2348929216999999E-2</c:v>
                </c:pt>
                <c:pt idx="13">
                  <c:v>1.0343848704E-2</c:v>
                </c:pt>
                <c:pt idx="14">
                  <c:v>5.306549287E-3</c:v>
                </c:pt>
                <c:pt idx="15">
                  <c:v>7.9915688225999995E-3</c:v>
                </c:pt>
                <c:pt idx="16">
                  <c:v>1.2492861554E-2</c:v>
                </c:pt>
                <c:pt idx="17">
                  <c:v>2.9002532278E-3</c:v>
                </c:pt>
                <c:pt idx="18">
                  <c:v>3.8373092563999999E-3</c:v>
                </c:pt>
                <c:pt idx="19">
                  <c:v>3.2996405347999998E-3</c:v>
                </c:pt>
                <c:pt idx="20">
                  <c:v>1.7276700446E-2</c:v>
                </c:pt>
                <c:pt idx="21">
                  <c:v>1.4539825379999999E-2</c:v>
                </c:pt>
                <c:pt idx="22">
                  <c:v>4.2511396581999997E-2</c:v>
                </c:pt>
                <c:pt idx="23">
                  <c:v>1.542419486E-2</c:v>
                </c:pt>
                <c:pt idx="24">
                  <c:v>9.8635700936999998E-2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yVal>
          <c:smooth val="0"/>
        </c:ser>
        <c:ser>
          <c:idx val="4"/>
          <c:order val="4"/>
          <c:tx>
            <c:v>3</c:v>
          </c:tx>
          <c:marker>
            <c:symbol val="none"/>
          </c:marker>
          <c:xVal>
            <c:numRef>
              <c:f>TwoscaleB_256!$R$3:$R$33</c:f>
              <c:numCache>
                <c:formatCode>0.00E+00</c:formatCode>
                <c:ptCount val="31"/>
                <c:pt idx="0">
                  <c:v>0.57692299999999996</c:v>
                </c:pt>
                <c:pt idx="1">
                  <c:v>2.1879588999999999</c:v>
                </c:pt>
                <c:pt idx="2">
                  <c:v>3.7989948</c:v>
                </c:pt>
                <c:pt idx="3">
                  <c:v>5.4100307000000001</c:v>
                </c:pt>
                <c:pt idx="4">
                  <c:v>7.0210666000000002</c:v>
                </c:pt>
                <c:pt idx="5">
                  <c:v>8.6321025000000002</c:v>
                </c:pt>
                <c:pt idx="6">
                  <c:v>10.243138399999999</c:v>
                </c:pt>
                <c:pt idx="7">
                  <c:v>11.8541743</c:v>
                </c:pt>
                <c:pt idx="8">
                  <c:v>13.4652102</c:v>
                </c:pt>
                <c:pt idx="9">
                  <c:v>15.076246100000001</c:v>
                </c:pt>
                <c:pt idx="10">
                  <c:v>16.687282</c:v>
                </c:pt>
                <c:pt idx="11">
                  <c:v>18.298317900000001</c:v>
                </c:pt>
                <c:pt idx="12">
                  <c:v>19.909353800000002</c:v>
                </c:pt>
                <c:pt idx="13">
                  <c:v>21.520389699999999</c:v>
                </c:pt>
                <c:pt idx="14">
                  <c:v>23.1314256</c:v>
                </c:pt>
                <c:pt idx="15">
                  <c:v>24.742461500000001</c:v>
                </c:pt>
                <c:pt idx="16">
                  <c:v>26.353497399999998</c:v>
                </c:pt>
                <c:pt idx="17">
                  <c:v>27.964533299999999</c:v>
                </c:pt>
                <c:pt idx="18">
                  <c:v>29.5755692</c:v>
                </c:pt>
                <c:pt idx="19">
                  <c:v>31.186605100000001</c:v>
                </c:pt>
                <c:pt idx="20">
                  <c:v>32.797640999999999</c:v>
                </c:pt>
                <c:pt idx="21">
                  <c:v>34.408676900000003</c:v>
                </c:pt>
                <c:pt idx="22">
                  <c:v>36.019712800000001</c:v>
                </c:pt>
                <c:pt idx="23">
                  <c:v>37.630748699999998</c:v>
                </c:pt>
                <c:pt idx="24">
                  <c:v>39.241784600000003</c:v>
                </c:pt>
                <c:pt idx="25">
                  <c:v>40.8528205</c:v>
                </c:pt>
                <c:pt idx="26">
                  <c:v>42.463856399999997</c:v>
                </c:pt>
                <c:pt idx="27">
                  <c:v>44.074892300000002</c:v>
                </c:pt>
                <c:pt idx="28">
                  <c:v>45.685928199999999</c:v>
                </c:pt>
                <c:pt idx="29">
                  <c:v>47.296964099999997</c:v>
                </c:pt>
                <c:pt idx="30">
                  <c:v>48.908000000000001</c:v>
                </c:pt>
              </c:numCache>
            </c:numRef>
          </c:xVal>
          <c:yVal>
            <c:numRef>
              <c:f>TwoscaleB_256!$T$3:$T$33</c:f>
              <c:numCache>
                <c:formatCode>0.00E+00</c:formatCode>
                <c:ptCount val="31"/>
                <c:pt idx="0">
                  <c:v>1.7087633513999999E-4</c:v>
                </c:pt>
                <c:pt idx="1">
                  <c:v>0.11753488158</c:v>
                </c:pt>
                <c:pt idx="2">
                  <c:v>0.2141400665</c:v>
                </c:pt>
                <c:pt idx="3">
                  <c:v>0.11328619911</c:v>
                </c:pt>
                <c:pt idx="4">
                  <c:v>8.5089944823999994E-2</c:v>
                </c:pt>
                <c:pt idx="5">
                  <c:v>5.4048184803999998E-2</c:v>
                </c:pt>
                <c:pt idx="6">
                  <c:v>5.4103263390000003E-2</c:v>
                </c:pt>
                <c:pt idx="7">
                  <c:v>2.4859520574E-2</c:v>
                </c:pt>
                <c:pt idx="8">
                  <c:v>3.2458872306000003E-2</c:v>
                </c:pt>
                <c:pt idx="9">
                  <c:v>1.7993278089999998E-2</c:v>
                </c:pt>
                <c:pt idx="10">
                  <c:v>1.4915347366E-2</c:v>
                </c:pt>
                <c:pt idx="11">
                  <c:v>2.3237190785999999E-2</c:v>
                </c:pt>
                <c:pt idx="12">
                  <c:v>7.8873530111000009E-3</c:v>
                </c:pt>
                <c:pt idx="13">
                  <c:v>2.6261701918000001E-2</c:v>
                </c:pt>
                <c:pt idx="14">
                  <c:v>1.2480940237999999E-2</c:v>
                </c:pt>
                <c:pt idx="15">
                  <c:v>4.5970711132999999E-3</c:v>
                </c:pt>
                <c:pt idx="16">
                  <c:v>1.5338058921E-2</c:v>
                </c:pt>
                <c:pt idx="17">
                  <c:v>1.7419764021000001E-2</c:v>
                </c:pt>
                <c:pt idx="18">
                  <c:v>7.0681419985999996E-3</c:v>
                </c:pt>
                <c:pt idx="19">
                  <c:v>9.1692573232999997E-3</c:v>
                </c:pt>
                <c:pt idx="20">
                  <c:v>5.0021973369999998E-3</c:v>
                </c:pt>
                <c:pt idx="21">
                  <c:v>3.4986514870999998E-3</c:v>
                </c:pt>
                <c:pt idx="22">
                  <c:v>3.9750314835000002E-2</c:v>
                </c:pt>
                <c:pt idx="23">
                  <c:v>5.8977220525999999E-4</c:v>
                </c:pt>
                <c:pt idx="24">
                  <c:v>1.9360454669999999E-4</c:v>
                </c:pt>
                <c:pt idx="25">
                  <c:v>3.7556959469999998E-2</c:v>
                </c:pt>
                <c:pt idx="26">
                  <c:v>4.6883157581999998E-4</c:v>
                </c:pt>
                <c:pt idx="27">
                  <c:v>1.0944380417000001E-3</c:v>
                </c:pt>
                <c:pt idx="28">
                  <c:v>5.9590384539999999E-2</c:v>
                </c:pt>
                <c:pt idx="29">
                  <c:v>6.4700748255999998E-6</c:v>
                </c:pt>
                <c:pt idx="30">
                  <c:v>1.8846166670999999E-4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6178728"/>
        <c:axId val="426179120"/>
      </c:scatterChart>
      <c:valAx>
        <c:axId val="42617872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179120"/>
        <c:crosses val="autoZero"/>
        <c:crossBetween val="midCat"/>
      </c:valAx>
      <c:valAx>
        <c:axId val="426179120"/>
        <c:scaling>
          <c:orientation val="minMax"/>
        </c:scaling>
        <c:delete val="0"/>
        <c:axPos val="l"/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178728"/>
        <c:crosses val="autoZero"/>
        <c:crossBetween val="midCat"/>
      </c:valAx>
    </c:plotArea>
    <c:legend>
      <c:legendPos val="tr"/>
      <c:overlay val="1"/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Network</a:t>
            </a:r>
            <a:r>
              <a:rPr lang="en-GB" baseline="0"/>
              <a:t> PSD</a:t>
            </a:r>
            <a:endParaRPr lang="en-GB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CT</c:v>
          </c:tx>
          <c:spPr>
            <a:ln w="38100"/>
          </c:spPr>
          <c:marker>
            <c:symbol val="none"/>
          </c:marker>
          <c:xVal>
            <c:numRef>
              <c:f>Berea_256!$A$3:$A$33</c:f>
              <c:numCache>
                <c:formatCode>0.00E+00</c:formatCode>
                <c:ptCount val="31"/>
                <c:pt idx="0">
                  <c:v>4.53634</c:v>
                </c:pt>
                <c:pt idx="1">
                  <c:v>6.7800153332999997</c:v>
                </c:pt>
                <c:pt idx="2">
                  <c:v>9.0236906667000003</c:v>
                </c:pt>
                <c:pt idx="3">
                  <c:v>11.267366000000001</c:v>
                </c:pt>
                <c:pt idx="4">
                  <c:v>13.511041333</c:v>
                </c:pt>
                <c:pt idx="5">
                  <c:v>15.754716667</c:v>
                </c:pt>
                <c:pt idx="6">
                  <c:v>17.998391999999999</c:v>
                </c:pt>
                <c:pt idx="7">
                  <c:v>20.242067333000001</c:v>
                </c:pt>
                <c:pt idx="8">
                  <c:v>22.485742667</c:v>
                </c:pt>
                <c:pt idx="9">
                  <c:v>24.729417999999999</c:v>
                </c:pt>
                <c:pt idx="10">
                  <c:v>26.973093333000001</c:v>
                </c:pt>
                <c:pt idx="11">
                  <c:v>29.216768667</c:v>
                </c:pt>
                <c:pt idx="12">
                  <c:v>31.460443999999999</c:v>
                </c:pt>
                <c:pt idx="13">
                  <c:v>33.704119333000001</c:v>
                </c:pt>
                <c:pt idx="14">
                  <c:v>35.947794666999997</c:v>
                </c:pt>
                <c:pt idx="15">
                  <c:v>38.191470000000002</c:v>
                </c:pt>
                <c:pt idx="16">
                  <c:v>40.435145333000001</c:v>
                </c:pt>
                <c:pt idx="17">
                  <c:v>42.678820666999997</c:v>
                </c:pt>
                <c:pt idx="18">
                  <c:v>44.922496000000002</c:v>
                </c:pt>
                <c:pt idx="19">
                  <c:v>47.166171333000001</c:v>
                </c:pt>
                <c:pt idx="20">
                  <c:v>49.409846666999997</c:v>
                </c:pt>
                <c:pt idx="21">
                  <c:v>51.653522000000002</c:v>
                </c:pt>
                <c:pt idx="22">
                  <c:v>53.897197333000001</c:v>
                </c:pt>
                <c:pt idx="23">
                  <c:v>56.140872666999996</c:v>
                </c:pt>
                <c:pt idx="24">
                  <c:v>58.384548000000002</c:v>
                </c:pt>
                <c:pt idx="25">
                  <c:v>60.628223333000001</c:v>
                </c:pt>
                <c:pt idx="26">
                  <c:v>62.871898667000004</c:v>
                </c:pt>
                <c:pt idx="27">
                  <c:v>65.115573999999995</c:v>
                </c:pt>
                <c:pt idx="28">
                  <c:v>67.359249332999994</c:v>
                </c:pt>
                <c:pt idx="29">
                  <c:v>69.602924666999996</c:v>
                </c:pt>
                <c:pt idx="30">
                  <c:v>71.846599999999995</c:v>
                </c:pt>
              </c:numCache>
            </c:numRef>
          </c:xVal>
          <c:yVal>
            <c:numRef>
              <c:f>Berea_256!$C$3:$C$33</c:f>
              <c:numCache>
                <c:formatCode>0.00E+00</c:formatCode>
                <c:ptCount val="31"/>
                <c:pt idx="0">
                  <c:v>3.0585299802000001E-7</c:v>
                </c:pt>
                <c:pt idx="1">
                  <c:v>6.432699545E-3</c:v>
                </c:pt>
                <c:pt idx="2">
                  <c:v>6.0518551083999998E-2</c:v>
                </c:pt>
                <c:pt idx="3">
                  <c:v>9.7304112753999999E-2</c:v>
                </c:pt>
                <c:pt idx="4">
                  <c:v>8.3400954713999997E-2</c:v>
                </c:pt>
                <c:pt idx="5">
                  <c:v>6.6591567911999994E-2</c:v>
                </c:pt>
                <c:pt idx="6">
                  <c:v>6.9928431193000004E-2</c:v>
                </c:pt>
                <c:pt idx="7">
                  <c:v>9.2497023319000005E-2</c:v>
                </c:pt>
                <c:pt idx="8">
                  <c:v>6.8721228846999993E-2</c:v>
                </c:pt>
                <c:pt idx="9">
                  <c:v>6.0358585053999998E-2</c:v>
                </c:pt>
                <c:pt idx="10">
                  <c:v>8.7905854611000006E-2</c:v>
                </c:pt>
                <c:pt idx="11">
                  <c:v>4.4364609050000003E-2</c:v>
                </c:pt>
                <c:pt idx="12">
                  <c:v>6.844534696E-2</c:v>
                </c:pt>
                <c:pt idx="13">
                  <c:v>1.4406295918E-2</c:v>
                </c:pt>
                <c:pt idx="14">
                  <c:v>4.9476029912000001E-2</c:v>
                </c:pt>
                <c:pt idx="15">
                  <c:v>1.9719578323E-2</c:v>
                </c:pt>
                <c:pt idx="16">
                  <c:v>1.9399652207E-2</c:v>
                </c:pt>
                <c:pt idx="17">
                  <c:v>3.3744471000999997E-2</c:v>
                </c:pt>
                <c:pt idx="18">
                  <c:v>3.1484522871999998E-3</c:v>
                </c:pt>
                <c:pt idx="19">
                  <c:v>1.1198815137999999E-2</c:v>
                </c:pt>
                <c:pt idx="20">
                  <c:v>1.2586778973E-2</c:v>
                </c:pt>
                <c:pt idx="21">
                  <c:v>1.0165031196999999E-2</c:v>
                </c:pt>
                <c:pt idx="22">
                  <c:v>3.2946506098000001E-3</c:v>
                </c:pt>
                <c:pt idx="23">
                  <c:v>5.1894074199000002E-3</c:v>
                </c:pt>
                <c:pt idx="24">
                  <c:v>1.3546219679999999E-3</c:v>
                </c:pt>
                <c:pt idx="25">
                  <c:v>2.4107314498999998E-3</c:v>
                </c:pt>
                <c:pt idx="26">
                  <c:v>3.5032467206999999E-3</c:v>
                </c:pt>
                <c:pt idx="27">
                  <c:v>1.2469620025000001E-3</c:v>
                </c:pt>
                <c:pt idx="28">
                  <c:v>1.6785242517999999E-3</c:v>
                </c:pt>
                <c:pt idx="29">
                  <c:v>7.9521642990999999E-6</c:v>
                </c:pt>
                <c:pt idx="30">
                  <c:v>9.9952756182000008E-4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3B7D-47C3-9377-84BEA14AD2A7}"/>
            </c:ext>
          </c:extLst>
        </c:ser>
        <c:ser>
          <c:idx val="3"/>
          <c:order val="1"/>
          <c:tx>
            <c:v>1</c:v>
          </c:tx>
          <c:marker>
            <c:symbol val="none"/>
          </c:marker>
          <c:xVal>
            <c:numRef>
              <c:f>Berea_256!$D$3:$D$33</c:f>
              <c:numCache>
                <c:formatCode>0.00E+00</c:formatCode>
                <c:ptCount val="31"/>
                <c:pt idx="0">
                  <c:v>4.4154600000000004</c:v>
                </c:pt>
                <c:pt idx="1">
                  <c:v>6.8500546667000002</c:v>
                </c:pt>
                <c:pt idx="2">
                  <c:v>9.2846493333000009</c:v>
                </c:pt>
                <c:pt idx="3">
                  <c:v>11.719244</c:v>
                </c:pt>
                <c:pt idx="4">
                  <c:v>14.153838667</c:v>
                </c:pt>
                <c:pt idx="5">
                  <c:v>16.588433333000001</c:v>
                </c:pt>
                <c:pt idx="6">
                  <c:v>19.023028</c:v>
                </c:pt>
                <c:pt idx="7">
                  <c:v>21.457622666999999</c:v>
                </c:pt>
                <c:pt idx="8">
                  <c:v>23.892217333000001</c:v>
                </c:pt>
                <c:pt idx="9">
                  <c:v>26.326812</c:v>
                </c:pt>
                <c:pt idx="10">
                  <c:v>28.761406666999999</c:v>
                </c:pt>
                <c:pt idx="11">
                  <c:v>31.196001333000002</c:v>
                </c:pt>
                <c:pt idx="12">
                  <c:v>33.630595999999997</c:v>
                </c:pt>
                <c:pt idx="13">
                  <c:v>36.065190667000003</c:v>
                </c:pt>
                <c:pt idx="14">
                  <c:v>38.499785332999998</c:v>
                </c:pt>
                <c:pt idx="15">
                  <c:v>40.934379999999997</c:v>
                </c:pt>
                <c:pt idx="16">
                  <c:v>43.368974667000003</c:v>
                </c:pt>
                <c:pt idx="17">
                  <c:v>45.803569332999999</c:v>
                </c:pt>
                <c:pt idx="18">
                  <c:v>48.238163999999998</c:v>
                </c:pt>
                <c:pt idx="19">
                  <c:v>50.672758666999997</c:v>
                </c:pt>
                <c:pt idx="20">
                  <c:v>53.107353332999999</c:v>
                </c:pt>
                <c:pt idx="21">
                  <c:v>55.541947999999998</c:v>
                </c:pt>
                <c:pt idx="22">
                  <c:v>57.976542666999997</c:v>
                </c:pt>
                <c:pt idx="23">
                  <c:v>60.411137332999999</c:v>
                </c:pt>
                <c:pt idx="24">
                  <c:v>62.845731999999998</c:v>
                </c:pt>
                <c:pt idx="25">
                  <c:v>65.280326666999997</c:v>
                </c:pt>
                <c:pt idx="26">
                  <c:v>67.714921333000007</c:v>
                </c:pt>
                <c:pt idx="27">
                  <c:v>70.149516000000006</c:v>
                </c:pt>
                <c:pt idx="28">
                  <c:v>72.584110667000004</c:v>
                </c:pt>
                <c:pt idx="29">
                  <c:v>75.018705333</c:v>
                </c:pt>
                <c:pt idx="30">
                  <c:v>77.453299999999999</c:v>
                </c:pt>
              </c:numCache>
            </c:numRef>
          </c:xVal>
          <c:yVal>
            <c:numRef>
              <c:f>Berea_256!$F$3:$F$33</c:f>
              <c:numCache>
                <c:formatCode>0.00E+00</c:formatCode>
                <c:ptCount val="31"/>
                <c:pt idx="0">
                  <c:v>2.7200338431000002E-7</c:v>
                </c:pt>
                <c:pt idx="1">
                  <c:v>6.2816466387000001E-3</c:v>
                </c:pt>
                <c:pt idx="2">
                  <c:v>4.4170654799000002E-2</c:v>
                </c:pt>
                <c:pt idx="3">
                  <c:v>7.5547892529999994E-2</c:v>
                </c:pt>
                <c:pt idx="4">
                  <c:v>7.1165099590999994E-2</c:v>
                </c:pt>
                <c:pt idx="5">
                  <c:v>6.4506722934000005E-2</c:v>
                </c:pt>
                <c:pt idx="6">
                  <c:v>9.1059428361000005E-2</c:v>
                </c:pt>
                <c:pt idx="7">
                  <c:v>8.0170595673E-2</c:v>
                </c:pt>
                <c:pt idx="8">
                  <c:v>6.5055889480000004E-2</c:v>
                </c:pt>
                <c:pt idx="9">
                  <c:v>7.9599924155999993E-2</c:v>
                </c:pt>
                <c:pt idx="10">
                  <c:v>6.3305554446000001E-2</c:v>
                </c:pt>
                <c:pt idx="11">
                  <c:v>5.5063572743E-2</c:v>
                </c:pt>
                <c:pt idx="12">
                  <c:v>5.0631009353000002E-2</c:v>
                </c:pt>
                <c:pt idx="13">
                  <c:v>5.3986992236000002E-2</c:v>
                </c:pt>
                <c:pt idx="14">
                  <c:v>4.7508953543999997E-2</c:v>
                </c:pt>
                <c:pt idx="15">
                  <c:v>2.4881249939E-2</c:v>
                </c:pt>
                <c:pt idx="16">
                  <c:v>2.4204504700999999E-2</c:v>
                </c:pt>
                <c:pt idx="17">
                  <c:v>2.4985969399E-2</c:v>
                </c:pt>
                <c:pt idx="18">
                  <c:v>8.5640325194999995E-3</c:v>
                </c:pt>
                <c:pt idx="19">
                  <c:v>1.3559377126E-2</c:v>
                </c:pt>
                <c:pt idx="20">
                  <c:v>4.8607029288000002E-3</c:v>
                </c:pt>
                <c:pt idx="21">
                  <c:v>6.8602052082000001E-3</c:v>
                </c:pt>
                <c:pt idx="22">
                  <c:v>4.0408842685999997E-3</c:v>
                </c:pt>
                <c:pt idx="23">
                  <c:v>4.9281603483999998E-3</c:v>
                </c:pt>
                <c:pt idx="24">
                  <c:v>5.1835709986999996E-3</c:v>
                </c:pt>
                <c:pt idx="25">
                  <c:v>5.8853397121000003E-3</c:v>
                </c:pt>
                <c:pt idx="26">
                  <c:v>4.0400663451999998E-3</c:v>
                </c:pt>
                <c:pt idx="27">
                  <c:v>4.7782872961000004E-3</c:v>
                </c:pt>
                <c:pt idx="28">
                  <c:v>6.1671327923000004E-3</c:v>
                </c:pt>
                <c:pt idx="29">
                  <c:v>5.3138613206000001E-3</c:v>
                </c:pt>
                <c:pt idx="30">
                  <c:v>3.6924466073999999E-3</c:v>
                </c:pt>
              </c:numCache>
            </c:numRef>
          </c:yVal>
          <c:smooth val="0"/>
        </c:ser>
        <c:ser>
          <c:idx val="0"/>
          <c:order val="2"/>
          <c:tx>
            <c:v>2</c:v>
          </c:tx>
          <c:marker>
            <c:symbol val="none"/>
          </c:marker>
          <c:xVal>
            <c:numRef>
              <c:f>Berea_256!$H$3:$H$33</c:f>
              <c:numCache>
                <c:formatCode>0.00E+00</c:formatCode>
                <c:ptCount val="31"/>
                <c:pt idx="0">
                  <c:v>4.81846</c:v>
                </c:pt>
                <c:pt idx="1">
                  <c:v>7.2396213332999997</c:v>
                </c:pt>
                <c:pt idx="2">
                  <c:v>9.6607826666999994</c:v>
                </c:pt>
                <c:pt idx="3">
                  <c:v>12.081944</c:v>
                </c:pt>
                <c:pt idx="4">
                  <c:v>14.503105333000001</c:v>
                </c:pt>
                <c:pt idx="5">
                  <c:v>16.924266667000001</c:v>
                </c:pt>
                <c:pt idx="6">
                  <c:v>19.345427999999998</c:v>
                </c:pt>
                <c:pt idx="7">
                  <c:v>21.766589332999999</c:v>
                </c:pt>
                <c:pt idx="8">
                  <c:v>24.187750667</c:v>
                </c:pt>
                <c:pt idx="9">
                  <c:v>26.608912</c:v>
                </c:pt>
                <c:pt idx="10">
                  <c:v>29.030073333000001</c:v>
                </c:pt>
                <c:pt idx="11">
                  <c:v>31.451234667000001</c:v>
                </c:pt>
                <c:pt idx="12">
                  <c:v>33.872396000000002</c:v>
                </c:pt>
                <c:pt idx="13">
                  <c:v>36.293557333000003</c:v>
                </c:pt>
                <c:pt idx="14">
                  <c:v>38.714718667</c:v>
                </c:pt>
                <c:pt idx="15">
                  <c:v>41.13588</c:v>
                </c:pt>
                <c:pt idx="16">
                  <c:v>43.557041333000001</c:v>
                </c:pt>
                <c:pt idx="17">
                  <c:v>45.978202666999998</c:v>
                </c:pt>
                <c:pt idx="18">
                  <c:v>48.399363999999998</c:v>
                </c:pt>
                <c:pt idx="19">
                  <c:v>50.820525332999999</c:v>
                </c:pt>
                <c:pt idx="20">
                  <c:v>53.241686667000003</c:v>
                </c:pt>
                <c:pt idx="21">
                  <c:v>55.662847999999997</c:v>
                </c:pt>
                <c:pt idx="22">
                  <c:v>58.084009332999997</c:v>
                </c:pt>
                <c:pt idx="23">
                  <c:v>60.505170667000002</c:v>
                </c:pt>
                <c:pt idx="24">
                  <c:v>62.926332000000002</c:v>
                </c:pt>
                <c:pt idx="25">
                  <c:v>65.347493333000003</c:v>
                </c:pt>
                <c:pt idx="26">
                  <c:v>67.768654667000007</c:v>
                </c:pt>
                <c:pt idx="27">
                  <c:v>70.189815999999993</c:v>
                </c:pt>
                <c:pt idx="28">
                  <c:v>72.610977332999994</c:v>
                </c:pt>
                <c:pt idx="29">
                  <c:v>75.032138666999998</c:v>
                </c:pt>
                <c:pt idx="30">
                  <c:v>77.453299999999999</c:v>
                </c:pt>
              </c:numCache>
            </c:numRef>
          </c:xVal>
          <c:yVal>
            <c:numRef>
              <c:f>Berea_256!$J$3:$J$33</c:f>
              <c:numCache>
                <c:formatCode>0.00E+00</c:formatCode>
                <c:ptCount val="31"/>
                <c:pt idx="0">
                  <c:v>2.7203409209000001E-7</c:v>
                </c:pt>
                <c:pt idx="1">
                  <c:v>9.2461677243999996E-3</c:v>
                </c:pt>
                <c:pt idx="2">
                  <c:v>4.7553211621999998E-2</c:v>
                </c:pt>
                <c:pt idx="3">
                  <c:v>7.0640219379000002E-2</c:v>
                </c:pt>
                <c:pt idx="4">
                  <c:v>7.3289014814999998E-2</c:v>
                </c:pt>
                <c:pt idx="5">
                  <c:v>7.0006375053999995E-2</c:v>
                </c:pt>
                <c:pt idx="6">
                  <c:v>8.8719067952999997E-2</c:v>
                </c:pt>
                <c:pt idx="7">
                  <c:v>7.7998468237999996E-2</c:v>
                </c:pt>
                <c:pt idx="8">
                  <c:v>6.4438652496000004E-2</c:v>
                </c:pt>
                <c:pt idx="9">
                  <c:v>0.1015180025</c:v>
                </c:pt>
                <c:pt idx="10">
                  <c:v>5.3529806772999997E-2</c:v>
                </c:pt>
                <c:pt idx="11">
                  <c:v>7.3732701120999999E-2</c:v>
                </c:pt>
                <c:pt idx="12">
                  <c:v>1.3845455422999999E-2</c:v>
                </c:pt>
                <c:pt idx="13">
                  <c:v>6.0757755208000003E-2</c:v>
                </c:pt>
                <c:pt idx="14">
                  <c:v>4.7466713862999999E-2</c:v>
                </c:pt>
                <c:pt idx="15">
                  <c:v>2.7384867694E-2</c:v>
                </c:pt>
                <c:pt idx="16">
                  <c:v>3.2606021800000003E-2</c:v>
                </c:pt>
                <c:pt idx="17">
                  <c:v>1.4546759256E-2</c:v>
                </c:pt>
                <c:pt idx="18">
                  <c:v>1.1326690473999999E-2</c:v>
                </c:pt>
                <c:pt idx="19">
                  <c:v>1.2551389768E-2</c:v>
                </c:pt>
                <c:pt idx="20">
                  <c:v>6.5448754416999998E-3</c:v>
                </c:pt>
                <c:pt idx="21">
                  <c:v>7.3908971633999997E-3</c:v>
                </c:pt>
                <c:pt idx="22">
                  <c:v>3.1243151500000002E-3</c:v>
                </c:pt>
                <c:pt idx="23">
                  <c:v>6.6553171609999998E-3</c:v>
                </c:pt>
                <c:pt idx="24">
                  <c:v>3.3177267617E-3</c:v>
                </c:pt>
                <c:pt idx="25">
                  <c:v>3.4915634440999999E-3</c:v>
                </c:pt>
                <c:pt idx="26">
                  <c:v>1.8234448494E-3</c:v>
                </c:pt>
                <c:pt idx="27">
                  <c:v>6.4929143008000002E-3</c:v>
                </c:pt>
                <c:pt idx="28">
                  <c:v>3.3729451565E-3</c:v>
                </c:pt>
                <c:pt idx="29">
                  <c:v>2.4191988573000001E-3</c:v>
                </c:pt>
                <c:pt idx="30">
                  <c:v>4.2091885203000001E-3</c:v>
                </c:pt>
              </c:numCache>
            </c:numRef>
          </c:yVal>
          <c:smooth val="0"/>
        </c:ser>
        <c:ser>
          <c:idx val="2"/>
          <c:order val="3"/>
          <c:tx>
            <c:v>3</c:v>
          </c:tx>
          <c:marker>
            <c:symbol val="none"/>
          </c:marker>
          <c:xVal>
            <c:numRef>
              <c:f>Berea_256!$L$3:$L$32</c:f>
              <c:numCache>
                <c:formatCode>0.00E+00</c:formatCode>
                <c:ptCount val="30"/>
                <c:pt idx="0">
                  <c:v>4.7259000000000002</c:v>
                </c:pt>
                <c:pt idx="1">
                  <c:v>7.2675566667</c:v>
                </c:pt>
                <c:pt idx="2">
                  <c:v>9.8092133333000007</c:v>
                </c:pt>
                <c:pt idx="3">
                  <c:v>12.35087</c:v>
                </c:pt>
                <c:pt idx="4">
                  <c:v>14.892526667</c:v>
                </c:pt>
                <c:pt idx="5">
                  <c:v>17.434183333</c:v>
                </c:pt>
                <c:pt idx="6">
                  <c:v>19.975840000000002</c:v>
                </c:pt>
                <c:pt idx="7">
                  <c:v>22.517496667</c:v>
                </c:pt>
                <c:pt idx="8">
                  <c:v>25.059153333000001</c:v>
                </c:pt>
                <c:pt idx="9">
                  <c:v>27.600809999999999</c:v>
                </c:pt>
                <c:pt idx="10">
                  <c:v>30.142466667000001</c:v>
                </c:pt>
                <c:pt idx="11">
                  <c:v>32.684123333000002</c:v>
                </c:pt>
                <c:pt idx="12">
                  <c:v>35.22578</c:v>
                </c:pt>
                <c:pt idx="13">
                  <c:v>37.767436666999998</c:v>
                </c:pt>
                <c:pt idx="14">
                  <c:v>40.309093333</c:v>
                </c:pt>
                <c:pt idx="15">
                  <c:v>42.850749999999998</c:v>
                </c:pt>
                <c:pt idx="16">
                  <c:v>45.392406667000003</c:v>
                </c:pt>
                <c:pt idx="17">
                  <c:v>47.934063332999997</c:v>
                </c:pt>
                <c:pt idx="18">
                  <c:v>50.475720000000003</c:v>
                </c:pt>
                <c:pt idx="19">
                  <c:v>53.017376667000001</c:v>
                </c:pt>
                <c:pt idx="20">
                  <c:v>55.559033333000002</c:v>
                </c:pt>
                <c:pt idx="21">
                  <c:v>58.10069</c:v>
                </c:pt>
                <c:pt idx="22">
                  <c:v>60.642346666999998</c:v>
                </c:pt>
                <c:pt idx="23">
                  <c:v>63.184003333</c:v>
                </c:pt>
                <c:pt idx="24">
                  <c:v>65.725660000000005</c:v>
                </c:pt>
                <c:pt idx="25">
                  <c:v>68.267316667000003</c:v>
                </c:pt>
                <c:pt idx="26">
                  <c:v>70.808973332999997</c:v>
                </c:pt>
                <c:pt idx="27">
                  <c:v>73.350629999999995</c:v>
                </c:pt>
                <c:pt idx="28">
                  <c:v>75.892286666999993</c:v>
                </c:pt>
                <c:pt idx="29">
                  <c:v>80.9756</c:v>
                </c:pt>
              </c:numCache>
            </c:numRef>
          </c:xVal>
          <c:yVal>
            <c:numRef>
              <c:f>Berea_256!$N$3:$N$32</c:f>
              <c:numCache>
                <c:formatCode>0.00E+00</c:formatCode>
                <c:ptCount val="30"/>
                <c:pt idx="0">
                  <c:v>2.7208013322999998E-7</c:v>
                </c:pt>
                <c:pt idx="1">
                  <c:v>1.0176074455E-2</c:v>
                </c:pt>
                <c:pt idx="2">
                  <c:v>5.5225765128000003E-2</c:v>
                </c:pt>
                <c:pt idx="3">
                  <c:v>7.7878082619000005E-2</c:v>
                </c:pt>
                <c:pt idx="4">
                  <c:v>7.5078096127000005E-2</c:v>
                </c:pt>
                <c:pt idx="5">
                  <c:v>6.9513786369999997E-2</c:v>
                </c:pt>
                <c:pt idx="6">
                  <c:v>8.8296029649999996E-2</c:v>
                </c:pt>
                <c:pt idx="7">
                  <c:v>7.4671613338000001E-2</c:v>
                </c:pt>
                <c:pt idx="8">
                  <c:v>0.10972778641</c:v>
                </c:pt>
                <c:pt idx="9">
                  <c:v>4.5928780321999998E-2</c:v>
                </c:pt>
                <c:pt idx="10">
                  <c:v>7.8341430160000003E-2</c:v>
                </c:pt>
                <c:pt idx="11">
                  <c:v>4.5526646742999999E-2</c:v>
                </c:pt>
                <c:pt idx="12">
                  <c:v>5.0025498405999999E-2</c:v>
                </c:pt>
                <c:pt idx="13">
                  <c:v>4.7313674260999999E-2</c:v>
                </c:pt>
                <c:pt idx="14">
                  <c:v>3.2481488385E-2</c:v>
                </c:pt>
                <c:pt idx="15">
                  <c:v>3.6094712467000002E-2</c:v>
                </c:pt>
                <c:pt idx="16">
                  <c:v>1.8521320585000001E-2</c:v>
                </c:pt>
                <c:pt idx="17">
                  <c:v>9.0844889923000008E-3</c:v>
                </c:pt>
                <c:pt idx="18">
                  <c:v>2.2563077468000001E-2</c:v>
                </c:pt>
                <c:pt idx="19">
                  <c:v>3.9032626910999999E-3</c:v>
                </c:pt>
                <c:pt idx="20">
                  <c:v>8.9748399196000004E-3</c:v>
                </c:pt>
                <c:pt idx="21">
                  <c:v>3.3808686210000001E-3</c:v>
                </c:pt>
                <c:pt idx="22">
                  <c:v>7.0128703264E-3</c:v>
                </c:pt>
                <c:pt idx="23">
                  <c:v>6.9769505155000003E-3</c:v>
                </c:pt>
                <c:pt idx="24">
                  <c:v>3.0475704638E-3</c:v>
                </c:pt>
                <c:pt idx="25">
                  <c:v>4.6182877826E-3</c:v>
                </c:pt>
                <c:pt idx="26">
                  <c:v>4.8182665615E-3</c:v>
                </c:pt>
                <c:pt idx="27">
                  <c:v>6.461906083E-3</c:v>
                </c:pt>
                <c:pt idx="28">
                  <c:v>3.1174977821000001E-3</c:v>
                </c:pt>
                <c:pt idx="2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420320"/>
        <c:axId val="424420712"/>
      </c:scatterChart>
      <c:valAx>
        <c:axId val="424420320"/>
        <c:scaling>
          <c:orientation val="minMax"/>
          <c:max val="80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420712"/>
        <c:crosses val="autoZero"/>
        <c:crossBetween val="midCat"/>
      </c:valAx>
      <c:valAx>
        <c:axId val="424420712"/>
        <c:scaling>
          <c:orientation val="minMax"/>
        </c:scaling>
        <c:delete val="0"/>
        <c:axPos val="l"/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420320"/>
        <c:crosses val="autoZero"/>
        <c:crossBetween val="midCat"/>
      </c:valAx>
    </c:plotArea>
    <c:legend>
      <c:legendPos val="tr"/>
      <c:overlay val="1"/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Connectivity</a:t>
            </a:r>
            <a:r>
              <a:rPr lang="en-GB" baseline="0"/>
              <a:t> function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0</c:v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TwoscaleB_256!$B$38:$B$67</c:f>
              <c:numCache>
                <c:formatCode>0.00E+00</c:formatCode>
                <c:ptCount val="30"/>
                <c:pt idx="0">
                  <c:v>0.55769199999999997</c:v>
                </c:pt>
                <c:pt idx="1">
                  <c:v>0.6452911523</c:v>
                </c:pt>
                <c:pt idx="2">
                  <c:v>0.74664989140000004</c:v>
                </c:pt>
                <c:pt idx="3">
                  <c:v>0.86392949652999995</c:v>
                </c:pt>
                <c:pt idx="4">
                  <c:v>0.99963072865000002</c:v>
                </c:pt>
                <c:pt idx="5">
                  <c:v>1.1566471543000001</c:v>
                </c:pt>
                <c:pt idx="6">
                  <c:v>1.3383268452999999</c:v>
                </c:pt>
                <c:pt idx="7">
                  <c:v>1.5485437699</c:v>
                </c:pt>
                <c:pt idx="8">
                  <c:v>1.7917803979</c:v>
                </c:pt>
                <c:pt idx="9">
                  <c:v>2.0732232803000001</c:v>
                </c:pt>
                <c:pt idx="10">
                  <c:v>2.3988736425999999</c:v>
                </c:pt>
                <c:pt idx="11">
                  <c:v>2.7756753496000002</c:v>
                </c:pt>
                <c:pt idx="12">
                  <c:v>3.2116629693999998</c:v>
                </c:pt>
                <c:pt idx="13">
                  <c:v>3.7161330955</c:v>
                </c:pt>
                <c:pt idx="14">
                  <c:v>4.2998425784999998</c:v>
                </c:pt>
                <c:pt idx="15">
                  <c:v>4.9752378951000003</c:v>
                </c:pt>
                <c:pt idx="16">
                  <c:v>5.7567205451000003</c:v>
                </c:pt>
                <c:pt idx="17">
                  <c:v>6.660954136</c:v>
                </c:pt>
                <c:pt idx="18">
                  <c:v>7.7072197015999997</c:v>
                </c:pt>
                <c:pt idx="19">
                  <c:v>8.9178268331999995</c:v>
                </c:pt>
                <c:pt idx="20">
                  <c:v>10.318589387999999</c:v>
                </c:pt>
                <c:pt idx="21">
                  <c:v>11.939375922</c:v>
                </c:pt>
                <c:pt idx="22">
                  <c:v>13.814746574000001</c:v>
                </c:pt>
                <c:pt idx="23">
                  <c:v>15.984689999</c:v>
                </c:pt>
                <c:pt idx="24">
                  <c:v>18.495476049000001</c:v>
                </c:pt>
                <c:pt idx="25">
                  <c:v>21.400642383000001</c:v>
                </c:pt>
                <c:pt idx="26">
                  <c:v>24.76213606</c:v>
                </c:pt>
                <c:pt idx="27">
                  <c:v>28.651634434999998</c:v>
                </c:pt>
                <c:pt idx="28">
                  <c:v>33.152073545999997</c:v>
                </c:pt>
                <c:pt idx="29">
                  <c:v>38.359416557999999</c:v>
                </c:pt>
              </c:numCache>
            </c:numRef>
          </c:xVal>
          <c:yVal>
            <c:numRef>
              <c:f>TwoscaleB_256!$C$38:$C$67</c:f>
              <c:numCache>
                <c:formatCode>0.00E+00</c:formatCode>
                <c:ptCount val="30"/>
                <c:pt idx="0">
                  <c:v>-138401.98517</c:v>
                </c:pt>
                <c:pt idx="1">
                  <c:v>-136554.24118000001</c:v>
                </c:pt>
                <c:pt idx="2">
                  <c:v>-127315.52124</c:v>
                </c:pt>
                <c:pt idx="3">
                  <c:v>-113785.26688</c:v>
                </c:pt>
                <c:pt idx="4">
                  <c:v>-99360.942840999996</c:v>
                </c:pt>
                <c:pt idx="5">
                  <c:v>-83446.502686000007</c:v>
                </c:pt>
                <c:pt idx="6">
                  <c:v>-64373.016357</c:v>
                </c:pt>
                <c:pt idx="7">
                  <c:v>-46670.436859000001</c:v>
                </c:pt>
                <c:pt idx="8">
                  <c:v>-29206.27594</c:v>
                </c:pt>
                <c:pt idx="9">
                  <c:v>-12934.207915999999</c:v>
                </c:pt>
                <c:pt idx="10">
                  <c:v>4172.3251343000002</c:v>
                </c:pt>
                <c:pt idx="11">
                  <c:v>16331.672667999999</c:v>
                </c:pt>
                <c:pt idx="12">
                  <c:v>15318.393706999999</c:v>
                </c:pt>
                <c:pt idx="13">
                  <c:v>13291.835784999999</c:v>
                </c:pt>
                <c:pt idx="14">
                  <c:v>7212.1620178000003</c:v>
                </c:pt>
                <c:pt idx="15">
                  <c:v>4887.5808716000001</c:v>
                </c:pt>
                <c:pt idx="16">
                  <c:v>5066.3948059000004</c:v>
                </c:pt>
                <c:pt idx="17">
                  <c:v>5006.7901610999998</c:v>
                </c:pt>
                <c:pt idx="18">
                  <c:v>4708.7669372999999</c:v>
                </c:pt>
                <c:pt idx="19">
                  <c:v>3755.0926208000001</c:v>
                </c:pt>
                <c:pt idx="20">
                  <c:v>2861.0229491999999</c:v>
                </c:pt>
                <c:pt idx="21">
                  <c:v>2145.7672118999999</c:v>
                </c:pt>
                <c:pt idx="22">
                  <c:v>1370.9068298</c:v>
                </c:pt>
                <c:pt idx="23">
                  <c:v>1132.4882507</c:v>
                </c:pt>
                <c:pt idx="24">
                  <c:v>894.06967163000002</c:v>
                </c:pt>
                <c:pt idx="25">
                  <c:v>655.65109253000003</c:v>
                </c:pt>
                <c:pt idx="26">
                  <c:v>536.44180298000003</c:v>
                </c:pt>
                <c:pt idx="27">
                  <c:v>357.62786864999998</c:v>
                </c:pt>
                <c:pt idx="28">
                  <c:v>119.20928954999999</c:v>
                </c:pt>
                <c:pt idx="29">
                  <c:v>119.20928954999999</c:v>
                </c:pt>
              </c:numCache>
            </c:numRef>
          </c:yVal>
          <c:smooth val="0"/>
        </c:ser>
        <c:ser>
          <c:idx val="0"/>
          <c:order val="1"/>
          <c:tx>
            <c:v>0_reslice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TwoscaleB_256!$F$38:$F$67</c:f>
              <c:numCache>
                <c:formatCode>0.00E+00</c:formatCode>
                <c:ptCount val="30"/>
                <c:pt idx="0">
                  <c:v>0.528671</c:v>
                </c:pt>
                <c:pt idx="1">
                  <c:v>0.61340654312999998</c:v>
                </c:pt>
                <c:pt idx="2">
                  <c:v>0.71172352399000005</c:v>
                </c:pt>
                <c:pt idx="3">
                  <c:v>0.82579877942000002</c:v>
                </c:pt>
                <c:pt idx="4">
                  <c:v>0.95815805029000001</c:v>
                </c:pt>
                <c:pt idx="5">
                  <c:v>1.111731904</c:v>
                </c:pt>
                <c:pt idx="6">
                  <c:v>1.28992062</c:v>
                </c:pt>
                <c:pt idx="7">
                  <c:v>1.4966694758000001</c:v>
                </c:pt>
                <c:pt idx="8">
                  <c:v>1.7365560989</c:v>
                </c:pt>
                <c:pt idx="9">
                  <c:v>2.0148918202999999</c:v>
                </c:pt>
                <c:pt idx="10">
                  <c:v>2.3378392730000002</c:v>
                </c:pt>
                <c:pt idx="11">
                  <c:v>2.7125488382</c:v>
                </c:pt>
                <c:pt idx="12">
                  <c:v>3.1473169626000002</c:v>
                </c:pt>
                <c:pt idx="13">
                  <c:v>3.6517698494999999</c:v>
                </c:pt>
                <c:pt idx="14">
                  <c:v>4.2370765934000003</c:v>
                </c:pt>
                <c:pt idx="15">
                  <c:v>4.9161964741000004</c:v>
                </c:pt>
                <c:pt idx="16">
                  <c:v>5.7041658886000004</c:v>
                </c:pt>
                <c:pt idx="17">
                  <c:v>6.6184312722999996</c:v>
                </c:pt>
                <c:pt idx="18">
                  <c:v>7.6792353801999997</c:v>
                </c:pt>
                <c:pt idx="19">
                  <c:v>8.9100654820000003</c:v>
                </c:pt>
                <c:pt idx="20">
                  <c:v>10.338173394</c:v>
                </c:pt>
                <c:pt idx="21">
                  <c:v>11.995178860999999</c:v>
                </c:pt>
                <c:pt idx="22">
                  <c:v>13.917769652</c:v>
                </c:pt>
                <c:pt idx="23">
                  <c:v>16.148513859000001</c:v>
                </c:pt>
                <c:pt idx="24">
                  <c:v>18.736802401999999</c:v>
                </c:pt>
                <c:pt idx="25">
                  <c:v>21.739942592999999</c:v>
                </c:pt>
                <c:pt idx="26">
                  <c:v>25.224426976</c:v>
                </c:pt>
                <c:pt idx="27">
                  <c:v>29.267405539999999</c:v>
                </c:pt>
                <c:pt idx="28">
                  <c:v>33.958393893999997</c:v>
                </c:pt>
                <c:pt idx="29">
                  <c:v>39.401255239999998</c:v>
                </c:pt>
              </c:numCache>
            </c:numRef>
          </c:xVal>
          <c:yVal>
            <c:numRef>
              <c:f>TwoscaleB_256!$G$38:$G$67</c:f>
              <c:numCache>
                <c:formatCode>0.00E+00</c:formatCode>
                <c:ptCount val="30"/>
                <c:pt idx="0">
                  <c:v>-138819.21768</c:v>
                </c:pt>
                <c:pt idx="1">
                  <c:v>-137686.72943000001</c:v>
                </c:pt>
                <c:pt idx="2">
                  <c:v>-130116.93954000001</c:v>
                </c:pt>
                <c:pt idx="3">
                  <c:v>-116825.10376</c:v>
                </c:pt>
                <c:pt idx="4">
                  <c:v>-101625.91933999999</c:v>
                </c:pt>
                <c:pt idx="5">
                  <c:v>-85651.874542000005</c:v>
                </c:pt>
                <c:pt idx="6">
                  <c:v>-66339.969635000001</c:v>
                </c:pt>
                <c:pt idx="7">
                  <c:v>-48816.204071</c:v>
                </c:pt>
                <c:pt idx="8">
                  <c:v>-30517.578125</c:v>
                </c:pt>
                <c:pt idx="9">
                  <c:v>-15079.975128</c:v>
                </c:pt>
                <c:pt idx="10">
                  <c:v>4589.5576477000004</c:v>
                </c:pt>
                <c:pt idx="11">
                  <c:v>18417.835235999999</c:v>
                </c:pt>
                <c:pt idx="12">
                  <c:v>17762.184142999999</c:v>
                </c:pt>
                <c:pt idx="13">
                  <c:v>13768.672943</c:v>
                </c:pt>
                <c:pt idx="14">
                  <c:v>8463.8595581000009</c:v>
                </c:pt>
                <c:pt idx="15">
                  <c:v>6079.6737671000001</c:v>
                </c:pt>
                <c:pt idx="16">
                  <c:v>5722.0458983999997</c:v>
                </c:pt>
                <c:pt idx="17">
                  <c:v>5662.4412536999998</c:v>
                </c:pt>
                <c:pt idx="18">
                  <c:v>4291.5344237999998</c:v>
                </c:pt>
                <c:pt idx="19">
                  <c:v>3039.8368835000001</c:v>
                </c:pt>
                <c:pt idx="20">
                  <c:v>2086.1625671000002</c:v>
                </c:pt>
                <c:pt idx="21">
                  <c:v>1311.3021851000001</c:v>
                </c:pt>
                <c:pt idx="22">
                  <c:v>774.86038208000002</c:v>
                </c:pt>
                <c:pt idx="23">
                  <c:v>715.25573729999996</c:v>
                </c:pt>
                <c:pt idx="24">
                  <c:v>476.83715819999998</c:v>
                </c:pt>
                <c:pt idx="25">
                  <c:v>357.62786864999998</c:v>
                </c:pt>
                <c:pt idx="26">
                  <c:v>417.23251342999998</c:v>
                </c:pt>
                <c:pt idx="27">
                  <c:v>357.62786864999998</c:v>
                </c:pt>
                <c:pt idx="28">
                  <c:v>119.20928954999999</c:v>
                </c:pt>
                <c:pt idx="29">
                  <c:v>178.81393433</c:v>
                </c:pt>
              </c:numCache>
            </c:numRef>
          </c:yVal>
          <c:smooth val="0"/>
        </c:ser>
        <c:ser>
          <c:idx val="2"/>
          <c:order val="2"/>
          <c:tx>
            <c:v>1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TwoscaleB_256!$J$38:$J$67</c:f>
              <c:numCache>
                <c:formatCode>0.00E+00</c:formatCode>
                <c:ptCount val="30"/>
                <c:pt idx="0">
                  <c:v>0.54723299999999997</c:v>
                </c:pt>
                <c:pt idx="1">
                  <c:v>0.63327906872999995</c:v>
                </c:pt>
                <c:pt idx="2">
                  <c:v>0.73285488793999998</c:v>
                </c:pt>
                <c:pt idx="3">
                  <c:v>0.84808785462000003</c:v>
                </c:pt>
                <c:pt idx="4">
                  <c:v>0.98143987437000002</c:v>
                </c:pt>
                <c:pt idx="5">
                  <c:v>1.135759959</c:v>
                </c:pt>
                <c:pt idx="6">
                  <c:v>1.3143450945999999</c:v>
                </c:pt>
                <c:pt idx="7">
                  <c:v>1.5210106801000001</c:v>
                </c:pt>
                <c:pt idx="8">
                  <c:v>1.7601720419</c:v>
                </c:pt>
                <c:pt idx="9">
                  <c:v>2.0369387656</c:v>
                </c:pt>
                <c:pt idx="10">
                  <c:v>2.3572238598999999</c:v>
                </c:pt>
                <c:pt idx="11">
                  <c:v>2.7278700859999998</c:v>
                </c:pt>
                <c:pt idx="12">
                  <c:v>3.1567961501999999</c:v>
                </c:pt>
                <c:pt idx="13">
                  <c:v>3.6531658839999999</c:v>
                </c:pt>
                <c:pt idx="14">
                  <c:v>4.2275840252999997</c:v>
                </c:pt>
                <c:pt idx="15">
                  <c:v>4.8923227848000002</c:v>
                </c:pt>
                <c:pt idx="16">
                  <c:v>5.6615840365999999</c:v>
                </c:pt>
                <c:pt idx="17">
                  <c:v>6.5518027351999999</c:v>
                </c:pt>
                <c:pt idx="18">
                  <c:v>7.5819980422000004</c:v>
                </c:pt>
                <c:pt idx="19">
                  <c:v>8.7741796625999999</c:v>
                </c:pt>
                <c:pt idx="20">
                  <c:v>10.153818073</c:v>
                </c:pt>
                <c:pt idx="21">
                  <c:v>11.750388688999999</c:v>
                </c:pt>
                <c:pt idx="22">
                  <c:v>13.598001593999999</c:v>
                </c:pt>
                <c:pt idx="23">
                  <c:v>15.736130288</c:v>
                </c:pt>
                <c:pt idx="24">
                  <c:v>18.210455024000002</c:v>
                </c:pt>
                <c:pt idx="25">
                  <c:v>21.073838746</c:v>
                </c:pt>
                <c:pt idx="26">
                  <c:v>24.387456487000001</c:v>
                </c:pt>
                <c:pt idx="27">
                  <c:v>28.222102345</c:v>
                </c:pt>
                <c:pt idx="28">
                  <c:v>32.659701974999997</c:v>
                </c:pt>
                <c:pt idx="29">
                  <c:v>37.795062891999997</c:v>
                </c:pt>
              </c:numCache>
            </c:numRef>
          </c:xVal>
          <c:yVal>
            <c:numRef>
              <c:f>TwoscaleB_256!$K$38:$K$67</c:f>
              <c:numCache>
                <c:formatCode>0.00E+00</c:formatCode>
                <c:ptCount val="30"/>
                <c:pt idx="0">
                  <c:v>-142157.07779000001</c:v>
                </c:pt>
                <c:pt idx="1">
                  <c:v>-141024.58953999999</c:v>
                </c:pt>
                <c:pt idx="2">
                  <c:v>-132143.49747</c:v>
                </c:pt>
                <c:pt idx="3">
                  <c:v>-118315.21988</c:v>
                </c:pt>
                <c:pt idx="4">
                  <c:v>-103533.26797</c:v>
                </c:pt>
                <c:pt idx="5">
                  <c:v>-86307.525634999998</c:v>
                </c:pt>
                <c:pt idx="6">
                  <c:v>-68366.527556999994</c:v>
                </c:pt>
                <c:pt idx="7">
                  <c:v>-49531.459808</c:v>
                </c:pt>
                <c:pt idx="8">
                  <c:v>-30279.159545999999</c:v>
                </c:pt>
                <c:pt idx="9">
                  <c:v>-16152.858733999999</c:v>
                </c:pt>
                <c:pt idx="10">
                  <c:v>4768.3715819999998</c:v>
                </c:pt>
                <c:pt idx="11">
                  <c:v>17344.95163</c:v>
                </c:pt>
                <c:pt idx="12">
                  <c:v>16629.695892</c:v>
                </c:pt>
                <c:pt idx="13">
                  <c:v>12338.161469000001</c:v>
                </c:pt>
                <c:pt idx="14">
                  <c:v>8702.2781372000009</c:v>
                </c:pt>
                <c:pt idx="15">
                  <c:v>6258.4877014000003</c:v>
                </c:pt>
                <c:pt idx="16">
                  <c:v>5125.9994507000001</c:v>
                </c:pt>
                <c:pt idx="17">
                  <c:v>5304.8133850000004</c:v>
                </c:pt>
                <c:pt idx="18">
                  <c:v>3874.3019104</c:v>
                </c:pt>
                <c:pt idx="19">
                  <c:v>3159.0461731</c:v>
                </c:pt>
                <c:pt idx="20">
                  <c:v>1549.7207642000001</c:v>
                </c:pt>
                <c:pt idx="21">
                  <c:v>1013.2789612</c:v>
                </c:pt>
                <c:pt idx="22">
                  <c:v>774.86038208000002</c:v>
                </c:pt>
                <c:pt idx="23">
                  <c:v>536.44180298000003</c:v>
                </c:pt>
                <c:pt idx="24">
                  <c:v>357.62786864999998</c:v>
                </c:pt>
                <c:pt idx="25">
                  <c:v>238.41857909999999</c:v>
                </c:pt>
                <c:pt idx="26">
                  <c:v>178.81393433</c:v>
                </c:pt>
                <c:pt idx="27">
                  <c:v>178.81393433</c:v>
                </c:pt>
                <c:pt idx="28">
                  <c:v>178.81393433</c:v>
                </c:pt>
                <c:pt idx="29">
                  <c:v>178.81393433</c:v>
                </c:pt>
              </c:numCache>
            </c:numRef>
          </c:yVal>
          <c:smooth val="0"/>
        </c:ser>
        <c:ser>
          <c:idx val="3"/>
          <c:order val="3"/>
          <c:tx>
            <c:v>2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TwoscaleB_256!$N$38:$N$67</c:f>
              <c:numCache>
                <c:formatCode>0.00E+00</c:formatCode>
                <c:ptCount val="30"/>
                <c:pt idx="0">
                  <c:v>0.57692299999999996</c:v>
                </c:pt>
                <c:pt idx="1">
                  <c:v>0.67022644964</c:v>
                </c:pt>
                <c:pt idx="2">
                  <c:v>0.77861949305</c:v>
                </c:pt>
                <c:pt idx="3">
                  <c:v>0.90454250990999996</c:v>
                </c:pt>
                <c:pt idx="4">
                  <c:v>1.0508305526999999</c:v>
                </c:pt>
                <c:pt idx="5">
                  <c:v>1.2207771757000001</c:v>
                </c:pt>
                <c:pt idx="6">
                  <c:v>1.4182085863</c:v>
                </c:pt>
                <c:pt idx="7">
                  <c:v>1.6475697895000001</c:v>
                </c:pt>
                <c:pt idx="8">
                  <c:v>1.9140246627999999</c:v>
                </c:pt>
                <c:pt idx="9">
                  <c:v>2.2235722171000001</c:v>
                </c:pt>
                <c:pt idx="10">
                  <c:v>2.5831816596000001</c:v>
                </c:pt>
                <c:pt idx="11">
                  <c:v>3.0009492991000002</c:v>
                </c:pt>
                <c:pt idx="12">
                  <c:v>3.4862808282</c:v>
                </c:pt>
                <c:pt idx="13">
                  <c:v>4.0501030846999999</c:v>
                </c:pt>
                <c:pt idx="14">
                  <c:v>4.70511006</c:v>
                </c:pt>
                <c:pt idx="15">
                  <c:v>5.4660486939000004</c:v>
                </c:pt>
                <c:pt idx="16">
                  <c:v>6.3500508900000003</c:v>
                </c:pt>
                <c:pt idx="17">
                  <c:v>7.3770192261999998</c:v>
                </c:pt>
                <c:pt idx="18">
                  <c:v>8.5700750444999994</c:v>
                </c:pt>
                <c:pt idx="19">
                  <c:v>9.9560790090999998</c:v>
                </c:pt>
                <c:pt idx="20">
                  <c:v>11.566235852</c:v>
                </c:pt>
                <c:pt idx="21">
                  <c:v>13.436796921999999</c:v>
                </c:pt>
                <c:pt idx="22">
                  <c:v>15.609876354000001</c:v>
                </c:pt>
                <c:pt idx="23">
                  <c:v>18.134399232</c:v>
                </c:pt>
                <c:pt idx="24">
                  <c:v>21.067203099</c:v>
                </c:pt>
                <c:pt idx="25">
                  <c:v>24.474317607</c:v>
                </c:pt>
                <c:pt idx="26">
                  <c:v>28.432451119</c:v>
                </c:pt>
                <c:pt idx="27">
                  <c:v>33.030717735000003</c:v>
                </c:pt>
                <c:pt idx="28">
                  <c:v>38.372643621999998</c:v>
                </c:pt>
                <c:pt idx="29">
                  <c:v>44.578497820000003</c:v>
                </c:pt>
              </c:numCache>
            </c:numRef>
          </c:xVal>
          <c:yVal>
            <c:numRef>
              <c:f>TwoscaleB_256!$O$38:$O$67</c:f>
              <c:numCache>
                <c:formatCode>0.00E+00</c:formatCode>
                <c:ptCount val="30"/>
                <c:pt idx="0">
                  <c:v>-135719.77614999999</c:v>
                </c:pt>
                <c:pt idx="1">
                  <c:v>-132739.54391000001</c:v>
                </c:pt>
                <c:pt idx="2">
                  <c:v>-122129.91714000001</c:v>
                </c:pt>
                <c:pt idx="3">
                  <c:v>-110030.17426</c:v>
                </c:pt>
                <c:pt idx="4">
                  <c:v>-94115.734100000001</c:v>
                </c:pt>
                <c:pt idx="5">
                  <c:v>-76949.596405000004</c:v>
                </c:pt>
                <c:pt idx="6">
                  <c:v>-56803.226471000002</c:v>
                </c:pt>
                <c:pt idx="7">
                  <c:v>-41127.204895000003</c:v>
                </c:pt>
                <c:pt idx="8">
                  <c:v>-22828.578948999999</c:v>
                </c:pt>
                <c:pt idx="9">
                  <c:v>-3993.5111999999999</c:v>
                </c:pt>
                <c:pt idx="10">
                  <c:v>14543.533325</c:v>
                </c:pt>
                <c:pt idx="11">
                  <c:v>14424.324036</c:v>
                </c:pt>
                <c:pt idx="12">
                  <c:v>13232.23114</c:v>
                </c:pt>
                <c:pt idx="13">
                  <c:v>10192.394257</c:v>
                </c:pt>
                <c:pt idx="14">
                  <c:v>6139.2784118999998</c:v>
                </c:pt>
                <c:pt idx="15">
                  <c:v>6020.0691223000003</c:v>
                </c:pt>
                <c:pt idx="16">
                  <c:v>5483.6273192999997</c:v>
                </c:pt>
                <c:pt idx="17">
                  <c:v>5006.7901610999998</c:v>
                </c:pt>
                <c:pt idx="18">
                  <c:v>3457.0693970000002</c:v>
                </c:pt>
                <c:pt idx="19">
                  <c:v>2205.3718567000001</c:v>
                </c:pt>
                <c:pt idx="20">
                  <c:v>1549.7207642000001</c:v>
                </c:pt>
                <c:pt idx="21">
                  <c:v>715.25573729999996</c:v>
                </c:pt>
                <c:pt idx="22">
                  <c:v>357.62786864999998</c:v>
                </c:pt>
                <c:pt idx="23">
                  <c:v>298.02322387999999</c:v>
                </c:pt>
                <c:pt idx="24">
                  <c:v>238.41857909999999</c:v>
                </c:pt>
                <c:pt idx="25">
                  <c:v>119.20928954999999</c:v>
                </c:pt>
                <c:pt idx="26">
                  <c:v>119.20928954999999</c:v>
                </c:pt>
                <c:pt idx="27">
                  <c:v>238.41857909999999</c:v>
                </c:pt>
                <c:pt idx="28">
                  <c:v>119.20928954999999</c:v>
                </c:pt>
                <c:pt idx="29">
                  <c:v>0</c:v>
                </c:pt>
              </c:numCache>
            </c:numRef>
          </c:yVal>
          <c:smooth val="0"/>
        </c:ser>
        <c:ser>
          <c:idx val="4"/>
          <c:order val="4"/>
          <c:tx>
            <c:v>3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TwoscaleB_256!$R$38:$R$67</c:f>
              <c:numCache>
                <c:formatCode>0.00E+00</c:formatCode>
                <c:ptCount val="30"/>
                <c:pt idx="0">
                  <c:v>0.57692299999999996</c:v>
                </c:pt>
                <c:pt idx="1">
                  <c:v>0.66894937891999995</c:v>
                </c:pt>
                <c:pt idx="2">
                  <c:v>0.77565510745999999</c:v>
                </c:pt>
                <c:pt idx="3">
                  <c:v>0.89938172406000005</c:v>
                </c:pt>
                <c:pt idx="4">
                  <c:v>1.0428442715999999</c:v>
                </c:pt>
                <c:pt idx="5">
                  <c:v>1.2091908761000001</c:v>
                </c:pt>
                <c:pt idx="6">
                  <c:v>1.4020718286</c:v>
                </c:pt>
                <c:pt idx="7">
                  <c:v>1.6257196868999999</c:v>
                </c:pt>
                <c:pt idx="8">
                  <c:v>1.8850421545</c:v>
                </c:pt>
                <c:pt idx="9">
                  <c:v>2.1857297740999999</c:v>
                </c:pt>
                <c:pt idx="10">
                  <c:v>2.5343808010000002</c:v>
                </c:pt>
                <c:pt idx="11">
                  <c:v>2.9386459939999998</c:v>
                </c:pt>
                <c:pt idx="12">
                  <c:v>3.4073965028000002</c:v>
                </c:pt>
                <c:pt idx="13">
                  <c:v>3.9509185355000001</c:v>
                </c:pt>
                <c:pt idx="14">
                  <c:v>4.5811390782999997</c:v>
                </c:pt>
                <c:pt idx="15">
                  <c:v>5.3118876197000002</c:v>
                </c:pt>
                <c:pt idx="16">
                  <c:v>6.1591996230000001</c:v>
                </c:pt>
                <c:pt idx="17">
                  <c:v>7.1416684071000001</c:v>
                </c:pt>
                <c:pt idx="18">
                  <c:v>8.2808531560999992</c:v>
                </c:pt>
                <c:pt idx="19">
                  <c:v>9.6017520115000003</c:v>
                </c:pt>
                <c:pt idx="20">
                  <c:v>11.133350628000001</c:v>
                </c:pt>
                <c:pt idx="21">
                  <c:v>12.909258233999999</c:v>
                </c:pt>
                <c:pt idx="22">
                  <c:v>14.968445144</c:v>
                </c:pt>
                <c:pt idx="23">
                  <c:v>17.356097924</c:v>
                </c:pt>
                <c:pt idx="24">
                  <c:v>20.124610957000002</c:v>
                </c:pt>
                <c:pt idx="25">
                  <c:v>23.334736179</c:v>
                </c:pt>
                <c:pt idx="26">
                  <c:v>27.056916216000001</c:v>
                </c:pt>
                <c:pt idx="27">
                  <c:v>31.372830167</c:v>
                </c:pt>
                <c:pt idx="28">
                  <c:v>36.377185959000002</c:v>
                </c:pt>
                <c:pt idx="29">
                  <c:v>42.179798611000002</c:v>
                </c:pt>
              </c:numCache>
            </c:numRef>
          </c:xVal>
          <c:yVal>
            <c:numRef>
              <c:f>TwoscaleB_256!$S$38:$S$67</c:f>
              <c:numCache>
                <c:formatCode>0.00E+00</c:formatCode>
                <c:ptCount val="30"/>
                <c:pt idx="0">
                  <c:v>-144422.05429</c:v>
                </c:pt>
                <c:pt idx="1">
                  <c:v>-140964.98488999999</c:v>
                </c:pt>
                <c:pt idx="2">
                  <c:v>-130653.38135</c:v>
                </c:pt>
                <c:pt idx="3">
                  <c:v>-117063.52234</c:v>
                </c:pt>
                <c:pt idx="4">
                  <c:v>-103175.64010999999</c:v>
                </c:pt>
                <c:pt idx="5">
                  <c:v>-83684.921264999997</c:v>
                </c:pt>
                <c:pt idx="6">
                  <c:v>-65207.481383999999</c:v>
                </c:pt>
                <c:pt idx="7">
                  <c:v>-46491.622925000003</c:v>
                </c:pt>
                <c:pt idx="8">
                  <c:v>-26226.043700999999</c:v>
                </c:pt>
                <c:pt idx="9">
                  <c:v>-8881.0920714999993</c:v>
                </c:pt>
                <c:pt idx="10">
                  <c:v>7390.9759520999996</c:v>
                </c:pt>
                <c:pt idx="11">
                  <c:v>16272.068024</c:v>
                </c:pt>
                <c:pt idx="12">
                  <c:v>14305.114745999999</c:v>
                </c:pt>
                <c:pt idx="13">
                  <c:v>10371.208191</c:v>
                </c:pt>
                <c:pt idx="14">
                  <c:v>6437.3016356999997</c:v>
                </c:pt>
                <c:pt idx="15">
                  <c:v>3993.5111999999999</c:v>
                </c:pt>
                <c:pt idx="16">
                  <c:v>4112.7204895000004</c:v>
                </c:pt>
                <c:pt idx="17">
                  <c:v>3695.4879761000002</c:v>
                </c:pt>
                <c:pt idx="18">
                  <c:v>3039.8368835000001</c:v>
                </c:pt>
                <c:pt idx="19">
                  <c:v>2384.1857909999999</c:v>
                </c:pt>
                <c:pt idx="20">
                  <c:v>1549.7207642000001</c:v>
                </c:pt>
                <c:pt idx="21">
                  <c:v>894.06967163000002</c:v>
                </c:pt>
                <c:pt idx="22">
                  <c:v>596.04644774999997</c:v>
                </c:pt>
                <c:pt idx="23">
                  <c:v>417.23251342999998</c:v>
                </c:pt>
                <c:pt idx="24">
                  <c:v>357.62786864999998</c:v>
                </c:pt>
                <c:pt idx="25">
                  <c:v>238.41857909999999</c:v>
                </c:pt>
                <c:pt idx="26">
                  <c:v>178.81393433</c:v>
                </c:pt>
                <c:pt idx="27">
                  <c:v>178.81393433</c:v>
                </c:pt>
                <c:pt idx="28">
                  <c:v>119.20928954999999</c:v>
                </c:pt>
                <c:pt idx="29">
                  <c:v>59.604644774999997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6179904"/>
        <c:axId val="426180296"/>
      </c:scatterChart>
      <c:valAx>
        <c:axId val="426179904"/>
        <c:scaling>
          <c:orientation val="minMax"/>
          <c:max val="5"/>
        </c:scaling>
        <c:delete val="0"/>
        <c:axPos val="b"/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180296"/>
        <c:crosses val="autoZero"/>
        <c:crossBetween val="midCat"/>
      </c:valAx>
      <c:valAx>
        <c:axId val="426180296"/>
        <c:scaling>
          <c:orientation val="minMax"/>
          <c:max val="60000"/>
          <c:min val="-100000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179904"/>
        <c:crosses val="autoZero"/>
        <c:crossBetween val="midCat"/>
        <c:majorUnit val="2000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813845144356956"/>
          <c:y val="0.60582020997375319"/>
          <c:w val="0.17387532808398951"/>
          <c:h val="0.39062773403324585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Title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his781</c:v>
          </c:tx>
          <c:spPr>
            <a:ln w="38100"/>
          </c:spPr>
          <c:marker>
            <c:symbol val="none"/>
          </c:marker>
          <c:xVal>
            <c:numRef>
              <c:f>TwoScaleA512!$A$3:$A$28</c:f>
              <c:numCache>
                <c:formatCode>0.00E+00</c:formatCode>
                <c:ptCount val="26"/>
                <c:pt idx="0">
                  <c:v>0.528671</c:v>
                </c:pt>
                <c:pt idx="1">
                  <c:v>3.6060253000000002</c:v>
                </c:pt>
                <c:pt idx="2">
                  <c:v>6.6833796000000003</c:v>
                </c:pt>
                <c:pt idx="3">
                  <c:v>9.7607339</c:v>
                </c:pt>
                <c:pt idx="4">
                  <c:v>12.8380882</c:v>
                </c:pt>
                <c:pt idx="5">
                  <c:v>15.915442499999999</c:v>
                </c:pt>
                <c:pt idx="6">
                  <c:v>18.992796800000001</c:v>
                </c:pt>
                <c:pt idx="7">
                  <c:v>22.0701511</c:v>
                </c:pt>
                <c:pt idx="8">
                  <c:v>25.1475054</c:v>
                </c:pt>
                <c:pt idx="9">
                  <c:v>28.2248597</c:v>
                </c:pt>
                <c:pt idx="10">
                  <c:v>31.302213999999999</c:v>
                </c:pt>
                <c:pt idx="11">
                  <c:v>34.379568300000003</c:v>
                </c:pt>
                <c:pt idx="12">
                  <c:v>37.456922599999999</c:v>
                </c:pt>
                <c:pt idx="13">
                  <c:v>40.534276900000002</c:v>
                </c:pt>
                <c:pt idx="14">
                  <c:v>43.611631199999998</c:v>
                </c:pt>
                <c:pt idx="15">
                  <c:v>46.688985500000001</c:v>
                </c:pt>
                <c:pt idx="16">
                  <c:v>49.766339799999997</c:v>
                </c:pt>
                <c:pt idx="17">
                  <c:v>52.8436941</c:v>
                </c:pt>
                <c:pt idx="18">
                  <c:v>55.921048399999997</c:v>
                </c:pt>
                <c:pt idx="19">
                  <c:v>58.9984027</c:v>
                </c:pt>
                <c:pt idx="20">
                  <c:v>62.075757000000003</c:v>
                </c:pt>
                <c:pt idx="21">
                  <c:v>65.153111300000006</c:v>
                </c:pt>
                <c:pt idx="22">
                  <c:v>68.230465600000002</c:v>
                </c:pt>
                <c:pt idx="23">
                  <c:v>71.307819899999998</c:v>
                </c:pt>
                <c:pt idx="24">
                  <c:v>77.462528500000005</c:v>
                </c:pt>
                <c:pt idx="25">
                  <c:v>92.849299999999999</c:v>
                </c:pt>
              </c:numCache>
            </c:numRef>
          </c:xVal>
          <c:yVal>
            <c:numRef>
              <c:f>TwoScaleA512!$C$3:$C$28</c:f>
              <c:numCache>
                <c:formatCode>0.00E+00</c:formatCode>
                <c:ptCount val="26"/>
                <c:pt idx="0">
                  <c:v>2.4414195419E-8</c:v>
                </c:pt>
                <c:pt idx="1">
                  <c:v>0.44184534989000002</c:v>
                </c:pt>
                <c:pt idx="2">
                  <c:v>5.9732698251999998E-2</c:v>
                </c:pt>
                <c:pt idx="3">
                  <c:v>2.6639061047999998E-2</c:v>
                </c:pt>
                <c:pt idx="4">
                  <c:v>1.5571691223000001E-2</c:v>
                </c:pt>
                <c:pt idx="5">
                  <c:v>2.0454920934E-2</c:v>
                </c:pt>
                <c:pt idx="6">
                  <c:v>1.6220132253000001E-2</c:v>
                </c:pt>
                <c:pt idx="7">
                  <c:v>1.8871025592000001E-2</c:v>
                </c:pt>
                <c:pt idx="8">
                  <c:v>1.8375124454E-2</c:v>
                </c:pt>
                <c:pt idx="9">
                  <c:v>1.8864751143999998E-2</c:v>
                </c:pt>
                <c:pt idx="10">
                  <c:v>1.9808115655E-2</c:v>
                </c:pt>
                <c:pt idx="11">
                  <c:v>2.6786937829000001E-2</c:v>
                </c:pt>
                <c:pt idx="12">
                  <c:v>2.2442065542000001E-2</c:v>
                </c:pt>
                <c:pt idx="13">
                  <c:v>1.9724057579999999E-2</c:v>
                </c:pt>
                <c:pt idx="14">
                  <c:v>2.1158171832999999E-2</c:v>
                </c:pt>
                <c:pt idx="15">
                  <c:v>2.4290000406999999E-2</c:v>
                </c:pt>
                <c:pt idx="16">
                  <c:v>2.2011960660999998E-2</c:v>
                </c:pt>
                <c:pt idx="17">
                  <c:v>1.7007953924999999E-2</c:v>
                </c:pt>
                <c:pt idx="18">
                  <c:v>4.3891376655000001E-2</c:v>
                </c:pt>
                <c:pt idx="19">
                  <c:v>2.4961805821999999E-2</c:v>
                </c:pt>
                <c:pt idx="20">
                  <c:v>2.3645221506E-2</c:v>
                </c:pt>
                <c:pt idx="21">
                  <c:v>1.626422429E-2</c:v>
                </c:pt>
                <c:pt idx="22">
                  <c:v>1.5634118321E-3</c:v>
                </c:pt>
                <c:pt idx="23">
                  <c:v>4.2806873680000003E-3</c:v>
                </c:pt>
                <c:pt idx="24">
                  <c:v>0</c:v>
                </c:pt>
                <c:pt idx="25">
                  <c:v>2.3925911510999998E-6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3B7D-47C3-9377-84BEA14AD2A7}"/>
            </c:ext>
          </c:extLst>
        </c:ser>
        <c:ser>
          <c:idx val="3"/>
          <c:order val="1"/>
          <c:tx>
            <c:v>reslice</c:v>
          </c:tx>
          <c:marker>
            <c:symbol val="none"/>
          </c:marker>
          <c:xVal>
            <c:numRef>
              <c:f>TwoScaleA512!$E$3:$E$28</c:f>
              <c:numCache>
                <c:formatCode>0.00E+00</c:formatCode>
                <c:ptCount val="26"/>
                <c:pt idx="0">
                  <c:v>0.53189500000000001</c:v>
                </c:pt>
                <c:pt idx="1">
                  <c:v>3.6864418333</c:v>
                </c:pt>
                <c:pt idx="2">
                  <c:v>6.8409886667000004</c:v>
                </c:pt>
                <c:pt idx="3">
                  <c:v>9.9955355000000008</c:v>
                </c:pt>
                <c:pt idx="4">
                  <c:v>13.150082333</c:v>
                </c:pt>
                <c:pt idx="5">
                  <c:v>16.304629167000002</c:v>
                </c:pt>
                <c:pt idx="6">
                  <c:v>19.459175999999999</c:v>
                </c:pt>
                <c:pt idx="7">
                  <c:v>22.613722833000001</c:v>
                </c:pt>
                <c:pt idx="8">
                  <c:v>25.768269666999998</c:v>
                </c:pt>
                <c:pt idx="9">
                  <c:v>28.9228165</c:v>
                </c:pt>
                <c:pt idx="10">
                  <c:v>32.077363333000001</c:v>
                </c:pt>
                <c:pt idx="11">
                  <c:v>35.231910167000002</c:v>
                </c:pt>
                <c:pt idx="12">
                  <c:v>38.386457</c:v>
                </c:pt>
                <c:pt idx="13">
                  <c:v>41.541003832999998</c:v>
                </c:pt>
                <c:pt idx="14">
                  <c:v>44.695550666999999</c:v>
                </c:pt>
                <c:pt idx="15">
                  <c:v>47.850097499999997</c:v>
                </c:pt>
                <c:pt idx="16">
                  <c:v>51.004644333000002</c:v>
                </c:pt>
                <c:pt idx="17">
                  <c:v>54.159191167000003</c:v>
                </c:pt>
                <c:pt idx="18">
                  <c:v>57.313738000000001</c:v>
                </c:pt>
                <c:pt idx="19">
                  <c:v>60.468284832999998</c:v>
                </c:pt>
                <c:pt idx="20">
                  <c:v>63.622831667</c:v>
                </c:pt>
                <c:pt idx="21">
                  <c:v>66.777378499999998</c:v>
                </c:pt>
                <c:pt idx="22">
                  <c:v>69.931925332999995</c:v>
                </c:pt>
                <c:pt idx="23">
                  <c:v>82.550112666999993</c:v>
                </c:pt>
                <c:pt idx="24">
                  <c:v>92.013753167000004</c:v>
                </c:pt>
                <c:pt idx="25">
                  <c:v>95.168300000000002</c:v>
                </c:pt>
              </c:numCache>
            </c:numRef>
          </c:xVal>
          <c:yVal>
            <c:numRef>
              <c:f>TwoScaleA512!$G$3:$G$28</c:f>
              <c:numCache>
                <c:formatCode>0.00E+00</c:formatCode>
                <c:ptCount val="26"/>
                <c:pt idx="0">
                  <c:v>2.4424502544000001E-8</c:v>
                </c:pt>
                <c:pt idx="1">
                  <c:v>0.37504153387</c:v>
                </c:pt>
                <c:pt idx="2">
                  <c:v>3.6725194938999998E-2</c:v>
                </c:pt>
                <c:pt idx="3">
                  <c:v>2.5232684908E-2</c:v>
                </c:pt>
                <c:pt idx="4">
                  <c:v>1.3465863289000001E-2</c:v>
                </c:pt>
                <c:pt idx="5">
                  <c:v>1.410217043E-2</c:v>
                </c:pt>
                <c:pt idx="6">
                  <c:v>1.9210457439E-2</c:v>
                </c:pt>
                <c:pt idx="7">
                  <c:v>1.6543765826E-2</c:v>
                </c:pt>
                <c:pt idx="8">
                  <c:v>1.9318584711000002E-2</c:v>
                </c:pt>
                <c:pt idx="9">
                  <c:v>2.4460040195000001E-2</c:v>
                </c:pt>
                <c:pt idx="10">
                  <c:v>2.6874768638999999E-2</c:v>
                </c:pt>
                <c:pt idx="11">
                  <c:v>3.1676601414E-2</c:v>
                </c:pt>
                <c:pt idx="12">
                  <c:v>1.9082057829E-2</c:v>
                </c:pt>
                <c:pt idx="13">
                  <c:v>1.2382416780999999E-2</c:v>
                </c:pt>
                <c:pt idx="14">
                  <c:v>9.3341900145999992E-3</c:v>
                </c:pt>
                <c:pt idx="15">
                  <c:v>1.7538404843999999E-2</c:v>
                </c:pt>
                <c:pt idx="16">
                  <c:v>3.9574044490999997E-3</c:v>
                </c:pt>
                <c:pt idx="17">
                  <c:v>4.9589800250000003E-3</c:v>
                </c:pt>
                <c:pt idx="18">
                  <c:v>7.8328891167999994E-3</c:v>
                </c:pt>
                <c:pt idx="19">
                  <c:v>1.339073352E-2</c:v>
                </c:pt>
                <c:pt idx="20">
                  <c:v>1.2990318225E-2</c:v>
                </c:pt>
                <c:pt idx="21">
                  <c:v>4.0679497477000004E-3</c:v>
                </c:pt>
                <c:pt idx="22">
                  <c:v>4.6147655105999996E-3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yVal>
          <c:smooth val="0"/>
        </c:ser>
        <c:ser>
          <c:idx val="0"/>
          <c:order val="2"/>
          <c:tx>
            <c:v>dn</c:v>
          </c:tx>
          <c:marker>
            <c:symbol val="none"/>
          </c:marker>
          <c:xVal>
            <c:numRef>
              <c:f>TwoScaleA512!$I$3:$I$33</c:f>
              <c:numCache>
                <c:formatCode>0.00E+00</c:formatCode>
                <c:ptCount val="31"/>
                <c:pt idx="0">
                  <c:v>0.538462</c:v>
                </c:pt>
                <c:pt idx="1">
                  <c:v>3.7391999333000001</c:v>
                </c:pt>
                <c:pt idx="2">
                  <c:v>6.9399378667000002</c:v>
                </c:pt>
                <c:pt idx="3">
                  <c:v>10.1406758</c:v>
                </c:pt>
                <c:pt idx="4">
                  <c:v>13.341413733</c:v>
                </c:pt>
                <c:pt idx="5">
                  <c:v>16.542151666999999</c:v>
                </c:pt>
                <c:pt idx="6">
                  <c:v>19.742889600000002</c:v>
                </c:pt>
                <c:pt idx="7">
                  <c:v>22.943627533000001</c:v>
                </c:pt>
                <c:pt idx="8">
                  <c:v>26.144365467</c:v>
                </c:pt>
                <c:pt idx="9">
                  <c:v>29.345103399999999</c:v>
                </c:pt>
                <c:pt idx="10">
                  <c:v>32.545841332999998</c:v>
                </c:pt>
                <c:pt idx="11">
                  <c:v>35.746579267000001</c:v>
                </c:pt>
                <c:pt idx="12">
                  <c:v>38.947317200000001</c:v>
                </c:pt>
                <c:pt idx="13">
                  <c:v>42.148055133</c:v>
                </c:pt>
                <c:pt idx="14">
                  <c:v>45.348793067000003</c:v>
                </c:pt>
                <c:pt idx="15">
                  <c:v>48.549531000000002</c:v>
                </c:pt>
                <c:pt idx="16">
                  <c:v>51.750268933000001</c:v>
                </c:pt>
                <c:pt idx="17">
                  <c:v>54.951006866999997</c:v>
                </c:pt>
                <c:pt idx="18">
                  <c:v>58.151744800000003</c:v>
                </c:pt>
                <c:pt idx="19">
                  <c:v>61.352482733000002</c:v>
                </c:pt>
                <c:pt idx="20">
                  <c:v>64.553220667000005</c:v>
                </c:pt>
                <c:pt idx="21">
                  <c:v>67.753958600000004</c:v>
                </c:pt>
                <c:pt idx="22">
                  <c:v>70.954696533000003</c:v>
                </c:pt>
                <c:pt idx="23">
                  <c:v>74.155434467000006</c:v>
                </c:pt>
                <c:pt idx="24">
                  <c:v>77.356172400000005</c:v>
                </c:pt>
                <c:pt idx="25">
                  <c:v>80.556910333000005</c:v>
                </c:pt>
                <c:pt idx="26">
                  <c:v>83.757648266999993</c:v>
                </c:pt>
                <c:pt idx="27">
                  <c:v>86.958386200000007</c:v>
                </c:pt>
                <c:pt idx="28">
                  <c:v>90.159124133000006</c:v>
                </c:pt>
                <c:pt idx="29">
                  <c:v>93.359862066999995</c:v>
                </c:pt>
                <c:pt idx="30">
                  <c:v>96.560599999999994</c:v>
                </c:pt>
              </c:numCache>
            </c:numRef>
          </c:xVal>
          <c:yVal>
            <c:numRef>
              <c:f>TwoScaleA512!$K$3:$K$33</c:f>
              <c:numCache>
                <c:formatCode>0.00E+00</c:formatCode>
                <c:ptCount val="31"/>
                <c:pt idx="0">
                  <c:v>7.8041153474999996E-6</c:v>
                </c:pt>
                <c:pt idx="1">
                  <c:v>0.14288385135000001</c:v>
                </c:pt>
                <c:pt idx="2">
                  <c:v>8.6122432370999993E-2</c:v>
                </c:pt>
                <c:pt idx="3">
                  <c:v>6.9216160658000001E-2</c:v>
                </c:pt>
                <c:pt idx="4">
                  <c:v>5.8443244988999998E-2</c:v>
                </c:pt>
                <c:pt idx="5">
                  <c:v>4.4558001138E-2</c:v>
                </c:pt>
                <c:pt idx="6">
                  <c:v>4.5470404015E-2</c:v>
                </c:pt>
                <c:pt idx="7">
                  <c:v>3.1304812328000003E-2</c:v>
                </c:pt>
                <c:pt idx="8">
                  <c:v>2.6232633266000002E-2</c:v>
                </c:pt>
                <c:pt idx="9">
                  <c:v>3.3326809022999997E-2</c:v>
                </c:pt>
                <c:pt idx="10">
                  <c:v>2.8334237158E-2</c:v>
                </c:pt>
                <c:pt idx="11">
                  <c:v>3.5178107007999997E-2</c:v>
                </c:pt>
                <c:pt idx="12">
                  <c:v>3.1969310564E-2</c:v>
                </c:pt>
                <c:pt idx="13">
                  <c:v>2.2244730322999999E-2</c:v>
                </c:pt>
                <c:pt idx="14">
                  <c:v>2.4415631627000001E-2</c:v>
                </c:pt>
                <c:pt idx="15">
                  <c:v>3.1753301003999999E-2</c:v>
                </c:pt>
                <c:pt idx="16">
                  <c:v>2.0660155598E-2</c:v>
                </c:pt>
                <c:pt idx="17">
                  <c:v>5.0561506099000002E-2</c:v>
                </c:pt>
                <c:pt idx="18">
                  <c:v>3.3555320829E-2</c:v>
                </c:pt>
                <c:pt idx="19">
                  <c:v>3.7505116720000002E-2</c:v>
                </c:pt>
                <c:pt idx="20">
                  <c:v>1.8815696002000001E-2</c:v>
                </c:pt>
                <c:pt idx="21">
                  <c:v>1.6468145024E-2</c:v>
                </c:pt>
                <c:pt idx="22">
                  <c:v>5.6478043461000004E-3</c:v>
                </c:pt>
                <c:pt idx="23">
                  <c:v>3.8254781606000001E-3</c:v>
                </c:pt>
                <c:pt idx="24">
                  <c:v>5.5875116824000001E-3</c:v>
                </c:pt>
                <c:pt idx="25">
                  <c:v>4.0240263394000003E-3</c:v>
                </c:pt>
                <c:pt idx="26">
                  <c:v>4.1473522425000001E-3</c:v>
                </c:pt>
                <c:pt idx="27">
                  <c:v>3.7493162590000002E-3</c:v>
                </c:pt>
                <c:pt idx="28">
                  <c:v>2.9981897322999999E-4</c:v>
                </c:pt>
                <c:pt idx="29">
                  <c:v>1.1184158617000001E-4</c:v>
                </c:pt>
                <c:pt idx="30">
                  <c:v>8.3579439199000002E-2</c:v>
                </c:pt>
              </c:numCache>
            </c:numRef>
          </c:yVal>
          <c:smooth val="0"/>
        </c:ser>
        <c:ser>
          <c:idx val="2"/>
          <c:order val="3"/>
          <c:tx>
            <c:v>dn_reslice</c:v>
          </c:tx>
          <c:marker>
            <c:symbol val="none"/>
          </c:marker>
          <c:xVal>
            <c:numRef>
              <c:f>TwoScaleA512!$M$3:$M$28</c:f>
              <c:numCache>
                <c:formatCode>0.00E+00</c:formatCode>
                <c:ptCount val="26"/>
                <c:pt idx="0">
                  <c:v>0.53811799999999999</c:v>
                </c:pt>
                <c:pt idx="1">
                  <c:v>3.7015507333</c:v>
                </c:pt>
                <c:pt idx="2">
                  <c:v>6.8649834667</c:v>
                </c:pt>
                <c:pt idx="3">
                  <c:v>10.028416200000001</c:v>
                </c:pt>
                <c:pt idx="4">
                  <c:v>13.191848932999999</c:v>
                </c:pt>
                <c:pt idx="5">
                  <c:v>16.355281667</c:v>
                </c:pt>
                <c:pt idx="6">
                  <c:v>19.5187144</c:v>
                </c:pt>
                <c:pt idx="7">
                  <c:v>22.682147133000001</c:v>
                </c:pt>
                <c:pt idx="8">
                  <c:v>25.845579867000001</c:v>
                </c:pt>
                <c:pt idx="9">
                  <c:v>29.009012599999998</c:v>
                </c:pt>
                <c:pt idx="10">
                  <c:v>32.172445332999999</c:v>
                </c:pt>
                <c:pt idx="11">
                  <c:v>35.335878067000003</c:v>
                </c:pt>
                <c:pt idx="12">
                  <c:v>38.499310800000003</c:v>
                </c:pt>
                <c:pt idx="13">
                  <c:v>41.662743532999997</c:v>
                </c:pt>
                <c:pt idx="14">
                  <c:v>44.826176267000001</c:v>
                </c:pt>
                <c:pt idx="15">
                  <c:v>47.989609000000002</c:v>
                </c:pt>
                <c:pt idx="16">
                  <c:v>51.153041733000002</c:v>
                </c:pt>
                <c:pt idx="17">
                  <c:v>54.316474466999999</c:v>
                </c:pt>
                <c:pt idx="18">
                  <c:v>57.4799072</c:v>
                </c:pt>
                <c:pt idx="19">
                  <c:v>60.643339933</c:v>
                </c:pt>
                <c:pt idx="20">
                  <c:v>63.806772666999997</c:v>
                </c:pt>
                <c:pt idx="21">
                  <c:v>66.970205399999998</c:v>
                </c:pt>
                <c:pt idx="22">
                  <c:v>70.133638133000005</c:v>
                </c:pt>
                <c:pt idx="23">
                  <c:v>79.623936333000003</c:v>
                </c:pt>
                <c:pt idx="24">
                  <c:v>82.787369067</c:v>
                </c:pt>
                <c:pt idx="25">
                  <c:v>95.441100000000006</c:v>
                </c:pt>
              </c:numCache>
            </c:numRef>
          </c:xVal>
          <c:yVal>
            <c:numRef>
              <c:f>TwoScaleA512!$O$3:$O$28</c:f>
              <c:numCache>
                <c:formatCode>0.00E+00</c:formatCode>
                <c:ptCount val="26"/>
                <c:pt idx="0">
                  <c:v>2.6100659595000002E-8</c:v>
                </c:pt>
                <c:pt idx="1">
                  <c:v>0.28293934562</c:v>
                </c:pt>
                <c:pt idx="2">
                  <c:v>9.4943889845999996E-2</c:v>
                </c:pt>
                <c:pt idx="3">
                  <c:v>4.2360979012999997E-2</c:v>
                </c:pt>
                <c:pt idx="4">
                  <c:v>2.1001817440999999E-2</c:v>
                </c:pt>
                <c:pt idx="5">
                  <c:v>1.6229651142999998E-2</c:v>
                </c:pt>
                <c:pt idx="6">
                  <c:v>1.6492067174000001E-2</c:v>
                </c:pt>
                <c:pt idx="7">
                  <c:v>1.4393391437999999E-2</c:v>
                </c:pt>
                <c:pt idx="8">
                  <c:v>1.839404834E-2</c:v>
                </c:pt>
                <c:pt idx="9">
                  <c:v>2.2287823040000002E-2</c:v>
                </c:pt>
                <c:pt idx="10">
                  <c:v>2.6509630829999999E-2</c:v>
                </c:pt>
                <c:pt idx="11">
                  <c:v>3.0999936105999999E-2</c:v>
                </c:pt>
                <c:pt idx="12">
                  <c:v>2.0120920180000001E-2</c:v>
                </c:pt>
                <c:pt idx="13">
                  <c:v>1.2776011865000001E-2</c:v>
                </c:pt>
                <c:pt idx="14">
                  <c:v>6.7887293592999998E-3</c:v>
                </c:pt>
                <c:pt idx="15">
                  <c:v>1.3031354618E-2</c:v>
                </c:pt>
                <c:pt idx="16">
                  <c:v>4.7710178692999998E-3</c:v>
                </c:pt>
                <c:pt idx="17">
                  <c:v>6.3891282609000004E-3</c:v>
                </c:pt>
                <c:pt idx="18">
                  <c:v>4.2534156889000004E-3</c:v>
                </c:pt>
                <c:pt idx="19">
                  <c:v>1.3957510423000001E-2</c:v>
                </c:pt>
                <c:pt idx="20">
                  <c:v>1.0394874791E-2</c:v>
                </c:pt>
                <c:pt idx="21">
                  <c:v>1.3013319062E-2</c:v>
                </c:pt>
                <c:pt idx="22">
                  <c:v>2.4727764900000001E-3</c:v>
                </c:pt>
                <c:pt idx="23">
                  <c:v>0</c:v>
                </c:pt>
                <c:pt idx="24">
                  <c:v>0</c:v>
                </c:pt>
                <c:pt idx="25">
                  <c:v>9.5267407521999999E-6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6502872"/>
        <c:axId val="426503264"/>
      </c:scatterChart>
      <c:valAx>
        <c:axId val="426502872"/>
        <c:scaling>
          <c:orientation val="minMax"/>
          <c:max val="100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503264"/>
        <c:crosses val="autoZero"/>
        <c:crossBetween val="midCat"/>
      </c:valAx>
      <c:valAx>
        <c:axId val="426503264"/>
        <c:scaling>
          <c:orientation val="minMax"/>
        </c:scaling>
        <c:delete val="0"/>
        <c:axPos val="l"/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502872"/>
        <c:crosses val="autoZero"/>
        <c:crossBetween val="midCat"/>
      </c:valAx>
    </c:plotArea>
    <c:legend>
      <c:legendPos val="tr"/>
      <c:overlay val="1"/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Title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his781</c:v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TwoScaleA512!$A$37:$A$66</c:f>
              <c:numCache>
                <c:formatCode>0.00E+00</c:formatCode>
                <c:ptCount val="30"/>
                <c:pt idx="0">
                  <c:v>0.528671</c:v>
                </c:pt>
                <c:pt idx="1">
                  <c:v>0.62806596502000001</c:v>
                </c:pt>
                <c:pt idx="2">
                  <c:v>0.74614808910999997</c:v>
                </c:pt>
                <c:pt idx="3">
                  <c:v>0.88643072845000004</c:v>
                </c:pt>
                <c:pt idx="4">
                  <c:v>1.0530877822</c:v>
                </c:pt>
                <c:pt idx="5">
                  <c:v>1.2510778805</c:v>
                </c:pt>
                <c:pt idx="6">
                  <c:v>1.4862919213000001</c:v>
                </c:pt>
                <c:pt idx="7">
                  <c:v>1.7657283450000001</c:v>
                </c:pt>
                <c:pt idx="8">
                  <c:v>2.0977013624</c:v>
                </c:pt>
                <c:pt idx="9">
                  <c:v>2.4920883318999998</c:v>
                </c:pt>
                <c:pt idx="10">
                  <c:v>2.9606236451000001</c:v>
                </c:pt>
                <c:pt idx="11">
                  <c:v>3.5172478663</c:v>
                </c:pt>
                <c:pt idx="12">
                  <c:v>4.1785225128999999</c:v>
                </c:pt>
                <c:pt idx="13">
                  <c:v>4.9641228181999999</c:v>
                </c:pt>
                <c:pt idx="14">
                  <c:v>5.8974231389999998</c:v>
                </c:pt>
                <c:pt idx="15">
                  <c:v>7.0061924239</c:v>
                </c:pt>
                <c:pt idx="16">
                  <c:v>8.3234204369999993</c:v>
                </c:pt>
                <c:pt idx="17">
                  <c:v>9.8882993185999997</c:v>
                </c:pt>
                <c:pt idx="18">
                  <c:v>11.747389688</c:v>
                </c:pt>
                <c:pt idx="19">
                  <c:v>13.956005986999999</c:v>
                </c:pt>
                <c:pt idx="20">
                  <c:v>16.579862274</c:v>
                </c:pt>
                <c:pt idx="21">
                  <c:v>19.69702745</c:v>
                </c:pt>
                <c:pt idx="22">
                  <c:v>23.400248081000001</c:v>
                </c:pt>
                <c:pt idx="23">
                  <c:v>27.799707933000001</c:v>
                </c:pt>
                <c:pt idx="24">
                  <c:v>33.026306323999997</c:v>
                </c:pt>
                <c:pt idx="25">
                  <c:v>39.235552834000003</c:v>
                </c:pt>
                <c:pt idx="26">
                  <c:v>46.612194264999999</c:v>
                </c:pt>
                <c:pt idx="27">
                  <c:v>55.375711496999998</c:v>
                </c:pt>
                <c:pt idx="28">
                  <c:v>65.786849817999993</c:v>
                </c:pt>
                <c:pt idx="29">
                  <c:v>78.155377005000005</c:v>
                </c:pt>
              </c:numCache>
            </c:numRef>
          </c:xVal>
          <c:yVal>
            <c:numRef>
              <c:f>TwoScaleA512!$B$37:$B$66</c:f>
              <c:numCache>
                <c:formatCode>0.00E+00</c:formatCode>
                <c:ptCount val="30"/>
                <c:pt idx="0">
                  <c:v>-98399.817943999995</c:v>
                </c:pt>
                <c:pt idx="1">
                  <c:v>-96142.292023000002</c:v>
                </c:pt>
                <c:pt idx="2">
                  <c:v>-80347.061157000004</c:v>
                </c:pt>
                <c:pt idx="3">
                  <c:v>24199.485778999999</c:v>
                </c:pt>
                <c:pt idx="4">
                  <c:v>66772.103310000006</c:v>
                </c:pt>
                <c:pt idx="5">
                  <c:v>73857.605456999998</c:v>
                </c:pt>
                <c:pt idx="6">
                  <c:v>75004.994869000002</c:v>
                </c:pt>
                <c:pt idx="7">
                  <c:v>66637.992859000005</c:v>
                </c:pt>
                <c:pt idx="8">
                  <c:v>58941.543102000003</c:v>
                </c:pt>
                <c:pt idx="9">
                  <c:v>32886.862755000002</c:v>
                </c:pt>
                <c:pt idx="10">
                  <c:v>29660.761355999999</c:v>
                </c:pt>
                <c:pt idx="11">
                  <c:v>20481.646060999999</c:v>
                </c:pt>
                <c:pt idx="12">
                  <c:v>15594.065189000001</c:v>
                </c:pt>
                <c:pt idx="13">
                  <c:v>13381.242752</c:v>
                </c:pt>
                <c:pt idx="14">
                  <c:v>11771.917342999999</c:v>
                </c:pt>
                <c:pt idx="15">
                  <c:v>10192.394257</c:v>
                </c:pt>
                <c:pt idx="16">
                  <c:v>9052.4554253000006</c:v>
                </c:pt>
                <c:pt idx="17">
                  <c:v>7808.2084655999997</c:v>
                </c:pt>
                <c:pt idx="18">
                  <c:v>6780.0283431999997</c:v>
                </c:pt>
                <c:pt idx="19">
                  <c:v>5751.8482207999996</c:v>
                </c:pt>
                <c:pt idx="20">
                  <c:v>4895.0314521999999</c:v>
                </c:pt>
                <c:pt idx="21">
                  <c:v>4164.8745537000004</c:v>
                </c:pt>
                <c:pt idx="22">
                  <c:v>3375.1130103999999</c:v>
                </c:pt>
                <c:pt idx="23">
                  <c:v>2585.3514670999998</c:v>
                </c:pt>
                <c:pt idx="24">
                  <c:v>1743.4358597</c:v>
                </c:pt>
                <c:pt idx="25">
                  <c:v>1132.4882507</c:v>
                </c:pt>
                <c:pt idx="26">
                  <c:v>596.04644774999997</c:v>
                </c:pt>
                <c:pt idx="27">
                  <c:v>245.86915970000001</c:v>
                </c:pt>
                <c:pt idx="28">
                  <c:v>22.351741790999998</c:v>
                </c:pt>
                <c:pt idx="29">
                  <c:v>7.4505805969000001</c:v>
                </c:pt>
              </c:numCache>
            </c:numRef>
          </c:yVal>
          <c:smooth val="0"/>
        </c:ser>
        <c:ser>
          <c:idx val="0"/>
          <c:order val="1"/>
          <c:tx>
            <c:v>reslice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TwoScaleA512!$E$37:$E$66</c:f>
              <c:numCache>
                <c:formatCode>0.00E+00</c:formatCode>
                <c:ptCount val="30"/>
                <c:pt idx="0">
                  <c:v>0.53189500000000001</c:v>
                </c:pt>
                <c:pt idx="1">
                  <c:v>0.63228777928000002</c:v>
                </c:pt>
                <c:pt idx="2">
                  <c:v>0.75162924228000005</c:v>
                </c:pt>
                <c:pt idx="3">
                  <c:v>0.89349586748999998</c:v>
                </c:pt>
                <c:pt idx="4">
                  <c:v>1.0621391776</c:v>
                </c:pt>
                <c:pt idx="5">
                  <c:v>1.2626131508</c:v>
                </c:pt>
                <c:pt idx="6">
                  <c:v>1.5009256812</c:v>
                </c:pt>
                <c:pt idx="7">
                  <c:v>1.7842186256000001</c:v>
                </c:pt>
                <c:pt idx="8">
                  <c:v>2.1209818338000002</c:v>
                </c:pt>
                <c:pt idx="9">
                  <c:v>2.5213075769</c:v>
                </c:pt>
                <c:pt idx="10">
                  <c:v>2.9971929960999999</c:v>
                </c:pt>
                <c:pt idx="11">
                  <c:v>3.5628996390999998</c:v>
                </c:pt>
                <c:pt idx="12">
                  <c:v>4.2353808563999999</c:v>
                </c:pt>
                <c:pt idx="13">
                  <c:v>5.0347898665999997</c:v>
                </c:pt>
                <c:pt idx="14">
                  <c:v>5.9850837174000002</c:v>
                </c:pt>
                <c:pt idx="15">
                  <c:v>7.1147412410999999</c:v>
                </c:pt>
                <c:pt idx="16">
                  <c:v>8.4576165211000003</c:v>
                </c:pt>
                <c:pt idx="17">
                  <c:v>10.053953446</c:v>
                </c:pt>
                <c:pt idx="18">
                  <c:v>11.951591755999999</c:v>
                </c:pt>
                <c:pt idx="19">
                  <c:v>14.207400728</c:v>
                </c:pt>
                <c:pt idx="20">
                  <c:v>16.888983456999998</c:v>
                </c:pt>
                <c:pt idx="21">
                  <c:v>20.076702816000001</c:v>
                </c:pt>
                <c:pt idx="22">
                  <c:v>23.866089808000002</c:v>
                </c:pt>
                <c:pt idx="23">
                  <c:v>28.370706482999999</c:v>
                </c:pt>
                <c:pt idx="24">
                  <c:v>33.725549213000001</c:v>
                </c:pt>
                <c:pt idx="25">
                  <c:v>40.091094327</c:v>
                </c:pt>
                <c:pt idx="26">
                  <c:v>47.658107334999997</c:v>
                </c:pt>
                <c:pt idx="27">
                  <c:v>56.653359876000003</c:v>
                </c:pt>
                <c:pt idx="28">
                  <c:v>67.346425711999998</c:v>
                </c:pt>
                <c:pt idx="29">
                  <c:v>80.057759437000001</c:v>
                </c:pt>
              </c:numCache>
            </c:numRef>
          </c:xVal>
          <c:yVal>
            <c:numRef>
              <c:f>TwoScaleA512!$F$37:$F$66</c:f>
              <c:numCache>
                <c:formatCode>0.00E+00</c:formatCode>
                <c:ptCount val="30"/>
                <c:pt idx="0">
                  <c:v>-102691.35236999999</c:v>
                </c:pt>
                <c:pt idx="1">
                  <c:v>-100240.11135000001</c:v>
                </c:pt>
                <c:pt idx="2">
                  <c:v>-83997.845650000003</c:v>
                </c:pt>
                <c:pt idx="3">
                  <c:v>41253.864764999998</c:v>
                </c:pt>
                <c:pt idx="4">
                  <c:v>68761.408328999998</c:v>
                </c:pt>
                <c:pt idx="5">
                  <c:v>68441.033362999995</c:v>
                </c:pt>
                <c:pt idx="6">
                  <c:v>69729.983806999997</c:v>
                </c:pt>
                <c:pt idx="7">
                  <c:v>62167.644501000002</c:v>
                </c:pt>
                <c:pt idx="8">
                  <c:v>55380.165577</c:v>
                </c:pt>
                <c:pt idx="9">
                  <c:v>29996.037483</c:v>
                </c:pt>
                <c:pt idx="10">
                  <c:v>26859.343052</c:v>
                </c:pt>
                <c:pt idx="11">
                  <c:v>17464.160919000002</c:v>
                </c:pt>
                <c:pt idx="12">
                  <c:v>12964.010238999999</c:v>
                </c:pt>
                <c:pt idx="13">
                  <c:v>10676.681995000001</c:v>
                </c:pt>
                <c:pt idx="14">
                  <c:v>9328.1269073000003</c:v>
                </c:pt>
                <c:pt idx="15">
                  <c:v>8165.8363342000002</c:v>
                </c:pt>
                <c:pt idx="16">
                  <c:v>7465.4817580999998</c:v>
                </c:pt>
                <c:pt idx="17">
                  <c:v>6385.1475716000004</c:v>
                </c:pt>
                <c:pt idx="18">
                  <c:v>5766.749382</c:v>
                </c:pt>
                <c:pt idx="19">
                  <c:v>5088.7465476999996</c:v>
                </c:pt>
                <c:pt idx="20">
                  <c:v>4403.2931328000004</c:v>
                </c:pt>
                <c:pt idx="21">
                  <c:v>3643.3339119000002</c:v>
                </c:pt>
                <c:pt idx="22">
                  <c:v>2779.0665626999998</c:v>
                </c:pt>
                <c:pt idx="23">
                  <c:v>1832.8428268</c:v>
                </c:pt>
                <c:pt idx="24">
                  <c:v>908.97083282000006</c:v>
                </c:pt>
                <c:pt idx="25">
                  <c:v>409.78193283000002</c:v>
                </c:pt>
                <c:pt idx="26">
                  <c:v>201.16567612</c:v>
                </c:pt>
                <c:pt idx="27">
                  <c:v>111.75870895</c:v>
                </c:pt>
                <c:pt idx="28">
                  <c:v>37.252902984999999</c:v>
                </c:pt>
                <c:pt idx="29">
                  <c:v>22.351741790999998</c:v>
                </c:pt>
              </c:numCache>
            </c:numRef>
          </c:yVal>
          <c:smooth val="0"/>
        </c:ser>
        <c:ser>
          <c:idx val="2"/>
          <c:order val="2"/>
          <c:tx>
            <c:v>dn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TwoScaleA512!$I$37:$I$66</c:f>
              <c:numCache>
                <c:formatCode>0.00E+00</c:formatCode>
                <c:ptCount val="30"/>
                <c:pt idx="0">
                  <c:v>0.538462</c:v>
                </c:pt>
                <c:pt idx="1">
                  <c:v>0.64014234506000001</c:v>
                </c:pt>
                <c:pt idx="2">
                  <c:v>0.76102347415000005</c:v>
                </c:pt>
                <c:pt idx="3">
                  <c:v>0.90473116280999999</c:v>
                </c:pt>
                <c:pt idx="4">
                  <c:v>1.075575859</c:v>
                </c:pt>
                <c:pt idx="5">
                  <c:v>1.2786819733000001</c:v>
                </c:pt>
                <c:pt idx="6">
                  <c:v>1.5201415828</c:v>
                </c:pt>
                <c:pt idx="7">
                  <c:v>1.8071971608999999</c:v>
                </c:pt>
                <c:pt idx="8">
                  <c:v>2.1484588114999998</c:v>
                </c:pt>
                <c:pt idx="9">
                  <c:v>2.5541625254999998</c:v>
                </c:pt>
                <c:pt idx="10">
                  <c:v>3.0364772050000002</c:v>
                </c:pt>
                <c:pt idx="11">
                  <c:v>3.6098696635</c:v>
                </c:pt>
                <c:pt idx="12">
                  <c:v>4.2915385519000004</c:v>
                </c:pt>
                <c:pt idx="13">
                  <c:v>5.1019302245000002</c:v>
                </c:pt>
                <c:pt idx="14">
                  <c:v>6.0653520178000004</c:v>
                </c:pt>
                <c:pt idx="15">
                  <c:v>7.2107013387999999</c:v>
                </c:pt>
                <c:pt idx="16">
                  <c:v>8.5723324292999994</c:v>
                </c:pt>
                <c:pt idx="17">
                  <c:v>10.191086805999999</c:v>
                </c:pt>
                <c:pt idx="18">
                  <c:v>12.115518285</c:v>
                </c:pt>
                <c:pt idx="19">
                  <c:v>14.403349329999999</c:v>
                </c:pt>
                <c:pt idx="20">
                  <c:v>17.123202411000001</c:v>
                </c:pt>
                <c:pt idx="21">
                  <c:v>20.356658309</c:v>
                </c:pt>
                <c:pt idx="22">
                  <c:v>24.200703090000001</c:v>
                </c:pt>
                <c:pt idx="23">
                  <c:v>28.770637163</c:v>
                </c:pt>
                <c:pt idx="24">
                  <c:v>34.203533661000002</c:v>
                </c:pt>
                <c:pt idx="25">
                  <c:v>40.662349892000002</c:v>
                </c:pt>
                <c:pt idx="26">
                  <c:v>48.340815165000002</c:v>
                </c:pt>
                <c:pt idx="27">
                  <c:v>57.469241621000002</c:v>
                </c:pt>
                <c:pt idx="28">
                  <c:v>68.321432338999998</c:v>
                </c:pt>
                <c:pt idx="29">
                  <c:v>81.222893936999995</c:v>
                </c:pt>
              </c:numCache>
            </c:numRef>
          </c:xVal>
          <c:yVal>
            <c:numRef>
              <c:f>TwoScaleA512!$J$37:$J$66</c:f>
              <c:numCache>
                <c:formatCode>0.00E+00</c:formatCode>
                <c:ptCount val="30"/>
                <c:pt idx="0">
                  <c:v>-35718.083381999997</c:v>
                </c:pt>
                <c:pt idx="1">
                  <c:v>-34883.618354999999</c:v>
                </c:pt>
                <c:pt idx="2">
                  <c:v>-29958.78458</c:v>
                </c:pt>
                <c:pt idx="3">
                  <c:v>-17240.643500999999</c:v>
                </c:pt>
                <c:pt idx="4">
                  <c:v>1460.313797</c:v>
                </c:pt>
                <c:pt idx="5">
                  <c:v>14565.885066999999</c:v>
                </c:pt>
                <c:pt idx="6">
                  <c:v>23931.264877000001</c:v>
                </c:pt>
                <c:pt idx="7">
                  <c:v>26442.110538000001</c:v>
                </c:pt>
                <c:pt idx="8">
                  <c:v>25995.075702999999</c:v>
                </c:pt>
                <c:pt idx="9">
                  <c:v>14148.652554</c:v>
                </c:pt>
                <c:pt idx="10">
                  <c:v>7927.4177551000002</c:v>
                </c:pt>
                <c:pt idx="11">
                  <c:v>4664.0634536999996</c:v>
                </c:pt>
                <c:pt idx="12">
                  <c:v>2145.7672118999999</c:v>
                </c:pt>
                <c:pt idx="13">
                  <c:v>998.37779998999997</c:v>
                </c:pt>
                <c:pt idx="14">
                  <c:v>730.15689850000001</c:v>
                </c:pt>
                <c:pt idx="15">
                  <c:v>581.14528656000005</c:v>
                </c:pt>
                <c:pt idx="16">
                  <c:v>528.99122237999995</c:v>
                </c:pt>
                <c:pt idx="17">
                  <c:v>394.88077163999998</c:v>
                </c:pt>
                <c:pt idx="18">
                  <c:v>275.67148208999998</c:v>
                </c:pt>
                <c:pt idx="19">
                  <c:v>275.67148208999998</c:v>
                </c:pt>
                <c:pt idx="20">
                  <c:v>201.16567612</c:v>
                </c:pt>
                <c:pt idx="21">
                  <c:v>171.36335373</c:v>
                </c:pt>
                <c:pt idx="22">
                  <c:v>126.65987015</c:v>
                </c:pt>
                <c:pt idx="23">
                  <c:v>119.20928954999999</c:v>
                </c:pt>
                <c:pt idx="24">
                  <c:v>81.956386566000006</c:v>
                </c:pt>
                <c:pt idx="25">
                  <c:v>81.956386566000006</c:v>
                </c:pt>
                <c:pt idx="26">
                  <c:v>81.956386566000006</c:v>
                </c:pt>
                <c:pt idx="27">
                  <c:v>67.055225371999995</c:v>
                </c:pt>
                <c:pt idx="28">
                  <c:v>14.901161194</c:v>
                </c:pt>
                <c:pt idx="29">
                  <c:v>7.4505805969000001</c:v>
                </c:pt>
              </c:numCache>
            </c:numRef>
          </c:yVal>
          <c:smooth val="0"/>
        </c:ser>
        <c:ser>
          <c:idx val="3"/>
          <c:order val="3"/>
          <c:tx>
            <c:v>dn_reslice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TwoScaleA512!$M$37:$M$66</c:f>
              <c:numCache>
                <c:formatCode>0.00E+00</c:formatCode>
                <c:ptCount val="30"/>
                <c:pt idx="0">
                  <c:v>0.53811799999999999</c:v>
                </c:pt>
                <c:pt idx="1">
                  <c:v>0.63949838192999997</c:v>
                </c:pt>
                <c:pt idx="2">
                  <c:v>0.75997863014</c:v>
                </c:pt>
                <c:pt idx="3">
                  <c:v>0.9031571222</c:v>
                </c:pt>
                <c:pt idx="4">
                  <c:v>1.0733101629999999</c:v>
                </c:pt>
                <c:pt idx="5">
                  <c:v>1.2755197048</c:v>
                </c:pt>
                <c:pt idx="6">
                  <c:v>1.5158251301000001</c:v>
                </c:pt>
                <c:pt idx="7">
                  <c:v>1.801403629</c:v>
                </c:pt>
                <c:pt idx="8">
                  <c:v>2.1407845601000002</c:v>
                </c:pt>
                <c:pt idx="9">
                  <c:v>2.5441041969999998</c:v>
                </c:pt>
                <c:pt idx="10">
                  <c:v>3.0234084669999999</c:v>
                </c:pt>
                <c:pt idx="11">
                  <c:v>3.5930127269000001</c:v>
                </c:pt>
                <c:pt idx="12">
                  <c:v>4.2699293187</c:v>
                </c:pt>
                <c:pt idx="13">
                  <c:v>5.0743756764999999</c:v>
                </c:pt>
                <c:pt idx="14">
                  <c:v>6.0303781594999997</c:v>
                </c:pt>
                <c:pt idx="15">
                  <c:v>7.1664896461999996</c:v>
                </c:pt>
                <c:pt idx="16">
                  <c:v>8.5166423217999991</c:v>
                </c:pt>
                <c:pt idx="17">
                  <c:v>10.121161129000001</c:v>
                </c:pt>
                <c:pt idx="18">
                  <c:v>12.02796815</c:v>
                </c:pt>
                <c:pt idx="19">
                  <c:v>14.294013896999999</c:v>
                </c:pt>
                <c:pt idx="20">
                  <c:v>16.986978242999999</c:v>
                </c:pt>
                <c:pt idx="21">
                  <c:v>20.187291821999999</c:v>
                </c:pt>
                <c:pt idx="22">
                  <c:v>23.990538237999999</c:v>
                </c:pt>
                <c:pt idx="23">
                  <c:v>28.510308863999999</c:v>
                </c:pt>
                <c:pt idx="24">
                  <c:v>33.881595462</c:v>
                </c:pt>
                <c:pt idx="25">
                  <c:v>40.264821982000001</c:v>
                </c:pt>
                <c:pt idx="26">
                  <c:v>47.850635932000003</c:v>
                </c:pt>
                <c:pt idx="27">
                  <c:v>56.865602438000003</c:v>
                </c:pt>
                <c:pt idx="28">
                  <c:v>67.578971056</c:v>
                </c:pt>
                <c:pt idx="29">
                  <c:v>80.310717432000004</c:v>
                </c:pt>
              </c:numCache>
            </c:numRef>
          </c:xVal>
          <c:yVal>
            <c:numRef>
              <c:f>TwoScaleA512!$N$37:$N$66</c:f>
              <c:numCache>
                <c:formatCode>0.00E+00</c:formatCode>
                <c:ptCount val="30"/>
                <c:pt idx="0">
                  <c:v>-34205.615519999999</c:v>
                </c:pt>
                <c:pt idx="1">
                  <c:v>-33318.996428999999</c:v>
                </c:pt>
                <c:pt idx="2">
                  <c:v>-28416.514396999999</c:v>
                </c:pt>
                <c:pt idx="3">
                  <c:v>-15698.373318</c:v>
                </c:pt>
                <c:pt idx="4">
                  <c:v>1758.3370209</c:v>
                </c:pt>
                <c:pt idx="5">
                  <c:v>16182.661056999999</c:v>
                </c:pt>
                <c:pt idx="6">
                  <c:v>24043.023585999999</c:v>
                </c:pt>
                <c:pt idx="7">
                  <c:v>26769.936085000001</c:v>
                </c:pt>
                <c:pt idx="8">
                  <c:v>25913.119316</c:v>
                </c:pt>
                <c:pt idx="9">
                  <c:v>14305.114745999999</c:v>
                </c:pt>
                <c:pt idx="10">
                  <c:v>8225.4409790000009</c:v>
                </c:pt>
                <c:pt idx="11">
                  <c:v>6414.9498940000003</c:v>
                </c:pt>
                <c:pt idx="12">
                  <c:v>2756.7148209000002</c:v>
                </c:pt>
                <c:pt idx="13">
                  <c:v>1691.2817955</c:v>
                </c:pt>
                <c:pt idx="14">
                  <c:v>1206.9940567000001</c:v>
                </c:pt>
                <c:pt idx="15">
                  <c:v>961.12489700000003</c:v>
                </c:pt>
                <c:pt idx="16">
                  <c:v>774.86038208000002</c:v>
                </c:pt>
                <c:pt idx="17">
                  <c:v>506.63948059000001</c:v>
                </c:pt>
                <c:pt idx="18">
                  <c:v>394.88077163999998</c:v>
                </c:pt>
                <c:pt idx="19">
                  <c:v>357.62786864999998</c:v>
                </c:pt>
                <c:pt idx="20">
                  <c:v>327.82554626000001</c:v>
                </c:pt>
                <c:pt idx="21">
                  <c:v>268.22090149000002</c:v>
                </c:pt>
                <c:pt idx="22">
                  <c:v>230.96799849999999</c:v>
                </c:pt>
                <c:pt idx="23">
                  <c:v>178.81393433</c:v>
                </c:pt>
                <c:pt idx="24">
                  <c:v>89.406967163000004</c:v>
                </c:pt>
                <c:pt idx="25">
                  <c:v>67.055225371999995</c:v>
                </c:pt>
                <c:pt idx="26">
                  <c:v>22.351741790999998</c:v>
                </c:pt>
                <c:pt idx="27">
                  <c:v>22.351741790999998</c:v>
                </c:pt>
                <c:pt idx="28">
                  <c:v>22.351741790999998</c:v>
                </c:pt>
                <c:pt idx="29">
                  <c:v>22.351741790999998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6504048"/>
        <c:axId val="426504440"/>
      </c:scatterChart>
      <c:valAx>
        <c:axId val="426504048"/>
        <c:scaling>
          <c:orientation val="minMax"/>
          <c:max val="20"/>
        </c:scaling>
        <c:delete val="0"/>
        <c:axPos val="b"/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504440"/>
        <c:crosses val="autoZero"/>
        <c:crossBetween val="midCat"/>
      </c:valAx>
      <c:valAx>
        <c:axId val="426504440"/>
        <c:scaling>
          <c:orientation val="minMax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504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147178477690291"/>
          <c:y val="0.60582020997375319"/>
          <c:w val="0.24019488188976379"/>
          <c:h val="0.39062773403324585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/>
              <a:t>Shape factor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Ola's model</c:v>
          </c:tx>
          <c:spPr>
            <a:ln w="28575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OlaCoquina3!$B$194:$B$224</c:f>
              <c:numCache>
                <c:formatCode>0.00E+00</c:formatCode>
                <c:ptCount val="31"/>
              </c:numCache>
            </c:numRef>
          </c:xVal>
          <c:yVal>
            <c:numRef>
              <c:f>OlaCoquina3!$D$194:$D$224</c:f>
              <c:numCache>
                <c:formatCode>0.00E+00</c:formatCode>
                <c:ptCount val="31"/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3B7D-47C3-9377-84BEA14AD2A7}"/>
            </c:ext>
          </c:extLst>
        </c:ser>
        <c:ser>
          <c:idx val="0"/>
          <c:order val="1"/>
          <c:tx>
            <c:v>Reconstructions</c:v>
          </c:tx>
          <c:spPr>
            <a:ln w="12700"/>
            <a:effectLst/>
          </c:spPr>
          <c:marker>
            <c:symbol val="none"/>
          </c:marker>
          <c:xVal>
            <c:numRef>
              <c:f>OlaCoquina3!$H$194:$H$224</c:f>
              <c:numCache>
                <c:formatCode>0.00E+00</c:formatCode>
                <c:ptCount val="31"/>
              </c:numCache>
            </c:numRef>
          </c:xVal>
          <c:yVal>
            <c:numRef>
              <c:f>OlaCoquina3!$J$194:$J$224</c:f>
              <c:numCache>
                <c:formatCode>0.00E+00</c:formatCode>
                <c:ptCount val="31"/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3B7D-47C3-9377-84BEA14AD2A7}"/>
            </c:ext>
          </c:extLst>
        </c:ser>
        <c:ser>
          <c:idx val="2"/>
          <c:order val="2"/>
          <c:tx>
            <c:v>Reconstruction</c:v>
          </c:tx>
          <c:spPr>
            <a:ln w="12700">
              <a:solidFill>
                <a:srgbClr val="00B0F0"/>
              </a:solidFill>
            </a:ln>
          </c:spPr>
          <c:marker>
            <c:symbol val="none"/>
          </c:marker>
          <c:xVal>
            <c:numRef>
              <c:f>OlaCoquina3!$M$194:$M$223</c:f>
              <c:numCache>
                <c:formatCode>0.00E+00</c:formatCode>
                <c:ptCount val="30"/>
              </c:numCache>
            </c:numRef>
          </c:xVal>
          <c:yVal>
            <c:numRef>
              <c:f>OlaCoquina3!$O$194:$O$223</c:f>
              <c:numCache>
                <c:formatCode>0.00E+00</c:formatCode>
                <c:ptCount val="30"/>
              </c:numCache>
            </c:numRef>
          </c:yVal>
          <c:smooth val="1"/>
        </c:ser>
        <c:ser>
          <c:idx val="3"/>
          <c:order val="3"/>
          <c:tx>
            <c:v>Reconstruction</c:v>
          </c:tx>
          <c:spPr>
            <a:ln w="12700">
              <a:solidFill>
                <a:srgbClr val="00B0F0"/>
              </a:solidFill>
            </a:ln>
          </c:spPr>
          <c:marker>
            <c:symbol val="none"/>
          </c:marker>
          <c:xVal>
            <c:numRef>
              <c:f>OlaCoquina3!$R$194:$R$222</c:f>
              <c:numCache>
                <c:formatCode>0.00E+00</c:formatCode>
                <c:ptCount val="29"/>
              </c:numCache>
            </c:numRef>
          </c:xVal>
          <c:yVal>
            <c:numRef>
              <c:f>OlaCoquina3!$T$194:$T$222</c:f>
              <c:numCache>
                <c:formatCode>0.00E+00</c:formatCode>
                <c:ptCount val="29"/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6505224"/>
        <c:axId val="426505616"/>
      </c:scatterChart>
      <c:valAx>
        <c:axId val="426505224"/>
        <c:scaling>
          <c:orientation val="minMax"/>
        </c:scaling>
        <c:delete val="0"/>
        <c:axPos val="b"/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505616"/>
        <c:crosses val="autoZero"/>
        <c:crossBetween val="midCat"/>
      </c:valAx>
      <c:valAx>
        <c:axId val="42650561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b="0"/>
                </a:pPr>
                <a:r>
                  <a:rPr lang="en-GB" sz="1400" b="0"/>
                  <a:t>Volume fraction</a:t>
                </a:r>
              </a:p>
            </c:rich>
          </c:tx>
          <c:overlay val="0"/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505224"/>
        <c:crosses val="autoZero"/>
        <c:crossBetween val="midCat"/>
      </c:valAx>
    </c:plotArea>
    <c:legend>
      <c:legendPos val="tr"/>
      <c:legendEntry>
        <c:idx val="2"/>
        <c:delete val="1"/>
      </c:legendEntry>
      <c:legendEntry>
        <c:idx val="3"/>
        <c:delete val="1"/>
      </c:legendEntry>
      <c:overlay val="1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Connectivity</a:t>
            </a:r>
            <a:r>
              <a:rPr lang="en-GB" baseline="0"/>
              <a:t> function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Ola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OlaCoquina3!$B$158:$B$187</c:f>
              <c:numCache>
                <c:formatCode>0.00E+00</c:formatCode>
                <c:ptCount val="30"/>
              </c:numCache>
            </c:numRef>
          </c:xVal>
          <c:yVal>
            <c:numRef>
              <c:f>OlaCoquina3!$C$158:$C$187</c:f>
              <c:numCache>
                <c:formatCode>0.00E+00</c:formatCode>
                <c:ptCount val="30"/>
              </c:numCache>
            </c:numRef>
          </c:yVal>
          <c:smooth val="0"/>
        </c:ser>
        <c:ser>
          <c:idx val="2"/>
          <c:order val="1"/>
          <c:tx>
            <c:v>model1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OlaCoquina3!$H$158:$H$187</c:f>
              <c:numCache>
                <c:formatCode>0.00E+00</c:formatCode>
                <c:ptCount val="30"/>
              </c:numCache>
            </c:numRef>
          </c:xVal>
          <c:yVal>
            <c:numRef>
              <c:f>OlaCoquina3!$I$158:$I$187</c:f>
              <c:numCache>
                <c:formatCode>0.00E+00</c:formatCode>
                <c:ptCount val="30"/>
              </c:numCache>
            </c:numRef>
          </c:yVal>
          <c:smooth val="0"/>
        </c:ser>
        <c:ser>
          <c:idx val="3"/>
          <c:order val="2"/>
          <c:tx>
            <c:v>model2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OlaCoquina3!$M$158:$M$187</c:f>
              <c:numCache>
                <c:formatCode>0.00E+00</c:formatCode>
                <c:ptCount val="30"/>
              </c:numCache>
            </c:numRef>
          </c:xVal>
          <c:yVal>
            <c:numRef>
              <c:f>OlaCoquina3!$N$158:$N$187</c:f>
              <c:numCache>
                <c:formatCode>0.00E+00</c:formatCode>
                <c:ptCount val="30"/>
              </c:numCache>
            </c:numRef>
          </c:yVal>
          <c:smooth val="0"/>
        </c:ser>
        <c:ser>
          <c:idx val="0"/>
          <c:order val="3"/>
          <c:tx>
            <c:v>model3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OlaCoquina3!$R$158:$R$187</c:f>
              <c:numCache>
                <c:formatCode>0.00E+00</c:formatCode>
                <c:ptCount val="30"/>
              </c:numCache>
            </c:numRef>
          </c:xVal>
          <c:yVal>
            <c:numRef>
              <c:f>OlaCoquina3!$S$158:$S$187</c:f>
              <c:numCache>
                <c:formatCode>0.00E+00</c:formatCode>
                <c:ptCount val="30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6506400"/>
        <c:axId val="426506792"/>
      </c:scatterChart>
      <c:valAx>
        <c:axId val="4265064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506792"/>
        <c:crosses val="autoZero"/>
        <c:crossBetween val="midCat"/>
      </c:valAx>
      <c:valAx>
        <c:axId val="426506792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506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Net PSD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Ola</c:v>
          </c:tx>
          <c:spPr>
            <a:ln w="38100" cap="rnd">
              <a:solidFill>
                <a:srgbClr val="70AD47"/>
              </a:solidFill>
              <a:round/>
            </a:ln>
            <a:effectLst/>
          </c:spPr>
          <c:marker>
            <c:symbol val="none"/>
          </c:marker>
          <c:xVal>
            <c:numRef>
              <c:f>OlaCoquina3!$B$123:$B$153</c:f>
              <c:numCache>
                <c:formatCode>0.00E+00</c:formatCode>
                <c:ptCount val="31"/>
              </c:numCache>
            </c:numRef>
          </c:xVal>
          <c:yVal>
            <c:numRef>
              <c:f>OlaCoquina3!$D$123:$D$153</c:f>
              <c:numCache>
                <c:formatCode>0.00E+00</c:formatCode>
                <c:ptCount val="31"/>
              </c:numCache>
            </c:numRef>
          </c:yVal>
          <c:smooth val="0"/>
        </c:ser>
        <c:ser>
          <c:idx val="2"/>
          <c:order val="1"/>
          <c:tx>
            <c:v>model1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OlaCoquina3!$H$123:$H$152</c:f>
              <c:numCache>
                <c:formatCode>0.00E+00</c:formatCode>
                <c:ptCount val="30"/>
              </c:numCache>
            </c:numRef>
          </c:xVal>
          <c:yVal>
            <c:numRef>
              <c:f>OlaCoquina3!$J$123:$J$152</c:f>
              <c:numCache>
                <c:formatCode>0.00E+00</c:formatCode>
                <c:ptCount val="30"/>
              </c:numCache>
            </c:numRef>
          </c:yVal>
          <c:smooth val="0"/>
        </c:ser>
        <c:ser>
          <c:idx val="1"/>
          <c:order val="2"/>
          <c:tx>
            <c:v>model2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OlaCoquina3!$M$123:$M$153</c:f>
              <c:numCache>
                <c:formatCode>0.00E+00</c:formatCode>
                <c:ptCount val="31"/>
              </c:numCache>
            </c:numRef>
          </c:xVal>
          <c:yVal>
            <c:numRef>
              <c:f>OlaCoquina3!$O$123:$O$153</c:f>
              <c:numCache>
                <c:formatCode>0.00E+00</c:formatCode>
                <c:ptCount val="31"/>
              </c:numCache>
            </c:numRef>
          </c:yVal>
          <c:smooth val="0"/>
        </c:ser>
        <c:ser>
          <c:idx val="3"/>
          <c:order val="3"/>
          <c:tx>
            <c:v>model3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OlaCoquina3!$R$123:$R$153</c:f>
              <c:numCache>
                <c:formatCode>0.00E+00</c:formatCode>
                <c:ptCount val="31"/>
              </c:numCache>
            </c:numRef>
          </c:xVal>
          <c:yVal>
            <c:numRef>
              <c:f>OlaCoquina3!$T$123:$T$153</c:f>
              <c:numCache>
                <c:formatCode>0.00E+00</c:formatCode>
                <c:ptCount val="31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6507576"/>
        <c:axId val="426507968"/>
      </c:scatterChart>
      <c:valAx>
        <c:axId val="4265075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507968"/>
        <c:crosses val="autoZero"/>
        <c:crossBetween val="midCat"/>
      </c:valAx>
      <c:valAx>
        <c:axId val="426507968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507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Connectivity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CT</c:v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Berea_256!$A$39:$A$68</c:f>
              <c:numCache>
                <c:formatCode>0.00E+00</c:formatCode>
                <c:ptCount val="30"/>
                <c:pt idx="0">
                  <c:v>4.53634</c:v>
                </c:pt>
                <c:pt idx="1">
                  <c:v>4.9738836089999996</c:v>
                </c:pt>
                <c:pt idx="2">
                  <c:v>5.4536296124000003</c:v>
                </c:pt>
                <c:pt idx="3">
                  <c:v>5.9796485578</c:v>
                </c:pt>
                <c:pt idx="4">
                  <c:v>6.5564036093000002</c:v>
                </c:pt>
                <c:pt idx="5">
                  <c:v>7.1887884166999996</c:v>
                </c:pt>
                <c:pt idx="6">
                  <c:v>7.8821686369000004</c:v>
                </c:pt>
                <c:pt idx="7">
                  <c:v>8.6424274606000004</c:v>
                </c:pt>
                <c:pt idx="8">
                  <c:v>9.4760155296999997</c:v>
                </c:pt>
                <c:pt idx="9">
                  <c:v>10.390005670000001</c:v>
                </c:pt>
                <c:pt idx="10">
                  <c:v>11.392152902999999</c:v>
                </c:pt>
                <c:pt idx="11">
                  <c:v>12.490960245</c:v>
                </c:pt>
                <c:pt idx="12">
                  <c:v>13.695750852</c:v>
                </c:pt>
                <c:pt idx="13">
                  <c:v>15.016747130000001</c:v>
                </c:pt>
                <c:pt idx="14">
                  <c:v>16.465157464000001</c:v>
                </c:pt>
                <c:pt idx="15">
                  <c:v>18.053271323000001</c:v>
                </c:pt>
                <c:pt idx="16">
                  <c:v>19.794563529000001</c:v>
                </c:pt>
                <c:pt idx="17">
                  <c:v>21.703808595999998</c:v>
                </c:pt>
                <c:pt idx="18">
                  <c:v>23.797206078999999</c:v>
                </c:pt>
                <c:pt idx="19">
                  <c:v>26.092518034000001</c:v>
                </c:pt>
                <c:pt idx="20">
                  <c:v>28.609219715999998</c:v>
                </c:pt>
                <c:pt idx="21">
                  <c:v>31.368664829</c:v>
                </c:pt>
                <c:pt idx="22">
                  <c:v>34.394266706000003</c:v>
                </c:pt>
                <c:pt idx="23">
                  <c:v>37.711696965999998</c:v>
                </c:pt>
                <c:pt idx="24">
                  <c:v>41.349103331000002</c:v>
                </c:pt>
                <c:pt idx="25">
                  <c:v>45.337348458999998</c:v>
                </c:pt>
                <c:pt idx="26">
                  <c:v>49.710271798999997</c:v>
                </c:pt>
                <c:pt idx="27">
                  <c:v>54.504976720999998</c:v>
                </c:pt>
                <c:pt idx="28">
                  <c:v>59.762145324999999</c:v>
                </c:pt>
                <c:pt idx="29">
                  <c:v>65.526383620000004</c:v>
                </c:pt>
              </c:numCache>
            </c:numRef>
          </c:xVal>
          <c:yVal>
            <c:numRef>
              <c:f>Berea_256!$B$39:$B$68</c:f>
              <c:numCache>
                <c:formatCode>0.00E+00</c:formatCode>
                <c:ptCount val="30"/>
                <c:pt idx="0">
                  <c:v>-487.90715646000001</c:v>
                </c:pt>
                <c:pt idx="1">
                  <c:v>-487.70254032999998</c:v>
                </c:pt>
                <c:pt idx="2">
                  <c:v>-484.63329842000002</c:v>
                </c:pt>
                <c:pt idx="3">
                  <c:v>-475.42557267000001</c:v>
                </c:pt>
                <c:pt idx="4">
                  <c:v>-454.55472765000002</c:v>
                </c:pt>
                <c:pt idx="5">
                  <c:v>-417.41690046999997</c:v>
                </c:pt>
                <c:pt idx="6">
                  <c:v>-375.57290236</c:v>
                </c:pt>
                <c:pt idx="7">
                  <c:v>-313.77883179999998</c:v>
                </c:pt>
                <c:pt idx="8">
                  <c:v>-247.07397417999999</c:v>
                </c:pt>
                <c:pt idx="9">
                  <c:v>-183.02912620999999</c:v>
                </c:pt>
                <c:pt idx="10">
                  <c:v>-114.68733957000001</c:v>
                </c:pt>
                <c:pt idx="11">
                  <c:v>-56.064818985000002</c:v>
                </c:pt>
                <c:pt idx="12">
                  <c:v>0.10230806384</c:v>
                </c:pt>
                <c:pt idx="13">
                  <c:v>34.682433641999999</c:v>
                </c:pt>
                <c:pt idx="14">
                  <c:v>74.480270477000005</c:v>
                </c:pt>
                <c:pt idx="15">
                  <c:v>102.7172961</c:v>
                </c:pt>
                <c:pt idx="16">
                  <c:v>108.24193154</c:v>
                </c:pt>
                <c:pt idx="17">
                  <c:v>118.57504599000001</c:v>
                </c:pt>
                <c:pt idx="18">
                  <c:v>112.74348635</c:v>
                </c:pt>
                <c:pt idx="19">
                  <c:v>93.20264616</c:v>
                </c:pt>
                <c:pt idx="20">
                  <c:v>78.879517222000004</c:v>
                </c:pt>
                <c:pt idx="21">
                  <c:v>48.698638389000003</c:v>
                </c:pt>
                <c:pt idx="22">
                  <c:v>47.777865814000002</c:v>
                </c:pt>
                <c:pt idx="23">
                  <c:v>24.144703066999998</c:v>
                </c:pt>
                <c:pt idx="24">
                  <c:v>16.676214406</c:v>
                </c:pt>
                <c:pt idx="25">
                  <c:v>6.9569483412000004</c:v>
                </c:pt>
                <c:pt idx="26">
                  <c:v>4.0923225536999999</c:v>
                </c:pt>
                <c:pt idx="27">
                  <c:v>1.6369290215000001</c:v>
                </c:pt>
                <c:pt idx="28">
                  <c:v>0.92077257457999995</c:v>
                </c:pt>
                <c:pt idx="29">
                  <c:v>0.20461612768000001</c:v>
                </c:pt>
              </c:numCache>
            </c:numRef>
          </c:yVal>
          <c:smooth val="0"/>
        </c:ser>
        <c:ser>
          <c:idx val="0"/>
          <c:order val="1"/>
          <c:tx>
            <c:v>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Berea_256!$D$39:$D$68</c:f>
              <c:numCache>
                <c:formatCode>0.00E+00</c:formatCode>
                <c:ptCount val="30"/>
                <c:pt idx="0">
                  <c:v>4.4154600000000004</c:v>
                </c:pt>
                <c:pt idx="1">
                  <c:v>4.8578573071999998</c:v>
                </c:pt>
                <c:pt idx="2">
                  <c:v>5.3445796399000001</c:v>
                </c:pt>
                <c:pt idx="3">
                  <c:v>5.8800680466999999</c:v>
                </c:pt>
                <c:pt idx="4">
                  <c:v>6.4692085371000001</c:v>
                </c:pt>
                <c:pt idx="5">
                  <c:v>7.1173766637</c:v>
                </c:pt>
                <c:pt idx="6">
                  <c:v>7.8304865706999998</c:v>
                </c:pt>
                <c:pt idx="7">
                  <c:v>8.6150449571000003</c:v>
                </c:pt>
                <c:pt idx="8">
                  <c:v>9.4782104461000003</c:v>
                </c:pt>
                <c:pt idx="9">
                  <c:v>10.427858904000001</c:v>
                </c:pt>
                <c:pt idx="10">
                  <c:v>11.4726553</c:v>
                </c:pt>
                <c:pt idx="11">
                  <c:v>12.622132775000001</c:v>
                </c:pt>
                <c:pt idx="12">
                  <c:v>13.886779619</c:v>
                </c:pt>
                <c:pt idx="13">
                  <c:v>15.278134972</c:v>
                </c:pt>
                <c:pt idx="14">
                  <c:v>16.808894116000001</c:v>
                </c:pt>
                <c:pt idx="15">
                  <c:v>18.493024306999999</c:v>
                </c:pt>
                <c:pt idx="16">
                  <c:v>20.34589222</c:v>
                </c:pt>
                <c:pt idx="17">
                  <c:v>22.384404159999999</c:v>
                </c:pt>
                <c:pt idx="18">
                  <c:v>24.627160322000002</c:v>
                </c:pt>
                <c:pt idx="19">
                  <c:v>27.094624505999999</c:v>
                </c:pt>
                <c:pt idx="20">
                  <c:v>29.809310839999998</c:v>
                </c:pt>
                <c:pt idx="21">
                  <c:v>32.795989202999998</c:v>
                </c:pt>
                <c:pt idx="22">
                  <c:v>36.081911239</c:v>
                </c:pt>
                <c:pt idx="23">
                  <c:v>39.697059007999997</c:v>
                </c:pt>
                <c:pt idx="24">
                  <c:v>43.674418559999999</c:v>
                </c:pt>
                <c:pt idx="25">
                  <c:v>48.050280907999998</c:v>
                </c:pt>
                <c:pt idx="26">
                  <c:v>52.864573163000003</c:v>
                </c:pt>
                <c:pt idx="27">
                  <c:v>58.161222846999998</c:v>
                </c:pt>
                <c:pt idx="28">
                  <c:v>63.988558701000002</c:v>
                </c:pt>
                <c:pt idx="29">
                  <c:v>70.399751659000003</c:v>
                </c:pt>
              </c:numCache>
            </c:numRef>
          </c:xVal>
          <c:yVal>
            <c:numRef>
              <c:f>Berea_256!$E$39:$E$68</c:f>
              <c:numCache>
                <c:formatCode>0.00E+00</c:formatCode>
                <c:ptCount val="30"/>
                <c:pt idx="0">
                  <c:v>-491.28332257</c:v>
                </c:pt>
                <c:pt idx="1">
                  <c:v>-490.36254998999999</c:v>
                </c:pt>
                <c:pt idx="2">
                  <c:v>-486.47484357000002</c:v>
                </c:pt>
                <c:pt idx="3">
                  <c:v>-476.34634525000001</c:v>
                </c:pt>
                <c:pt idx="4">
                  <c:v>-458.95397438999998</c:v>
                </c:pt>
                <c:pt idx="5">
                  <c:v>-427.54539879999999</c:v>
                </c:pt>
                <c:pt idx="6">
                  <c:v>-390.71449581000002</c:v>
                </c:pt>
                <c:pt idx="7">
                  <c:v>-345.59663965999999</c:v>
                </c:pt>
                <c:pt idx="8">
                  <c:v>-294.64722386</c:v>
                </c:pt>
                <c:pt idx="9">
                  <c:v>-242.26549517999999</c:v>
                </c:pt>
                <c:pt idx="10">
                  <c:v>-185.17759555000001</c:v>
                </c:pt>
                <c:pt idx="11">
                  <c:v>-136.88818942</c:v>
                </c:pt>
                <c:pt idx="12">
                  <c:v>-86.450313945999994</c:v>
                </c:pt>
                <c:pt idx="13">
                  <c:v>-42.662462622</c:v>
                </c:pt>
                <c:pt idx="14">
                  <c:v>-2.4553935322</c:v>
                </c:pt>
                <c:pt idx="15">
                  <c:v>47.061709366999999</c:v>
                </c:pt>
                <c:pt idx="16">
                  <c:v>85.427233307999998</c:v>
                </c:pt>
                <c:pt idx="17">
                  <c:v>108.24193154</c:v>
                </c:pt>
                <c:pt idx="18">
                  <c:v>119.29120244000001</c:v>
                </c:pt>
                <c:pt idx="19">
                  <c:v>96.476504203000005</c:v>
                </c:pt>
                <c:pt idx="20">
                  <c:v>86.859546202000004</c:v>
                </c:pt>
                <c:pt idx="21">
                  <c:v>65.170236666999998</c:v>
                </c:pt>
                <c:pt idx="22">
                  <c:v>46.038628729000003</c:v>
                </c:pt>
                <c:pt idx="23">
                  <c:v>26.395480470999999</c:v>
                </c:pt>
                <c:pt idx="24">
                  <c:v>15.755441832000001</c:v>
                </c:pt>
                <c:pt idx="25">
                  <c:v>9.2077257457999995</c:v>
                </c:pt>
                <c:pt idx="26">
                  <c:v>5.4223273835999999</c:v>
                </c:pt>
                <c:pt idx="27">
                  <c:v>4.1946306174999997</c:v>
                </c:pt>
                <c:pt idx="28">
                  <c:v>3.2738580429000002</c:v>
                </c:pt>
                <c:pt idx="29">
                  <c:v>1.7392370853000001</c:v>
                </c:pt>
              </c:numCache>
            </c:numRef>
          </c:yVal>
          <c:smooth val="0"/>
        </c:ser>
        <c:ser>
          <c:idx val="2"/>
          <c:order val="2"/>
          <c:tx>
            <c:v>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Berea_256!$H$39:$H$68</c:f>
              <c:numCache>
                <c:formatCode>0.00E+00</c:formatCode>
                <c:ptCount val="30"/>
                <c:pt idx="0">
                  <c:v>4.81846</c:v>
                </c:pt>
                <c:pt idx="1">
                  <c:v>5.2858233733000004</c:v>
                </c:pt>
                <c:pt idx="2">
                  <c:v>5.7985183511000002</c:v>
                </c:pt>
                <c:pt idx="3">
                  <c:v>6.3609418426</c:v>
                </c:pt>
                <c:pt idx="4">
                  <c:v>6.9779172325000003</c:v>
                </c:pt>
                <c:pt idx="5">
                  <c:v>7.6547357464000001</c:v>
                </c:pt>
                <c:pt idx="6">
                  <c:v>8.3972018291000001</c:v>
                </c:pt>
                <c:pt idx="7">
                  <c:v>9.2116829232999997</c:v>
                </c:pt>
                <c:pt idx="8">
                  <c:v>10.105164078</c:v>
                </c:pt>
                <c:pt idx="9">
                  <c:v>11.085307853</c:v>
                </c:pt>
                <c:pt idx="10">
                  <c:v>12.160520031000001</c:v>
                </c:pt>
                <c:pt idx="11">
                  <c:v>13.34002171</c:v>
                </c:pt>
                <c:pt idx="12">
                  <c:v>14.633928383000001</c:v>
                </c:pt>
                <c:pt idx="13">
                  <c:v>16.053336687000002</c:v>
                </c:pt>
                <c:pt idx="14">
                  <c:v>17.610419570000001</c:v>
                </c:pt>
                <c:pt idx="15">
                  <c:v>19.318530686999999</c:v>
                </c:pt>
                <c:pt idx="16">
                  <c:v>21.192318924999999</c:v>
                </c:pt>
                <c:pt idx="17">
                  <c:v>23.247854024999999</c:v>
                </c:pt>
                <c:pt idx="18">
                  <c:v>25.502764408000001</c:v>
                </c:pt>
                <c:pt idx="19">
                  <c:v>27.976388346</c:v>
                </c:pt>
                <c:pt idx="20">
                  <c:v>30.689939818999999</c:v>
                </c:pt>
                <c:pt idx="21">
                  <c:v>33.666690441</c:v>
                </c:pt>
                <c:pt idx="22">
                  <c:v>36.932169041000002</c:v>
                </c:pt>
                <c:pt idx="23">
                  <c:v>40.514380600000003</c:v>
                </c:pt>
                <c:pt idx="24">
                  <c:v>44.444046423000003</c:v>
                </c:pt>
                <c:pt idx="25">
                  <c:v>48.754867611000002</c:v>
                </c:pt>
                <c:pt idx="26">
                  <c:v>53.483814078000002</c:v>
                </c:pt>
                <c:pt idx="27">
                  <c:v>58.671441612000002</c:v>
                </c:pt>
                <c:pt idx="28">
                  <c:v>64.362239682999999</c:v>
                </c:pt>
                <c:pt idx="29">
                  <c:v>70.605012986000006</c:v>
                </c:pt>
              </c:numCache>
            </c:numRef>
          </c:xVal>
          <c:yVal>
            <c:numRef>
              <c:f>Berea_256!$I$39:$I$68</c:f>
              <c:numCache>
                <c:formatCode>0.00E+00</c:formatCode>
                <c:ptCount val="30"/>
                <c:pt idx="0">
                  <c:v>-483.30329359000001</c:v>
                </c:pt>
                <c:pt idx="1">
                  <c:v>-481.35944038000002</c:v>
                </c:pt>
                <c:pt idx="2">
                  <c:v>-473.37941139999998</c:v>
                </c:pt>
                <c:pt idx="3">
                  <c:v>-456.70319698999998</c:v>
                </c:pt>
                <c:pt idx="4">
                  <c:v>-428.97771168999998</c:v>
                </c:pt>
                <c:pt idx="5">
                  <c:v>-392.55604096000002</c:v>
                </c:pt>
                <c:pt idx="6">
                  <c:v>-354.29282508</c:v>
                </c:pt>
                <c:pt idx="7">
                  <c:v>-307.02649959000001</c:v>
                </c:pt>
                <c:pt idx="8">
                  <c:v>-256.79324023999999</c:v>
                </c:pt>
                <c:pt idx="9">
                  <c:v>-205.02535993999999</c:v>
                </c:pt>
                <c:pt idx="10">
                  <c:v>-155.40594898000001</c:v>
                </c:pt>
                <c:pt idx="11">
                  <c:v>-102.00113965</c:v>
                </c:pt>
                <c:pt idx="12">
                  <c:v>-59.031752836999999</c:v>
                </c:pt>
                <c:pt idx="13">
                  <c:v>-16.266982151000001</c:v>
                </c:pt>
                <c:pt idx="14">
                  <c:v>18.926991811000001</c:v>
                </c:pt>
                <c:pt idx="15">
                  <c:v>65.170236666999998</c:v>
                </c:pt>
                <c:pt idx="16">
                  <c:v>91.770333265999994</c:v>
                </c:pt>
                <c:pt idx="17">
                  <c:v>120.00735889000001</c:v>
                </c:pt>
                <c:pt idx="18">
                  <c:v>101.2849832</c:v>
                </c:pt>
                <c:pt idx="19">
                  <c:v>91.361101011000002</c:v>
                </c:pt>
                <c:pt idx="20">
                  <c:v>81.232602689999993</c:v>
                </c:pt>
                <c:pt idx="21">
                  <c:v>66.602549561000004</c:v>
                </c:pt>
                <c:pt idx="22">
                  <c:v>42.764770685999999</c:v>
                </c:pt>
                <c:pt idx="23">
                  <c:v>26.395480470999999</c:v>
                </c:pt>
                <c:pt idx="24">
                  <c:v>14.220820873999999</c:v>
                </c:pt>
                <c:pt idx="25">
                  <c:v>8.1846451072999997</c:v>
                </c:pt>
                <c:pt idx="26">
                  <c:v>4.3992467452000001</c:v>
                </c:pt>
                <c:pt idx="27">
                  <c:v>3.1715499790999999</c:v>
                </c:pt>
                <c:pt idx="28">
                  <c:v>2.2507774045</c:v>
                </c:pt>
                <c:pt idx="29">
                  <c:v>1.0230806384</c:v>
                </c:pt>
              </c:numCache>
            </c:numRef>
          </c:yVal>
          <c:smooth val="0"/>
        </c:ser>
        <c:ser>
          <c:idx val="3"/>
          <c:order val="3"/>
          <c:tx>
            <c:v>3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Berea_256!$L$39:$L$68</c:f>
              <c:numCache>
                <c:formatCode>0.00E+00</c:formatCode>
                <c:ptCount val="30"/>
                <c:pt idx="0">
                  <c:v>4.7259000000000002</c:v>
                </c:pt>
                <c:pt idx="1">
                  <c:v>5.1953345148999999</c:v>
                </c:pt>
                <c:pt idx="2">
                  <c:v>5.7113990397999999</c:v>
                </c:pt>
                <c:pt idx="3">
                  <c:v>6.2787254405999997</c:v>
                </c:pt>
                <c:pt idx="4">
                  <c:v>6.9024056776</c:v>
                </c:pt>
                <c:pt idx="5">
                  <c:v>7.5880375067000001</c:v>
                </c:pt>
                <c:pt idx="6">
                  <c:v>8.3417747221000003</c:v>
                </c:pt>
                <c:pt idx="7">
                  <c:v>9.1703823884000002</c:v>
                </c:pt>
                <c:pt idx="8">
                  <c:v>10.081297559999999</c:v>
                </c:pt>
                <c:pt idx="9">
                  <c:v>11.082696029999999</c:v>
                </c:pt>
                <c:pt idx="10">
                  <c:v>12.183565713</c:v>
                </c:pt>
                <c:pt idx="11">
                  <c:v>13.393787313000001</c:v>
                </c:pt>
                <c:pt idx="12">
                  <c:v>14.724223007999999</c:v>
                </c:pt>
                <c:pt idx="13">
                  <c:v>16.18681394</c:v>
                </c:pt>
                <c:pt idx="14">
                  <c:v>17.794687393</c:v>
                </c:pt>
                <c:pt idx="15">
                  <c:v>19.562274613</c:v>
                </c:pt>
                <c:pt idx="16">
                  <c:v>21.505440337</c:v>
                </c:pt>
                <c:pt idx="17">
                  <c:v>23.641625180999998</c:v>
                </c:pt>
                <c:pt idx="18">
                  <c:v>25.990002177000001</c:v>
                </c:pt>
                <c:pt idx="19">
                  <c:v>28.571648862</c:v>
                </c:pt>
                <c:pt idx="20">
                  <c:v>31.409736448</c:v>
                </c:pt>
                <c:pt idx="21">
                  <c:v>34.529737801000003</c:v>
                </c:pt>
                <c:pt idx="22">
                  <c:v>37.959656062999997</c:v>
                </c:pt>
                <c:pt idx="23">
                  <c:v>41.730275994000003</c:v>
                </c:pt>
                <c:pt idx="24">
                  <c:v>45.875440273999999</c:v>
                </c:pt>
                <c:pt idx="25">
                  <c:v>50.432353253999999</c:v>
                </c:pt>
                <c:pt idx="26">
                  <c:v>55.441914879999999</c:v>
                </c:pt>
                <c:pt idx="27">
                  <c:v>60.949087781999999</c:v>
                </c:pt>
                <c:pt idx="28">
                  <c:v>67.003300832999997</c:v>
                </c:pt>
                <c:pt idx="29">
                  <c:v>73.658892789000006</c:v>
                </c:pt>
              </c:numCache>
            </c:numRef>
          </c:xVal>
          <c:yVal>
            <c:numRef>
              <c:f>Berea_256!$M$39:$M$68</c:f>
              <c:numCache>
                <c:formatCode>0.00E+00</c:formatCode>
                <c:ptCount val="30"/>
                <c:pt idx="0">
                  <c:v>-489.33946936000001</c:v>
                </c:pt>
                <c:pt idx="1">
                  <c:v>-486.78176775999998</c:v>
                </c:pt>
                <c:pt idx="2">
                  <c:v>-481.15482424999999</c:v>
                </c:pt>
                <c:pt idx="3">
                  <c:v>-467.75246787999998</c:v>
                </c:pt>
                <c:pt idx="4">
                  <c:v>-441.76621967</c:v>
                </c:pt>
                <c:pt idx="5">
                  <c:v>-401.45684252000001</c:v>
                </c:pt>
                <c:pt idx="6">
                  <c:v>-359.10130407999998</c:v>
                </c:pt>
                <c:pt idx="7">
                  <c:v>-307.64034796999999</c:v>
                </c:pt>
                <c:pt idx="8">
                  <c:v>-254.03092251999999</c:v>
                </c:pt>
                <c:pt idx="9">
                  <c:v>-196.53379064000001</c:v>
                </c:pt>
                <c:pt idx="10">
                  <c:v>-145.17514259000001</c:v>
                </c:pt>
                <c:pt idx="11">
                  <c:v>-97.192660649999993</c:v>
                </c:pt>
                <c:pt idx="12">
                  <c:v>-54.018657707999999</c:v>
                </c:pt>
                <c:pt idx="13">
                  <c:v>-7.0592564051000002</c:v>
                </c:pt>
                <c:pt idx="14">
                  <c:v>34.068585259000002</c:v>
                </c:pt>
                <c:pt idx="15">
                  <c:v>72.741033392000006</c:v>
                </c:pt>
                <c:pt idx="16">
                  <c:v>99.545746117999997</c:v>
                </c:pt>
                <c:pt idx="17">
                  <c:v>108.65116380000001</c:v>
                </c:pt>
                <c:pt idx="18">
                  <c:v>102.7172961</c:v>
                </c:pt>
                <c:pt idx="19">
                  <c:v>91.156484883000005</c:v>
                </c:pt>
                <c:pt idx="20">
                  <c:v>63.635615710000003</c:v>
                </c:pt>
                <c:pt idx="21">
                  <c:v>52.790960941999998</c:v>
                </c:pt>
                <c:pt idx="22">
                  <c:v>37.751675558000002</c:v>
                </c:pt>
                <c:pt idx="23">
                  <c:v>23.530854684000001</c:v>
                </c:pt>
                <c:pt idx="24">
                  <c:v>11.049270894999999</c:v>
                </c:pt>
                <c:pt idx="25">
                  <c:v>6.2407918944</c:v>
                </c:pt>
                <c:pt idx="26">
                  <c:v>4.3992467452000001</c:v>
                </c:pt>
                <c:pt idx="27">
                  <c:v>3.2738580429000002</c:v>
                </c:pt>
                <c:pt idx="28">
                  <c:v>2.1484693407000002</c:v>
                </c:pt>
                <c:pt idx="29">
                  <c:v>0.40923225537000002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421496"/>
        <c:axId val="424421888"/>
      </c:scatterChart>
      <c:valAx>
        <c:axId val="424421496"/>
        <c:scaling>
          <c:orientation val="minMax"/>
          <c:max val="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Min-Radius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421888"/>
        <c:crosses val="autoZero"/>
        <c:crossBetween val="midCat"/>
      </c:valAx>
      <c:valAx>
        <c:axId val="4244218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Euler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421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813845144356956"/>
          <c:y val="0.60582020997375319"/>
          <c:w val="0.10884733158355207"/>
          <c:h val="0.31250218722659673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Title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1</c:v>
          </c:tx>
          <c:spPr>
            <a:ln w="38100"/>
          </c:spPr>
          <c:marker>
            <c:symbol val="none"/>
          </c:marker>
          <c:xVal>
            <c:numRef>
              <c:f>Berea_256!$D$3:$D$33</c:f>
              <c:numCache>
                <c:formatCode>0.00E+00</c:formatCode>
                <c:ptCount val="31"/>
                <c:pt idx="0">
                  <c:v>4.4154600000000004</c:v>
                </c:pt>
                <c:pt idx="1">
                  <c:v>6.8500546667000002</c:v>
                </c:pt>
                <c:pt idx="2">
                  <c:v>9.2846493333000009</c:v>
                </c:pt>
                <c:pt idx="3">
                  <c:v>11.719244</c:v>
                </c:pt>
                <c:pt idx="4">
                  <c:v>14.153838667</c:v>
                </c:pt>
                <c:pt idx="5">
                  <c:v>16.588433333000001</c:v>
                </c:pt>
                <c:pt idx="6">
                  <c:v>19.023028</c:v>
                </c:pt>
                <c:pt idx="7">
                  <c:v>21.457622666999999</c:v>
                </c:pt>
                <c:pt idx="8">
                  <c:v>23.892217333000001</c:v>
                </c:pt>
                <c:pt idx="9">
                  <c:v>26.326812</c:v>
                </c:pt>
                <c:pt idx="10">
                  <c:v>28.761406666999999</c:v>
                </c:pt>
                <c:pt idx="11">
                  <c:v>31.196001333000002</c:v>
                </c:pt>
                <c:pt idx="12">
                  <c:v>33.630595999999997</c:v>
                </c:pt>
                <c:pt idx="13">
                  <c:v>36.065190667000003</c:v>
                </c:pt>
                <c:pt idx="14">
                  <c:v>38.499785332999998</c:v>
                </c:pt>
                <c:pt idx="15">
                  <c:v>40.934379999999997</c:v>
                </c:pt>
                <c:pt idx="16">
                  <c:v>43.368974667000003</c:v>
                </c:pt>
                <c:pt idx="17">
                  <c:v>45.803569332999999</c:v>
                </c:pt>
                <c:pt idx="18">
                  <c:v>48.238163999999998</c:v>
                </c:pt>
                <c:pt idx="19">
                  <c:v>50.672758666999997</c:v>
                </c:pt>
                <c:pt idx="20">
                  <c:v>53.107353332999999</c:v>
                </c:pt>
                <c:pt idx="21">
                  <c:v>55.541947999999998</c:v>
                </c:pt>
                <c:pt idx="22">
                  <c:v>57.976542666999997</c:v>
                </c:pt>
                <c:pt idx="23">
                  <c:v>60.411137332999999</c:v>
                </c:pt>
                <c:pt idx="24">
                  <c:v>62.845731999999998</c:v>
                </c:pt>
                <c:pt idx="25">
                  <c:v>65.280326666999997</c:v>
                </c:pt>
                <c:pt idx="26">
                  <c:v>67.714921333000007</c:v>
                </c:pt>
                <c:pt idx="27">
                  <c:v>70.149516000000006</c:v>
                </c:pt>
                <c:pt idx="28">
                  <c:v>72.584110667000004</c:v>
                </c:pt>
                <c:pt idx="29">
                  <c:v>75.018705333</c:v>
                </c:pt>
                <c:pt idx="30">
                  <c:v>77.453299999999999</c:v>
                </c:pt>
              </c:numCache>
            </c:numRef>
          </c:xVal>
          <c:yVal>
            <c:numRef>
              <c:f>Berea_256!$F$3:$F$33</c:f>
              <c:numCache>
                <c:formatCode>0.00E+00</c:formatCode>
                <c:ptCount val="31"/>
                <c:pt idx="0">
                  <c:v>2.7200338431000002E-7</c:v>
                </c:pt>
                <c:pt idx="1">
                  <c:v>6.2816466387000001E-3</c:v>
                </c:pt>
                <c:pt idx="2">
                  <c:v>4.4170654799000002E-2</c:v>
                </c:pt>
                <c:pt idx="3">
                  <c:v>7.5547892529999994E-2</c:v>
                </c:pt>
                <c:pt idx="4">
                  <c:v>7.1165099590999994E-2</c:v>
                </c:pt>
                <c:pt idx="5">
                  <c:v>6.4506722934000005E-2</c:v>
                </c:pt>
                <c:pt idx="6">
                  <c:v>9.1059428361000005E-2</c:v>
                </c:pt>
                <c:pt idx="7">
                  <c:v>8.0170595673E-2</c:v>
                </c:pt>
                <c:pt idx="8">
                  <c:v>6.5055889480000004E-2</c:v>
                </c:pt>
                <c:pt idx="9">
                  <c:v>7.9599924155999993E-2</c:v>
                </c:pt>
                <c:pt idx="10">
                  <c:v>6.3305554446000001E-2</c:v>
                </c:pt>
                <c:pt idx="11">
                  <c:v>5.5063572743E-2</c:v>
                </c:pt>
                <c:pt idx="12">
                  <c:v>5.0631009353000002E-2</c:v>
                </c:pt>
                <c:pt idx="13">
                  <c:v>5.3986992236000002E-2</c:v>
                </c:pt>
                <c:pt idx="14">
                  <c:v>4.7508953543999997E-2</c:v>
                </c:pt>
                <c:pt idx="15">
                  <c:v>2.4881249939E-2</c:v>
                </c:pt>
                <c:pt idx="16">
                  <c:v>2.4204504700999999E-2</c:v>
                </c:pt>
                <c:pt idx="17">
                  <c:v>2.4985969399E-2</c:v>
                </c:pt>
                <c:pt idx="18">
                  <c:v>8.5640325194999995E-3</c:v>
                </c:pt>
                <c:pt idx="19">
                  <c:v>1.3559377126E-2</c:v>
                </c:pt>
                <c:pt idx="20">
                  <c:v>4.8607029288000002E-3</c:v>
                </c:pt>
                <c:pt idx="21">
                  <c:v>6.8602052082000001E-3</c:v>
                </c:pt>
                <c:pt idx="22">
                  <c:v>4.0408842685999997E-3</c:v>
                </c:pt>
                <c:pt idx="23">
                  <c:v>4.9281603483999998E-3</c:v>
                </c:pt>
                <c:pt idx="24">
                  <c:v>5.1835709986999996E-3</c:v>
                </c:pt>
                <c:pt idx="25">
                  <c:v>5.8853397121000003E-3</c:v>
                </c:pt>
                <c:pt idx="26">
                  <c:v>4.0400663451999998E-3</c:v>
                </c:pt>
                <c:pt idx="27">
                  <c:v>4.7782872961000004E-3</c:v>
                </c:pt>
                <c:pt idx="28">
                  <c:v>6.1671327923000004E-3</c:v>
                </c:pt>
                <c:pt idx="29">
                  <c:v>5.3138613206000001E-3</c:v>
                </c:pt>
                <c:pt idx="30">
                  <c:v>3.6924466073999999E-3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3B7D-47C3-9377-84BEA14AD2A7}"/>
            </c:ext>
          </c:extLst>
        </c:ser>
        <c:ser>
          <c:idx val="3"/>
          <c:order val="1"/>
          <c:tx>
            <c:v>1_3Dmedian3</c:v>
          </c:tx>
          <c:marker>
            <c:symbol val="none"/>
          </c:marker>
          <c:xVal>
            <c:numRef>
              <c:f>Berea_256!$P$3:$P$33</c:f>
              <c:numCache>
                <c:formatCode>0.00E+00</c:formatCode>
                <c:ptCount val="31"/>
                <c:pt idx="0">
                  <c:v>4.8106900000000001</c:v>
                </c:pt>
                <c:pt idx="1">
                  <c:v>7.335127</c:v>
                </c:pt>
                <c:pt idx="2">
                  <c:v>9.8595640000000007</c:v>
                </c:pt>
                <c:pt idx="3">
                  <c:v>12.384001</c:v>
                </c:pt>
                <c:pt idx="4">
                  <c:v>14.908438</c:v>
                </c:pt>
                <c:pt idx="5">
                  <c:v>17.432874999999999</c:v>
                </c:pt>
                <c:pt idx="6">
                  <c:v>19.957312000000002</c:v>
                </c:pt>
                <c:pt idx="7">
                  <c:v>22.481749000000001</c:v>
                </c:pt>
                <c:pt idx="8">
                  <c:v>25.006186</c:v>
                </c:pt>
                <c:pt idx="9">
                  <c:v>27.530622999999999</c:v>
                </c:pt>
                <c:pt idx="10">
                  <c:v>30.055060000000001</c:v>
                </c:pt>
                <c:pt idx="11">
                  <c:v>32.579497000000003</c:v>
                </c:pt>
                <c:pt idx="12">
                  <c:v>35.103934000000002</c:v>
                </c:pt>
                <c:pt idx="13">
                  <c:v>37.628371000000001</c:v>
                </c:pt>
                <c:pt idx="14">
                  <c:v>40.152808</c:v>
                </c:pt>
                <c:pt idx="15">
                  <c:v>42.677244999999999</c:v>
                </c:pt>
                <c:pt idx="16">
                  <c:v>45.201681999999998</c:v>
                </c:pt>
                <c:pt idx="17">
                  <c:v>47.726118999999997</c:v>
                </c:pt>
                <c:pt idx="18">
                  <c:v>50.250556000000003</c:v>
                </c:pt>
                <c:pt idx="19">
                  <c:v>52.774993000000002</c:v>
                </c:pt>
                <c:pt idx="20">
                  <c:v>55.299430000000001</c:v>
                </c:pt>
                <c:pt idx="21">
                  <c:v>57.823867</c:v>
                </c:pt>
                <c:pt idx="22">
                  <c:v>60.348303999999999</c:v>
                </c:pt>
                <c:pt idx="23">
                  <c:v>62.872740999999998</c:v>
                </c:pt>
                <c:pt idx="24">
                  <c:v>65.397177999999997</c:v>
                </c:pt>
                <c:pt idx="25">
                  <c:v>67.921615000000003</c:v>
                </c:pt>
                <c:pt idx="26">
                  <c:v>70.446051999999995</c:v>
                </c:pt>
                <c:pt idx="27">
                  <c:v>72.970489000000001</c:v>
                </c:pt>
                <c:pt idx="28">
                  <c:v>75.494926000000007</c:v>
                </c:pt>
                <c:pt idx="29">
                  <c:v>78.019362999999998</c:v>
                </c:pt>
                <c:pt idx="30">
                  <c:v>80.543800000000005</c:v>
                </c:pt>
              </c:numCache>
            </c:numRef>
          </c:xVal>
          <c:yVal>
            <c:numRef>
              <c:f>Berea_256!$R$3:$R$33</c:f>
              <c:numCache>
                <c:formatCode>0.00E+00</c:formatCode>
                <c:ptCount val="31"/>
                <c:pt idx="0">
                  <c:v>2.5811308193000002E-7</c:v>
                </c:pt>
                <c:pt idx="1">
                  <c:v>3.0516693311000002E-3</c:v>
                </c:pt>
                <c:pt idx="2">
                  <c:v>1.8410954510000001E-2</c:v>
                </c:pt>
                <c:pt idx="3">
                  <c:v>4.3514274818E-2</c:v>
                </c:pt>
                <c:pt idx="4">
                  <c:v>6.1359705552000002E-2</c:v>
                </c:pt>
                <c:pt idx="5">
                  <c:v>6.6480670249999999E-2</c:v>
                </c:pt>
                <c:pt idx="6">
                  <c:v>8.9791644069999996E-2</c:v>
                </c:pt>
                <c:pt idx="7">
                  <c:v>8.3735279305999999E-2</c:v>
                </c:pt>
                <c:pt idx="8">
                  <c:v>6.8460913380000002E-2</c:v>
                </c:pt>
                <c:pt idx="9">
                  <c:v>9.5359148717000006E-2</c:v>
                </c:pt>
                <c:pt idx="10">
                  <c:v>5.3988762521000003E-2</c:v>
                </c:pt>
                <c:pt idx="11">
                  <c:v>7.7391378233999997E-2</c:v>
                </c:pt>
                <c:pt idx="12">
                  <c:v>5.7554601219000003E-2</c:v>
                </c:pt>
                <c:pt idx="13">
                  <c:v>5.2711622771E-2</c:v>
                </c:pt>
                <c:pt idx="14">
                  <c:v>3.7643491539999997E-2</c:v>
                </c:pt>
                <c:pt idx="15">
                  <c:v>5.0559477106999998E-2</c:v>
                </c:pt>
                <c:pt idx="16">
                  <c:v>2.4679494040999998E-2</c:v>
                </c:pt>
                <c:pt idx="17">
                  <c:v>8.5817476311999992E-3</c:v>
                </c:pt>
                <c:pt idx="18">
                  <c:v>2.8077037608999999E-2</c:v>
                </c:pt>
                <c:pt idx="19">
                  <c:v>8.6563407338000001E-3</c:v>
                </c:pt>
                <c:pt idx="20">
                  <c:v>1.0688728987000001E-2</c:v>
                </c:pt>
                <c:pt idx="21">
                  <c:v>5.7014588535000002E-3</c:v>
                </c:pt>
                <c:pt idx="22">
                  <c:v>8.4970846419000004E-3</c:v>
                </c:pt>
                <c:pt idx="23">
                  <c:v>3.3464380543999999E-3</c:v>
                </c:pt>
                <c:pt idx="24">
                  <c:v>9.0786164047000004E-3</c:v>
                </c:pt>
                <c:pt idx="25">
                  <c:v>4.2382186306000004E-3</c:v>
                </c:pt>
                <c:pt idx="26">
                  <c:v>3.2821668288E-3</c:v>
                </c:pt>
                <c:pt idx="27">
                  <c:v>7.4744497652999998E-3</c:v>
                </c:pt>
                <c:pt idx="28">
                  <c:v>7.6060779517000002E-3</c:v>
                </c:pt>
                <c:pt idx="29">
                  <c:v>5.5605330733000001E-3</c:v>
                </c:pt>
                <c:pt idx="30">
                  <c:v>4.5177553540000004E-3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424240"/>
        <c:axId val="424424632"/>
      </c:scatterChart>
      <c:valAx>
        <c:axId val="424424240"/>
        <c:scaling>
          <c:orientation val="minMax"/>
          <c:max val="80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424632"/>
        <c:crosses val="autoZero"/>
        <c:crossBetween val="midCat"/>
      </c:valAx>
      <c:valAx>
        <c:axId val="424424632"/>
        <c:scaling>
          <c:orientation val="minMax"/>
        </c:scaling>
        <c:delete val="0"/>
        <c:axPos val="l"/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424240"/>
        <c:crosses val="autoZero"/>
        <c:crossBetween val="midCat"/>
      </c:valAx>
    </c:plotArea>
    <c:legend>
      <c:legendPos val="tr"/>
      <c:overlay val="1"/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Title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CT</c:v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Berea_256!$A$39:$A$68</c:f>
              <c:numCache>
                <c:formatCode>0.00E+00</c:formatCode>
                <c:ptCount val="30"/>
                <c:pt idx="0">
                  <c:v>4.53634</c:v>
                </c:pt>
                <c:pt idx="1">
                  <c:v>4.9738836089999996</c:v>
                </c:pt>
                <c:pt idx="2">
                  <c:v>5.4536296124000003</c:v>
                </c:pt>
                <c:pt idx="3">
                  <c:v>5.9796485578</c:v>
                </c:pt>
                <c:pt idx="4">
                  <c:v>6.5564036093000002</c:v>
                </c:pt>
                <c:pt idx="5">
                  <c:v>7.1887884166999996</c:v>
                </c:pt>
                <c:pt idx="6">
                  <c:v>7.8821686369000004</c:v>
                </c:pt>
                <c:pt idx="7">
                  <c:v>8.6424274606000004</c:v>
                </c:pt>
                <c:pt idx="8">
                  <c:v>9.4760155296999997</c:v>
                </c:pt>
                <c:pt idx="9">
                  <c:v>10.390005670000001</c:v>
                </c:pt>
                <c:pt idx="10">
                  <c:v>11.392152902999999</c:v>
                </c:pt>
                <c:pt idx="11">
                  <c:v>12.490960245</c:v>
                </c:pt>
                <c:pt idx="12">
                  <c:v>13.695750852</c:v>
                </c:pt>
                <c:pt idx="13">
                  <c:v>15.016747130000001</c:v>
                </c:pt>
                <c:pt idx="14">
                  <c:v>16.465157464000001</c:v>
                </c:pt>
                <c:pt idx="15">
                  <c:v>18.053271323000001</c:v>
                </c:pt>
                <c:pt idx="16">
                  <c:v>19.794563529000001</c:v>
                </c:pt>
                <c:pt idx="17">
                  <c:v>21.703808595999998</c:v>
                </c:pt>
                <c:pt idx="18">
                  <c:v>23.797206078999999</c:v>
                </c:pt>
                <c:pt idx="19">
                  <c:v>26.092518034000001</c:v>
                </c:pt>
                <c:pt idx="20">
                  <c:v>28.609219715999998</c:v>
                </c:pt>
                <c:pt idx="21">
                  <c:v>31.368664829</c:v>
                </c:pt>
                <c:pt idx="22">
                  <c:v>34.394266706000003</c:v>
                </c:pt>
                <c:pt idx="23">
                  <c:v>37.711696965999998</c:v>
                </c:pt>
                <c:pt idx="24">
                  <c:v>41.349103331000002</c:v>
                </c:pt>
                <c:pt idx="25">
                  <c:v>45.337348458999998</c:v>
                </c:pt>
                <c:pt idx="26">
                  <c:v>49.710271798999997</c:v>
                </c:pt>
                <c:pt idx="27">
                  <c:v>54.504976720999998</c:v>
                </c:pt>
                <c:pt idx="28">
                  <c:v>59.762145324999999</c:v>
                </c:pt>
                <c:pt idx="29">
                  <c:v>65.526383620000004</c:v>
                </c:pt>
              </c:numCache>
            </c:numRef>
          </c:xVal>
          <c:yVal>
            <c:numRef>
              <c:f>Berea_256!$B$39:$B$68</c:f>
              <c:numCache>
                <c:formatCode>0.00E+00</c:formatCode>
                <c:ptCount val="30"/>
                <c:pt idx="0">
                  <c:v>-487.90715646000001</c:v>
                </c:pt>
                <c:pt idx="1">
                  <c:v>-487.70254032999998</c:v>
                </c:pt>
                <c:pt idx="2">
                  <c:v>-484.63329842000002</c:v>
                </c:pt>
                <c:pt idx="3">
                  <c:v>-475.42557267000001</c:v>
                </c:pt>
                <c:pt idx="4">
                  <c:v>-454.55472765000002</c:v>
                </c:pt>
                <c:pt idx="5">
                  <c:v>-417.41690046999997</c:v>
                </c:pt>
                <c:pt idx="6">
                  <c:v>-375.57290236</c:v>
                </c:pt>
                <c:pt idx="7">
                  <c:v>-313.77883179999998</c:v>
                </c:pt>
                <c:pt idx="8">
                  <c:v>-247.07397417999999</c:v>
                </c:pt>
                <c:pt idx="9">
                  <c:v>-183.02912620999999</c:v>
                </c:pt>
                <c:pt idx="10">
                  <c:v>-114.68733957000001</c:v>
                </c:pt>
                <c:pt idx="11">
                  <c:v>-56.064818985000002</c:v>
                </c:pt>
                <c:pt idx="12">
                  <c:v>0.10230806384</c:v>
                </c:pt>
                <c:pt idx="13">
                  <c:v>34.682433641999999</c:v>
                </c:pt>
                <c:pt idx="14">
                  <c:v>74.480270477000005</c:v>
                </c:pt>
                <c:pt idx="15">
                  <c:v>102.7172961</c:v>
                </c:pt>
                <c:pt idx="16">
                  <c:v>108.24193154</c:v>
                </c:pt>
                <c:pt idx="17">
                  <c:v>118.57504599000001</c:v>
                </c:pt>
                <c:pt idx="18">
                  <c:v>112.74348635</c:v>
                </c:pt>
                <c:pt idx="19">
                  <c:v>93.20264616</c:v>
                </c:pt>
                <c:pt idx="20">
                  <c:v>78.879517222000004</c:v>
                </c:pt>
                <c:pt idx="21">
                  <c:v>48.698638389000003</c:v>
                </c:pt>
                <c:pt idx="22">
                  <c:v>47.777865814000002</c:v>
                </c:pt>
                <c:pt idx="23">
                  <c:v>24.144703066999998</c:v>
                </c:pt>
                <c:pt idx="24">
                  <c:v>16.676214406</c:v>
                </c:pt>
                <c:pt idx="25">
                  <c:v>6.9569483412000004</c:v>
                </c:pt>
                <c:pt idx="26">
                  <c:v>4.0923225536999999</c:v>
                </c:pt>
                <c:pt idx="27">
                  <c:v>1.6369290215000001</c:v>
                </c:pt>
                <c:pt idx="28">
                  <c:v>0.92077257457999995</c:v>
                </c:pt>
                <c:pt idx="29">
                  <c:v>0.20461612768000001</c:v>
                </c:pt>
              </c:numCache>
            </c:numRef>
          </c:yVal>
          <c:smooth val="0"/>
        </c:ser>
        <c:ser>
          <c:idx val="3"/>
          <c:order val="1"/>
          <c:tx>
            <c:v>1_original</c:v>
          </c:tx>
          <c:spPr>
            <a:ln w="28575" cap="rnd">
              <a:solidFill>
                <a:sysClr val="window" lastClr="FFFFFF">
                  <a:lumMod val="65000"/>
                </a:sysClr>
              </a:solidFill>
              <a:round/>
            </a:ln>
            <a:effectLst/>
          </c:spPr>
          <c:marker>
            <c:symbol val="none"/>
          </c:marker>
          <c:xVal>
            <c:numRef>
              <c:f>Berea_256!$AI$39:$AI$68</c:f>
              <c:numCache>
                <c:formatCode>0.00E+00</c:formatCode>
                <c:ptCount val="30"/>
                <c:pt idx="0">
                  <c:v>4.6356900000000003</c:v>
                </c:pt>
                <c:pt idx="1">
                  <c:v>5.0918848127</c:v>
                </c:pt>
                <c:pt idx="2">
                  <c:v>5.5929734183999997</c:v>
                </c:pt>
                <c:pt idx="3">
                  <c:v>6.1433737819000003</c:v>
                </c:pt>
                <c:pt idx="4">
                  <c:v>6.7479386367999998</c:v>
                </c:pt>
                <c:pt idx="5">
                  <c:v>7.4119982702999998</c:v>
                </c:pt>
                <c:pt idx="6">
                  <c:v>8.1414075195999995</c:v>
                </c:pt>
                <c:pt idx="7">
                  <c:v>8.9425973917999997</c:v>
                </c:pt>
                <c:pt idx="8">
                  <c:v>9.8226317647000005</c:v>
                </c:pt>
                <c:pt idx="9">
                  <c:v>10.789269666999999</c:v>
                </c:pt>
                <c:pt idx="10">
                  <c:v>11.851033687999999</c:v>
                </c:pt>
                <c:pt idx="11">
                  <c:v>13.017285119</c:v>
                </c:pt>
                <c:pt idx="12">
                  <c:v>14.298306487</c:v>
                </c:pt>
                <c:pt idx="13">
                  <c:v>15.705392218</c:v>
                </c:pt>
                <c:pt idx="14">
                  <c:v>17.250948211000001</c:v>
                </c:pt>
                <c:pt idx="15">
                  <c:v>18.948601222000001</c:v>
                </c:pt>
                <c:pt idx="16">
                  <c:v>20.813319007</c:v>
                </c:pt>
                <c:pt idx="17">
                  <c:v>22.861542283999999</c:v>
                </c:pt>
                <c:pt idx="18">
                  <c:v>25.111329694999998</c:v>
                </c:pt>
                <c:pt idx="19">
                  <c:v>27.582517015000001</c:v>
                </c:pt>
                <c:pt idx="20">
                  <c:v>30.296892045</c:v>
                </c:pt>
                <c:pt idx="21">
                  <c:v>33.278386707000003</c:v>
                </c:pt>
                <c:pt idx="22">
                  <c:v>36.553288047000002</c:v>
                </c:pt>
                <c:pt idx="23">
                  <c:v>40.150469997000002</c:v>
                </c:pt>
                <c:pt idx="24">
                  <c:v>44.101647954000001</c:v>
                </c:pt>
                <c:pt idx="25">
                  <c:v>48.441658400999998</c:v>
                </c:pt>
                <c:pt idx="26">
                  <c:v>53.208766054999998</c:v>
                </c:pt>
                <c:pt idx="27">
                  <c:v>58.445001236000003</c:v>
                </c:pt>
                <c:pt idx="28">
                  <c:v>64.196530435</c:v>
                </c:pt>
                <c:pt idx="29">
                  <c:v>70.514063354000001</c:v>
                </c:pt>
              </c:numCache>
            </c:numRef>
          </c:xVal>
          <c:yVal>
            <c:numRef>
              <c:f>Berea_256!$AJ$39:$AJ$68</c:f>
              <c:numCache>
                <c:formatCode>0.00E+00</c:formatCode>
                <c:ptCount val="30"/>
                <c:pt idx="0">
                  <c:v>-719.43030494000004</c:v>
                </c:pt>
                <c:pt idx="1">
                  <c:v>-712.37104853000005</c:v>
                </c:pt>
                <c:pt idx="2">
                  <c:v>-693.23944058999996</c:v>
                </c:pt>
                <c:pt idx="3">
                  <c:v>-651.80467474</c:v>
                </c:pt>
                <c:pt idx="4">
                  <c:v>-592.05676544999994</c:v>
                </c:pt>
                <c:pt idx="5">
                  <c:v>-504.89029506000003</c:v>
                </c:pt>
                <c:pt idx="6">
                  <c:v>-403.50300378999998</c:v>
                </c:pt>
                <c:pt idx="7">
                  <c:v>-289.32720454000003</c:v>
                </c:pt>
                <c:pt idx="8">
                  <c:v>-192.23685196</c:v>
                </c:pt>
                <c:pt idx="9">
                  <c:v>-112.53887023</c:v>
                </c:pt>
                <c:pt idx="10">
                  <c:v>-49.005562580000003</c:v>
                </c:pt>
                <c:pt idx="11">
                  <c:v>2.9669338513999999</c:v>
                </c:pt>
                <c:pt idx="12">
                  <c:v>38.570140068000001</c:v>
                </c:pt>
                <c:pt idx="13">
                  <c:v>77.549512391999997</c:v>
                </c:pt>
                <c:pt idx="14">
                  <c:v>106.70731059000001</c:v>
                </c:pt>
                <c:pt idx="15">
                  <c:v>123.38352499</c:v>
                </c:pt>
                <c:pt idx="16">
                  <c:v>142.71974906</c:v>
                </c:pt>
                <c:pt idx="17">
                  <c:v>168.91061339999999</c:v>
                </c:pt>
                <c:pt idx="18">
                  <c:v>128.19200398999999</c:v>
                </c:pt>
                <c:pt idx="19">
                  <c:v>124.50891369999999</c:v>
                </c:pt>
                <c:pt idx="20">
                  <c:v>90.5426365</c:v>
                </c:pt>
                <c:pt idx="21">
                  <c:v>75.094118859999995</c:v>
                </c:pt>
                <c:pt idx="22">
                  <c:v>46.447860984000002</c:v>
                </c:pt>
                <c:pt idx="23">
                  <c:v>29.873954642000001</c:v>
                </c:pt>
                <c:pt idx="24">
                  <c:v>17.699295045</c:v>
                </c:pt>
                <c:pt idx="25">
                  <c:v>10.64003864</c:v>
                </c:pt>
                <c:pt idx="26">
                  <c:v>5.5246354474999997</c:v>
                </c:pt>
                <c:pt idx="27">
                  <c:v>4.8084790006000002</c:v>
                </c:pt>
                <c:pt idx="28">
                  <c:v>3.2738580429000002</c:v>
                </c:pt>
                <c:pt idx="29">
                  <c:v>1.5346209576000001</c:v>
                </c:pt>
              </c:numCache>
            </c:numRef>
          </c:yVal>
          <c:smooth val="0"/>
        </c:ser>
        <c:ser>
          <c:idx val="1"/>
          <c:order val="2"/>
          <c:tx>
            <c:v>1_dn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Berea_256!$D$39:$D$68</c:f>
              <c:numCache>
                <c:formatCode>0.00E+00</c:formatCode>
                <c:ptCount val="30"/>
                <c:pt idx="0">
                  <c:v>4.4154600000000004</c:v>
                </c:pt>
                <c:pt idx="1">
                  <c:v>4.8578573071999998</c:v>
                </c:pt>
                <c:pt idx="2">
                  <c:v>5.3445796399000001</c:v>
                </c:pt>
                <c:pt idx="3">
                  <c:v>5.8800680466999999</c:v>
                </c:pt>
                <c:pt idx="4">
                  <c:v>6.4692085371000001</c:v>
                </c:pt>
                <c:pt idx="5">
                  <c:v>7.1173766637</c:v>
                </c:pt>
                <c:pt idx="6">
                  <c:v>7.8304865706999998</c:v>
                </c:pt>
                <c:pt idx="7">
                  <c:v>8.6150449571000003</c:v>
                </c:pt>
                <c:pt idx="8">
                  <c:v>9.4782104461000003</c:v>
                </c:pt>
                <c:pt idx="9">
                  <c:v>10.427858904000001</c:v>
                </c:pt>
                <c:pt idx="10">
                  <c:v>11.4726553</c:v>
                </c:pt>
                <c:pt idx="11">
                  <c:v>12.622132775000001</c:v>
                </c:pt>
                <c:pt idx="12">
                  <c:v>13.886779619</c:v>
                </c:pt>
                <c:pt idx="13">
                  <c:v>15.278134972</c:v>
                </c:pt>
                <c:pt idx="14">
                  <c:v>16.808894116000001</c:v>
                </c:pt>
                <c:pt idx="15">
                  <c:v>18.493024306999999</c:v>
                </c:pt>
                <c:pt idx="16">
                  <c:v>20.34589222</c:v>
                </c:pt>
                <c:pt idx="17">
                  <c:v>22.384404159999999</c:v>
                </c:pt>
                <c:pt idx="18">
                  <c:v>24.627160322000002</c:v>
                </c:pt>
                <c:pt idx="19">
                  <c:v>27.094624505999999</c:v>
                </c:pt>
                <c:pt idx="20">
                  <c:v>29.809310839999998</c:v>
                </c:pt>
                <c:pt idx="21">
                  <c:v>32.795989202999998</c:v>
                </c:pt>
                <c:pt idx="22">
                  <c:v>36.081911239</c:v>
                </c:pt>
                <c:pt idx="23">
                  <c:v>39.697059007999997</c:v>
                </c:pt>
                <c:pt idx="24">
                  <c:v>43.674418559999999</c:v>
                </c:pt>
                <c:pt idx="25">
                  <c:v>48.050280907999998</c:v>
                </c:pt>
                <c:pt idx="26">
                  <c:v>52.864573163000003</c:v>
                </c:pt>
                <c:pt idx="27">
                  <c:v>58.161222846999998</c:v>
                </c:pt>
                <c:pt idx="28">
                  <c:v>63.988558701000002</c:v>
                </c:pt>
                <c:pt idx="29">
                  <c:v>70.399751659000003</c:v>
                </c:pt>
              </c:numCache>
            </c:numRef>
          </c:xVal>
          <c:yVal>
            <c:numRef>
              <c:f>Berea_256!$E$39:$E$68</c:f>
              <c:numCache>
                <c:formatCode>0.00E+00</c:formatCode>
                <c:ptCount val="30"/>
                <c:pt idx="0">
                  <c:v>-491.28332257</c:v>
                </c:pt>
                <c:pt idx="1">
                  <c:v>-490.36254998999999</c:v>
                </c:pt>
                <c:pt idx="2">
                  <c:v>-486.47484357000002</c:v>
                </c:pt>
                <c:pt idx="3">
                  <c:v>-476.34634525000001</c:v>
                </c:pt>
                <c:pt idx="4">
                  <c:v>-458.95397438999998</c:v>
                </c:pt>
                <c:pt idx="5">
                  <c:v>-427.54539879999999</c:v>
                </c:pt>
                <c:pt idx="6">
                  <c:v>-390.71449581000002</c:v>
                </c:pt>
                <c:pt idx="7">
                  <c:v>-345.59663965999999</c:v>
                </c:pt>
                <c:pt idx="8">
                  <c:v>-294.64722386</c:v>
                </c:pt>
                <c:pt idx="9">
                  <c:v>-242.26549517999999</c:v>
                </c:pt>
                <c:pt idx="10">
                  <c:v>-185.17759555000001</c:v>
                </c:pt>
                <c:pt idx="11">
                  <c:v>-136.88818942</c:v>
                </c:pt>
                <c:pt idx="12">
                  <c:v>-86.450313945999994</c:v>
                </c:pt>
                <c:pt idx="13">
                  <c:v>-42.662462622</c:v>
                </c:pt>
                <c:pt idx="14">
                  <c:v>-2.4553935322</c:v>
                </c:pt>
                <c:pt idx="15">
                  <c:v>47.061709366999999</c:v>
                </c:pt>
                <c:pt idx="16">
                  <c:v>85.427233307999998</c:v>
                </c:pt>
                <c:pt idx="17">
                  <c:v>108.24193154</c:v>
                </c:pt>
                <c:pt idx="18">
                  <c:v>119.29120244000001</c:v>
                </c:pt>
                <c:pt idx="19">
                  <c:v>96.476504203000005</c:v>
                </c:pt>
                <c:pt idx="20">
                  <c:v>86.859546202000004</c:v>
                </c:pt>
                <c:pt idx="21">
                  <c:v>65.170236666999998</c:v>
                </c:pt>
                <c:pt idx="22">
                  <c:v>46.038628729000003</c:v>
                </c:pt>
                <c:pt idx="23">
                  <c:v>26.395480470999999</c:v>
                </c:pt>
                <c:pt idx="24">
                  <c:v>15.755441832000001</c:v>
                </c:pt>
                <c:pt idx="25">
                  <c:v>9.2077257457999995</c:v>
                </c:pt>
                <c:pt idx="26">
                  <c:v>5.4223273835999999</c:v>
                </c:pt>
                <c:pt idx="27">
                  <c:v>4.1946306174999997</c:v>
                </c:pt>
                <c:pt idx="28">
                  <c:v>3.2738580429000002</c:v>
                </c:pt>
                <c:pt idx="29">
                  <c:v>1.7392370853000001</c:v>
                </c:pt>
              </c:numCache>
            </c:numRef>
          </c:yVal>
          <c:smooth val="0"/>
        </c:ser>
        <c:ser>
          <c:idx val="0"/>
          <c:order val="3"/>
          <c:tx>
            <c:v>1_3Dmedian_seg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Berea_256!$AF$39:$AF$68</c:f>
              <c:numCache>
                <c:formatCode>0.00E+00</c:formatCode>
                <c:ptCount val="30"/>
                <c:pt idx="0">
                  <c:v>4.7923400000000003</c:v>
                </c:pt>
                <c:pt idx="1">
                  <c:v>5.2611281748999996</c:v>
                </c:pt>
                <c:pt idx="2">
                  <c:v>5.7757733536</c:v>
                </c:pt>
                <c:pt idx="3">
                  <c:v>6.3407612820999999</c:v>
                </c:pt>
                <c:pt idx="4">
                  <c:v>6.9610165037999998</c:v>
                </c:pt>
                <c:pt idx="5">
                  <c:v>7.6419452823</c:v>
                </c:pt>
                <c:pt idx="6">
                  <c:v>8.3894827237000005</c:v>
                </c:pt>
                <c:pt idx="7">
                  <c:v>9.2101445079000008</c:v>
                </c:pt>
                <c:pt idx="8">
                  <c:v>10.111083681</c:v>
                </c:pt>
                <c:pt idx="9">
                  <c:v>11.100153001000001</c:v>
                </c:pt>
                <c:pt idx="10">
                  <c:v>12.185973386000001</c:v>
                </c:pt>
                <c:pt idx="11">
                  <c:v>13.378009056</c:v>
                </c:pt>
                <c:pt idx="12">
                  <c:v>14.686650023</c:v>
                </c:pt>
                <c:pt idx="13">
                  <c:v>16.123302652</c:v>
                </c:pt>
                <c:pt idx="14">
                  <c:v>17.700489084000001</c:v>
                </c:pt>
                <c:pt idx="15">
                  <c:v>19.431956377999999</c:v>
                </c:pt>
                <c:pt idx="16">
                  <c:v>21.332796337000001</c:v>
                </c:pt>
                <c:pt idx="17">
                  <c:v>23.419577045</c:v>
                </c:pt>
                <c:pt idx="18">
                  <c:v>25.710487284999999</c:v>
                </c:pt>
                <c:pt idx="19">
                  <c:v>28.225495071000001</c:v>
                </c:pt>
                <c:pt idx="20">
                  <c:v>30.986521693</c:v>
                </c:pt>
                <c:pt idx="21">
                  <c:v>34.01763279</c:v>
                </c:pt>
                <c:pt idx="22">
                  <c:v>37.345248107000003</c:v>
                </c:pt>
                <c:pt idx="23">
                  <c:v>40.998371779999999</c:v>
                </c:pt>
                <c:pt idx="24">
                  <c:v>45.008845135999998</c:v>
                </c:pt>
                <c:pt idx="25">
                  <c:v>49.411624230999998</c:v>
                </c:pt>
                <c:pt idx="26">
                  <c:v>54.245084533000004</c:v>
                </c:pt>
                <c:pt idx="27">
                  <c:v>59.551355411000003</c:v>
                </c:pt>
                <c:pt idx="28">
                  <c:v>65.376687340000004</c:v>
                </c:pt>
                <c:pt idx="29">
                  <c:v>71.771855032999994</c:v>
                </c:pt>
              </c:numCache>
            </c:numRef>
          </c:xVal>
          <c:yVal>
            <c:numRef>
              <c:f>Berea_256!$AG$39:$AG$68</c:f>
              <c:numCache>
                <c:formatCode>0.00E+00</c:formatCode>
                <c:ptCount val="30"/>
                <c:pt idx="0">
                  <c:v>-476.03942106</c:v>
                </c:pt>
                <c:pt idx="1">
                  <c:v>-473.68633559</c:v>
                </c:pt>
                <c:pt idx="2">
                  <c:v>-469.18478077999998</c:v>
                </c:pt>
                <c:pt idx="3">
                  <c:v>-457.21473730999998</c:v>
                </c:pt>
                <c:pt idx="4">
                  <c:v>-440.12929064999997</c:v>
                </c:pt>
                <c:pt idx="5">
                  <c:v>-413.63150210999999</c:v>
                </c:pt>
                <c:pt idx="6">
                  <c:v>-379.56291685000002</c:v>
                </c:pt>
                <c:pt idx="7">
                  <c:v>-337.51430261000002</c:v>
                </c:pt>
                <c:pt idx="8">
                  <c:v>-295.77261256999998</c:v>
                </c:pt>
                <c:pt idx="9">
                  <c:v>-250.55244834999999</c:v>
                </c:pt>
                <c:pt idx="10">
                  <c:v>-209.32229862</c:v>
                </c:pt>
                <c:pt idx="11">
                  <c:v>-167.37599245000001</c:v>
                </c:pt>
                <c:pt idx="12">
                  <c:v>-123.48583306</c:v>
                </c:pt>
                <c:pt idx="13">
                  <c:v>-80.414138179999995</c:v>
                </c:pt>
                <c:pt idx="14">
                  <c:v>-30.590111089000001</c:v>
                </c:pt>
                <c:pt idx="15">
                  <c:v>19.233916002000001</c:v>
                </c:pt>
                <c:pt idx="16">
                  <c:v>58.110980261999998</c:v>
                </c:pt>
                <c:pt idx="17">
                  <c:v>94.021110671000002</c:v>
                </c:pt>
                <c:pt idx="18">
                  <c:v>92.691105840999995</c:v>
                </c:pt>
                <c:pt idx="19">
                  <c:v>89.928788116999996</c:v>
                </c:pt>
                <c:pt idx="20">
                  <c:v>80.209522051999997</c:v>
                </c:pt>
                <c:pt idx="21">
                  <c:v>67.830246326999998</c:v>
                </c:pt>
                <c:pt idx="22">
                  <c:v>47.061709366999999</c:v>
                </c:pt>
                <c:pt idx="23">
                  <c:v>29.873954642000001</c:v>
                </c:pt>
                <c:pt idx="24">
                  <c:v>15.960057959</c:v>
                </c:pt>
                <c:pt idx="25">
                  <c:v>8.5938773627000007</c:v>
                </c:pt>
                <c:pt idx="26">
                  <c:v>5.5246354474999997</c:v>
                </c:pt>
                <c:pt idx="27">
                  <c:v>4.1946306174999997</c:v>
                </c:pt>
                <c:pt idx="28">
                  <c:v>3.2738580429000002</c:v>
                </c:pt>
                <c:pt idx="29">
                  <c:v>2.0461612767999999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425808"/>
        <c:axId val="424426200"/>
      </c:scatterChart>
      <c:valAx>
        <c:axId val="424425808"/>
        <c:scaling>
          <c:orientation val="minMax"/>
          <c:max val="50"/>
        </c:scaling>
        <c:delete val="0"/>
        <c:axPos val="b"/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426200"/>
        <c:crosses val="autoZero"/>
        <c:crossBetween val="midCat"/>
      </c:valAx>
      <c:valAx>
        <c:axId val="424426200"/>
        <c:scaling>
          <c:orientation val="minMax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425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813845144356956"/>
          <c:y val="0.60582020997375319"/>
          <c:w val="0.18186154855643044"/>
          <c:h val="0.31250218722659673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Connectivity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CT</c:v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Berea_256!$A$39:$A$68</c:f>
              <c:numCache>
                <c:formatCode>0.00E+00</c:formatCode>
                <c:ptCount val="30"/>
                <c:pt idx="0">
                  <c:v>4.53634</c:v>
                </c:pt>
                <c:pt idx="1">
                  <c:v>4.9738836089999996</c:v>
                </c:pt>
                <c:pt idx="2">
                  <c:v>5.4536296124000003</c:v>
                </c:pt>
                <c:pt idx="3">
                  <c:v>5.9796485578</c:v>
                </c:pt>
                <c:pt idx="4">
                  <c:v>6.5564036093000002</c:v>
                </c:pt>
                <c:pt idx="5">
                  <c:v>7.1887884166999996</c:v>
                </c:pt>
                <c:pt idx="6">
                  <c:v>7.8821686369000004</c:v>
                </c:pt>
                <c:pt idx="7">
                  <c:v>8.6424274606000004</c:v>
                </c:pt>
                <c:pt idx="8">
                  <c:v>9.4760155296999997</c:v>
                </c:pt>
                <c:pt idx="9">
                  <c:v>10.390005670000001</c:v>
                </c:pt>
                <c:pt idx="10">
                  <c:v>11.392152902999999</c:v>
                </c:pt>
                <c:pt idx="11">
                  <c:v>12.490960245</c:v>
                </c:pt>
                <c:pt idx="12">
                  <c:v>13.695750852</c:v>
                </c:pt>
                <c:pt idx="13">
                  <c:v>15.016747130000001</c:v>
                </c:pt>
                <c:pt idx="14">
                  <c:v>16.465157464000001</c:v>
                </c:pt>
                <c:pt idx="15">
                  <c:v>18.053271323000001</c:v>
                </c:pt>
                <c:pt idx="16">
                  <c:v>19.794563529000001</c:v>
                </c:pt>
                <c:pt idx="17">
                  <c:v>21.703808595999998</c:v>
                </c:pt>
                <c:pt idx="18">
                  <c:v>23.797206078999999</c:v>
                </c:pt>
                <c:pt idx="19">
                  <c:v>26.092518034000001</c:v>
                </c:pt>
                <c:pt idx="20">
                  <c:v>28.609219715999998</c:v>
                </c:pt>
                <c:pt idx="21">
                  <c:v>31.368664829</c:v>
                </c:pt>
                <c:pt idx="22">
                  <c:v>34.394266706000003</c:v>
                </c:pt>
                <c:pt idx="23">
                  <c:v>37.711696965999998</c:v>
                </c:pt>
                <c:pt idx="24">
                  <c:v>41.349103331000002</c:v>
                </c:pt>
                <c:pt idx="25">
                  <c:v>45.337348458999998</c:v>
                </c:pt>
                <c:pt idx="26">
                  <c:v>49.710271798999997</c:v>
                </c:pt>
                <c:pt idx="27">
                  <c:v>54.504976720999998</c:v>
                </c:pt>
                <c:pt idx="28">
                  <c:v>59.762145324999999</c:v>
                </c:pt>
                <c:pt idx="29">
                  <c:v>65.526383620000004</c:v>
                </c:pt>
              </c:numCache>
            </c:numRef>
          </c:xVal>
          <c:yVal>
            <c:numRef>
              <c:f>Berea_256!$B$39:$B$68</c:f>
              <c:numCache>
                <c:formatCode>0.00E+00</c:formatCode>
                <c:ptCount val="30"/>
                <c:pt idx="0">
                  <c:v>-487.90715646000001</c:v>
                </c:pt>
                <c:pt idx="1">
                  <c:v>-487.70254032999998</c:v>
                </c:pt>
                <c:pt idx="2">
                  <c:v>-484.63329842000002</c:v>
                </c:pt>
                <c:pt idx="3">
                  <c:v>-475.42557267000001</c:v>
                </c:pt>
                <c:pt idx="4">
                  <c:v>-454.55472765000002</c:v>
                </c:pt>
                <c:pt idx="5">
                  <c:v>-417.41690046999997</c:v>
                </c:pt>
                <c:pt idx="6">
                  <c:v>-375.57290236</c:v>
                </c:pt>
                <c:pt idx="7">
                  <c:v>-313.77883179999998</c:v>
                </c:pt>
                <c:pt idx="8">
                  <c:v>-247.07397417999999</c:v>
                </c:pt>
                <c:pt idx="9">
                  <c:v>-183.02912620999999</c:v>
                </c:pt>
                <c:pt idx="10">
                  <c:v>-114.68733957000001</c:v>
                </c:pt>
                <c:pt idx="11">
                  <c:v>-56.064818985000002</c:v>
                </c:pt>
                <c:pt idx="12">
                  <c:v>0.10230806384</c:v>
                </c:pt>
                <c:pt idx="13">
                  <c:v>34.682433641999999</c:v>
                </c:pt>
                <c:pt idx="14">
                  <c:v>74.480270477000005</c:v>
                </c:pt>
                <c:pt idx="15">
                  <c:v>102.7172961</c:v>
                </c:pt>
                <c:pt idx="16">
                  <c:v>108.24193154</c:v>
                </c:pt>
                <c:pt idx="17">
                  <c:v>118.57504599000001</c:v>
                </c:pt>
                <c:pt idx="18">
                  <c:v>112.74348635</c:v>
                </c:pt>
                <c:pt idx="19">
                  <c:v>93.20264616</c:v>
                </c:pt>
                <c:pt idx="20">
                  <c:v>78.879517222000004</c:v>
                </c:pt>
                <c:pt idx="21">
                  <c:v>48.698638389000003</c:v>
                </c:pt>
                <c:pt idx="22">
                  <c:v>47.777865814000002</c:v>
                </c:pt>
                <c:pt idx="23">
                  <c:v>24.144703066999998</c:v>
                </c:pt>
                <c:pt idx="24">
                  <c:v>16.676214406</c:v>
                </c:pt>
                <c:pt idx="25">
                  <c:v>6.9569483412000004</c:v>
                </c:pt>
                <c:pt idx="26">
                  <c:v>4.0923225536999999</c:v>
                </c:pt>
                <c:pt idx="27">
                  <c:v>1.6369290215000001</c:v>
                </c:pt>
                <c:pt idx="28">
                  <c:v>0.92077257457999995</c:v>
                </c:pt>
                <c:pt idx="29">
                  <c:v>0.20461612768000001</c:v>
                </c:pt>
              </c:numCache>
            </c:numRef>
          </c:yVal>
          <c:smooth val="0"/>
        </c:ser>
        <c:ser>
          <c:idx val="4"/>
          <c:order val="4"/>
          <c:tx>
            <c:v>3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Berea256_improved!$X$39:$X$68</c:f>
              <c:numCache>
                <c:formatCode>0.00E+00</c:formatCode>
                <c:ptCount val="30"/>
                <c:pt idx="0">
                  <c:v>4.6578499999999998</c:v>
                </c:pt>
                <c:pt idx="1">
                  <c:v>5.1134064055000001</c:v>
                </c:pt>
                <c:pt idx="2">
                  <c:v>5.613518054</c:v>
                </c:pt>
                <c:pt idx="3">
                  <c:v>6.1625426268999997</c:v>
                </c:pt>
                <c:pt idx="4">
                  <c:v>6.7652640043999996</c:v>
                </c:pt>
                <c:pt idx="5">
                  <c:v>7.4269339491000004</c:v>
                </c:pt>
                <c:pt idx="6">
                  <c:v>8.1533178674000002</c:v>
                </c:pt>
                <c:pt idx="7">
                  <c:v>8.9507450453999997</c:v>
                </c:pt>
                <c:pt idx="8">
                  <c:v>9.8261637984999997</c:v>
                </c:pt>
                <c:pt idx="9">
                  <c:v>10.787202016</c:v>
                </c:pt>
                <c:pt idx="10">
                  <c:v>11.842233624</c:v>
                </c:pt>
                <c:pt idx="11">
                  <c:v>13.000451553</c:v>
                </c:pt>
                <c:pt idx="12">
                  <c:v>14.271947839999999</c:v>
                </c:pt>
                <c:pt idx="13">
                  <c:v>15.667801561999999</c:v>
                </c:pt>
                <c:pt idx="14">
                  <c:v>17.200175374000001</c:v>
                </c:pt>
                <c:pt idx="15">
                  <c:v>18.882421488999999</c:v>
                </c:pt>
                <c:pt idx="16">
                  <c:v>20.729198019999998</c:v>
                </c:pt>
                <c:pt idx="17">
                  <c:v>22.756596698999999</c:v>
                </c:pt>
                <c:pt idx="18">
                  <c:v>24.982283098</c:v>
                </c:pt>
                <c:pt idx="19">
                  <c:v>27.425650551</c:v>
                </c:pt>
                <c:pt idx="20">
                  <c:v>30.107989137000001</c:v>
                </c:pt>
                <c:pt idx="21">
                  <c:v>33.052671191999998</c:v>
                </c:pt>
                <c:pt idx="22">
                  <c:v>36.285354957999999</c:v>
                </c:pt>
                <c:pt idx="23">
                  <c:v>39.834208158000003</c:v>
                </c:pt>
                <c:pt idx="24">
                  <c:v>43.730153430000001</c:v>
                </c:pt>
                <c:pt idx="25">
                  <c:v>48.00713777</c:v>
                </c:pt>
                <c:pt idx="26">
                  <c:v>52.702428327</c:v>
                </c:pt>
                <c:pt idx="27">
                  <c:v>57.856937125999998</c:v>
                </c:pt>
                <c:pt idx="28">
                  <c:v>63.515577553</c:v>
                </c:pt>
                <c:pt idx="29">
                  <c:v>69.727655701000003</c:v>
                </c:pt>
              </c:numCache>
              <c:extLst xmlns:c15="http://schemas.microsoft.com/office/drawing/2012/chart"/>
            </c:numRef>
          </c:xVal>
          <c:yVal>
            <c:numRef>
              <c:f>Berea256_improved!$Y$39:$Y$68</c:f>
              <c:numCache>
                <c:formatCode>0.00E+00</c:formatCode>
                <c:ptCount val="30"/>
                <c:pt idx="0">
                  <c:v>-378.33522009000001</c:v>
                </c:pt>
                <c:pt idx="1">
                  <c:v>-377.00521526</c:v>
                </c:pt>
                <c:pt idx="2">
                  <c:v>-368.61595402</c:v>
                </c:pt>
                <c:pt idx="3">
                  <c:v>-348.46126544999998</c:v>
                </c:pt>
                <c:pt idx="4">
                  <c:v>-321.65655271999998</c:v>
                </c:pt>
                <c:pt idx="5">
                  <c:v>-289.94105293000001</c:v>
                </c:pt>
                <c:pt idx="6">
                  <c:v>-255.46323541000001</c:v>
                </c:pt>
                <c:pt idx="7">
                  <c:v>-213.82385343000001</c:v>
                </c:pt>
                <c:pt idx="8">
                  <c:v>-171.05908274000001</c:v>
                </c:pt>
                <c:pt idx="9">
                  <c:v>-132.59125073999999</c:v>
                </c:pt>
                <c:pt idx="10">
                  <c:v>-98.113433224000005</c:v>
                </c:pt>
                <c:pt idx="11">
                  <c:v>-63.328691517999999</c:v>
                </c:pt>
                <c:pt idx="12">
                  <c:v>-30.999343344</c:v>
                </c:pt>
                <c:pt idx="13">
                  <c:v>-5.1154031920999996</c:v>
                </c:pt>
                <c:pt idx="14">
                  <c:v>19.233916002000001</c:v>
                </c:pt>
                <c:pt idx="15">
                  <c:v>38.263215877</c:v>
                </c:pt>
                <c:pt idx="16">
                  <c:v>57.599439943</c:v>
                </c:pt>
                <c:pt idx="17">
                  <c:v>73.968730158</c:v>
                </c:pt>
                <c:pt idx="18">
                  <c:v>77.549512391999997</c:v>
                </c:pt>
                <c:pt idx="19">
                  <c:v>68.239478582999993</c:v>
                </c:pt>
                <c:pt idx="20">
                  <c:v>65.477160858999994</c:v>
                </c:pt>
                <c:pt idx="21">
                  <c:v>55.962510921000003</c:v>
                </c:pt>
                <c:pt idx="22">
                  <c:v>49.619410963</c:v>
                </c:pt>
                <c:pt idx="23">
                  <c:v>38.365523940999999</c:v>
                </c:pt>
                <c:pt idx="24">
                  <c:v>26.190864344000001</c:v>
                </c:pt>
                <c:pt idx="25">
                  <c:v>17.290062789</c:v>
                </c:pt>
                <c:pt idx="26">
                  <c:v>12.174659597</c:v>
                </c:pt>
                <c:pt idx="27">
                  <c:v>6.9569483412000004</c:v>
                </c:pt>
                <c:pt idx="28">
                  <c:v>3.5807822345</c:v>
                </c:pt>
                <c:pt idx="29">
                  <c:v>1.3300048299</c:v>
                </c:pt>
              </c:numCache>
              <c:extLst xmlns:c15="http://schemas.microsoft.com/office/drawing/2012/chart"/>
            </c:numRef>
          </c:yVal>
          <c:smooth val="0"/>
        </c:ser>
        <c:ser>
          <c:idx val="5"/>
          <c:order val="5"/>
          <c:tx>
            <c:v>5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Berea256_improved!$AF$39:$AF$68</c:f>
              <c:numCache>
                <c:formatCode>0.00E+00</c:formatCode>
                <c:ptCount val="30"/>
                <c:pt idx="0">
                  <c:v>4.6463700000000001</c:v>
                </c:pt>
                <c:pt idx="1">
                  <c:v>5.1032243548</c:v>
                </c:pt>
                <c:pt idx="2">
                  <c:v>5.6049989164999996</c:v>
                </c:pt>
                <c:pt idx="3">
                  <c:v>6.1561104646000002</c:v>
                </c:pt>
                <c:pt idx="4">
                  <c:v>6.7614100585000001</c:v>
                </c:pt>
                <c:pt idx="5">
                  <c:v>7.4262257383000003</c:v>
                </c:pt>
                <c:pt idx="6">
                  <c:v>8.1564094232999995</c:v>
                </c:pt>
                <c:pt idx="7">
                  <c:v>8.9583884229000006</c:v>
                </c:pt>
                <c:pt idx="8">
                  <c:v>9.8392220120000005</c:v>
                </c:pt>
                <c:pt idx="9">
                  <c:v>10.806663567999999</c:v>
                </c:pt>
                <c:pt idx="10">
                  <c:v>11.869228821</c:v>
                </c:pt>
                <c:pt idx="11">
                  <c:v>13.036270806999999</c:v>
                </c:pt>
                <c:pt idx="12">
                  <c:v>14.318062203</c:v>
                </c:pt>
                <c:pt idx="13">
                  <c:v>15.725885744999999</c:v>
                </c:pt>
                <c:pt idx="14">
                  <c:v>17.272133543999999</c:v>
                </c:pt>
                <c:pt idx="15">
                  <c:v>18.970416166</c:v>
                </c:pt>
                <c:pt idx="16">
                  <c:v>20.835682435999999</c:v>
                </c:pt>
                <c:pt idx="17">
                  <c:v>22.884351022000001</c:v>
                </c:pt>
                <c:pt idx="18">
                  <c:v>25.134454956999999</c:v>
                </c:pt>
                <c:pt idx="19">
                  <c:v>27.605800373000001</c:v>
                </c:pt>
                <c:pt idx="20">
                  <c:v>30.320140841000001</c:v>
                </c:pt>
                <c:pt idx="21">
                  <c:v>33.301368850000003</c:v>
                </c:pt>
                <c:pt idx="22">
                  <c:v>36.575726117999999</c:v>
                </c:pt>
                <c:pt idx="23">
                  <c:v>40.172034582000002</c:v>
                </c:pt>
                <c:pt idx="24">
                  <c:v>44.121950093999999</c:v>
                </c:pt>
                <c:pt idx="25">
                  <c:v>48.460241070000002</c:v>
                </c:pt>
                <c:pt idx="26">
                  <c:v>53.22509453</c:v>
                </c:pt>
                <c:pt idx="27">
                  <c:v>58.458452231000003</c:v>
                </c:pt>
                <c:pt idx="28">
                  <c:v>64.206379855999998</c:v>
                </c:pt>
                <c:pt idx="29">
                  <c:v>70.519472493999999</c:v>
                </c:pt>
              </c:numCache>
            </c:numRef>
          </c:xVal>
          <c:yVal>
            <c:numRef>
              <c:f>Berea256_improved!$AG$39:$AG$68</c:f>
              <c:numCache>
                <c:formatCode>0.00E+00</c:formatCode>
                <c:ptCount val="30"/>
                <c:pt idx="0">
                  <c:v>-433.68388263000003</c:v>
                </c:pt>
                <c:pt idx="1">
                  <c:v>-428.77309556</c:v>
                </c:pt>
                <c:pt idx="2">
                  <c:v>-417.10997628000001</c:v>
                </c:pt>
                <c:pt idx="3">
                  <c:v>-389.99833937</c:v>
                </c:pt>
                <c:pt idx="4">
                  <c:v>-353.47436056999999</c:v>
                </c:pt>
                <c:pt idx="5">
                  <c:v>-308.04958023</c:v>
                </c:pt>
                <c:pt idx="6">
                  <c:v>-254.23553865</c:v>
                </c:pt>
                <c:pt idx="7">
                  <c:v>-201.34226964000001</c:v>
                </c:pt>
                <c:pt idx="8">
                  <c:v>-151.82516673999999</c:v>
                </c:pt>
                <c:pt idx="9">
                  <c:v>-107.11654283999999</c:v>
                </c:pt>
                <c:pt idx="10">
                  <c:v>-65.374852794999995</c:v>
                </c:pt>
                <c:pt idx="11">
                  <c:v>-28.543949812000001</c:v>
                </c:pt>
                <c:pt idx="12">
                  <c:v>-1.6369290215000001</c:v>
                </c:pt>
                <c:pt idx="13">
                  <c:v>25.986248216</c:v>
                </c:pt>
                <c:pt idx="14">
                  <c:v>44.913240027000001</c:v>
                </c:pt>
                <c:pt idx="15">
                  <c:v>57.701748006999999</c:v>
                </c:pt>
                <c:pt idx="16">
                  <c:v>67.421014072000006</c:v>
                </c:pt>
                <c:pt idx="17">
                  <c:v>83.074147839999995</c:v>
                </c:pt>
                <c:pt idx="18">
                  <c:v>68.239478582999993</c:v>
                </c:pt>
                <c:pt idx="19">
                  <c:v>72.638725328000007</c:v>
                </c:pt>
                <c:pt idx="20">
                  <c:v>59.236368964</c:v>
                </c:pt>
                <c:pt idx="21">
                  <c:v>57.394823815000002</c:v>
                </c:pt>
                <c:pt idx="22">
                  <c:v>43.787851324000002</c:v>
                </c:pt>
                <c:pt idx="23">
                  <c:v>36.319362664000003</c:v>
                </c:pt>
                <c:pt idx="24">
                  <c:v>24.451627257999998</c:v>
                </c:pt>
                <c:pt idx="25">
                  <c:v>16.573906342000001</c:v>
                </c:pt>
                <c:pt idx="26">
                  <c:v>9.5146499372999997</c:v>
                </c:pt>
                <c:pt idx="27">
                  <c:v>5.9338677027999998</c:v>
                </c:pt>
                <c:pt idx="28">
                  <c:v>2.9669338513999999</c:v>
                </c:pt>
                <c:pt idx="29">
                  <c:v>0.71615644689000002</c:v>
                </c:pt>
              </c:numCache>
            </c:numRef>
          </c:yVal>
          <c:smooth val="0"/>
        </c:ser>
        <c:ser>
          <c:idx val="6"/>
          <c:order val="6"/>
          <c:tx>
            <c:v>6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Berea256_improved!$AJ$39:$AJ$68</c:f>
              <c:numCache>
                <c:formatCode>0.00E+00</c:formatCode>
                <c:ptCount val="30"/>
                <c:pt idx="0">
                  <c:v>4.6578499999999998</c:v>
                </c:pt>
                <c:pt idx="1">
                  <c:v>5.1192896336000002</c:v>
                </c:pt>
                <c:pt idx="2">
                  <c:v>5.6264427477999996</c:v>
                </c:pt>
                <c:pt idx="3">
                  <c:v>6.1838380439999998</c:v>
                </c:pt>
                <c:pt idx="4">
                  <c:v>6.7964528687000003</c:v>
                </c:pt>
                <c:pt idx="5">
                  <c:v>7.4697576599</c:v>
                </c:pt>
                <c:pt idx="6">
                  <c:v>8.2097647958</c:v>
                </c:pt>
                <c:pt idx="7">
                  <c:v>9.0230822834000008</c:v>
                </c:pt>
                <c:pt idx="8">
                  <c:v>9.9169727657000006</c:v>
                </c:pt>
                <c:pt idx="9">
                  <c:v>10.899418375</c:v>
                </c:pt>
                <c:pt idx="10">
                  <c:v>11.979192009</c:v>
                </c:pt>
                <c:pt idx="11">
                  <c:v>13.165935672</c:v>
                </c:pt>
                <c:pt idx="12">
                  <c:v>14.470246573000001</c:v>
                </c:pt>
                <c:pt idx="13">
                  <c:v>15.903771756999999</c:v>
                </c:pt>
                <c:pt idx="14">
                  <c:v>17.479312105999998</c:v>
                </c:pt>
                <c:pt idx="15">
                  <c:v>19.210936648000001</c:v>
                </c:pt>
                <c:pt idx="16">
                  <c:v>21.114108191</c:v>
                </c:pt>
                <c:pt idx="17">
                  <c:v>23.205821395000001</c:v>
                </c:pt>
                <c:pt idx="18">
                  <c:v>25.504754534</c:v>
                </c:pt>
                <c:pt idx="19">
                  <c:v>28.031436283000001</c:v>
                </c:pt>
                <c:pt idx="20">
                  <c:v>30.808429035</c:v>
                </c:pt>
                <c:pt idx="21">
                  <c:v>33.860530371000003</c:v>
                </c:pt>
                <c:pt idx="22">
                  <c:v>37.214994496999999</c:v>
                </c:pt>
                <c:pt idx="23">
                  <c:v>40.901775614000002</c:v>
                </c:pt>
                <c:pt idx="24">
                  <c:v>44.953795399000001</c:v>
                </c:pt>
                <c:pt idx="25">
                  <c:v>49.407236982000001</c:v>
                </c:pt>
                <c:pt idx="26">
                  <c:v>54.301868052000003</c:v>
                </c:pt>
                <c:pt idx="27">
                  <c:v>59.681395967</c:v>
                </c:pt>
                <c:pt idx="28">
                  <c:v>65.593858045000005</c:v>
                </c:pt>
                <c:pt idx="29">
                  <c:v>72.092050521000004</c:v>
                </c:pt>
              </c:numCache>
            </c:numRef>
          </c:xVal>
          <c:yVal>
            <c:numRef>
              <c:f>Berea256_improved!$AK$39:$AK$68</c:f>
              <c:numCache>
                <c:formatCode>0.00E+00</c:formatCode>
                <c:ptCount val="30"/>
                <c:pt idx="0">
                  <c:v>-418.95152143000001</c:v>
                </c:pt>
                <c:pt idx="1">
                  <c:v>-415.77997145000001</c:v>
                </c:pt>
                <c:pt idx="2">
                  <c:v>-400.33145381000003</c:v>
                </c:pt>
                <c:pt idx="3">
                  <c:v>-379.15368460000002</c:v>
                </c:pt>
                <c:pt idx="4">
                  <c:v>-341.19739291000002</c:v>
                </c:pt>
                <c:pt idx="5">
                  <c:v>-296.38646095000001</c:v>
                </c:pt>
                <c:pt idx="6">
                  <c:v>-248.09705482000001</c:v>
                </c:pt>
                <c:pt idx="7">
                  <c:v>-196.43148257999999</c:v>
                </c:pt>
                <c:pt idx="8">
                  <c:v>-147.32361193</c:v>
                </c:pt>
                <c:pt idx="9">
                  <c:v>-102.41037190999999</c:v>
                </c:pt>
                <c:pt idx="10">
                  <c:v>-61.794070560000002</c:v>
                </c:pt>
                <c:pt idx="11">
                  <c:v>-28.441641747999999</c:v>
                </c:pt>
                <c:pt idx="12">
                  <c:v>-0.20461612768000001</c:v>
                </c:pt>
                <c:pt idx="13">
                  <c:v>28.134717556999998</c:v>
                </c:pt>
                <c:pt idx="14">
                  <c:v>47.164017430999998</c:v>
                </c:pt>
                <c:pt idx="15">
                  <c:v>58.622520581000003</c:v>
                </c:pt>
                <c:pt idx="16">
                  <c:v>70.081023732000006</c:v>
                </c:pt>
                <c:pt idx="17">
                  <c:v>83.790304285999994</c:v>
                </c:pt>
                <c:pt idx="18">
                  <c:v>67.114089879999995</c:v>
                </c:pt>
                <c:pt idx="19">
                  <c:v>63.635615710000003</c:v>
                </c:pt>
                <c:pt idx="20">
                  <c:v>59.747909284000002</c:v>
                </c:pt>
                <c:pt idx="21">
                  <c:v>54.427889964000002</c:v>
                </c:pt>
                <c:pt idx="22">
                  <c:v>45.731704536999999</c:v>
                </c:pt>
                <c:pt idx="23">
                  <c:v>37.956291684999997</c:v>
                </c:pt>
                <c:pt idx="24">
                  <c:v>27.009328854</c:v>
                </c:pt>
                <c:pt idx="25">
                  <c:v>15.44851764</c:v>
                </c:pt>
                <c:pt idx="26">
                  <c:v>9.2077257457999995</c:v>
                </c:pt>
                <c:pt idx="27">
                  <c:v>5.1154031920999996</c:v>
                </c:pt>
                <c:pt idx="28">
                  <c:v>2.8646257876000001</c:v>
                </c:pt>
                <c:pt idx="29">
                  <c:v>0.71615644689000002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161352"/>
        <c:axId val="42516174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1"/>
                <c:tx>
                  <c:v>previous</c:v>
                </c:tx>
                <c:spPr>
                  <a:ln w="19050" cap="rnd">
                    <a:solidFill>
                      <a:schemeClr val="accent1"/>
                    </a:solidFill>
                    <a:prstDash val="dash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Berea_256!$D$39:$D$68</c15:sqref>
                        </c15:formulaRef>
                      </c:ext>
                    </c:extLst>
                    <c:numCache>
                      <c:formatCode>0.00E+00</c:formatCode>
                      <c:ptCount val="30"/>
                      <c:pt idx="0">
                        <c:v>4.4154600000000004</c:v>
                      </c:pt>
                      <c:pt idx="1">
                        <c:v>4.8578573071999998</c:v>
                      </c:pt>
                      <c:pt idx="2">
                        <c:v>5.3445796399000001</c:v>
                      </c:pt>
                      <c:pt idx="3">
                        <c:v>5.8800680466999999</c:v>
                      </c:pt>
                      <c:pt idx="4">
                        <c:v>6.4692085371000001</c:v>
                      </c:pt>
                      <c:pt idx="5">
                        <c:v>7.1173766637</c:v>
                      </c:pt>
                      <c:pt idx="6">
                        <c:v>7.8304865706999998</c:v>
                      </c:pt>
                      <c:pt idx="7">
                        <c:v>8.6150449571000003</c:v>
                      </c:pt>
                      <c:pt idx="8">
                        <c:v>9.4782104461000003</c:v>
                      </c:pt>
                      <c:pt idx="9">
                        <c:v>10.427858904000001</c:v>
                      </c:pt>
                      <c:pt idx="10">
                        <c:v>11.4726553</c:v>
                      </c:pt>
                      <c:pt idx="11">
                        <c:v>12.622132775000001</c:v>
                      </c:pt>
                      <c:pt idx="12">
                        <c:v>13.886779619</c:v>
                      </c:pt>
                      <c:pt idx="13">
                        <c:v>15.278134972</c:v>
                      </c:pt>
                      <c:pt idx="14">
                        <c:v>16.808894116000001</c:v>
                      </c:pt>
                      <c:pt idx="15">
                        <c:v>18.493024306999999</c:v>
                      </c:pt>
                      <c:pt idx="16">
                        <c:v>20.34589222</c:v>
                      </c:pt>
                      <c:pt idx="17">
                        <c:v>22.384404159999999</c:v>
                      </c:pt>
                      <c:pt idx="18">
                        <c:v>24.627160322000002</c:v>
                      </c:pt>
                      <c:pt idx="19">
                        <c:v>27.094624505999999</c:v>
                      </c:pt>
                      <c:pt idx="20">
                        <c:v>29.809310839999998</c:v>
                      </c:pt>
                      <c:pt idx="21">
                        <c:v>32.795989202999998</c:v>
                      </c:pt>
                      <c:pt idx="22">
                        <c:v>36.081911239</c:v>
                      </c:pt>
                      <c:pt idx="23">
                        <c:v>39.697059007999997</c:v>
                      </c:pt>
                      <c:pt idx="24">
                        <c:v>43.674418559999999</c:v>
                      </c:pt>
                      <c:pt idx="25">
                        <c:v>48.050280907999998</c:v>
                      </c:pt>
                      <c:pt idx="26">
                        <c:v>52.864573163000003</c:v>
                      </c:pt>
                      <c:pt idx="27">
                        <c:v>58.161222846999998</c:v>
                      </c:pt>
                      <c:pt idx="28">
                        <c:v>63.988558701000002</c:v>
                      </c:pt>
                      <c:pt idx="29">
                        <c:v>70.399751659000003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Berea_256!$E$39:$E$68</c15:sqref>
                        </c15:formulaRef>
                      </c:ext>
                    </c:extLst>
                    <c:numCache>
                      <c:formatCode>0.00E+00</c:formatCode>
                      <c:ptCount val="30"/>
                      <c:pt idx="0">
                        <c:v>-491.28332257</c:v>
                      </c:pt>
                      <c:pt idx="1">
                        <c:v>-490.36254998999999</c:v>
                      </c:pt>
                      <c:pt idx="2">
                        <c:v>-486.47484357000002</c:v>
                      </c:pt>
                      <c:pt idx="3">
                        <c:v>-476.34634525000001</c:v>
                      </c:pt>
                      <c:pt idx="4">
                        <c:v>-458.95397438999998</c:v>
                      </c:pt>
                      <c:pt idx="5">
                        <c:v>-427.54539879999999</c:v>
                      </c:pt>
                      <c:pt idx="6">
                        <c:v>-390.71449581000002</c:v>
                      </c:pt>
                      <c:pt idx="7">
                        <c:v>-345.59663965999999</c:v>
                      </c:pt>
                      <c:pt idx="8">
                        <c:v>-294.64722386</c:v>
                      </c:pt>
                      <c:pt idx="9">
                        <c:v>-242.26549517999999</c:v>
                      </c:pt>
                      <c:pt idx="10">
                        <c:v>-185.17759555000001</c:v>
                      </c:pt>
                      <c:pt idx="11">
                        <c:v>-136.88818942</c:v>
                      </c:pt>
                      <c:pt idx="12">
                        <c:v>-86.450313945999994</c:v>
                      </c:pt>
                      <c:pt idx="13">
                        <c:v>-42.662462622</c:v>
                      </c:pt>
                      <c:pt idx="14">
                        <c:v>-2.4553935322</c:v>
                      </c:pt>
                      <c:pt idx="15">
                        <c:v>47.061709366999999</c:v>
                      </c:pt>
                      <c:pt idx="16">
                        <c:v>85.427233307999998</c:v>
                      </c:pt>
                      <c:pt idx="17">
                        <c:v>108.24193154</c:v>
                      </c:pt>
                      <c:pt idx="18">
                        <c:v>119.29120244000001</c:v>
                      </c:pt>
                      <c:pt idx="19">
                        <c:v>96.476504203000005</c:v>
                      </c:pt>
                      <c:pt idx="20">
                        <c:v>86.859546202000004</c:v>
                      </c:pt>
                      <c:pt idx="21">
                        <c:v>65.170236666999998</c:v>
                      </c:pt>
                      <c:pt idx="22">
                        <c:v>46.038628729000003</c:v>
                      </c:pt>
                      <c:pt idx="23">
                        <c:v>26.395480470999999</c:v>
                      </c:pt>
                      <c:pt idx="24">
                        <c:v>15.755441832000001</c:v>
                      </c:pt>
                      <c:pt idx="25">
                        <c:v>9.2077257457999995</c:v>
                      </c:pt>
                      <c:pt idx="26">
                        <c:v>5.4223273835999999</c:v>
                      </c:pt>
                      <c:pt idx="27">
                        <c:v>4.1946306174999997</c:v>
                      </c:pt>
                      <c:pt idx="28">
                        <c:v>3.2738580429000002</c:v>
                      </c:pt>
                      <c:pt idx="29">
                        <c:v>1.7392370853000001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2"/>
                <c:order val="2"/>
                <c:tx>
                  <c:v>1</c:v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Berea256_improved!$A$39:$A$68</c15:sqref>
                        </c15:formulaRef>
                      </c:ext>
                    </c:extLst>
                    <c:numCache>
                      <c:formatCode>0.00E+00</c:formatCode>
                      <c:ptCount val="30"/>
                      <c:pt idx="0">
                        <c:v>4.6578499999999998</c:v>
                      </c:pt>
                      <c:pt idx="1">
                        <c:v>5.115412332</c:v>
                      </c:pt>
                      <c:pt idx="2">
                        <c:v>5.6179231461999999</c:v>
                      </c:pt>
                      <c:pt idx="3">
                        <c:v>6.1697979415999997</c:v>
                      </c:pt>
                      <c:pt idx="4">
                        <c:v>6.7758859724000002</c:v>
                      </c:pt>
                      <c:pt idx="5">
                        <c:v>7.4415128576000003</c:v>
                      </c:pt>
                      <c:pt idx="6">
                        <c:v>8.1725273764999997</c:v>
                      </c:pt>
                      <c:pt idx="7">
                        <c:v>8.9753528613999993</c:v>
                      </c:pt>
                      <c:pt idx="8">
                        <c:v>9.8570436385000004</c:v>
                      </c:pt>
                      <c:pt idx="9">
                        <c:v>10.825347013</c:v>
                      </c:pt>
                      <c:pt idx="10">
                        <c:v>11.888771345</c:v>
                      </c:pt>
                      <c:pt idx="11">
                        <c:v>13.056660809</c:v>
                      </c:pt>
                      <c:pt idx="12">
                        <c:v>14.339277504</c:v>
                      </c:pt>
                      <c:pt idx="13">
                        <c:v>15.747891618000001</c:v>
                      </c:pt>
                      <c:pt idx="14">
                        <c:v>17.294880467999999</c:v>
                      </c:pt>
                      <c:pt idx="15">
                        <c:v>18.993837247999998</c:v>
                      </c:pt>
                      <c:pt idx="16">
                        <c:v>20.859690478000001</c:v>
                      </c:pt>
                      <c:pt idx="17">
                        <c:v>22.908835173</c:v>
                      </c:pt>
                      <c:pt idx="18">
                        <c:v>25.159276909999999</c:v>
                      </c:pt>
                      <c:pt idx="19">
                        <c:v>27.630790037000001</c:v>
                      </c:pt>
                      <c:pt idx="20">
                        <c:v>30.345091426</c:v>
                      </c:pt>
                      <c:pt idx="21">
                        <c:v>33.326031301</c:v>
                      </c:pt>
                      <c:pt idx="22">
                        <c:v>36.599802805000003</c:v>
                      </c:pt>
                      <c:pt idx="23">
                        <c:v>40.195172153999998</c:v>
                      </c:pt>
                      <c:pt idx="24">
                        <c:v>44.143731404999997</c:v>
                      </c:pt>
                      <c:pt idx="25">
                        <c:v>48.480176049000001</c:v>
                      </c:pt>
                      <c:pt idx="26">
                        <c:v>53.242609877</c:v>
                      </c:pt>
                      <c:pt idx="27">
                        <c:v>58.472879796000001</c:v>
                      </c:pt>
                      <c:pt idx="28">
                        <c:v>64.216943524000001</c:v>
                      </c:pt>
                      <c:pt idx="29">
                        <c:v>70.525273427000002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Berea256_improved!$B$39:$B$68</c15:sqref>
                        </c15:formulaRef>
                      </c:ext>
                    </c:extLst>
                    <c:numCache>
                      <c:formatCode>0.00E+00</c:formatCode>
                      <c:ptCount val="30"/>
                      <c:pt idx="0">
                        <c:v>-428.26155524000001</c:v>
                      </c:pt>
                      <c:pt idx="1">
                        <c:v>-425.60154557999999</c:v>
                      </c:pt>
                      <c:pt idx="2">
                        <c:v>-415.26843113000001</c:v>
                      </c:pt>
                      <c:pt idx="3">
                        <c:v>-385.18986036000001</c:v>
                      </c:pt>
                      <c:pt idx="4">
                        <c:v>-349.07511383000002</c:v>
                      </c:pt>
                      <c:pt idx="5">
                        <c:v>-306.41265120999998</c:v>
                      </c:pt>
                      <c:pt idx="6">
                        <c:v>-253.41707414000001</c:v>
                      </c:pt>
                      <c:pt idx="7">
                        <c:v>-198.37533579000001</c:v>
                      </c:pt>
                      <c:pt idx="8">
                        <c:v>-144.56129421</c:v>
                      </c:pt>
                      <c:pt idx="9">
                        <c:v>-100.56882675999999</c:v>
                      </c:pt>
                      <c:pt idx="10">
                        <c:v>-62.407918944000002</c:v>
                      </c:pt>
                      <c:pt idx="11">
                        <c:v>-22.507774045000001</c:v>
                      </c:pt>
                      <c:pt idx="12">
                        <c:v>4.5015548089999999</c:v>
                      </c:pt>
                      <c:pt idx="13">
                        <c:v>32.840888493000001</c:v>
                      </c:pt>
                      <c:pt idx="14">
                        <c:v>46.550169048000001</c:v>
                      </c:pt>
                      <c:pt idx="15">
                        <c:v>52.790960941999998</c:v>
                      </c:pt>
                      <c:pt idx="16">
                        <c:v>64.556388283999993</c:v>
                      </c:pt>
                      <c:pt idx="17">
                        <c:v>80.721062371000002</c:v>
                      </c:pt>
                      <c:pt idx="18">
                        <c:v>67.421014072000006</c:v>
                      </c:pt>
                      <c:pt idx="19">
                        <c:v>72.229493071999997</c:v>
                      </c:pt>
                      <c:pt idx="20">
                        <c:v>59.031752836999999</c:v>
                      </c:pt>
                      <c:pt idx="21">
                        <c:v>57.701748006999999</c:v>
                      </c:pt>
                      <c:pt idx="22">
                        <c:v>42.150922303000002</c:v>
                      </c:pt>
                      <c:pt idx="23">
                        <c:v>37.035519110999999</c:v>
                      </c:pt>
                      <c:pt idx="24">
                        <c:v>25.577015960000001</c:v>
                      </c:pt>
                      <c:pt idx="25">
                        <c:v>16.778522469999999</c:v>
                      </c:pt>
                      <c:pt idx="26">
                        <c:v>11.049270894999999</c:v>
                      </c:pt>
                      <c:pt idx="27">
                        <c:v>5.7292515751000002</c:v>
                      </c:pt>
                      <c:pt idx="28">
                        <c:v>2.8646257876000001</c:v>
                      </c:pt>
                      <c:pt idx="29">
                        <c:v>1.0230806384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3"/>
                <c:order val="3"/>
                <c:tx>
                  <c:v>2</c:v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Berea256_improved!$E$39:$E$68</c15:sqref>
                        </c15:formulaRef>
                      </c:ext>
                    </c:extLst>
                    <c:numCache>
                      <c:formatCode>0.00E+00</c:formatCode>
                      <c:ptCount val="30"/>
                      <c:pt idx="0">
                        <c:v>4.6578499999999998</c:v>
                      </c:pt>
                      <c:pt idx="1">
                        <c:v>5.0966695718999997</c:v>
                      </c:pt>
                      <c:pt idx="2">
                        <c:v>5.5768306677000004</c:v>
                      </c:pt>
                      <c:pt idx="3">
                        <c:v>6.1022281034999999</c:v>
                      </c:pt>
                      <c:pt idx="4">
                        <c:v>6.6771236291999996</c:v>
                      </c:pt>
                      <c:pt idx="5">
                        <c:v>7.3061804972999997</c:v>
                      </c:pt>
                      <c:pt idx="6">
                        <c:v>7.9945012887000004</c:v>
                      </c:pt>
                      <c:pt idx="7">
                        <c:v>8.7476693026000003</c:v>
                      </c:pt>
                      <c:pt idx="8">
                        <c:v>9.5717938448000002</c:v>
                      </c:pt>
                      <c:pt idx="9">
                        <c:v>10.473559784000001</c:v>
                      </c:pt>
                      <c:pt idx="10">
                        <c:v>11.460281773</c:v>
                      </c:pt>
                      <c:pt idx="11">
                        <c:v>12.539963588999999</c:v>
                      </c:pt>
                      <c:pt idx="12">
                        <c:v>13.721363044</c:v>
                      </c:pt>
                      <c:pt idx="13">
                        <c:v>15.014063036</c:v>
                      </c:pt>
                      <c:pt idx="14">
                        <c:v>16.428549272000001</c:v>
                      </c:pt>
                      <c:pt idx="15">
                        <c:v>17.976295325999999</c:v>
                      </c:pt>
                      <c:pt idx="16">
                        <c:v>19.669855707</c:v>
                      </c:pt>
                      <c:pt idx="17">
                        <c:v>21.522967692999998</c:v>
                      </c:pt>
                      <c:pt idx="18">
                        <c:v>23.550662760000002</c:v>
                      </c:pt>
                      <c:pt idx="19">
                        <c:v>25.769388513999999</c:v>
                      </c:pt>
                      <c:pt idx="20">
                        <c:v>28.197142099000001</c:v>
                      </c:pt>
                      <c:pt idx="21">
                        <c:v>30.853616186</c:v>
                      </c:pt>
                      <c:pt idx="22">
                        <c:v>33.760358707000002</c:v>
                      </c:pt>
                      <c:pt idx="23">
                        <c:v>36.940947637999997</c:v>
                      </c:pt>
                      <c:pt idx="24">
                        <c:v>40.421182260000002</c:v>
                      </c:pt>
                      <c:pt idx="25">
                        <c:v>44.229292417000003</c:v>
                      </c:pt>
                      <c:pt idx="26">
                        <c:v>48.396167513000002</c:v>
                      </c:pt>
                      <c:pt idx="27">
                        <c:v>52.955607063999999</c:v>
                      </c:pt>
                      <c:pt idx="28">
                        <c:v>57.944594864000003</c:v>
                      </c:pt>
                      <c:pt idx="29">
                        <c:v>63.403598977999998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Berea256_improved!$F$39:$F$68</c15:sqref>
                        </c15:formulaRef>
                      </c:ext>
                    </c:extLst>
                    <c:numCache>
                      <c:formatCode>0.00E+00</c:formatCode>
                      <c:ptCount val="30"/>
                      <c:pt idx="0">
                        <c:v>-416.39381983999999</c:v>
                      </c:pt>
                      <c:pt idx="1">
                        <c:v>-413.32457792000002</c:v>
                      </c:pt>
                      <c:pt idx="2">
                        <c:v>-402.99146346999999</c:v>
                      </c:pt>
                      <c:pt idx="3">
                        <c:v>-377.92598783</c:v>
                      </c:pt>
                      <c:pt idx="4">
                        <c:v>-342.32278160999999</c:v>
                      </c:pt>
                      <c:pt idx="5">
                        <c:v>-299.66031899000001</c:v>
                      </c:pt>
                      <c:pt idx="6">
                        <c:v>-253.11014994000001</c:v>
                      </c:pt>
                      <c:pt idx="7">
                        <c:v>-200.62611319000001</c:v>
                      </c:pt>
                      <c:pt idx="8">
                        <c:v>-152.234399</c:v>
                      </c:pt>
                      <c:pt idx="9">
                        <c:v>-110.18578476</c:v>
                      </c:pt>
                      <c:pt idx="10">
                        <c:v>-68.137170518999994</c:v>
                      </c:pt>
                      <c:pt idx="11">
                        <c:v>-33.557044939999997</c:v>
                      </c:pt>
                      <c:pt idx="12">
                        <c:v>-2.6600096599</c:v>
                      </c:pt>
                      <c:pt idx="13">
                        <c:v>20.461612767999998</c:v>
                      </c:pt>
                      <c:pt idx="14">
                        <c:v>45.936320664999997</c:v>
                      </c:pt>
                      <c:pt idx="15">
                        <c:v>56.780975431999998</c:v>
                      </c:pt>
                      <c:pt idx="16">
                        <c:v>63.226383454</c:v>
                      </c:pt>
                      <c:pt idx="17">
                        <c:v>68.239478582999993</c:v>
                      </c:pt>
                      <c:pt idx="18">
                        <c:v>83.687996222999999</c:v>
                      </c:pt>
                      <c:pt idx="19">
                        <c:v>70.285639859</c:v>
                      </c:pt>
                      <c:pt idx="20">
                        <c:v>65.988701177999999</c:v>
                      </c:pt>
                      <c:pt idx="21">
                        <c:v>62.203302815999997</c:v>
                      </c:pt>
                      <c:pt idx="22">
                        <c:v>56.371743176999999</c:v>
                      </c:pt>
                      <c:pt idx="23">
                        <c:v>45.834012600999998</c:v>
                      </c:pt>
                      <c:pt idx="24">
                        <c:v>40.718609409000003</c:v>
                      </c:pt>
                      <c:pt idx="25">
                        <c:v>30.999343344</c:v>
                      </c:pt>
                      <c:pt idx="26">
                        <c:v>21.996233726</c:v>
                      </c:pt>
                      <c:pt idx="27">
                        <c:v>13.504664427</c:v>
                      </c:pt>
                      <c:pt idx="28">
                        <c:v>6.3430999581999998</c:v>
                      </c:pt>
                      <c:pt idx="29">
                        <c:v>2.1484693407000002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425161352"/>
        <c:scaling>
          <c:orientation val="minMax"/>
          <c:max val="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Min-Radius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161744"/>
        <c:crosses val="autoZero"/>
        <c:crossBetween val="midCat"/>
      </c:valAx>
      <c:valAx>
        <c:axId val="4251617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Euler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161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813845144356956"/>
          <c:y val="0.60582020997375319"/>
          <c:w val="0.10884733158355207"/>
          <c:h val="0.2343766404199475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Network</a:t>
            </a:r>
            <a:r>
              <a:rPr lang="en-GB" baseline="0"/>
              <a:t> PSD</a:t>
            </a:r>
            <a:endParaRPr lang="en-GB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CT</c:v>
          </c:tx>
          <c:spPr>
            <a:ln w="38100"/>
          </c:spPr>
          <c:marker>
            <c:symbol val="none"/>
          </c:marker>
          <c:xVal>
            <c:numRef>
              <c:f>Berea_256!$A$3:$A$33</c:f>
              <c:numCache>
                <c:formatCode>0.00E+00</c:formatCode>
                <c:ptCount val="31"/>
                <c:pt idx="0">
                  <c:v>4.53634</c:v>
                </c:pt>
                <c:pt idx="1">
                  <c:v>6.7800153332999997</c:v>
                </c:pt>
                <c:pt idx="2">
                  <c:v>9.0236906667000003</c:v>
                </c:pt>
                <c:pt idx="3">
                  <c:v>11.267366000000001</c:v>
                </c:pt>
                <c:pt idx="4">
                  <c:v>13.511041333</c:v>
                </c:pt>
                <c:pt idx="5">
                  <c:v>15.754716667</c:v>
                </c:pt>
                <c:pt idx="6">
                  <c:v>17.998391999999999</c:v>
                </c:pt>
                <c:pt idx="7">
                  <c:v>20.242067333000001</c:v>
                </c:pt>
                <c:pt idx="8">
                  <c:v>22.485742667</c:v>
                </c:pt>
                <c:pt idx="9">
                  <c:v>24.729417999999999</c:v>
                </c:pt>
                <c:pt idx="10">
                  <c:v>26.973093333000001</c:v>
                </c:pt>
                <c:pt idx="11">
                  <c:v>29.216768667</c:v>
                </c:pt>
                <c:pt idx="12">
                  <c:v>31.460443999999999</c:v>
                </c:pt>
                <c:pt idx="13">
                  <c:v>33.704119333000001</c:v>
                </c:pt>
                <c:pt idx="14">
                  <c:v>35.947794666999997</c:v>
                </c:pt>
                <c:pt idx="15">
                  <c:v>38.191470000000002</c:v>
                </c:pt>
                <c:pt idx="16">
                  <c:v>40.435145333000001</c:v>
                </c:pt>
                <c:pt idx="17">
                  <c:v>42.678820666999997</c:v>
                </c:pt>
                <c:pt idx="18">
                  <c:v>44.922496000000002</c:v>
                </c:pt>
                <c:pt idx="19">
                  <c:v>47.166171333000001</c:v>
                </c:pt>
                <c:pt idx="20">
                  <c:v>49.409846666999997</c:v>
                </c:pt>
                <c:pt idx="21">
                  <c:v>51.653522000000002</c:v>
                </c:pt>
                <c:pt idx="22">
                  <c:v>53.897197333000001</c:v>
                </c:pt>
                <c:pt idx="23">
                  <c:v>56.140872666999996</c:v>
                </c:pt>
                <c:pt idx="24">
                  <c:v>58.384548000000002</c:v>
                </c:pt>
                <c:pt idx="25">
                  <c:v>60.628223333000001</c:v>
                </c:pt>
                <c:pt idx="26">
                  <c:v>62.871898667000004</c:v>
                </c:pt>
                <c:pt idx="27">
                  <c:v>65.115573999999995</c:v>
                </c:pt>
                <c:pt idx="28">
                  <c:v>67.359249332999994</c:v>
                </c:pt>
                <c:pt idx="29">
                  <c:v>69.602924666999996</c:v>
                </c:pt>
                <c:pt idx="30">
                  <c:v>71.846599999999995</c:v>
                </c:pt>
              </c:numCache>
            </c:numRef>
          </c:xVal>
          <c:yVal>
            <c:numRef>
              <c:f>Berea_256!$C$3:$C$33</c:f>
              <c:numCache>
                <c:formatCode>0.00E+00</c:formatCode>
                <c:ptCount val="31"/>
                <c:pt idx="0">
                  <c:v>3.0585299802000001E-7</c:v>
                </c:pt>
                <c:pt idx="1">
                  <c:v>6.432699545E-3</c:v>
                </c:pt>
                <c:pt idx="2">
                  <c:v>6.0518551083999998E-2</c:v>
                </c:pt>
                <c:pt idx="3">
                  <c:v>9.7304112753999999E-2</c:v>
                </c:pt>
                <c:pt idx="4">
                  <c:v>8.3400954713999997E-2</c:v>
                </c:pt>
                <c:pt idx="5">
                  <c:v>6.6591567911999994E-2</c:v>
                </c:pt>
                <c:pt idx="6">
                  <c:v>6.9928431193000004E-2</c:v>
                </c:pt>
                <c:pt idx="7">
                  <c:v>9.2497023319000005E-2</c:v>
                </c:pt>
                <c:pt idx="8">
                  <c:v>6.8721228846999993E-2</c:v>
                </c:pt>
                <c:pt idx="9">
                  <c:v>6.0358585053999998E-2</c:v>
                </c:pt>
                <c:pt idx="10">
                  <c:v>8.7905854611000006E-2</c:v>
                </c:pt>
                <c:pt idx="11">
                  <c:v>4.4364609050000003E-2</c:v>
                </c:pt>
                <c:pt idx="12">
                  <c:v>6.844534696E-2</c:v>
                </c:pt>
                <c:pt idx="13">
                  <c:v>1.4406295918E-2</c:v>
                </c:pt>
                <c:pt idx="14">
                  <c:v>4.9476029912000001E-2</c:v>
                </c:pt>
                <c:pt idx="15">
                  <c:v>1.9719578323E-2</c:v>
                </c:pt>
                <c:pt idx="16">
                  <c:v>1.9399652207E-2</c:v>
                </c:pt>
                <c:pt idx="17">
                  <c:v>3.3744471000999997E-2</c:v>
                </c:pt>
                <c:pt idx="18">
                  <c:v>3.1484522871999998E-3</c:v>
                </c:pt>
                <c:pt idx="19">
                  <c:v>1.1198815137999999E-2</c:v>
                </c:pt>
                <c:pt idx="20">
                  <c:v>1.2586778973E-2</c:v>
                </c:pt>
                <c:pt idx="21">
                  <c:v>1.0165031196999999E-2</c:v>
                </c:pt>
                <c:pt idx="22">
                  <c:v>3.2946506098000001E-3</c:v>
                </c:pt>
                <c:pt idx="23">
                  <c:v>5.1894074199000002E-3</c:v>
                </c:pt>
                <c:pt idx="24">
                  <c:v>1.3546219679999999E-3</c:v>
                </c:pt>
                <c:pt idx="25">
                  <c:v>2.4107314498999998E-3</c:v>
                </c:pt>
                <c:pt idx="26">
                  <c:v>3.5032467206999999E-3</c:v>
                </c:pt>
                <c:pt idx="27">
                  <c:v>1.2469620025000001E-3</c:v>
                </c:pt>
                <c:pt idx="28">
                  <c:v>1.6785242517999999E-3</c:v>
                </c:pt>
                <c:pt idx="29">
                  <c:v>7.9521642990999999E-6</c:v>
                </c:pt>
                <c:pt idx="30">
                  <c:v>9.9952756182000008E-4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3B7D-47C3-9377-84BEA14AD2A7}"/>
            </c:ext>
          </c:extLst>
        </c:ser>
        <c:ser>
          <c:idx val="4"/>
          <c:order val="4"/>
          <c:tx>
            <c:v>3</c:v>
          </c:tx>
          <c:marker>
            <c:symbol val="none"/>
          </c:marker>
          <c:xVal>
            <c:numRef>
              <c:f>Berea256_improved!$X$3:$X$33</c:f>
              <c:numCache>
                <c:formatCode>0.00E+00</c:formatCode>
                <c:ptCount val="31"/>
                <c:pt idx="0">
                  <c:v>4.6578499999999998</c:v>
                </c:pt>
                <c:pt idx="1">
                  <c:v>7.0541650000000002</c:v>
                </c:pt>
                <c:pt idx="2">
                  <c:v>9.4504800000000007</c:v>
                </c:pt>
                <c:pt idx="3">
                  <c:v>11.846795</c:v>
                </c:pt>
                <c:pt idx="4">
                  <c:v>14.24311</c:v>
                </c:pt>
                <c:pt idx="5">
                  <c:v>16.639424999999999</c:v>
                </c:pt>
                <c:pt idx="6">
                  <c:v>19.035740000000001</c:v>
                </c:pt>
                <c:pt idx="7">
                  <c:v>21.432054999999998</c:v>
                </c:pt>
                <c:pt idx="8">
                  <c:v>23.82837</c:v>
                </c:pt>
                <c:pt idx="9">
                  <c:v>26.224685000000001</c:v>
                </c:pt>
                <c:pt idx="10">
                  <c:v>28.620999999999999</c:v>
                </c:pt>
                <c:pt idx="11">
                  <c:v>31.017315</c:v>
                </c:pt>
                <c:pt idx="12">
                  <c:v>33.413629999999998</c:v>
                </c:pt>
                <c:pt idx="13">
                  <c:v>35.809944999999999</c:v>
                </c:pt>
                <c:pt idx="14">
                  <c:v>38.20626</c:v>
                </c:pt>
                <c:pt idx="15">
                  <c:v>40.602575000000002</c:v>
                </c:pt>
                <c:pt idx="16">
                  <c:v>42.998890000000003</c:v>
                </c:pt>
                <c:pt idx="17">
                  <c:v>45.395204999999997</c:v>
                </c:pt>
                <c:pt idx="18">
                  <c:v>47.791519999999998</c:v>
                </c:pt>
                <c:pt idx="19">
                  <c:v>50.187835</c:v>
                </c:pt>
                <c:pt idx="20">
                  <c:v>52.584150000000001</c:v>
                </c:pt>
                <c:pt idx="21">
                  <c:v>54.980465000000002</c:v>
                </c:pt>
                <c:pt idx="22">
                  <c:v>57.376779999999997</c:v>
                </c:pt>
                <c:pt idx="23">
                  <c:v>59.773094999999998</c:v>
                </c:pt>
                <c:pt idx="24">
                  <c:v>62.169409999999999</c:v>
                </c:pt>
                <c:pt idx="25">
                  <c:v>64.565725</c:v>
                </c:pt>
                <c:pt idx="26">
                  <c:v>66.962040000000002</c:v>
                </c:pt>
                <c:pt idx="27">
                  <c:v>69.358355000000003</c:v>
                </c:pt>
                <c:pt idx="28">
                  <c:v>71.754670000000004</c:v>
                </c:pt>
                <c:pt idx="29">
                  <c:v>74.150985000000006</c:v>
                </c:pt>
                <c:pt idx="30">
                  <c:v>76.547300000000007</c:v>
                </c:pt>
              </c:numCache>
              <c:extLst xmlns:c15="http://schemas.microsoft.com/office/drawing/2012/chart"/>
            </c:numRef>
          </c:xVal>
          <c:yVal>
            <c:numRef>
              <c:f>Berea256_improved!$Z$3:$Z$33</c:f>
              <c:numCache>
                <c:formatCode>0.00E+00</c:formatCode>
                <c:ptCount val="31"/>
                <c:pt idx="0">
                  <c:v>9.5874622664000005E-6</c:v>
                </c:pt>
                <c:pt idx="1">
                  <c:v>9.9446106878000005E-3</c:v>
                </c:pt>
                <c:pt idx="2">
                  <c:v>4.9790498645E-2</c:v>
                </c:pt>
                <c:pt idx="3">
                  <c:v>6.9133851172999999E-2</c:v>
                </c:pt>
                <c:pt idx="4">
                  <c:v>6.7101592503000004E-2</c:v>
                </c:pt>
                <c:pt idx="5">
                  <c:v>4.8468921232000001E-2</c:v>
                </c:pt>
                <c:pt idx="6">
                  <c:v>8.5914035742999995E-2</c:v>
                </c:pt>
                <c:pt idx="7">
                  <c:v>6.6732482253999997E-2</c:v>
                </c:pt>
                <c:pt idx="8">
                  <c:v>5.1321195158000002E-2</c:v>
                </c:pt>
                <c:pt idx="9">
                  <c:v>5.8689179781000002E-2</c:v>
                </c:pt>
                <c:pt idx="10">
                  <c:v>5.0141039243999999E-2</c:v>
                </c:pt>
                <c:pt idx="11">
                  <c:v>4.8200176868000003E-2</c:v>
                </c:pt>
                <c:pt idx="12">
                  <c:v>4.0978410558E-2</c:v>
                </c:pt>
                <c:pt idx="13">
                  <c:v>5.2421064078999997E-2</c:v>
                </c:pt>
                <c:pt idx="14">
                  <c:v>2.8956595578E-2</c:v>
                </c:pt>
                <c:pt idx="15">
                  <c:v>3.8816130467999997E-2</c:v>
                </c:pt>
                <c:pt idx="16">
                  <c:v>5.1780802299999998E-2</c:v>
                </c:pt>
                <c:pt idx="17">
                  <c:v>2.9865308409999999E-2</c:v>
                </c:pt>
                <c:pt idx="18">
                  <c:v>1.4424071287E-2</c:v>
                </c:pt>
                <c:pt idx="19">
                  <c:v>3.4800168595E-2</c:v>
                </c:pt>
                <c:pt idx="20">
                  <c:v>9.9539068029000002E-3</c:v>
                </c:pt>
                <c:pt idx="21">
                  <c:v>2.2399963274000002E-2</c:v>
                </c:pt>
                <c:pt idx="22">
                  <c:v>7.8677371410999994E-3</c:v>
                </c:pt>
                <c:pt idx="23">
                  <c:v>1.7205337080000001E-2</c:v>
                </c:pt>
                <c:pt idx="24">
                  <c:v>5.3683927149999998E-3</c:v>
                </c:pt>
                <c:pt idx="25">
                  <c:v>7.3374183543999999E-3</c:v>
                </c:pt>
                <c:pt idx="26">
                  <c:v>7.3116602258000004E-3</c:v>
                </c:pt>
                <c:pt idx="27">
                  <c:v>9.0374014178999998E-3</c:v>
                </c:pt>
                <c:pt idx="28">
                  <c:v>6.0236335765000001E-3</c:v>
                </c:pt>
                <c:pt idx="29">
                  <c:v>5.3740757055000003E-3</c:v>
                </c:pt>
                <c:pt idx="30">
                  <c:v>4.6307516799999997E-3</c:v>
                </c:pt>
              </c:numCache>
              <c:extLst xmlns:c15="http://schemas.microsoft.com/office/drawing/2012/chart"/>
            </c:numRef>
          </c:yVal>
          <c:smooth val="0"/>
        </c:ser>
        <c:ser>
          <c:idx val="5"/>
          <c:order val="5"/>
          <c:tx>
            <c:v>5</c:v>
          </c:tx>
          <c:marker>
            <c:symbol val="none"/>
          </c:marker>
          <c:xVal>
            <c:numRef>
              <c:f>Berea256_improved!$AF$3:$AF$33</c:f>
              <c:numCache>
                <c:formatCode>0.00E+00</c:formatCode>
                <c:ptCount val="31"/>
                <c:pt idx="0">
                  <c:v>4.6463700000000001</c:v>
                </c:pt>
                <c:pt idx="1">
                  <c:v>7.0732676666999996</c:v>
                </c:pt>
                <c:pt idx="2">
                  <c:v>9.5001653333</c:v>
                </c:pt>
                <c:pt idx="3">
                  <c:v>11.927063</c:v>
                </c:pt>
                <c:pt idx="4">
                  <c:v>14.353960667000001</c:v>
                </c:pt>
                <c:pt idx="5">
                  <c:v>16.780858333000001</c:v>
                </c:pt>
                <c:pt idx="6">
                  <c:v>19.207756</c:v>
                </c:pt>
                <c:pt idx="7">
                  <c:v>21.634653666999998</c:v>
                </c:pt>
                <c:pt idx="8">
                  <c:v>24.061551333000001</c:v>
                </c:pt>
                <c:pt idx="9">
                  <c:v>26.488448999999999</c:v>
                </c:pt>
                <c:pt idx="10">
                  <c:v>28.915346667000001</c:v>
                </c:pt>
                <c:pt idx="11">
                  <c:v>31.342244333</c:v>
                </c:pt>
                <c:pt idx="12">
                  <c:v>33.769142000000002</c:v>
                </c:pt>
                <c:pt idx="13">
                  <c:v>36.196039667000001</c:v>
                </c:pt>
                <c:pt idx="14">
                  <c:v>38.622937333000003</c:v>
                </c:pt>
                <c:pt idx="15">
                  <c:v>41.049835000000002</c:v>
                </c:pt>
                <c:pt idx="16">
                  <c:v>43.476732667</c:v>
                </c:pt>
                <c:pt idx="17">
                  <c:v>45.903630333000002</c:v>
                </c:pt>
                <c:pt idx="18">
                  <c:v>48.330528000000001</c:v>
                </c:pt>
                <c:pt idx="19">
                  <c:v>50.757425667</c:v>
                </c:pt>
                <c:pt idx="20">
                  <c:v>53.184323333000002</c:v>
                </c:pt>
                <c:pt idx="21">
                  <c:v>55.611221</c:v>
                </c:pt>
                <c:pt idx="22">
                  <c:v>58.038118666999999</c:v>
                </c:pt>
                <c:pt idx="23">
                  <c:v>60.465016333000001</c:v>
                </c:pt>
                <c:pt idx="24">
                  <c:v>62.891914</c:v>
                </c:pt>
                <c:pt idx="25">
                  <c:v>65.318811667000006</c:v>
                </c:pt>
                <c:pt idx="26">
                  <c:v>67.745709332999994</c:v>
                </c:pt>
                <c:pt idx="27">
                  <c:v>70.172606999999999</c:v>
                </c:pt>
                <c:pt idx="28">
                  <c:v>72.599504667000005</c:v>
                </c:pt>
                <c:pt idx="29">
                  <c:v>75.026402332999993</c:v>
                </c:pt>
                <c:pt idx="30">
                  <c:v>77.453299999999999</c:v>
                </c:pt>
              </c:numCache>
            </c:numRef>
          </c:xVal>
          <c:yVal>
            <c:numRef>
              <c:f>Berea256_improved!$AH$3:$AH$33</c:f>
              <c:numCache>
                <c:formatCode>0.00E+00</c:formatCode>
                <c:ptCount val="31"/>
                <c:pt idx="0">
                  <c:v>2.9845955652E-7</c:v>
                </c:pt>
                <c:pt idx="1">
                  <c:v>1.7282020148999998E-2</c:v>
                </c:pt>
                <c:pt idx="2">
                  <c:v>6.9762271079000002E-2</c:v>
                </c:pt>
                <c:pt idx="3">
                  <c:v>8.0005712551999994E-2</c:v>
                </c:pt>
                <c:pt idx="4">
                  <c:v>6.5043026727999997E-2</c:v>
                </c:pt>
                <c:pt idx="5">
                  <c:v>5.6695104909000003E-2</c:v>
                </c:pt>
                <c:pt idx="6">
                  <c:v>7.2581515712E-2</c:v>
                </c:pt>
                <c:pt idx="7">
                  <c:v>5.7553472704999997E-2</c:v>
                </c:pt>
                <c:pt idx="8">
                  <c:v>5.0852461229000001E-2</c:v>
                </c:pt>
                <c:pt idx="9">
                  <c:v>7.5251237136999993E-2</c:v>
                </c:pt>
                <c:pt idx="10">
                  <c:v>3.4225869721000002E-2</c:v>
                </c:pt>
                <c:pt idx="11">
                  <c:v>7.8771873209000004E-2</c:v>
                </c:pt>
                <c:pt idx="12">
                  <c:v>1.6231131589000001E-2</c:v>
                </c:pt>
                <c:pt idx="13">
                  <c:v>5.2875724503000002E-2</c:v>
                </c:pt>
                <c:pt idx="14">
                  <c:v>4.7437187173000002E-2</c:v>
                </c:pt>
                <c:pt idx="15">
                  <c:v>2.5240738334999999E-2</c:v>
                </c:pt>
                <c:pt idx="16">
                  <c:v>4.5081141088000001E-2</c:v>
                </c:pt>
                <c:pt idx="17">
                  <c:v>2.5815869423000001E-2</c:v>
                </c:pt>
                <c:pt idx="18">
                  <c:v>1.9567021277E-2</c:v>
                </c:pt>
                <c:pt idx="19">
                  <c:v>2.0872480999E-2</c:v>
                </c:pt>
                <c:pt idx="20">
                  <c:v>1.3088051909E-2</c:v>
                </c:pt>
                <c:pt idx="21">
                  <c:v>1.4696454514E-2</c:v>
                </c:pt>
                <c:pt idx="22">
                  <c:v>1.1127179379999999E-2</c:v>
                </c:pt>
                <c:pt idx="23">
                  <c:v>9.8718510446E-3</c:v>
                </c:pt>
                <c:pt idx="24">
                  <c:v>8.0703564286999999E-3</c:v>
                </c:pt>
                <c:pt idx="25">
                  <c:v>1.2028820218000001E-2</c:v>
                </c:pt>
                <c:pt idx="26">
                  <c:v>9.0361646192999995E-3</c:v>
                </c:pt>
                <c:pt idx="27">
                  <c:v>2.8479012461000001E-3</c:v>
                </c:pt>
                <c:pt idx="28">
                  <c:v>1.9671461302E-3</c:v>
                </c:pt>
                <c:pt idx="29">
                  <c:v>2.4321492062999999E-3</c:v>
                </c:pt>
                <c:pt idx="30">
                  <c:v>3.6877673275E-3</c:v>
                </c:pt>
              </c:numCache>
            </c:numRef>
          </c:yVal>
          <c:smooth val="0"/>
        </c:ser>
        <c:ser>
          <c:idx val="6"/>
          <c:order val="6"/>
          <c:tx>
            <c:v>6</c:v>
          </c:tx>
          <c:marker>
            <c:symbol val="none"/>
          </c:marker>
          <c:xVal>
            <c:numRef>
              <c:f>Berea256_improved!$AJ$3:$AJ$33</c:f>
              <c:numCache>
                <c:formatCode>0.00E+00</c:formatCode>
                <c:ptCount val="31"/>
                <c:pt idx="0">
                  <c:v>4.6578499999999998</c:v>
                </c:pt>
                <c:pt idx="1">
                  <c:v>7.1437216667000003</c:v>
                </c:pt>
                <c:pt idx="2">
                  <c:v>9.6295933333000008</c:v>
                </c:pt>
                <c:pt idx="3">
                  <c:v>12.115465</c:v>
                </c:pt>
                <c:pt idx="4">
                  <c:v>14.601336667</c:v>
                </c:pt>
                <c:pt idx="5">
                  <c:v>17.087208333</c:v>
                </c:pt>
                <c:pt idx="6">
                  <c:v>19.573080000000001</c:v>
                </c:pt>
                <c:pt idx="7">
                  <c:v>22.058951666999999</c:v>
                </c:pt>
                <c:pt idx="8">
                  <c:v>24.544823333</c:v>
                </c:pt>
                <c:pt idx="9">
                  <c:v>27.030695000000001</c:v>
                </c:pt>
                <c:pt idx="10">
                  <c:v>29.516566666999999</c:v>
                </c:pt>
                <c:pt idx="11">
                  <c:v>32.002438333000001</c:v>
                </c:pt>
                <c:pt idx="12">
                  <c:v>34.488309999999998</c:v>
                </c:pt>
                <c:pt idx="13">
                  <c:v>36.974181667000003</c:v>
                </c:pt>
                <c:pt idx="14">
                  <c:v>39.460053332999998</c:v>
                </c:pt>
                <c:pt idx="15">
                  <c:v>41.945925000000003</c:v>
                </c:pt>
                <c:pt idx="16">
                  <c:v>44.431796667</c:v>
                </c:pt>
                <c:pt idx="17">
                  <c:v>46.917668333000002</c:v>
                </c:pt>
                <c:pt idx="18">
                  <c:v>49.40354</c:v>
                </c:pt>
                <c:pt idx="19">
                  <c:v>51.889411666999997</c:v>
                </c:pt>
                <c:pt idx="20">
                  <c:v>54.375283332999999</c:v>
                </c:pt>
                <c:pt idx="21">
                  <c:v>56.861154999999997</c:v>
                </c:pt>
                <c:pt idx="22">
                  <c:v>59.347026667000002</c:v>
                </c:pt>
                <c:pt idx="23">
                  <c:v>61.832898333000003</c:v>
                </c:pt>
                <c:pt idx="24">
                  <c:v>64.318770000000001</c:v>
                </c:pt>
                <c:pt idx="25">
                  <c:v>66.804641666999999</c:v>
                </c:pt>
                <c:pt idx="26">
                  <c:v>69.290513333000007</c:v>
                </c:pt>
                <c:pt idx="27">
                  <c:v>71.776385000000005</c:v>
                </c:pt>
                <c:pt idx="28">
                  <c:v>74.262256667000003</c:v>
                </c:pt>
                <c:pt idx="29">
                  <c:v>76.748128332999997</c:v>
                </c:pt>
                <c:pt idx="30">
                  <c:v>79.233999999999995</c:v>
                </c:pt>
              </c:numCache>
            </c:numRef>
          </c:xVal>
          <c:yVal>
            <c:numRef>
              <c:f>Berea256_improved!$AL$3:$AL$33</c:f>
              <c:numCache>
                <c:formatCode>0.00E+00</c:formatCode>
                <c:ptCount val="31"/>
                <c:pt idx="0">
                  <c:v>3.6772219679E-5</c:v>
                </c:pt>
                <c:pt idx="1">
                  <c:v>1.7871871099E-2</c:v>
                </c:pt>
                <c:pt idx="2">
                  <c:v>6.9858107683000006E-2</c:v>
                </c:pt>
                <c:pt idx="3">
                  <c:v>8.0227559628999995E-2</c:v>
                </c:pt>
                <c:pt idx="4">
                  <c:v>6.345228604E-2</c:v>
                </c:pt>
                <c:pt idx="5">
                  <c:v>5.8251258191999999E-2</c:v>
                </c:pt>
                <c:pt idx="6">
                  <c:v>7.5283347614000004E-2</c:v>
                </c:pt>
                <c:pt idx="7">
                  <c:v>5.8434820860999999E-2</c:v>
                </c:pt>
                <c:pt idx="8">
                  <c:v>4.8112910015000003E-2</c:v>
                </c:pt>
                <c:pt idx="9">
                  <c:v>7.5687840115000002E-2</c:v>
                </c:pt>
                <c:pt idx="10">
                  <c:v>4.2542985881999999E-2</c:v>
                </c:pt>
                <c:pt idx="11">
                  <c:v>5.9914387827000003E-2</c:v>
                </c:pt>
                <c:pt idx="12">
                  <c:v>4.2507706068999999E-2</c:v>
                </c:pt>
                <c:pt idx="13">
                  <c:v>3.2588793311000001E-2</c:v>
                </c:pt>
                <c:pt idx="14">
                  <c:v>4.2034449756E-2</c:v>
                </c:pt>
                <c:pt idx="15">
                  <c:v>3.0198301986000001E-2</c:v>
                </c:pt>
                <c:pt idx="16">
                  <c:v>3.0514306772999999E-2</c:v>
                </c:pt>
                <c:pt idx="17">
                  <c:v>2.6711528625000001E-2</c:v>
                </c:pt>
                <c:pt idx="18">
                  <c:v>3.0879333139000001E-2</c:v>
                </c:pt>
                <c:pt idx="19">
                  <c:v>2.0816324785999998E-2</c:v>
                </c:pt>
                <c:pt idx="20">
                  <c:v>1.892359746E-2</c:v>
                </c:pt>
                <c:pt idx="21">
                  <c:v>1.4577912207000001E-2</c:v>
                </c:pt>
                <c:pt idx="22">
                  <c:v>1.3538739859999999E-2</c:v>
                </c:pt>
                <c:pt idx="23">
                  <c:v>8.7735932661999992E-3</c:v>
                </c:pt>
                <c:pt idx="24">
                  <c:v>8.8869060928000003E-3</c:v>
                </c:pt>
                <c:pt idx="25">
                  <c:v>6.7077746177000002E-3</c:v>
                </c:pt>
                <c:pt idx="26">
                  <c:v>1.1090242388E-2</c:v>
                </c:pt>
                <c:pt idx="27">
                  <c:v>2.8843686556999999E-3</c:v>
                </c:pt>
                <c:pt idx="28">
                  <c:v>3.9887283147E-3</c:v>
                </c:pt>
                <c:pt idx="29">
                  <c:v>3.4278783407E-3</c:v>
                </c:pt>
                <c:pt idx="30">
                  <c:v>1.2753671757E-3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425416"/>
        <c:axId val="424423848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1"/>
                <c:tx>
                  <c:v>previous</c:v>
                </c:tx>
                <c:spPr>
                  <a:ln>
                    <a:prstDash val="dash"/>
                  </a:ln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Berea_256!$D$3:$D$33</c15:sqref>
                        </c15:formulaRef>
                      </c:ext>
                    </c:extLst>
                    <c:numCache>
                      <c:formatCode>0.00E+00</c:formatCode>
                      <c:ptCount val="31"/>
                      <c:pt idx="0">
                        <c:v>4.4154600000000004</c:v>
                      </c:pt>
                      <c:pt idx="1">
                        <c:v>6.8500546667000002</c:v>
                      </c:pt>
                      <c:pt idx="2">
                        <c:v>9.2846493333000009</c:v>
                      </c:pt>
                      <c:pt idx="3">
                        <c:v>11.719244</c:v>
                      </c:pt>
                      <c:pt idx="4">
                        <c:v>14.153838667</c:v>
                      </c:pt>
                      <c:pt idx="5">
                        <c:v>16.588433333000001</c:v>
                      </c:pt>
                      <c:pt idx="6">
                        <c:v>19.023028</c:v>
                      </c:pt>
                      <c:pt idx="7">
                        <c:v>21.457622666999999</c:v>
                      </c:pt>
                      <c:pt idx="8">
                        <c:v>23.892217333000001</c:v>
                      </c:pt>
                      <c:pt idx="9">
                        <c:v>26.326812</c:v>
                      </c:pt>
                      <c:pt idx="10">
                        <c:v>28.761406666999999</c:v>
                      </c:pt>
                      <c:pt idx="11">
                        <c:v>31.196001333000002</c:v>
                      </c:pt>
                      <c:pt idx="12">
                        <c:v>33.630595999999997</c:v>
                      </c:pt>
                      <c:pt idx="13">
                        <c:v>36.065190667000003</c:v>
                      </c:pt>
                      <c:pt idx="14">
                        <c:v>38.499785332999998</c:v>
                      </c:pt>
                      <c:pt idx="15">
                        <c:v>40.934379999999997</c:v>
                      </c:pt>
                      <c:pt idx="16">
                        <c:v>43.368974667000003</c:v>
                      </c:pt>
                      <c:pt idx="17">
                        <c:v>45.803569332999999</c:v>
                      </c:pt>
                      <c:pt idx="18">
                        <c:v>48.238163999999998</c:v>
                      </c:pt>
                      <c:pt idx="19">
                        <c:v>50.672758666999997</c:v>
                      </c:pt>
                      <c:pt idx="20">
                        <c:v>53.107353332999999</c:v>
                      </c:pt>
                      <c:pt idx="21">
                        <c:v>55.541947999999998</c:v>
                      </c:pt>
                      <c:pt idx="22">
                        <c:v>57.976542666999997</c:v>
                      </c:pt>
                      <c:pt idx="23">
                        <c:v>60.411137332999999</c:v>
                      </c:pt>
                      <c:pt idx="24">
                        <c:v>62.845731999999998</c:v>
                      </c:pt>
                      <c:pt idx="25">
                        <c:v>65.280326666999997</c:v>
                      </c:pt>
                      <c:pt idx="26">
                        <c:v>67.714921333000007</c:v>
                      </c:pt>
                      <c:pt idx="27">
                        <c:v>70.149516000000006</c:v>
                      </c:pt>
                      <c:pt idx="28">
                        <c:v>72.584110667000004</c:v>
                      </c:pt>
                      <c:pt idx="29">
                        <c:v>75.018705333</c:v>
                      </c:pt>
                      <c:pt idx="30">
                        <c:v>77.453299999999999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Berea_256!$F$3:$F$33</c15:sqref>
                        </c15:formulaRef>
                      </c:ext>
                    </c:extLst>
                    <c:numCache>
                      <c:formatCode>0.00E+00</c:formatCode>
                      <c:ptCount val="31"/>
                      <c:pt idx="0">
                        <c:v>2.7200338431000002E-7</c:v>
                      </c:pt>
                      <c:pt idx="1">
                        <c:v>6.2816466387000001E-3</c:v>
                      </c:pt>
                      <c:pt idx="2">
                        <c:v>4.4170654799000002E-2</c:v>
                      </c:pt>
                      <c:pt idx="3">
                        <c:v>7.5547892529999994E-2</c:v>
                      </c:pt>
                      <c:pt idx="4">
                        <c:v>7.1165099590999994E-2</c:v>
                      </c:pt>
                      <c:pt idx="5">
                        <c:v>6.4506722934000005E-2</c:v>
                      </c:pt>
                      <c:pt idx="6">
                        <c:v>9.1059428361000005E-2</c:v>
                      </c:pt>
                      <c:pt idx="7">
                        <c:v>8.0170595673E-2</c:v>
                      </c:pt>
                      <c:pt idx="8">
                        <c:v>6.5055889480000004E-2</c:v>
                      </c:pt>
                      <c:pt idx="9">
                        <c:v>7.9599924155999993E-2</c:v>
                      </c:pt>
                      <c:pt idx="10">
                        <c:v>6.3305554446000001E-2</c:v>
                      </c:pt>
                      <c:pt idx="11">
                        <c:v>5.5063572743E-2</c:v>
                      </c:pt>
                      <c:pt idx="12">
                        <c:v>5.0631009353000002E-2</c:v>
                      </c:pt>
                      <c:pt idx="13">
                        <c:v>5.3986992236000002E-2</c:v>
                      </c:pt>
                      <c:pt idx="14">
                        <c:v>4.7508953543999997E-2</c:v>
                      </c:pt>
                      <c:pt idx="15">
                        <c:v>2.4881249939E-2</c:v>
                      </c:pt>
                      <c:pt idx="16">
                        <c:v>2.4204504700999999E-2</c:v>
                      </c:pt>
                      <c:pt idx="17">
                        <c:v>2.4985969399E-2</c:v>
                      </c:pt>
                      <c:pt idx="18">
                        <c:v>8.5640325194999995E-3</c:v>
                      </c:pt>
                      <c:pt idx="19">
                        <c:v>1.3559377126E-2</c:v>
                      </c:pt>
                      <c:pt idx="20">
                        <c:v>4.8607029288000002E-3</c:v>
                      </c:pt>
                      <c:pt idx="21">
                        <c:v>6.8602052082000001E-3</c:v>
                      </c:pt>
                      <c:pt idx="22">
                        <c:v>4.0408842685999997E-3</c:v>
                      </c:pt>
                      <c:pt idx="23">
                        <c:v>4.9281603483999998E-3</c:v>
                      </c:pt>
                      <c:pt idx="24">
                        <c:v>5.1835709986999996E-3</c:v>
                      </c:pt>
                      <c:pt idx="25">
                        <c:v>5.8853397121000003E-3</c:v>
                      </c:pt>
                      <c:pt idx="26">
                        <c:v>4.0400663451999998E-3</c:v>
                      </c:pt>
                      <c:pt idx="27">
                        <c:v>4.7782872961000004E-3</c:v>
                      </c:pt>
                      <c:pt idx="28">
                        <c:v>6.1671327923000004E-3</c:v>
                      </c:pt>
                      <c:pt idx="29">
                        <c:v>5.3138613206000001E-3</c:v>
                      </c:pt>
                      <c:pt idx="30">
                        <c:v>3.6924466073999999E-3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0"/>
                <c:order val="2"/>
                <c:tx>
                  <c:v>1</c:v>
                </c:tx>
                <c:spPr>
                  <a:ln>
                    <a:solidFill>
                      <a:srgbClr val="F79646">
                        <a:lumMod val="60000"/>
                        <a:lumOff val="40000"/>
                      </a:srgbClr>
                    </a:solidFill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Berea256_improved!$A$3:$A$33</c15:sqref>
                        </c15:formulaRef>
                      </c:ext>
                    </c:extLst>
                    <c:numCache>
                      <c:formatCode>0.00E+00</c:formatCode>
                      <c:ptCount val="31"/>
                      <c:pt idx="0">
                        <c:v>4.6578499999999998</c:v>
                      </c:pt>
                      <c:pt idx="1">
                        <c:v>7.084365</c:v>
                      </c:pt>
                      <c:pt idx="2">
                        <c:v>9.5108800000000002</c:v>
                      </c:pt>
                      <c:pt idx="3">
                        <c:v>11.937395</c:v>
                      </c:pt>
                      <c:pt idx="4">
                        <c:v>14.363910000000001</c:v>
                      </c:pt>
                      <c:pt idx="5">
                        <c:v>16.790424999999999</c:v>
                      </c:pt>
                      <c:pt idx="6">
                        <c:v>19.216940000000001</c:v>
                      </c:pt>
                      <c:pt idx="7">
                        <c:v>21.643454999999999</c:v>
                      </c:pt>
                      <c:pt idx="8">
                        <c:v>24.069970000000001</c:v>
                      </c:pt>
                      <c:pt idx="9">
                        <c:v>26.496485</c:v>
                      </c:pt>
                      <c:pt idx="10">
                        <c:v>28.922999999999998</c:v>
                      </c:pt>
                      <c:pt idx="11">
                        <c:v>31.349515</c:v>
                      </c:pt>
                      <c:pt idx="12">
                        <c:v>33.776029999999999</c:v>
                      </c:pt>
                      <c:pt idx="13">
                        <c:v>36.202545000000001</c:v>
                      </c:pt>
                      <c:pt idx="14">
                        <c:v>38.629060000000003</c:v>
                      </c:pt>
                      <c:pt idx="15">
                        <c:v>41.055574999999997</c:v>
                      </c:pt>
                      <c:pt idx="16">
                        <c:v>43.482089999999999</c:v>
                      </c:pt>
                      <c:pt idx="17">
                        <c:v>45.908605000000001</c:v>
                      </c:pt>
                      <c:pt idx="18">
                        <c:v>48.335120000000003</c:v>
                      </c:pt>
                      <c:pt idx="19">
                        <c:v>50.761634999999998</c:v>
                      </c:pt>
                      <c:pt idx="20">
                        <c:v>53.18815</c:v>
                      </c:pt>
                      <c:pt idx="21">
                        <c:v>55.614665000000002</c:v>
                      </c:pt>
                      <c:pt idx="22">
                        <c:v>58.041179999999997</c:v>
                      </c:pt>
                      <c:pt idx="23">
                        <c:v>60.467694999999999</c:v>
                      </c:pt>
                      <c:pt idx="24">
                        <c:v>62.894210000000001</c:v>
                      </c:pt>
                      <c:pt idx="25">
                        <c:v>65.320724999999996</c:v>
                      </c:pt>
                      <c:pt idx="26">
                        <c:v>67.747240000000005</c:v>
                      </c:pt>
                      <c:pt idx="27">
                        <c:v>70.173755</c:v>
                      </c:pt>
                      <c:pt idx="28">
                        <c:v>72.600269999999995</c:v>
                      </c:pt>
                      <c:pt idx="29">
                        <c:v>77.453299999999999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Berea256_improved!$C$3:$C$33</c15:sqref>
                        </c15:formulaRef>
                      </c:ext>
                    </c:extLst>
                    <c:numCache>
                      <c:formatCode>0.00E+00</c:formatCode>
                      <c:ptCount val="31"/>
                      <c:pt idx="0">
                        <c:v>3.5870257276999998E-5</c:v>
                      </c:pt>
                      <c:pt idx="1">
                        <c:v>1.6638991507999999E-2</c:v>
                      </c:pt>
                      <c:pt idx="2">
                        <c:v>7.0305855493000002E-2</c:v>
                      </c:pt>
                      <c:pt idx="3">
                        <c:v>7.6998944710999995E-2</c:v>
                      </c:pt>
                      <c:pt idx="4">
                        <c:v>6.8046033857000005E-2</c:v>
                      </c:pt>
                      <c:pt idx="5">
                        <c:v>5.9031854543999999E-2</c:v>
                      </c:pt>
                      <c:pt idx="6">
                        <c:v>7.3573335116999997E-2</c:v>
                      </c:pt>
                      <c:pt idx="7">
                        <c:v>5.8953541626999999E-2</c:v>
                      </c:pt>
                      <c:pt idx="8">
                        <c:v>4.3871323245000003E-2</c:v>
                      </c:pt>
                      <c:pt idx="9">
                        <c:v>7.3780774083999995E-2</c:v>
                      </c:pt>
                      <c:pt idx="10">
                        <c:v>3.6047441306000003E-2</c:v>
                      </c:pt>
                      <c:pt idx="11">
                        <c:v>7.4535849947999999E-2</c:v>
                      </c:pt>
                      <c:pt idx="12">
                        <c:v>1.5374855410000001E-2</c:v>
                      </c:pt>
                      <c:pt idx="13">
                        <c:v>5.2393482337000002E-2</c:v>
                      </c:pt>
                      <c:pt idx="14">
                        <c:v>4.4235409424999997E-2</c:v>
                      </c:pt>
                      <c:pt idx="15">
                        <c:v>2.9532816157999998E-2</c:v>
                      </c:pt>
                      <c:pt idx="16">
                        <c:v>4.3148837329000003E-2</c:v>
                      </c:pt>
                      <c:pt idx="17">
                        <c:v>2.4687653973999999E-2</c:v>
                      </c:pt>
                      <c:pt idx="18">
                        <c:v>2.3187980279000001E-2</c:v>
                      </c:pt>
                      <c:pt idx="19">
                        <c:v>2.2814929514999999E-2</c:v>
                      </c:pt>
                      <c:pt idx="20">
                        <c:v>1.1781260444E-2</c:v>
                      </c:pt>
                      <c:pt idx="21">
                        <c:v>2.0671984899999999E-2</c:v>
                      </c:pt>
                      <c:pt idx="22">
                        <c:v>7.2359088109E-3</c:v>
                      </c:pt>
                      <c:pt idx="23">
                        <c:v>1.2803562909E-2</c:v>
                      </c:pt>
                      <c:pt idx="24">
                        <c:v>5.9792572806999997E-3</c:v>
                      </c:pt>
                      <c:pt idx="25">
                        <c:v>9.9384246439000005E-3</c:v>
                      </c:pt>
                      <c:pt idx="26">
                        <c:v>4.9683169544000004E-3</c:v>
                      </c:pt>
                      <c:pt idx="27">
                        <c:v>7.8077401963000002E-3</c:v>
                      </c:pt>
                      <c:pt idx="28">
                        <c:v>5.0006090775E-3</c:v>
                      </c:pt>
                      <c:pt idx="29">
                        <c:v>0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2"/>
                <c:order val="3"/>
                <c:tx>
                  <c:v>2</c:v>
                </c:tx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Berea256_improved!$E$3:$E$32</c15:sqref>
                        </c15:formulaRef>
                      </c:ext>
                    </c:extLst>
                    <c:numCache>
                      <c:formatCode>0.00E+00</c:formatCode>
                      <c:ptCount val="30"/>
                      <c:pt idx="0">
                        <c:v>4.6578499999999998</c:v>
                      </c:pt>
                      <c:pt idx="1">
                        <c:v>6.8151516667000003</c:v>
                      </c:pt>
                      <c:pt idx="2">
                        <c:v>8.9724533333000007</c:v>
                      </c:pt>
                      <c:pt idx="3">
                        <c:v>11.129754999999999</c:v>
                      </c:pt>
                      <c:pt idx="4">
                        <c:v>13.287056667</c:v>
                      </c:pt>
                      <c:pt idx="5">
                        <c:v>15.444358333</c:v>
                      </c:pt>
                      <c:pt idx="6">
                        <c:v>17.601659999999999</c:v>
                      </c:pt>
                      <c:pt idx="7">
                        <c:v>19.758961667000001</c:v>
                      </c:pt>
                      <c:pt idx="8">
                        <c:v>21.916263333</c:v>
                      </c:pt>
                      <c:pt idx="9">
                        <c:v>24.073564999999999</c:v>
                      </c:pt>
                      <c:pt idx="10">
                        <c:v>26.230866667000001</c:v>
                      </c:pt>
                      <c:pt idx="11">
                        <c:v>28.388168332999999</c:v>
                      </c:pt>
                      <c:pt idx="12">
                        <c:v>30.545470000000002</c:v>
                      </c:pt>
                      <c:pt idx="13">
                        <c:v>32.702771667</c:v>
                      </c:pt>
                      <c:pt idx="14">
                        <c:v>34.860073333000003</c:v>
                      </c:pt>
                      <c:pt idx="15">
                        <c:v>37.017375000000001</c:v>
                      </c:pt>
                      <c:pt idx="16">
                        <c:v>39.174676667</c:v>
                      </c:pt>
                      <c:pt idx="17">
                        <c:v>41.331978333000002</c:v>
                      </c:pt>
                      <c:pt idx="18">
                        <c:v>43.489280000000001</c:v>
                      </c:pt>
                      <c:pt idx="19">
                        <c:v>45.646581667</c:v>
                      </c:pt>
                      <c:pt idx="20">
                        <c:v>47.803883333000002</c:v>
                      </c:pt>
                      <c:pt idx="21">
                        <c:v>49.961185</c:v>
                      </c:pt>
                      <c:pt idx="22">
                        <c:v>52.118486666999999</c:v>
                      </c:pt>
                      <c:pt idx="23">
                        <c:v>54.275788333000001</c:v>
                      </c:pt>
                      <c:pt idx="24">
                        <c:v>56.43309</c:v>
                      </c:pt>
                      <c:pt idx="25">
                        <c:v>58.590391666999999</c:v>
                      </c:pt>
                      <c:pt idx="26">
                        <c:v>60.747693333000001</c:v>
                      </c:pt>
                      <c:pt idx="27">
                        <c:v>62.904995</c:v>
                      </c:pt>
                      <c:pt idx="28">
                        <c:v>65.062296666999998</c:v>
                      </c:pt>
                      <c:pt idx="29">
                        <c:v>67.219598332999993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Berea256_improved!$G$3:$G$32</c15:sqref>
                        </c15:formulaRef>
                      </c:ext>
                    </c:extLst>
                    <c:numCache>
                      <c:formatCode>0.00E+00</c:formatCode>
                      <c:ptCount val="30"/>
                      <c:pt idx="0">
                        <c:v>1.2415229596E-5</c:v>
                      </c:pt>
                      <c:pt idx="1">
                        <c:v>1.3048993872E-2</c:v>
                      </c:pt>
                      <c:pt idx="2">
                        <c:v>5.7414876981E-2</c:v>
                      </c:pt>
                      <c:pt idx="3">
                        <c:v>7.3053197971999995E-2</c:v>
                      </c:pt>
                      <c:pt idx="4">
                        <c:v>5.5306716619000003E-2</c:v>
                      </c:pt>
                      <c:pt idx="5">
                        <c:v>5.3607950465999997E-2</c:v>
                      </c:pt>
                      <c:pt idx="6">
                        <c:v>4.8590082862999998E-2</c:v>
                      </c:pt>
                      <c:pt idx="7">
                        <c:v>6.7416074401999995E-2</c:v>
                      </c:pt>
                      <c:pt idx="8">
                        <c:v>5.5209206518999999E-2</c:v>
                      </c:pt>
                      <c:pt idx="9">
                        <c:v>4.2932989658999998E-2</c:v>
                      </c:pt>
                      <c:pt idx="10">
                        <c:v>5.4141189429000001E-2</c:v>
                      </c:pt>
                      <c:pt idx="11">
                        <c:v>4.474682629E-2</c:v>
                      </c:pt>
                      <c:pt idx="12">
                        <c:v>4.2340087149999997E-2</c:v>
                      </c:pt>
                      <c:pt idx="13">
                        <c:v>3.6694201118000001E-2</c:v>
                      </c:pt>
                      <c:pt idx="14">
                        <c:v>4.0161678054999997E-2</c:v>
                      </c:pt>
                      <c:pt idx="15">
                        <c:v>3.1203044703000001E-2</c:v>
                      </c:pt>
                      <c:pt idx="16">
                        <c:v>4.1879210351E-2</c:v>
                      </c:pt>
                      <c:pt idx="17">
                        <c:v>1.6256046796000002E-2</c:v>
                      </c:pt>
                      <c:pt idx="18">
                        <c:v>4.3205824743999997E-2</c:v>
                      </c:pt>
                      <c:pt idx="19">
                        <c:v>2.3843857321E-2</c:v>
                      </c:pt>
                      <c:pt idx="20">
                        <c:v>1.4307766818999999E-2</c:v>
                      </c:pt>
                      <c:pt idx="21">
                        <c:v>3.6420159525000002E-2</c:v>
                      </c:pt>
                      <c:pt idx="22">
                        <c:v>1.9389826868000001E-2</c:v>
                      </c:pt>
                      <c:pt idx="23">
                        <c:v>2.4107599100000002E-2</c:v>
                      </c:pt>
                      <c:pt idx="24">
                        <c:v>1.2004596823999999E-2</c:v>
                      </c:pt>
                      <c:pt idx="25">
                        <c:v>1.0377596482E-2</c:v>
                      </c:pt>
                      <c:pt idx="26">
                        <c:v>1.3870508518999999E-2</c:v>
                      </c:pt>
                      <c:pt idx="27">
                        <c:v>1.0595925924999999E-2</c:v>
                      </c:pt>
                      <c:pt idx="28">
                        <c:v>2.7513278627999999E-3</c:v>
                      </c:pt>
                      <c:pt idx="29">
                        <c:v>7.1357099545000004E-3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424425416"/>
        <c:scaling>
          <c:orientation val="minMax"/>
          <c:max val="80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423848"/>
        <c:crosses val="autoZero"/>
        <c:crossBetween val="midCat"/>
      </c:valAx>
      <c:valAx>
        <c:axId val="424423848"/>
        <c:scaling>
          <c:orientation val="minMax"/>
        </c:scaling>
        <c:delete val="0"/>
        <c:axPos val="l"/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425416"/>
        <c:crosses val="autoZero"/>
        <c:crossBetween val="midCat"/>
      </c:valAx>
    </c:plotArea>
    <c:legend>
      <c:legendPos val="tr"/>
      <c:overlay val="1"/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Connectivity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CT</c:v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Berea_256!$A$39:$A$68</c:f>
              <c:numCache>
                <c:formatCode>0.00E+00</c:formatCode>
                <c:ptCount val="30"/>
                <c:pt idx="0">
                  <c:v>4.53634</c:v>
                </c:pt>
                <c:pt idx="1">
                  <c:v>4.9738836089999996</c:v>
                </c:pt>
                <c:pt idx="2">
                  <c:v>5.4536296124000003</c:v>
                </c:pt>
                <c:pt idx="3">
                  <c:v>5.9796485578</c:v>
                </c:pt>
                <c:pt idx="4">
                  <c:v>6.5564036093000002</c:v>
                </c:pt>
                <c:pt idx="5">
                  <c:v>7.1887884166999996</c:v>
                </c:pt>
                <c:pt idx="6">
                  <c:v>7.8821686369000004</c:v>
                </c:pt>
                <c:pt idx="7">
                  <c:v>8.6424274606000004</c:v>
                </c:pt>
                <c:pt idx="8">
                  <c:v>9.4760155296999997</c:v>
                </c:pt>
                <c:pt idx="9">
                  <c:v>10.390005670000001</c:v>
                </c:pt>
                <c:pt idx="10">
                  <c:v>11.392152902999999</c:v>
                </c:pt>
                <c:pt idx="11">
                  <c:v>12.490960245</c:v>
                </c:pt>
                <c:pt idx="12">
                  <c:v>13.695750852</c:v>
                </c:pt>
                <c:pt idx="13">
                  <c:v>15.016747130000001</c:v>
                </c:pt>
                <c:pt idx="14">
                  <c:v>16.465157464000001</c:v>
                </c:pt>
                <c:pt idx="15">
                  <c:v>18.053271323000001</c:v>
                </c:pt>
                <c:pt idx="16">
                  <c:v>19.794563529000001</c:v>
                </c:pt>
                <c:pt idx="17">
                  <c:v>21.703808595999998</c:v>
                </c:pt>
                <c:pt idx="18">
                  <c:v>23.797206078999999</c:v>
                </c:pt>
                <c:pt idx="19">
                  <c:v>26.092518034000001</c:v>
                </c:pt>
                <c:pt idx="20">
                  <c:v>28.609219715999998</c:v>
                </c:pt>
                <c:pt idx="21">
                  <c:v>31.368664829</c:v>
                </c:pt>
                <c:pt idx="22">
                  <c:v>34.394266706000003</c:v>
                </c:pt>
                <c:pt idx="23">
                  <c:v>37.711696965999998</c:v>
                </c:pt>
                <c:pt idx="24">
                  <c:v>41.349103331000002</c:v>
                </c:pt>
                <c:pt idx="25">
                  <c:v>45.337348458999998</c:v>
                </c:pt>
                <c:pt idx="26">
                  <c:v>49.710271798999997</c:v>
                </c:pt>
                <c:pt idx="27">
                  <c:v>54.504976720999998</c:v>
                </c:pt>
                <c:pt idx="28">
                  <c:v>59.762145324999999</c:v>
                </c:pt>
                <c:pt idx="29">
                  <c:v>65.526383620000004</c:v>
                </c:pt>
              </c:numCache>
            </c:numRef>
          </c:xVal>
          <c:yVal>
            <c:numRef>
              <c:f>Berea_256!$B$39:$B$68</c:f>
              <c:numCache>
                <c:formatCode>0.00E+00</c:formatCode>
                <c:ptCount val="30"/>
                <c:pt idx="0">
                  <c:v>-487.90715646000001</c:v>
                </c:pt>
                <c:pt idx="1">
                  <c:v>-487.70254032999998</c:v>
                </c:pt>
                <c:pt idx="2">
                  <c:v>-484.63329842000002</c:v>
                </c:pt>
                <c:pt idx="3">
                  <c:v>-475.42557267000001</c:v>
                </c:pt>
                <c:pt idx="4">
                  <c:v>-454.55472765000002</c:v>
                </c:pt>
                <c:pt idx="5">
                  <c:v>-417.41690046999997</c:v>
                </c:pt>
                <c:pt idx="6">
                  <c:v>-375.57290236</c:v>
                </c:pt>
                <c:pt idx="7">
                  <c:v>-313.77883179999998</c:v>
                </c:pt>
                <c:pt idx="8">
                  <c:v>-247.07397417999999</c:v>
                </c:pt>
                <c:pt idx="9">
                  <c:v>-183.02912620999999</c:v>
                </c:pt>
                <c:pt idx="10">
                  <c:v>-114.68733957000001</c:v>
                </c:pt>
                <c:pt idx="11">
                  <c:v>-56.064818985000002</c:v>
                </c:pt>
                <c:pt idx="12">
                  <c:v>0.10230806384</c:v>
                </c:pt>
                <c:pt idx="13">
                  <c:v>34.682433641999999</c:v>
                </c:pt>
                <c:pt idx="14">
                  <c:v>74.480270477000005</c:v>
                </c:pt>
                <c:pt idx="15">
                  <c:v>102.7172961</c:v>
                </c:pt>
                <c:pt idx="16">
                  <c:v>108.24193154</c:v>
                </c:pt>
                <c:pt idx="17">
                  <c:v>118.57504599000001</c:v>
                </c:pt>
                <c:pt idx="18">
                  <c:v>112.74348635</c:v>
                </c:pt>
                <c:pt idx="19">
                  <c:v>93.20264616</c:v>
                </c:pt>
                <c:pt idx="20">
                  <c:v>78.879517222000004</c:v>
                </c:pt>
                <c:pt idx="21">
                  <c:v>48.698638389000003</c:v>
                </c:pt>
                <c:pt idx="22">
                  <c:v>47.777865814000002</c:v>
                </c:pt>
                <c:pt idx="23">
                  <c:v>24.144703066999998</c:v>
                </c:pt>
                <c:pt idx="24">
                  <c:v>16.676214406</c:v>
                </c:pt>
                <c:pt idx="25">
                  <c:v>6.9569483412000004</c:v>
                </c:pt>
                <c:pt idx="26">
                  <c:v>4.0923225536999999</c:v>
                </c:pt>
                <c:pt idx="27">
                  <c:v>1.6369290215000001</c:v>
                </c:pt>
                <c:pt idx="28">
                  <c:v>0.92077257457999995</c:v>
                </c:pt>
                <c:pt idx="29">
                  <c:v>0.20461612768000001</c:v>
                </c:pt>
              </c:numCache>
            </c:numRef>
          </c:yVal>
          <c:smooth val="0"/>
        </c:ser>
        <c:ser>
          <c:idx val="5"/>
          <c:order val="1"/>
          <c:tx>
            <c:v>5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Berea256_improved!$AF$39:$AF$68</c:f>
              <c:numCache>
                <c:formatCode>0.00E+00</c:formatCode>
                <c:ptCount val="30"/>
                <c:pt idx="0">
                  <c:v>4.6463700000000001</c:v>
                </c:pt>
                <c:pt idx="1">
                  <c:v>5.1032243548</c:v>
                </c:pt>
                <c:pt idx="2">
                  <c:v>5.6049989164999996</c:v>
                </c:pt>
                <c:pt idx="3">
                  <c:v>6.1561104646000002</c:v>
                </c:pt>
                <c:pt idx="4">
                  <c:v>6.7614100585000001</c:v>
                </c:pt>
                <c:pt idx="5">
                  <c:v>7.4262257383000003</c:v>
                </c:pt>
                <c:pt idx="6">
                  <c:v>8.1564094232999995</c:v>
                </c:pt>
                <c:pt idx="7">
                  <c:v>8.9583884229000006</c:v>
                </c:pt>
                <c:pt idx="8">
                  <c:v>9.8392220120000005</c:v>
                </c:pt>
                <c:pt idx="9">
                  <c:v>10.806663567999999</c:v>
                </c:pt>
                <c:pt idx="10">
                  <c:v>11.869228821</c:v>
                </c:pt>
                <c:pt idx="11">
                  <c:v>13.036270806999999</c:v>
                </c:pt>
                <c:pt idx="12">
                  <c:v>14.318062203</c:v>
                </c:pt>
                <c:pt idx="13">
                  <c:v>15.725885744999999</c:v>
                </c:pt>
                <c:pt idx="14">
                  <c:v>17.272133543999999</c:v>
                </c:pt>
                <c:pt idx="15">
                  <c:v>18.970416166</c:v>
                </c:pt>
                <c:pt idx="16">
                  <c:v>20.835682435999999</c:v>
                </c:pt>
                <c:pt idx="17">
                  <c:v>22.884351022000001</c:v>
                </c:pt>
                <c:pt idx="18">
                  <c:v>25.134454956999999</c:v>
                </c:pt>
                <c:pt idx="19">
                  <c:v>27.605800373000001</c:v>
                </c:pt>
                <c:pt idx="20">
                  <c:v>30.320140841000001</c:v>
                </c:pt>
                <c:pt idx="21">
                  <c:v>33.301368850000003</c:v>
                </c:pt>
                <c:pt idx="22">
                  <c:v>36.575726117999999</c:v>
                </c:pt>
                <c:pt idx="23">
                  <c:v>40.172034582000002</c:v>
                </c:pt>
                <c:pt idx="24">
                  <c:v>44.121950093999999</c:v>
                </c:pt>
                <c:pt idx="25">
                  <c:v>48.460241070000002</c:v>
                </c:pt>
                <c:pt idx="26">
                  <c:v>53.22509453</c:v>
                </c:pt>
                <c:pt idx="27">
                  <c:v>58.458452231000003</c:v>
                </c:pt>
                <c:pt idx="28">
                  <c:v>64.206379855999998</c:v>
                </c:pt>
                <c:pt idx="29">
                  <c:v>70.519472493999999</c:v>
                </c:pt>
              </c:numCache>
            </c:numRef>
          </c:xVal>
          <c:yVal>
            <c:numRef>
              <c:f>Berea256_improved!$AG$39:$AG$68</c:f>
              <c:numCache>
                <c:formatCode>0.00E+00</c:formatCode>
                <c:ptCount val="30"/>
                <c:pt idx="0">
                  <c:v>-433.68388263000003</c:v>
                </c:pt>
                <c:pt idx="1">
                  <c:v>-428.77309556</c:v>
                </c:pt>
                <c:pt idx="2">
                  <c:v>-417.10997628000001</c:v>
                </c:pt>
                <c:pt idx="3">
                  <c:v>-389.99833937</c:v>
                </c:pt>
                <c:pt idx="4">
                  <c:v>-353.47436056999999</c:v>
                </c:pt>
                <c:pt idx="5">
                  <c:v>-308.04958023</c:v>
                </c:pt>
                <c:pt idx="6">
                  <c:v>-254.23553865</c:v>
                </c:pt>
                <c:pt idx="7">
                  <c:v>-201.34226964000001</c:v>
                </c:pt>
                <c:pt idx="8">
                  <c:v>-151.82516673999999</c:v>
                </c:pt>
                <c:pt idx="9">
                  <c:v>-107.11654283999999</c:v>
                </c:pt>
                <c:pt idx="10">
                  <c:v>-65.374852794999995</c:v>
                </c:pt>
                <c:pt idx="11">
                  <c:v>-28.543949812000001</c:v>
                </c:pt>
                <c:pt idx="12">
                  <c:v>-1.6369290215000001</c:v>
                </c:pt>
                <c:pt idx="13">
                  <c:v>25.986248216</c:v>
                </c:pt>
                <c:pt idx="14">
                  <c:v>44.913240027000001</c:v>
                </c:pt>
                <c:pt idx="15">
                  <c:v>57.701748006999999</c:v>
                </c:pt>
                <c:pt idx="16">
                  <c:v>67.421014072000006</c:v>
                </c:pt>
                <c:pt idx="17">
                  <c:v>83.074147839999995</c:v>
                </c:pt>
                <c:pt idx="18">
                  <c:v>68.239478582999993</c:v>
                </c:pt>
                <c:pt idx="19">
                  <c:v>72.638725328000007</c:v>
                </c:pt>
                <c:pt idx="20">
                  <c:v>59.236368964</c:v>
                </c:pt>
                <c:pt idx="21">
                  <c:v>57.394823815000002</c:v>
                </c:pt>
                <c:pt idx="22">
                  <c:v>43.787851324000002</c:v>
                </c:pt>
                <c:pt idx="23">
                  <c:v>36.319362664000003</c:v>
                </c:pt>
                <c:pt idx="24">
                  <c:v>24.451627257999998</c:v>
                </c:pt>
                <c:pt idx="25">
                  <c:v>16.573906342000001</c:v>
                </c:pt>
                <c:pt idx="26">
                  <c:v>9.5146499372999997</c:v>
                </c:pt>
                <c:pt idx="27">
                  <c:v>5.9338677027999998</c:v>
                </c:pt>
                <c:pt idx="28">
                  <c:v>2.9669338513999999</c:v>
                </c:pt>
                <c:pt idx="29">
                  <c:v>0.71615644689000002</c:v>
                </c:pt>
              </c:numCache>
            </c:numRef>
          </c:yVal>
          <c:smooth val="0"/>
        </c:ser>
        <c:ser>
          <c:idx val="2"/>
          <c:order val="4"/>
          <c:tx>
            <c:v>9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Berea256_improved!$BD$39:$BD$68</c:f>
              <c:numCache>
                <c:formatCode>0.00E+00</c:formatCode>
                <c:ptCount val="30"/>
                <c:pt idx="0">
                  <c:v>4.6356900000000003</c:v>
                </c:pt>
                <c:pt idx="1">
                  <c:v>5.0994387394</c:v>
                </c:pt>
                <c:pt idx="2">
                  <c:v>5.6095803336000003</c:v>
                </c:pt>
                <c:pt idx="3">
                  <c:v>6.1707558669000004</c:v>
                </c:pt>
                <c:pt idx="4">
                  <c:v>6.7880707118999997</c:v>
                </c:pt>
                <c:pt idx="5">
                  <c:v>7.4671409765999996</c:v>
                </c:pt>
                <c:pt idx="6">
                  <c:v>8.2141445973000007</c:v>
                </c:pt>
                <c:pt idx="7">
                  <c:v>9.0358775436999998</c:v>
                </c:pt>
                <c:pt idx="8">
                  <c:v>9.9398156455999995</c:v>
                </c:pt>
                <c:pt idx="9">
                  <c:v>10.934182606</c:v>
                </c:pt>
                <c:pt idx="10">
                  <c:v>12.028024817</c:v>
                </c:pt>
                <c:pt idx="11">
                  <c:v>13.231293661</c:v>
                </c:pt>
                <c:pt idx="12">
                  <c:v>14.554936043</c:v>
                </c:pt>
                <c:pt idx="13">
                  <c:v>16.010993984999999</c:v>
                </c:pt>
                <c:pt idx="14">
                  <c:v>17.612714177000001</c:v>
                </c:pt>
                <c:pt idx="15">
                  <c:v>19.374668492000001</c:v>
                </c:pt>
                <c:pt idx="16">
                  <c:v>21.312886553999999</c:v>
                </c:pt>
                <c:pt idx="17">
                  <c:v>23.445001572999999</c:v>
                </c:pt>
                <c:pt idx="18">
                  <c:v>25.790410762</c:v>
                </c:pt>
                <c:pt idx="19">
                  <c:v>28.370451807999999</c:v>
                </c:pt>
                <c:pt idx="20">
                  <c:v>31.208596995000001</c:v>
                </c:pt>
                <c:pt idx="21">
                  <c:v>34.330666743999998</c:v>
                </c:pt>
                <c:pt idx="22">
                  <c:v>37.765064518999999</c:v>
                </c:pt>
                <c:pt idx="23">
                  <c:v>41.543035234000001</c:v>
                </c:pt>
                <c:pt idx="24">
                  <c:v>45.698949503000001</c:v>
                </c:pt>
                <c:pt idx="25">
                  <c:v>50.270616336000003</c:v>
                </c:pt>
                <c:pt idx="26">
                  <c:v>55.299627110000003</c:v>
                </c:pt>
                <c:pt idx="27">
                  <c:v>60.83173395</c:v>
                </c:pt>
                <c:pt idx="28">
                  <c:v>66.917265971000006</c:v>
                </c:pt>
                <c:pt idx="29">
                  <c:v>73.611587146999995</c:v>
                </c:pt>
              </c:numCache>
            </c:numRef>
          </c:xVal>
          <c:yVal>
            <c:numRef>
              <c:f>Berea256_improved!$BE$39:$BE$68</c:f>
              <c:numCache>
                <c:formatCode>0.00E+00</c:formatCode>
                <c:ptCount val="30"/>
                <c:pt idx="0">
                  <c:v>-391.02141999999998</c:v>
                </c:pt>
                <c:pt idx="1">
                  <c:v>-387.03140551000001</c:v>
                </c:pt>
                <c:pt idx="2">
                  <c:v>-375.16367011</c:v>
                </c:pt>
                <c:pt idx="3">
                  <c:v>-346.51741222999999</c:v>
                </c:pt>
                <c:pt idx="4">
                  <c:v>-308.25419635999998</c:v>
                </c:pt>
                <c:pt idx="5">
                  <c:v>-264.87557729000002</c:v>
                </c:pt>
                <c:pt idx="6">
                  <c:v>-219.45079694</c:v>
                </c:pt>
                <c:pt idx="7">
                  <c:v>-174.43524884999999</c:v>
                </c:pt>
                <c:pt idx="8">
                  <c:v>-133.51202330999999</c:v>
                </c:pt>
                <c:pt idx="9">
                  <c:v>-93.918802607000003</c:v>
                </c:pt>
                <c:pt idx="10">
                  <c:v>-60.259449603</c:v>
                </c:pt>
                <c:pt idx="11">
                  <c:v>-30.283186897</c:v>
                </c:pt>
                <c:pt idx="12">
                  <c:v>-4.2969386814000003</c:v>
                </c:pt>
                <c:pt idx="13">
                  <c:v>23.837778875000001</c:v>
                </c:pt>
                <c:pt idx="14">
                  <c:v>44.401699706999999</c:v>
                </c:pt>
                <c:pt idx="15">
                  <c:v>61.487146369000001</c:v>
                </c:pt>
                <c:pt idx="16">
                  <c:v>73.559497902000004</c:v>
                </c:pt>
                <c:pt idx="17">
                  <c:v>92.486489712999997</c:v>
                </c:pt>
                <c:pt idx="18">
                  <c:v>76.628739818</c:v>
                </c:pt>
                <c:pt idx="19">
                  <c:v>73.764114030000002</c:v>
                </c:pt>
                <c:pt idx="20">
                  <c:v>67.114089879999995</c:v>
                </c:pt>
                <c:pt idx="21">
                  <c:v>56.985591560000003</c:v>
                </c:pt>
                <c:pt idx="22">
                  <c:v>40.309377154000003</c:v>
                </c:pt>
                <c:pt idx="23">
                  <c:v>30.897035280000001</c:v>
                </c:pt>
                <c:pt idx="24">
                  <c:v>20.461612767999998</c:v>
                </c:pt>
                <c:pt idx="25">
                  <c:v>12.993124108</c:v>
                </c:pt>
                <c:pt idx="26">
                  <c:v>8.2869531712000004</c:v>
                </c:pt>
                <c:pt idx="27">
                  <c:v>4.2969386814000003</c:v>
                </c:pt>
                <c:pt idx="28">
                  <c:v>1.2276967661</c:v>
                </c:pt>
                <c:pt idx="29">
                  <c:v>0.30692419153</c:v>
                </c:pt>
              </c:numCache>
            </c:numRef>
          </c:yVal>
          <c:smooth val="0"/>
        </c:ser>
        <c:ser>
          <c:idx val="3"/>
          <c:order val="5"/>
          <c:tx>
            <c:v>10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Berea256_improved!$BH$39:$BH$68</c:f>
              <c:numCache>
                <c:formatCode>0.00E+00</c:formatCode>
                <c:ptCount val="30"/>
                <c:pt idx="0">
                  <c:v>4.6578499999999998</c:v>
                </c:pt>
                <c:pt idx="1">
                  <c:v>5.115412332</c:v>
                </c:pt>
                <c:pt idx="2">
                  <c:v>5.6179231461999999</c:v>
                </c:pt>
                <c:pt idx="3">
                  <c:v>6.1697979415999997</c:v>
                </c:pt>
                <c:pt idx="4">
                  <c:v>6.7758859724000002</c:v>
                </c:pt>
                <c:pt idx="5">
                  <c:v>7.4415128576000003</c:v>
                </c:pt>
                <c:pt idx="6">
                  <c:v>8.1725273764999997</c:v>
                </c:pt>
                <c:pt idx="7">
                  <c:v>8.9753528613999993</c:v>
                </c:pt>
                <c:pt idx="8">
                  <c:v>9.8570436385000004</c:v>
                </c:pt>
                <c:pt idx="9">
                  <c:v>10.825347013</c:v>
                </c:pt>
                <c:pt idx="10">
                  <c:v>11.888771345</c:v>
                </c:pt>
                <c:pt idx="11">
                  <c:v>13.056660809</c:v>
                </c:pt>
                <c:pt idx="12">
                  <c:v>14.339277504</c:v>
                </c:pt>
                <c:pt idx="13">
                  <c:v>15.747891618000001</c:v>
                </c:pt>
                <c:pt idx="14">
                  <c:v>17.294880467999999</c:v>
                </c:pt>
                <c:pt idx="15">
                  <c:v>18.993837247999998</c:v>
                </c:pt>
                <c:pt idx="16">
                  <c:v>20.859690478000001</c:v>
                </c:pt>
                <c:pt idx="17">
                  <c:v>22.908835173</c:v>
                </c:pt>
                <c:pt idx="18">
                  <c:v>25.159276909999999</c:v>
                </c:pt>
                <c:pt idx="19">
                  <c:v>27.630790037000001</c:v>
                </c:pt>
                <c:pt idx="20">
                  <c:v>30.345091426</c:v>
                </c:pt>
                <c:pt idx="21">
                  <c:v>33.326031301</c:v>
                </c:pt>
                <c:pt idx="22">
                  <c:v>36.599802805000003</c:v>
                </c:pt>
                <c:pt idx="23">
                  <c:v>40.195172153999998</c:v>
                </c:pt>
                <c:pt idx="24">
                  <c:v>44.143731404999997</c:v>
                </c:pt>
                <c:pt idx="25">
                  <c:v>48.480176049000001</c:v>
                </c:pt>
                <c:pt idx="26">
                  <c:v>53.242609877</c:v>
                </c:pt>
                <c:pt idx="27">
                  <c:v>58.472879796000001</c:v>
                </c:pt>
                <c:pt idx="28">
                  <c:v>64.216943524000001</c:v>
                </c:pt>
                <c:pt idx="29">
                  <c:v>70.525273427000002</c:v>
                </c:pt>
              </c:numCache>
            </c:numRef>
          </c:xVal>
          <c:yVal>
            <c:numRef>
              <c:f>Berea256_improved!$BI$39:$BI$68</c:f>
              <c:numCache>
                <c:formatCode>0.00E+00</c:formatCode>
                <c:ptCount val="30"/>
                <c:pt idx="0">
                  <c:v>-422.73691979</c:v>
                </c:pt>
                <c:pt idx="1">
                  <c:v>-420.17921819999998</c:v>
                </c:pt>
                <c:pt idx="2">
                  <c:v>-411.99457309000002</c:v>
                </c:pt>
                <c:pt idx="3">
                  <c:v>-386.82678938999999</c:v>
                </c:pt>
                <c:pt idx="4">
                  <c:v>-352.45127994000001</c:v>
                </c:pt>
                <c:pt idx="5">
                  <c:v>-311.22113021000001</c:v>
                </c:pt>
                <c:pt idx="6">
                  <c:v>-268.14943533000002</c:v>
                </c:pt>
                <c:pt idx="7">
                  <c:v>-216.68847922</c:v>
                </c:pt>
                <c:pt idx="8">
                  <c:v>-167.78522469999999</c:v>
                </c:pt>
                <c:pt idx="9">
                  <c:v>-117.75658147999999</c:v>
                </c:pt>
                <c:pt idx="10">
                  <c:v>-76.014891434000006</c:v>
                </c:pt>
                <c:pt idx="11">
                  <c:v>-40.309377154000003</c:v>
                </c:pt>
                <c:pt idx="12">
                  <c:v>-13.504664427</c:v>
                </c:pt>
                <c:pt idx="13">
                  <c:v>17.801603107999998</c:v>
                </c:pt>
                <c:pt idx="14">
                  <c:v>36.012438471999999</c:v>
                </c:pt>
                <c:pt idx="15">
                  <c:v>53.097885134000002</c:v>
                </c:pt>
                <c:pt idx="16">
                  <c:v>66.091009241999998</c:v>
                </c:pt>
                <c:pt idx="17">
                  <c:v>85.22261718</c:v>
                </c:pt>
                <c:pt idx="18">
                  <c:v>70.285639859</c:v>
                </c:pt>
                <c:pt idx="19">
                  <c:v>74.275654349000007</c:v>
                </c:pt>
                <c:pt idx="20">
                  <c:v>61.384838305000002</c:v>
                </c:pt>
                <c:pt idx="21">
                  <c:v>59.236368964</c:v>
                </c:pt>
                <c:pt idx="22">
                  <c:v>43.583235197</c:v>
                </c:pt>
                <c:pt idx="23">
                  <c:v>39.081680388000002</c:v>
                </c:pt>
                <c:pt idx="24">
                  <c:v>25.781632087999999</c:v>
                </c:pt>
                <c:pt idx="25">
                  <c:v>16.573906342000001</c:v>
                </c:pt>
                <c:pt idx="26">
                  <c:v>11.867735406</c:v>
                </c:pt>
                <c:pt idx="27">
                  <c:v>6.0361757666999996</c:v>
                </c:pt>
                <c:pt idx="28">
                  <c:v>2.9669338513999999</c:v>
                </c:pt>
                <c:pt idx="29">
                  <c:v>1.3300048299</c:v>
                </c:pt>
              </c:numCache>
            </c:numRef>
          </c:yVal>
          <c:smooth val="0"/>
        </c:ser>
        <c:ser>
          <c:idx val="4"/>
          <c:order val="6"/>
          <c:tx>
            <c:v>4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Berea256_improved!$AB$39:$AB$68</c:f>
              <c:numCache>
                <c:formatCode>0.00E+00</c:formatCode>
                <c:ptCount val="30"/>
                <c:pt idx="0">
                  <c:v>4.81846</c:v>
                </c:pt>
                <c:pt idx="1">
                  <c:v>5.2826960814000001</c:v>
                </c:pt>
                <c:pt idx="2">
                  <c:v>5.7916591376</c:v>
                </c:pt>
                <c:pt idx="3">
                  <c:v>6.3496584035000003</c:v>
                </c:pt>
                <c:pt idx="4">
                  <c:v>6.9614182884</c:v>
                </c:pt>
                <c:pt idx="5">
                  <c:v>7.6321183767000003</c:v>
                </c:pt>
                <c:pt idx="6">
                  <c:v>8.3674372810000008</c:v>
                </c:pt>
                <c:pt idx="7">
                  <c:v>9.1736007220999998</c:v>
                </c:pt>
                <c:pt idx="8">
                  <c:v>10.057434239999999</c:v>
                </c:pt>
                <c:pt idx="9">
                  <c:v>11.026420981999999</c:v>
                </c:pt>
                <c:pt idx="10">
                  <c:v>12.088765065</c:v>
                </c:pt>
                <c:pt idx="11">
                  <c:v>13.253461031000001</c:v>
                </c:pt>
                <c:pt idx="12">
                  <c:v>14.530370004</c:v>
                </c:pt>
                <c:pt idx="13">
                  <c:v>15.930303185</c:v>
                </c:pt>
                <c:pt idx="14">
                  <c:v>17.465113378000002</c:v>
                </c:pt>
                <c:pt idx="15">
                  <c:v>19.147795355</c:v>
                </c:pt>
                <c:pt idx="16">
                  <c:v>20.992595867999999</c:v>
                </c:pt>
                <c:pt idx="17">
                  <c:v>23.015134281000002</c:v>
                </c:pt>
                <c:pt idx="18">
                  <c:v>25.232534810000001</c:v>
                </c:pt>
                <c:pt idx="19">
                  <c:v>27.663571507</c:v>
                </c:pt>
                <c:pt idx="20">
                  <c:v>30.328827218000001</c:v>
                </c:pt>
                <c:pt idx="21">
                  <c:v>33.250867849000002</c:v>
                </c:pt>
                <c:pt idx="22">
                  <c:v>36.454433426999998</c:v>
                </c:pt>
                <c:pt idx="23">
                  <c:v>39.966647561999999</c:v>
                </c:pt>
                <c:pt idx="24">
                  <c:v>43.817247100000003</c:v>
                </c:pt>
                <c:pt idx="25">
                  <c:v>48.038833892</c:v>
                </c:pt>
                <c:pt idx="26">
                  <c:v>52.667150823</c:v>
                </c:pt>
                <c:pt idx="27">
                  <c:v>57.741384439999997</c:v>
                </c:pt>
                <c:pt idx="28">
                  <c:v>63.304496729999997</c:v>
                </c:pt>
                <c:pt idx="29">
                  <c:v>69.403588866000007</c:v>
                </c:pt>
              </c:numCache>
            </c:numRef>
          </c:xVal>
          <c:yVal>
            <c:numRef>
              <c:f>Berea256_improved!$AC$39:$AC$68</c:f>
              <c:numCache>
                <c:formatCode>0.00E+00</c:formatCode>
                <c:ptCount val="30"/>
                <c:pt idx="0">
                  <c:v>-389.69141517000003</c:v>
                </c:pt>
                <c:pt idx="1">
                  <c:v>-385.70140068000001</c:v>
                </c:pt>
                <c:pt idx="2">
                  <c:v>-371.78750400000001</c:v>
                </c:pt>
                <c:pt idx="3">
                  <c:v>-351.42819930000002</c:v>
                </c:pt>
                <c:pt idx="4">
                  <c:v>-321.14501239999998</c:v>
                </c:pt>
                <c:pt idx="5">
                  <c:v>-284.10949328999999</c:v>
                </c:pt>
                <c:pt idx="6">
                  <c:v>-246.25550967000001</c:v>
                </c:pt>
                <c:pt idx="7">
                  <c:v>-205.74151638999999</c:v>
                </c:pt>
                <c:pt idx="8">
                  <c:v>-163.38597795999999</c:v>
                </c:pt>
                <c:pt idx="9">
                  <c:v>-121.54197984</c:v>
                </c:pt>
                <c:pt idx="10">
                  <c:v>-84.506460732999997</c:v>
                </c:pt>
                <c:pt idx="11">
                  <c:v>-52.586344814999997</c:v>
                </c:pt>
                <c:pt idx="12">
                  <c:v>-21.689309534</c:v>
                </c:pt>
                <c:pt idx="13">
                  <c:v>6.0361757666999996</c:v>
                </c:pt>
                <c:pt idx="14">
                  <c:v>26.907020790000001</c:v>
                </c:pt>
                <c:pt idx="15">
                  <c:v>40.309377154000003</c:v>
                </c:pt>
                <c:pt idx="16">
                  <c:v>58.008672197999999</c:v>
                </c:pt>
                <c:pt idx="17">
                  <c:v>77.140280137000005</c:v>
                </c:pt>
                <c:pt idx="18">
                  <c:v>61.896378624</c:v>
                </c:pt>
                <c:pt idx="19">
                  <c:v>68.648710838</c:v>
                </c:pt>
                <c:pt idx="20">
                  <c:v>58.008672197999999</c:v>
                </c:pt>
                <c:pt idx="21">
                  <c:v>56.576359304999997</c:v>
                </c:pt>
                <c:pt idx="22">
                  <c:v>45.322472282</c:v>
                </c:pt>
                <c:pt idx="23">
                  <c:v>36.319362664000003</c:v>
                </c:pt>
                <c:pt idx="24">
                  <c:v>26.804712726999998</c:v>
                </c:pt>
                <c:pt idx="25">
                  <c:v>18.108527299999999</c:v>
                </c:pt>
                <c:pt idx="26">
                  <c:v>12.072351533000001</c:v>
                </c:pt>
                <c:pt idx="27">
                  <c:v>7.6731047880999999</c:v>
                </c:pt>
                <c:pt idx="28">
                  <c:v>4.2969386814000003</c:v>
                </c:pt>
                <c:pt idx="29">
                  <c:v>1.7392370853000001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423064"/>
        <c:axId val="42442267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2"/>
                <c:tx>
                  <c:v>7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Berea256_improved!$AV$39:$AV$68</c15:sqref>
                        </c15:formulaRef>
                      </c:ext>
                    </c:extLst>
                    <c:numCache>
                      <c:formatCode>0.00E+00</c:formatCode>
                      <c:ptCount val="30"/>
                      <c:pt idx="0">
                        <c:v>4.5885999999999996</c:v>
                      </c:pt>
                      <c:pt idx="1">
                        <c:v>5.0528644525999997</c:v>
                      </c:pt>
                      <c:pt idx="2">
                        <c:v>5.5641021611000001</c:v>
                      </c:pt>
                      <c:pt idx="3">
                        <c:v>6.1270657762000003</c:v>
                      </c:pt>
                      <c:pt idx="4">
                        <c:v>6.7469888112999996</c:v>
                      </c:pt>
                      <c:pt idx="5">
                        <c:v>7.4296342951999996</c:v>
                      </c:pt>
                      <c:pt idx="6">
                        <c:v>8.1813483473000002</c:v>
                      </c:pt>
                      <c:pt idx="7">
                        <c:v>9.0091191733000002</c:v>
                      </c:pt>
                      <c:pt idx="8">
                        <c:v>9.9206420302999998</c:v>
                      </c:pt>
                      <c:pt idx="9">
                        <c:v>10.924390764</c:v>
                      </c:pt>
                      <c:pt idx="10">
                        <c:v>12.029696587</c:v>
                      </c:pt>
                      <c:pt idx="11">
                        <c:v>13.246834821</c:v>
                      </c:pt>
                      <c:pt idx="12">
                        <c:v>14.587120424</c:v>
                      </c:pt>
                      <c:pt idx="13">
                        <c:v>16.063013175999998</c:v>
                      </c:pt>
                      <c:pt idx="14">
                        <c:v>17.688233509</c:v>
                      </c:pt>
                      <c:pt idx="15">
                        <c:v>19.477890059</c:v>
                      </c:pt>
                      <c:pt idx="16">
                        <c:v>21.448620122000001</c:v>
                      </c:pt>
                      <c:pt idx="17">
                        <c:v>23.618744317000001</c:v>
                      </c:pt>
                      <c:pt idx="18">
                        <c:v>26.008436903</c:v>
                      </c:pt>
                      <c:pt idx="19">
                        <c:v>28.639913327999999</c:v>
                      </c:pt>
                      <c:pt idx="20">
                        <c:v>31.537636748000001</c:v>
                      </c:pt>
                      <c:pt idx="21">
                        <c:v>34.728545447999998</c:v>
                      </c:pt>
                      <c:pt idx="22">
                        <c:v>38.242303270999997</c:v>
                      </c:pt>
                      <c:pt idx="23">
                        <c:v>42.111575379000001</c:v>
                      </c:pt>
                      <c:pt idx="24">
                        <c:v>46.372331926000001</c:v>
                      </c:pt>
                      <c:pt idx="25">
                        <c:v>51.064182445999997</c:v>
                      </c:pt>
                      <c:pt idx="26">
                        <c:v>56.230744080000001</c:v>
                      </c:pt>
                      <c:pt idx="27">
                        <c:v>61.920047052999998</c:v>
                      </c:pt>
                      <c:pt idx="28">
                        <c:v>68.184981183000005</c:v>
                      </c:pt>
                      <c:pt idx="29">
                        <c:v>75.083787565999998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Berea256_improved!$AW$39:$AW$68</c15:sqref>
                        </c15:formulaRef>
                      </c:ext>
                    </c:extLst>
                    <c:numCache>
                      <c:formatCode>0.00E+00</c:formatCode>
                      <c:ptCount val="30"/>
                      <c:pt idx="0">
                        <c:v>-424.57846494</c:v>
                      </c:pt>
                      <c:pt idx="1">
                        <c:v>-421.61153109000003</c:v>
                      </c:pt>
                      <c:pt idx="2">
                        <c:v>-410.66456826000001</c:v>
                      </c:pt>
                      <c:pt idx="3">
                        <c:v>-387.84987002000003</c:v>
                      </c:pt>
                      <c:pt idx="4">
                        <c:v>-352.55358799999999</c:v>
                      </c:pt>
                      <c:pt idx="5">
                        <c:v>-312.55113504000002</c:v>
                      </c:pt>
                      <c:pt idx="6">
                        <c:v>-268.25174339</c:v>
                      </c:pt>
                      <c:pt idx="7">
                        <c:v>-215.76770664</c:v>
                      </c:pt>
                      <c:pt idx="8">
                        <c:v>-162.46520537999999</c:v>
                      </c:pt>
                      <c:pt idx="9">
                        <c:v>-115.71042021</c:v>
                      </c:pt>
                      <c:pt idx="10">
                        <c:v>-73.150265646999998</c:v>
                      </c:pt>
                      <c:pt idx="11">
                        <c:v>-34.375509450999999</c:v>
                      </c:pt>
                      <c:pt idx="12">
                        <c:v>-4.9107870644</c:v>
                      </c:pt>
                      <c:pt idx="13">
                        <c:v>26.600096599</c:v>
                      </c:pt>
                      <c:pt idx="14">
                        <c:v>45.220164218000001</c:v>
                      </c:pt>
                      <c:pt idx="15">
                        <c:v>60.464065730999998</c:v>
                      </c:pt>
                      <c:pt idx="16">
                        <c:v>73.559497902000004</c:v>
                      </c:pt>
                      <c:pt idx="17">
                        <c:v>90.133404244999994</c:v>
                      </c:pt>
                      <c:pt idx="18">
                        <c:v>74.582578541000004</c:v>
                      </c:pt>
                      <c:pt idx="19">
                        <c:v>68.444094710000002</c:v>
                      </c:pt>
                      <c:pt idx="20">
                        <c:v>55.450970601999998</c:v>
                      </c:pt>
                      <c:pt idx="21">
                        <c:v>48.596330324999997</c:v>
                      </c:pt>
                      <c:pt idx="22">
                        <c:v>42.560154558000001</c:v>
                      </c:pt>
                      <c:pt idx="23">
                        <c:v>32.840888493000001</c:v>
                      </c:pt>
                      <c:pt idx="24">
                        <c:v>20.563920832000001</c:v>
                      </c:pt>
                      <c:pt idx="25">
                        <c:v>13.095432172000001</c:v>
                      </c:pt>
                      <c:pt idx="26">
                        <c:v>6.8546402773999997</c:v>
                      </c:pt>
                      <c:pt idx="27">
                        <c:v>3.9900144898000001</c:v>
                      </c:pt>
                      <c:pt idx="28">
                        <c:v>1.7392370853000001</c:v>
                      </c:pt>
                      <c:pt idx="29">
                        <c:v>0.40923225537000002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6"/>
                <c:order val="3"/>
                <c:tx>
                  <c:v>8</c:v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Berea256_improved!$AZ$39:$AZ$68</c15:sqref>
                        </c15:formulaRef>
                      </c:ext>
                    </c:extLst>
                    <c:numCache>
                      <c:formatCode>0.00E+00</c:formatCode>
                      <c:ptCount val="30"/>
                      <c:pt idx="0">
                        <c:v>4.63924</c:v>
                      </c:pt>
                      <c:pt idx="1">
                        <c:v>5.0862746394</c:v>
                      </c:pt>
                      <c:pt idx="2">
                        <c:v>5.5763852931000004</c:v>
                      </c:pt>
                      <c:pt idx="3">
                        <c:v>6.1137227424000002</c:v>
                      </c:pt>
                      <c:pt idx="4">
                        <c:v>6.7028377357000002</c:v>
                      </c:pt>
                      <c:pt idx="5">
                        <c:v>7.3487195288000002</c:v>
                      </c:pt>
                      <c:pt idx="6">
                        <c:v>8.0568381397</c:v>
                      </c:pt>
                      <c:pt idx="7">
                        <c:v>8.8331906742000008</c:v>
                      </c:pt>
                      <c:pt idx="8">
                        <c:v>9.6843521160999995</c:v>
                      </c:pt>
                      <c:pt idx="9">
                        <c:v>10.617531011000001</c:v>
                      </c:pt>
                      <c:pt idx="10">
                        <c:v>11.640630516</c:v>
                      </c:pt>
                      <c:pt idx="11">
                        <c:v>12.762315331</c:v>
                      </c:pt>
                      <c:pt idx="12">
                        <c:v>13.992085084999999</c:v>
                      </c:pt>
                      <c:pt idx="13">
                        <c:v>15.340354782</c:v>
                      </c:pt>
                      <c:pt idx="14">
                        <c:v>16.818543012999999</c:v>
                      </c:pt>
                      <c:pt idx="15">
                        <c:v>18.439168656</c:v>
                      </c:pt>
                      <c:pt idx="16">
                        <c:v>20.215956903999999</c:v>
                      </c:pt>
                      <c:pt idx="17">
                        <c:v>22.1639555</c:v>
                      </c:pt>
                      <c:pt idx="18">
                        <c:v>24.299662178999998</c:v>
                      </c:pt>
                      <c:pt idx="19">
                        <c:v>26.64116439</c:v>
                      </c:pt>
                      <c:pt idx="20">
                        <c:v>29.208292479000001</c:v>
                      </c:pt>
                      <c:pt idx="21">
                        <c:v>32.022787631999996</c:v>
                      </c:pt>
                      <c:pt idx="22">
                        <c:v>35.108486006</c:v>
                      </c:pt>
                      <c:pt idx="23">
                        <c:v>38.491520592999997</c:v>
                      </c:pt>
                      <c:pt idx="24">
                        <c:v>42.200542550999998</c:v>
                      </c:pt>
                      <c:pt idx="25">
                        <c:v>46.266963844000003</c:v>
                      </c:pt>
                      <c:pt idx="26">
                        <c:v>50.725223278000001</c:v>
                      </c:pt>
                      <c:pt idx="27">
                        <c:v>55.613078162999997</c:v>
                      </c:pt>
                      <c:pt idx="28">
                        <c:v>60.971924082000001</c:v>
                      </c:pt>
                      <c:pt idx="29">
                        <c:v>66.847145474000001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Berea256_improved!$BA$39:$BA$68</c15:sqref>
                        </c15:formulaRef>
                      </c:ext>
                    </c:extLst>
                    <c:numCache>
                      <c:formatCode>0.00E+00</c:formatCode>
                      <c:ptCount val="30"/>
                      <c:pt idx="0">
                        <c:v>-425.29462138999997</c:v>
                      </c:pt>
                      <c:pt idx="1">
                        <c:v>-422.73691979</c:v>
                      </c:pt>
                      <c:pt idx="2">
                        <c:v>-414.96150693999999</c:v>
                      </c:pt>
                      <c:pt idx="3">
                        <c:v>-391.12372807000003</c:v>
                      </c:pt>
                      <c:pt idx="4">
                        <c:v>-362.57977826000001</c:v>
                      </c:pt>
                      <c:pt idx="5">
                        <c:v>-319.30346724999998</c:v>
                      </c:pt>
                      <c:pt idx="6">
                        <c:v>-273.98099496999998</c:v>
                      </c:pt>
                      <c:pt idx="7">
                        <c:v>-224.97543239000001</c:v>
                      </c:pt>
                      <c:pt idx="8">
                        <c:v>-175.76525368</c:v>
                      </c:pt>
                      <c:pt idx="9">
                        <c:v>-130.85201365</c:v>
                      </c:pt>
                      <c:pt idx="10">
                        <c:v>-89.110323605999994</c:v>
                      </c:pt>
                      <c:pt idx="11">
                        <c:v>-51.154031920999998</c:v>
                      </c:pt>
                      <c:pt idx="12">
                        <c:v>-19.029299875</c:v>
                      </c:pt>
                      <c:pt idx="13">
                        <c:v>10.230806383999999</c:v>
                      </c:pt>
                      <c:pt idx="14">
                        <c:v>30.999343344</c:v>
                      </c:pt>
                      <c:pt idx="15">
                        <c:v>59.850217346999997</c:v>
                      </c:pt>
                      <c:pt idx="16">
                        <c:v>72.331801135999996</c:v>
                      </c:pt>
                      <c:pt idx="17">
                        <c:v>76.014891434000006</c:v>
                      </c:pt>
                      <c:pt idx="18">
                        <c:v>77.549512391999997</c:v>
                      </c:pt>
                      <c:pt idx="19">
                        <c:v>70.797180178999994</c:v>
                      </c:pt>
                      <c:pt idx="20">
                        <c:v>70.592564050999997</c:v>
                      </c:pt>
                      <c:pt idx="21">
                        <c:v>57.701748006999999</c:v>
                      </c:pt>
                      <c:pt idx="22">
                        <c:v>52.995577070000003</c:v>
                      </c:pt>
                      <c:pt idx="23">
                        <c:v>40.002452962</c:v>
                      </c:pt>
                      <c:pt idx="24">
                        <c:v>31.203959472000001</c:v>
                      </c:pt>
                      <c:pt idx="25">
                        <c:v>19.233916002000001</c:v>
                      </c:pt>
                      <c:pt idx="26">
                        <c:v>13.402356363000001</c:v>
                      </c:pt>
                      <c:pt idx="27">
                        <c:v>7.7754128519999997</c:v>
                      </c:pt>
                      <c:pt idx="28">
                        <c:v>4.6038628728999997</c:v>
                      </c:pt>
                      <c:pt idx="29">
                        <c:v>1.7392370853000001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424423064"/>
        <c:scaling>
          <c:orientation val="minMax"/>
          <c:max val="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Min-Radius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422672"/>
        <c:crosses val="autoZero"/>
        <c:crossBetween val="midCat"/>
      </c:valAx>
      <c:valAx>
        <c:axId val="4244226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Euler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423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813845144356956"/>
          <c:y val="0.60582020997375319"/>
          <c:w val="0.10884733158355207"/>
          <c:h val="0.39062773403324585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Network</a:t>
            </a:r>
            <a:r>
              <a:rPr lang="en-GB" baseline="0"/>
              <a:t> PSD</a:t>
            </a:r>
            <a:endParaRPr lang="en-GB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CT</c:v>
          </c:tx>
          <c:spPr>
            <a:ln w="38100"/>
          </c:spPr>
          <c:marker>
            <c:symbol val="none"/>
          </c:marker>
          <c:xVal>
            <c:numRef>
              <c:f>Berea_256!$A$3:$A$33</c:f>
              <c:numCache>
                <c:formatCode>0.00E+00</c:formatCode>
                <c:ptCount val="31"/>
                <c:pt idx="0">
                  <c:v>4.53634</c:v>
                </c:pt>
                <c:pt idx="1">
                  <c:v>6.7800153332999997</c:v>
                </c:pt>
                <c:pt idx="2">
                  <c:v>9.0236906667000003</c:v>
                </c:pt>
                <c:pt idx="3">
                  <c:v>11.267366000000001</c:v>
                </c:pt>
                <c:pt idx="4">
                  <c:v>13.511041333</c:v>
                </c:pt>
                <c:pt idx="5">
                  <c:v>15.754716667</c:v>
                </c:pt>
                <c:pt idx="6">
                  <c:v>17.998391999999999</c:v>
                </c:pt>
                <c:pt idx="7">
                  <c:v>20.242067333000001</c:v>
                </c:pt>
                <c:pt idx="8">
                  <c:v>22.485742667</c:v>
                </c:pt>
                <c:pt idx="9">
                  <c:v>24.729417999999999</c:v>
                </c:pt>
                <c:pt idx="10">
                  <c:v>26.973093333000001</c:v>
                </c:pt>
                <c:pt idx="11">
                  <c:v>29.216768667</c:v>
                </c:pt>
                <c:pt idx="12">
                  <c:v>31.460443999999999</c:v>
                </c:pt>
                <c:pt idx="13">
                  <c:v>33.704119333000001</c:v>
                </c:pt>
                <c:pt idx="14">
                  <c:v>35.947794666999997</c:v>
                </c:pt>
                <c:pt idx="15">
                  <c:v>38.191470000000002</c:v>
                </c:pt>
                <c:pt idx="16">
                  <c:v>40.435145333000001</c:v>
                </c:pt>
                <c:pt idx="17">
                  <c:v>42.678820666999997</c:v>
                </c:pt>
                <c:pt idx="18">
                  <c:v>44.922496000000002</c:v>
                </c:pt>
                <c:pt idx="19">
                  <c:v>47.166171333000001</c:v>
                </c:pt>
                <c:pt idx="20">
                  <c:v>49.409846666999997</c:v>
                </c:pt>
                <c:pt idx="21">
                  <c:v>51.653522000000002</c:v>
                </c:pt>
                <c:pt idx="22">
                  <c:v>53.897197333000001</c:v>
                </c:pt>
                <c:pt idx="23">
                  <c:v>56.140872666999996</c:v>
                </c:pt>
                <c:pt idx="24">
                  <c:v>58.384548000000002</c:v>
                </c:pt>
                <c:pt idx="25">
                  <c:v>60.628223333000001</c:v>
                </c:pt>
                <c:pt idx="26">
                  <c:v>62.871898667000004</c:v>
                </c:pt>
                <c:pt idx="27">
                  <c:v>65.115573999999995</c:v>
                </c:pt>
                <c:pt idx="28">
                  <c:v>67.359249332999994</c:v>
                </c:pt>
                <c:pt idx="29">
                  <c:v>69.602924666999996</c:v>
                </c:pt>
                <c:pt idx="30">
                  <c:v>71.846599999999995</c:v>
                </c:pt>
              </c:numCache>
            </c:numRef>
          </c:xVal>
          <c:yVal>
            <c:numRef>
              <c:f>Berea_256!$C$3:$C$33</c:f>
              <c:numCache>
                <c:formatCode>0.00E+00</c:formatCode>
                <c:ptCount val="31"/>
                <c:pt idx="0">
                  <c:v>3.0585299802000001E-7</c:v>
                </c:pt>
                <c:pt idx="1">
                  <c:v>6.432699545E-3</c:v>
                </c:pt>
                <c:pt idx="2">
                  <c:v>6.0518551083999998E-2</c:v>
                </c:pt>
                <c:pt idx="3">
                  <c:v>9.7304112753999999E-2</c:v>
                </c:pt>
                <c:pt idx="4">
                  <c:v>8.3400954713999997E-2</c:v>
                </c:pt>
                <c:pt idx="5">
                  <c:v>6.6591567911999994E-2</c:v>
                </c:pt>
                <c:pt idx="6">
                  <c:v>6.9928431193000004E-2</c:v>
                </c:pt>
                <c:pt idx="7">
                  <c:v>9.2497023319000005E-2</c:v>
                </c:pt>
                <c:pt idx="8">
                  <c:v>6.8721228846999993E-2</c:v>
                </c:pt>
                <c:pt idx="9">
                  <c:v>6.0358585053999998E-2</c:v>
                </c:pt>
                <c:pt idx="10">
                  <c:v>8.7905854611000006E-2</c:v>
                </c:pt>
                <c:pt idx="11">
                  <c:v>4.4364609050000003E-2</c:v>
                </c:pt>
                <c:pt idx="12">
                  <c:v>6.844534696E-2</c:v>
                </c:pt>
                <c:pt idx="13">
                  <c:v>1.4406295918E-2</c:v>
                </c:pt>
                <c:pt idx="14">
                  <c:v>4.9476029912000001E-2</c:v>
                </c:pt>
                <c:pt idx="15">
                  <c:v>1.9719578323E-2</c:v>
                </c:pt>
                <c:pt idx="16">
                  <c:v>1.9399652207E-2</c:v>
                </c:pt>
                <c:pt idx="17">
                  <c:v>3.3744471000999997E-2</c:v>
                </c:pt>
                <c:pt idx="18">
                  <c:v>3.1484522871999998E-3</c:v>
                </c:pt>
                <c:pt idx="19">
                  <c:v>1.1198815137999999E-2</c:v>
                </c:pt>
                <c:pt idx="20">
                  <c:v>1.2586778973E-2</c:v>
                </c:pt>
                <c:pt idx="21">
                  <c:v>1.0165031196999999E-2</c:v>
                </c:pt>
                <c:pt idx="22">
                  <c:v>3.2946506098000001E-3</c:v>
                </c:pt>
                <c:pt idx="23">
                  <c:v>5.1894074199000002E-3</c:v>
                </c:pt>
                <c:pt idx="24">
                  <c:v>1.3546219679999999E-3</c:v>
                </c:pt>
                <c:pt idx="25">
                  <c:v>2.4107314498999998E-3</c:v>
                </c:pt>
                <c:pt idx="26">
                  <c:v>3.5032467206999999E-3</c:v>
                </c:pt>
                <c:pt idx="27">
                  <c:v>1.2469620025000001E-3</c:v>
                </c:pt>
                <c:pt idx="28">
                  <c:v>1.6785242517999999E-3</c:v>
                </c:pt>
                <c:pt idx="29">
                  <c:v>7.9521642990999999E-6</c:v>
                </c:pt>
                <c:pt idx="30">
                  <c:v>9.9952756182000008E-4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3B7D-47C3-9377-84BEA14AD2A7}"/>
            </c:ext>
          </c:extLst>
        </c:ser>
        <c:ser>
          <c:idx val="5"/>
          <c:order val="1"/>
          <c:tx>
            <c:v>5</c:v>
          </c:tx>
          <c:marker>
            <c:symbol val="none"/>
          </c:marker>
          <c:xVal>
            <c:numRef>
              <c:f>Berea256_improved!$AF$3:$AF$33</c:f>
              <c:numCache>
                <c:formatCode>0.00E+00</c:formatCode>
                <c:ptCount val="31"/>
                <c:pt idx="0">
                  <c:v>4.6463700000000001</c:v>
                </c:pt>
                <c:pt idx="1">
                  <c:v>7.0732676666999996</c:v>
                </c:pt>
                <c:pt idx="2">
                  <c:v>9.5001653333</c:v>
                </c:pt>
                <c:pt idx="3">
                  <c:v>11.927063</c:v>
                </c:pt>
                <c:pt idx="4">
                  <c:v>14.353960667000001</c:v>
                </c:pt>
                <c:pt idx="5">
                  <c:v>16.780858333000001</c:v>
                </c:pt>
                <c:pt idx="6">
                  <c:v>19.207756</c:v>
                </c:pt>
                <c:pt idx="7">
                  <c:v>21.634653666999998</c:v>
                </c:pt>
                <c:pt idx="8">
                  <c:v>24.061551333000001</c:v>
                </c:pt>
                <c:pt idx="9">
                  <c:v>26.488448999999999</c:v>
                </c:pt>
                <c:pt idx="10">
                  <c:v>28.915346667000001</c:v>
                </c:pt>
                <c:pt idx="11">
                  <c:v>31.342244333</c:v>
                </c:pt>
                <c:pt idx="12">
                  <c:v>33.769142000000002</c:v>
                </c:pt>
                <c:pt idx="13">
                  <c:v>36.196039667000001</c:v>
                </c:pt>
                <c:pt idx="14">
                  <c:v>38.622937333000003</c:v>
                </c:pt>
                <c:pt idx="15">
                  <c:v>41.049835000000002</c:v>
                </c:pt>
                <c:pt idx="16">
                  <c:v>43.476732667</c:v>
                </c:pt>
                <c:pt idx="17">
                  <c:v>45.903630333000002</c:v>
                </c:pt>
                <c:pt idx="18">
                  <c:v>48.330528000000001</c:v>
                </c:pt>
                <c:pt idx="19">
                  <c:v>50.757425667</c:v>
                </c:pt>
                <c:pt idx="20">
                  <c:v>53.184323333000002</c:v>
                </c:pt>
                <c:pt idx="21">
                  <c:v>55.611221</c:v>
                </c:pt>
                <c:pt idx="22">
                  <c:v>58.038118666999999</c:v>
                </c:pt>
                <c:pt idx="23">
                  <c:v>60.465016333000001</c:v>
                </c:pt>
                <c:pt idx="24">
                  <c:v>62.891914</c:v>
                </c:pt>
                <c:pt idx="25">
                  <c:v>65.318811667000006</c:v>
                </c:pt>
                <c:pt idx="26">
                  <c:v>67.745709332999994</c:v>
                </c:pt>
                <c:pt idx="27">
                  <c:v>70.172606999999999</c:v>
                </c:pt>
                <c:pt idx="28">
                  <c:v>72.599504667000005</c:v>
                </c:pt>
                <c:pt idx="29">
                  <c:v>75.026402332999993</c:v>
                </c:pt>
                <c:pt idx="30">
                  <c:v>77.453299999999999</c:v>
                </c:pt>
              </c:numCache>
            </c:numRef>
          </c:xVal>
          <c:yVal>
            <c:numRef>
              <c:f>Berea256_improved!$AH$3:$AH$33</c:f>
              <c:numCache>
                <c:formatCode>0.00E+00</c:formatCode>
                <c:ptCount val="31"/>
                <c:pt idx="0">
                  <c:v>2.9845955652E-7</c:v>
                </c:pt>
                <c:pt idx="1">
                  <c:v>1.7282020148999998E-2</c:v>
                </c:pt>
                <c:pt idx="2">
                  <c:v>6.9762271079000002E-2</c:v>
                </c:pt>
                <c:pt idx="3">
                  <c:v>8.0005712551999994E-2</c:v>
                </c:pt>
                <c:pt idx="4">
                  <c:v>6.5043026727999997E-2</c:v>
                </c:pt>
                <c:pt idx="5">
                  <c:v>5.6695104909000003E-2</c:v>
                </c:pt>
                <c:pt idx="6">
                  <c:v>7.2581515712E-2</c:v>
                </c:pt>
                <c:pt idx="7">
                  <c:v>5.7553472704999997E-2</c:v>
                </c:pt>
                <c:pt idx="8">
                  <c:v>5.0852461229000001E-2</c:v>
                </c:pt>
                <c:pt idx="9">
                  <c:v>7.5251237136999993E-2</c:v>
                </c:pt>
                <c:pt idx="10">
                  <c:v>3.4225869721000002E-2</c:v>
                </c:pt>
                <c:pt idx="11">
                  <c:v>7.8771873209000004E-2</c:v>
                </c:pt>
                <c:pt idx="12">
                  <c:v>1.6231131589000001E-2</c:v>
                </c:pt>
                <c:pt idx="13">
                  <c:v>5.2875724503000002E-2</c:v>
                </c:pt>
                <c:pt idx="14">
                  <c:v>4.7437187173000002E-2</c:v>
                </c:pt>
                <c:pt idx="15">
                  <c:v>2.5240738334999999E-2</c:v>
                </c:pt>
                <c:pt idx="16">
                  <c:v>4.5081141088000001E-2</c:v>
                </c:pt>
                <c:pt idx="17">
                  <c:v>2.5815869423000001E-2</c:v>
                </c:pt>
                <c:pt idx="18">
                  <c:v>1.9567021277E-2</c:v>
                </c:pt>
                <c:pt idx="19">
                  <c:v>2.0872480999E-2</c:v>
                </c:pt>
                <c:pt idx="20">
                  <c:v>1.3088051909E-2</c:v>
                </c:pt>
                <c:pt idx="21">
                  <c:v>1.4696454514E-2</c:v>
                </c:pt>
                <c:pt idx="22">
                  <c:v>1.1127179379999999E-2</c:v>
                </c:pt>
                <c:pt idx="23">
                  <c:v>9.8718510446E-3</c:v>
                </c:pt>
                <c:pt idx="24">
                  <c:v>8.0703564286999999E-3</c:v>
                </c:pt>
                <c:pt idx="25">
                  <c:v>1.2028820218000001E-2</c:v>
                </c:pt>
                <c:pt idx="26">
                  <c:v>9.0361646192999995E-3</c:v>
                </c:pt>
                <c:pt idx="27">
                  <c:v>2.8479012461000001E-3</c:v>
                </c:pt>
                <c:pt idx="28">
                  <c:v>1.9671461302E-3</c:v>
                </c:pt>
                <c:pt idx="29">
                  <c:v>2.4321492062999999E-3</c:v>
                </c:pt>
                <c:pt idx="30">
                  <c:v>3.6877673275E-3</c:v>
                </c:pt>
              </c:numCache>
            </c:numRef>
          </c:yVal>
          <c:smooth val="0"/>
        </c:ser>
        <c:ser>
          <c:idx val="2"/>
          <c:order val="4"/>
          <c:tx>
            <c:v>9</c:v>
          </c:tx>
          <c:marker>
            <c:symbol val="none"/>
          </c:marker>
          <c:xVal>
            <c:numRef>
              <c:f>Berea256_improved!$BD$3:$BD$32</c:f>
              <c:numCache>
                <c:formatCode>0.00E+00</c:formatCode>
                <c:ptCount val="30"/>
                <c:pt idx="0">
                  <c:v>4.6356900000000003</c:v>
                </c:pt>
                <c:pt idx="1">
                  <c:v>7.1803536667000003</c:v>
                </c:pt>
                <c:pt idx="2">
                  <c:v>9.7250173333000003</c:v>
                </c:pt>
                <c:pt idx="3">
                  <c:v>12.269681</c:v>
                </c:pt>
                <c:pt idx="4">
                  <c:v>14.814344667</c:v>
                </c:pt>
                <c:pt idx="5">
                  <c:v>17.359008332999998</c:v>
                </c:pt>
                <c:pt idx="6">
                  <c:v>19.903672</c:v>
                </c:pt>
                <c:pt idx="7">
                  <c:v>22.448335666999998</c:v>
                </c:pt>
                <c:pt idx="8">
                  <c:v>24.992999333</c:v>
                </c:pt>
                <c:pt idx="9">
                  <c:v>27.537662999999998</c:v>
                </c:pt>
                <c:pt idx="10">
                  <c:v>30.082326667</c:v>
                </c:pt>
                <c:pt idx="11">
                  <c:v>32.626990333000002</c:v>
                </c:pt>
                <c:pt idx="12">
                  <c:v>35.171653999999997</c:v>
                </c:pt>
                <c:pt idx="13">
                  <c:v>37.716317666999998</c:v>
                </c:pt>
                <c:pt idx="14">
                  <c:v>40.260981332999997</c:v>
                </c:pt>
                <c:pt idx="15">
                  <c:v>42.805644999999998</c:v>
                </c:pt>
                <c:pt idx="16">
                  <c:v>45.350308667</c:v>
                </c:pt>
                <c:pt idx="17">
                  <c:v>47.894972332999998</c:v>
                </c:pt>
                <c:pt idx="18">
                  <c:v>50.439636</c:v>
                </c:pt>
                <c:pt idx="19">
                  <c:v>52.984299667000002</c:v>
                </c:pt>
                <c:pt idx="20">
                  <c:v>55.528963333</c:v>
                </c:pt>
                <c:pt idx="21">
                  <c:v>58.073627000000002</c:v>
                </c:pt>
                <c:pt idx="22">
                  <c:v>60.618290666999997</c:v>
                </c:pt>
                <c:pt idx="23">
                  <c:v>63.162954333000002</c:v>
                </c:pt>
                <c:pt idx="24">
                  <c:v>65.707617999999997</c:v>
                </c:pt>
                <c:pt idx="25">
                  <c:v>68.252281667000005</c:v>
                </c:pt>
                <c:pt idx="26">
                  <c:v>70.796945332999996</c:v>
                </c:pt>
                <c:pt idx="27">
                  <c:v>73.341609000000005</c:v>
                </c:pt>
                <c:pt idx="28">
                  <c:v>75.886272667</c:v>
                </c:pt>
                <c:pt idx="29">
                  <c:v>80.9756</c:v>
                </c:pt>
              </c:numCache>
            </c:numRef>
          </c:xVal>
          <c:yVal>
            <c:numRef>
              <c:f>Berea256_improved!$BF$3:$BF$32</c:f>
              <c:numCache>
                <c:formatCode>0.00E+00</c:formatCode>
                <c:ptCount val="30"/>
                <c:pt idx="0">
                  <c:v>2.9860597553000001E-7</c:v>
                </c:pt>
                <c:pt idx="1">
                  <c:v>1.9793119775E-2</c:v>
                </c:pt>
                <c:pt idx="2">
                  <c:v>6.6227855119000006E-2</c:v>
                </c:pt>
                <c:pt idx="3">
                  <c:v>6.8770489697999995E-2</c:v>
                </c:pt>
                <c:pt idx="4">
                  <c:v>6.2393747951999999E-2</c:v>
                </c:pt>
                <c:pt idx="5">
                  <c:v>6.3398263100000005E-2</c:v>
                </c:pt>
                <c:pt idx="6">
                  <c:v>7.9603019753999998E-2</c:v>
                </c:pt>
                <c:pt idx="7">
                  <c:v>6.5633627585999998E-2</c:v>
                </c:pt>
                <c:pt idx="8">
                  <c:v>5.2069445406000003E-2</c:v>
                </c:pt>
                <c:pt idx="9">
                  <c:v>7.6865098785000002E-2</c:v>
                </c:pt>
                <c:pt idx="10">
                  <c:v>4.4308374508999999E-2</c:v>
                </c:pt>
                <c:pt idx="11">
                  <c:v>7.2708204927000003E-2</c:v>
                </c:pt>
                <c:pt idx="12">
                  <c:v>4.6351432312E-2</c:v>
                </c:pt>
                <c:pt idx="13">
                  <c:v>4.4908275866999997E-2</c:v>
                </c:pt>
                <c:pt idx="14">
                  <c:v>3.5063819224000002E-2</c:v>
                </c:pt>
                <c:pt idx="15">
                  <c:v>4.5914274056000001E-2</c:v>
                </c:pt>
                <c:pt idx="16">
                  <c:v>2.3317260978999998E-2</c:v>
                </c:pt>
                <c:pt idx="17">
                  <c:v>1.1367935398E-2</c:v>
                </c:pt>
                <c:pt idx="18">
                  <c:v>3.0254474217000001E-2</c:v>
                </c:pt>
                <c:pt idx="19">
                  <c:v>9.0886739183000005E-3</c:v>
                </c:pt>
                <c:pt idx="20">
                  <c:v>2.0638757351999999E-2</c:v>
                </c:pt>
                <c:pt idx="21">
                  <c:v>8.9193660399999996E-3</c:v>
                </c:pt>
                <c:pt idx="22">
                  <c:v>1.4125263020000001E-2</c:v>
                </c:pt>
                <c:pt idx="23">
                  <c:v>1.3939237546999999E-2</c:v>
                </c:pt>
                <c:pt idx="24">
                  <c:v>7.5804168477E-3</c:v>
                </c:pt>
                <c:pt idx="25">
                  <c:v>7.9551632134000003E-3</c:v>
                </c:pt>
                <c:pt idx="26">
                  <c:v>2.0311219449000001E-3</c:v>
                </c:pt>
                <c:pt idx="27">
                  <c:v>2.9771005664000001E-3</c:v>
                </c:pt>
                <c:pt idx="28">
                  <c:v>2.3079291065999999E-3</c:v>
                </c:pt>
                <c:pt idx="29">
                  <c:v>0</c:v>
                </c:pt>
              </c:numCache>
            </c:numRef>
          </c:yVal>
          <c:smooth val="0"/>
        </c:ser>
        <c:ser>
          <c:idx val="4"/>
          <c:order val="6"/>
          <c:tx>
            <c:v>4</c:v>
          </c:tx>
          <c:marker>
            <c:symbol val="none"/>
          </c:marker>
          <c:xVal>
            <c:numRef>
              <c:f>Berea256_improved!$AB$3:$AB$33</c:f>
              <c:numCache>
                <c:formatCode>0.00E+00</c:formatCode>
                <c:ptCount val="31"/>
                <c:pt idx="0">
                  <c:v>4.81846</c:v>
                </c:pt>
                <c:pt idx="1">
                  <c:v>7.1941879999999996</c:v>
                </c:pt>
                <c:pt idx="2">
                  <c:v>9.5699159999999992</c:v>
                </c:pt>
                <c:pt idx="3">
                  <c:v>11.945644</c:v>
                </c:pt>
                <c:pt idx="4">
                  <c:v>14.321372</c:v>
                </c:pt>
                <c:pt idx="5">
                  <c:v>16.697099999999999</c:v>
                </c:pt>
                <c:pt idx="6">
                  <c:v>19.072828000000001</c:v>
                </c:pt>
                <c:pt idx="7">
                  <c:v>21.448556</c:v>
                </c:pt>
                <c:pt idx="8">
                  <c:v>23.824283999999999</c:v>
                </c:pt>
                <c:pt idx="9">
                  <c:v>26.200012000000001</c:v>
                </c:pt>
                <c:pt idx="10">
                  <c:v>28.57574</c:v>
                </c:pt>
                <c:pt idx="11">
                  <c:v>30.951467999999998</c:v>
                </c:pt>
                <c:pt idx="12">
                  <c:v>33.327196000000001</c:v>
                </c:pt>
                <c:pt idx="13">
                  <c:v>35.702924000000003</c:v>
                </c:pt>
                <c:pt idx="14">
                  <c:v>38.078651999999998</c:v>
                </c:pt>
                <c:pt idx="15">
                  <c:v>40.45438</c:v>
                </c:pt>
                <c:pt idx="16">
                  <c:v>42.830108000000003</c:v>
                </c:pt>
                <c:pt idx="17">
                  <c:v>45.205835999999998</c:v>
                </c:pt>
                <c:pt idx="18">
                  <c:v>47.581564</c:v>
                </c:pt>
                <c:pt idx="19">
                  <c:v>49.957292000000002</c:v>
                </c:pt>
                <c:pt idx="20">
                  <c:v>52.333019999999998</c:v>
                </c:pt>
                <c:pt idx="21">
                  <c:v>54.708748</c:v>
                </c:pt>
                <c:pt idx="22">
                  <c:v>57.084476000000002</c:v>
                </c:pt>
                <c:pt idx="23">
                  <c:v>59.460203999999997</c:v>
                </c:pt>
                <c:pt idx="24">
                  <c:v>61.835932</c:v>
                </c:pt>
                <c:pt idx="25">
                  <c:v>64.211659999999995</c:v>
                </c:pt>
                <c:pt idx="26">
                  <c:v>66.587388000000004</c:v>
                </c:pt>
                <c:pt idx="27">
                  <c:v>68.963115999999999</c:v>
                </c:pt>
                <c:pt idx="28">
                  <c:v>71.338843999999995</c:v>
                </c:pt>
                <c:pt idx="29">
                  <c:v>73.714572000000004</c:v>
                </c:pt>
                <c:pt idx="30">
                  <c:v>76.090299999999999</c:v>
                </c:pt>
              </c:numCache>
            </c:numRef>
          </c:xVal>
          <c:yVal>
            <c:numRef>
              <c:f>Berea256_improved!$AD$3:$AD$33</c:f>
              <c:numCache>
                <c:formatCode>0.00E+00</c:formatCode>
                <c:ptCount val="31"/>
                <c:pt idx="0">
                  <c:v>6.2290527832000006E-5</c:v>
                </c:pt>
                <c:pt idx="1">
                  <c:v>1.2707890422E-2</c:v>
                </c:pt>
                <c:pt idx="2">
                  <c:v>5.1714429441999998E-2</c:v>
                </c:pt>
                <c:pt idx="3">
                  <c:v>7.2304194402000005E-2</c:v>
                </c:pt>
                <c:pt idx="4">
                  <c:v>6.3879372704000001E-2</c:v>
                </c:pt>
                <c:pt idx="5">
                  <c:v>4.9729517271000001E-2</c:v>
                </c:pt>
                <c:pt idx="6">
                  <c:v>7.9543079744000003E-2</c:v>
                </c:pt>
                <c:pt idx="7">
                  <c:v>6.2879136924999995E-2</c:v>
                </c:pt>
                <c:pt idx="8">
                  <c:v>5.3734675817999997E-2</c:v>
                </c:pt>
                <c:pt idx="9">
                  <c:v>6.0550122305000002E-2</c:v>
                </c:pt>
                <c:pt idx="10">
                  <c:v>4.831628919E-2</c:v>
                </c:pt>
                <c:pt idx="11">
                  <c:v>4.6970762579999999E-2</c:v>
                </c:pt>
                <c:pt idx="12">
                  <c:v>3.8823560824999999E-2</c:v>
                </c:pt>
                <c:pt idx="13">
                  <c:v>6.4584342830000002E-2</c:v>
                </c:pt>
                <c:pt idx="14">
                  <c:v>3.2201279100000001E-2</c:v>
                </c:pt>
                <c:pt idx="15">
                  <c:v>3.4302991424E-2</c:v>
                </c:pt>
                <c:pt idx="16">
                  <c:v>4.3099153340000002E-2</c:v>
                </c:pt>
                <c:pt idx="17">
                  <c:v>3.4886964207E-2</c:v>
                </c:pt>
                <c:pt idx="18">
                  <c:v>1.1262332470000001E-2</c:v>
                </c:pt>
                <c:pt idx="19">
                  <c:v>2.8524032445999999E-2</c:v>
                </c:pt>
                <c:pt idx="20">
                  <c:v>1.526121316E-2</c:v>
                </c:pt>
                <c:pt idx="21">
                  <c:v>1.9108265462E-2</c:v>
                </c:pt>
                <c:pt idx="22">
                  <c:v>1.3759057696000001E-2</c:v>
                </c:pt>
                <c:pt idx="23">
                  <c:v>1.09422029E-2</c:v>
                </c:pt>
                <c:pt idx="24">
                  <c:v>9.4801564546999999E-3</c:v>
                </c:pt>
                <c:pt idx="25">
                  <c:v>9.7850224162000007E-3</c:v>
                </c:pt>
                <c:pt idx="26">
                  <c:v>4.0234392760999998E-3</c:v>
                </c:pt>
                <c:pt idx="27">
                  <c:v>9.5729979304999997E-3</c:v>
                </c:pt>
                <c:pt idx="28">
                  <c:v>2.8243463567E-3</c:v>
                </c:pt>
                <c:pt idx="29">
                  <c:v>9.9967544330000005E-3</c:v>
                </c:pt>
                <c:pt idx="30">
                  <c:v>5.1701259412000001E-3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162920"/>
        <c:axId val="42516331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2"/>
                <c:tx>
                  <c:v>7</c:v>
                </c:tx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Berea256_improved!$AV$3:$AV$33</c15:sqref>
                        </c15:formulaRef>
                      </c:ext>
                    </c:extLst>
                    <c:numCache>
                      <c:formatCode>0.00E+00</c:formatCode>
                      <c:ptCount val="31"/>
                      <c:pt idx="0">
                        <c:v>4.5885999999999996</c:v>
                      </c:pt>
                      <c:pt idx="1">
                        <c:v>7.1916666666999998</c:v>
                      </c:pt>
                      <c:pt idx="2">
                        <c:v>9.7947333333</c:v>
                      </c:pt>
                      <c:pt idx="3">
                        <c:v>12.3978</c:v>
                      </c:pt>
                      <c:pt idx="4">
                        <c:v>15.000866667</c:v>
                      </c:pt>
                      <c:pt idx="5">
                        <c:v>17.603933333000001</c:v>
                      </c:pt>
                      <c:pt idx="6">
                        <c:v>20.207000000000001</c:v>
                      </c:pt>
                      <c:pt idx="7">
                        <c:v>22.810066667000001</c:v>
                      </c:pt>
                      <c:pt idx="8">
                        <c:v>25.413133333000001</c:v>
                      </c:pt>
                      <c:pt idx="9">
                        <c:v>28.016200000000001</c:v>
                      </c:pt>
                      <c:pt idx="10">
                        <c:v>30.619266667000002</c:v>
                      </c:pt>
                      <c:pt idx="11">
                        <c:v>33.222333333000002</c:v>
                      </c:pt>
                      <c:pt idx="12">
                        <c:v>35.825400000000002</c:v>
                      </c:pt>
                      <c:pt idx="13">
                        <c:v>38.428466667000002</c:v>
                      </c:pt>
                      <c:pt idx="14">
                        <c:v>41.031533332999999</c:v>
                      </c:pt>
                      <c:pt idx="15">
                        <c:v>43.634599999999999</c:v>
                      </c:pt>
                      <c:pt idx="16">
                        <c:v>46.237666666999999</c:v>
                      </c:pt>
                      <c:pt idx="17">
                        <c:v>48.840733333000003</c:v>
                      </c:pt>
                      <c:pt idx="18">
                        <c:v>51.443800000000003</c:v>
                      </c:pt>
                      <c:pt idx="19">
                        <c:v>54.046866667000003</c:v>
                      </c:pt>
                      <c:pt idx="20">
                        <c:v>56.649933333</c:v>
                      </c:pt>
                      <c:pt idx="21">
                        <c:v>59.253</c:v>
                      </c:pt>
                      <c:pt idx="22">
                        <c:v>61.856066667</c:v>
                      </c:pt>
                      <c:pt idx="23">
                        <c:v>64.459133332999997</c:v>
                      </c:pt>
                      <c:pt idx="24">
                        <c:v>67.062200000000004</c:v>
                      </c:pt>
                      <c:pt idx="25">
                        <c:v>69.665266666999997</c:v>
                      </c:pt>
                      <c:pt idx="26">
                        <c:v>72.268333333000001</c:v>
                      </c:pt>
                      <c:pt idx="27">
                        <c:v>74.871399999999994</c:v>
                      </c:pt>
                      <c:pt idx="28">
                        <c:v>77.474466667000002</c:v>
                      </c:pt>
                      <c:pt idx="29">
                        <c:v>80.077533333000005</c:v>
                      </c:pt>
                      <c:pt idx="30">
                        <c:v>82.680599999999998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Berea256_improved!$AX$3:$AX$33</c15:sqref>
                        </c15:formulaRef>
                      </c:ext>
                    </c:extLst>
                    <c:numCache>
                      <c:formatCode>0.00E+00</c:formatCode>
                      <c:ptCount val="31"/>
                      <c:pt idx="0">
                        <c:v>2.9904353987000002E-7</c:v>
                      </c:pt>
                      <c:pt idx="1">
                        <c:v>1.5497939358E-2</c:v>
                      </c:pt>
                      <c:pt idx="2">
                        <c:v>7.1345550618000006E-2</c:v>
                      </c:pt>
                      <c:pt idx="3">
                        <c:v>7.8499873836999995E-2</c:v>
                      </c:pt>
                      <c:pt idx="4">
                        <c:v>7.2217255798999999E-2</c:v>
                      </c:pt>
                      <c:pt idx="5">
                        <c:v>5.7322191059000001E-2</c:v>
                      </c:pt>
                      <c:pt idx="6">
                        <c:v>8.1770502011000001E-2</c:v>
                      </c:pt>
                      <c:pt idx="7">
                        <c:v>6.1402635589999997E-2</c:v>
                      </c:pt>
                      <c:pt idx="8">
                        <c:v>8.4373374808000001E-2</c:v>
                      </c:pt>
                      <c:pt idx="9">
                        <c:v>5.7617645974999999E-2</c:v>
                      </c:pt>
                      <c:pt idx="10">
                        <c:v>4.6599977007999997E-2</c:v>
                      </c:pt>
                      <c:pt idx="11">
                        <c:v>4.1576345897000003E-2</c:v>
                      </c:pt>
                      <c:pt idx="12">
                        <c:v>6.0510593458E-2</c:v>
                      </c:pt>
                      <c:pt idx="13">
                        <c:v>4.1268029663999999E-2</c:v>
                      </c:pt>
                      <c:pt idx="14">
                        <c:v>2.3944427497000001E-2</c:v>
                      </c:pt>
                      <c:pt idx="15">
                        <c:v>4.4790171083999998E-2</c:v>
                      </c:pt>
                      <c:pt idx="16">
                        <c:v>2.8839171643000001E-2</c:v>
                      </c:pt>
                      <c:pt idx="17">
                        <c:v>2.2747657404000001E-2</c:v>
                      </c:pt>
                      <c:pt idx="18">
                        <c:v>1.7816426787999998E-2</c:v>
                      </c:pt>
                      <c:pt idx="19">
                        <c:v>2.2983897813E-2</c:v>
                      </c:pt>
                      <c:pt idx="20">
                        <c:v>1.4201583824E-2</c:v>
                      </c:pt>
                      <c:pt idx="21">
                        <c:v>1.0329868685E-2</c:v>
                      </c:pt>
                      <c:pt idx="22">
                        <c:v>8.0771672951999995E-3</c:v>
                      </c:pt>
                      <c:pt idx="23">
                        <c:v>5.2682516757000001E-3</c:v>
                      </c:pt>
                      <c:pt idx="24">
                        <c:v>7.8654448785999993E-3</c:v>
                      </c:pt>
                      <c:pt idx="25">
                        <c:v>6.7497118610999997E-3</c:v>
                      </c:pt>
                      <c:pt idx="26">
                        <c:v>6.8134120756999997E-3</c:v>
                      </c:pt>
                      <c:pt idx="27">
                        <c:v>4.3466001439000004E-3</c:v>
                      </c:pt>
                      <c:pt idx="28">
                        <c:v>2.3250620981E-3</c:v>
                      </c:pt>
                      <c:pt idx="29">
                        <c:v>1.3992246825E-3</c:v>
                      </c:pt>
                      <c:pt idx="30">
                        <c:v>1.4997064245E-3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6"/>
                <c:order val="3"/>
                <c:tx>
                  <c:v>8</c:v>
                </c:tx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Berea256_improved!$AZ$3:$AZ$33</c15:sqref>
                        </c15:formulaRef>
                      </c:ext>
                    </c:extLst>
                    <c:numCache>
                      <c:formatCode>0.00E+00</c:formatCode>
                      <c:ptCount val="31"/>
                      <c:pt idx="0">
                        <c:v>4.63924</c:v>
                      </c:pt>
                      <c:pt idx="1">
                        <c:v>6.9275486666999999</c:v>
                      </c:pt>
                      <c:pt idx="2">
                        <c:v>9.2158573333000007</c:v>
                      </c:pt>
                      <c:pt idx="3">
                        <c:v>11.504166</c:v>
                      </c:pt>
                      <c:pt idx="4">
                        <c:v>13.792474667</c:v>
                      </c:pt>
                      <c:pt idx="5">
                        <c:v>16.080783332999999</c:v>
                      </c:pt>
                      <c:pt idx="6">
                        <c:v>18.369091999999998</c:v>
                      </c:pt>
                      <c:pt idx="7">
                        <c:v>20.657400667000001</c:v>
                      </c:pt>
                      <c:pt idx="8">
                        <c:v>22.945709333</c:v>
                      </c:pt>
                      <c:pt idx="9">
                        <c:v>25.234017999999999</c:v>
                      </c:pt>
                      <c:pt idx="10">
                        <c:v>27.522326667000002</c:v>
                      </c:pt>
                      <c:pt idx="11">
                        <c:v>29.810635333</c:v>
                      </c:pt>
                      <c:pt idx="12">
                        <c:v>32.098944000000003</c:v>
                      </c:pt>
                      <c:pt idx="13">
                        <c:v>34.387252666999998</c:v>
                      </c:pt>
                      <c:pt idx="14">
                        <c:v>36.675561332999997</c:v>
                      </c:pt>
                      <c:pt idx="15">
                        <c:v>38.96387</c:v>
                      </c:pt>
                      <c:pt idx="16">
                        <c:v>41.252178667000003</c:v>
                      </c:pt>
                      <c:pt idx="17">
                        <c:v>43.540487333000002</c:v>
                      </c:pt>
                      <c:pt idx="18">
                        <c:v>45.828795999999997</c:v>
                      </c:pt>
                      <c:pt idx="19">
                        <c:v>48.117104667</c:v>
                      </c:pt>
                      <c:pt idx="20">
                        <c:v>50.405413332999998</c:v>
                      </c:pt>
                      <c:pt idx="21">
                        <c:v>52.693722000000001</c:v>
                      </c:pt>
                      <c:pt idx="22">
                        <c:v>54.982030666999997</c:v>
                      </c:pt>
                      <c:pt idx="23">
                        <c:v>57.270339333000003</c:v>
                      </c:pt>
                      <c:pt idx="24">
                        <c:v>59.558647999999998</c:v>
                      </c:pt>
                      <c:pt idx="25">
                        <c:v>61.846956667000001</c:v>
                      </c:pt>
                      <c:pt idx="26">
                        <c:v>64.135265333000007</c:v>
                      </c:pt>
                      <c:pt idx="27">
                        <c:v>66.423574000000002</c:v>
                      </c:pt>
                      <c:pt idx="28">
                        <c:v>68.711882666999998</c:v>
                      </c:pt>
                      <c:pt idx="29">
                        <c:v>71.000191333000004</c:v>
                      </c:pt>
                      <c:pt idx="30">
                        <c:v>73.288499999999999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Berea256_improved!$BB$3:$BB$33</c15:sqref>
                        </c15:formulaRef>
                      </c:ext>
                    </c:extLst>
                    <c:numCache>
                      <c:formatCode>0.00E+00</c:formatCode>
                      <c:ptCount val="31"/>
                      <c:pt idx="0">
                        <c:v>2.9895530044000002E-7</c:v>
                      </c:pt>
                      <c:pt idx="1">
                        <c:v>1.1439227793999999E-2</c:v>
                      </c:pt>
                      <c:pt idx="2">
                        <c:v>5.6442490982999999E-2</c:v>
                      </c:pt>
                      <c:pt idx="3">
                        <c:v>7.6836938896000004E-2</c:v>
                      </c:pt>
                      <c:pt idx="4">
                        <c:v>5.9262830161999999E-2</c:v>
                      </c:pt>
                      <c:pt idx="5">
                        <c:v>5.6832032795000001E-2</c:v>
                      </c:pt>
                      <c:pt idx="6">
                        <c:v>5.1192232727999998E-2</c:v>
                      </c:pt>
                      <c:pt idx="7">
                        <c:v>9.5166789808000002E-2</c:v>
                      </c:pt>
                      <c:pt idx="8">
                        <c:v>3.0058477952E-2</c:v>
                      </c:pt>
                      <c:pt idx="9">
                        <c:v>8.2171491062999993E-2</c:v>
                      </c:pt>
                      <c:pt idx="10">
                        <c:v>3.5692292856000001E-2</c:v>
                      </c:pt>
                      <c:pt idx="11">
                        <c:v>4.1824761292000003E-2</c:v>
                      </c:pt>
                      <c:pt idx="12">
                        <c:v>6.5632972181000004E-2</c:v>
                      </c:pt>
                      <c:pt idx="13">
                        <c:v>1.6905334859999999E-2</c:v>
                      </c:pt>
                      <c:pt idx="14">
                        <c:v>6.3729237066999997E-2</c:v>
                      </c:pt>
                      <c:pt idx="15">
                        <c:v>2.8267731987E-2</c:v>
                      </c:pt>
                      <c:pt idx="16">
                        <c:v>2.7465634103E-2</c:v>
                      </c:pt>
                      <c:pt idx="17">
                        <c:v>4.5382932381000003E-2</c:v>
                      </c:pt>
                      <c:pt idx="18">
                        <c:v>2.7714665565000001E-2</c:v>
                      </c:pt>
                      <c:pt idx="19">
                        <c:v>1.4906217007999999E-2</c:v>
                      </c:pt>
                      <c:pt idx="20">
                        <c:v>2.1343327862000001E-2</c:v>
                      </c:pt>
                      <c:pt idx="21">
                        <c:v>1.1412921272E-2</c:v>
                      </c:pt>
                      <c:pt idx="22">
                        <c:v>2.0165142032999999E-2</c:v>
                      </c:pt>
                      <c:pt idx="23">
                        <c:v>9.0392162993000007E-3</c:v>
                      </c:pt>
                      <c:pt idx="24">
                        <c:v>1.0297816713000001E-2</c:v>
                      </c:pt>
                      <c:pt idx="25">
                        <c:v>6.8484714050999996E-3</c:v>
                      </c:pt>
                      <c:pt idx="26">
                        <c:v>9.2828684482999992E-3</c:v>
                      </c:pt>
                      <c:pt idx="27">
                        <c:v>8.6601400843999993E-3</c:v>
                      </c:pt>
                      <c:pt idx="28">
                        <c:v>1.0675097660000001E-2</c:v>
                      </c:pt>
                      <c:pt idx="29">
                        <c:v>3.2352996893E-3</c:v>
                      </c:pt>
                      <c:pt idx="30">
                        <c:v>2.1151080964000001E-3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3"/>
                <c:order val="5"/>
                <c:tx>
                  <c:v>10</c:v>
                </c:tx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Berea256_improved!$BH$3:$BH$33</c15:sqref>
                        </c15:formulaRef>
                      </c:ext>
                    </c:extLst>
                    <c:numCache>
                      <c:formatCode>0.00E+00</c:formatCode>
                      <c:ptCount val="31"/>
                      <c:pt idx="0">
                        <c:v>4.6578499999999998</c:v>
                      </c:pt>
                      <c:pt idx="1">
                        <c:v>7.084365</c:v>
                      </c:pt>
                      <c:pt idx="2">
                        <c:v>9.5108800000000002</c:v>
                      </c:pt>
                      <c:pt idx="3">
                        <c:v>11.937395</c:v>
                      </c:pt>
                      <c:pt idx="4">
                        <c:v>14.363910000000001</c:v>
                      </c:pt>
                      <c:pt idx="5">
                        <c:v>16.790424999999999</c:v>
                      </c:pt>
                      <c:pt idx="6">
                        <c:v>19.216940000000001</c:v>
                      </c:pt>
                      <c:pt idx="7">
                        <c:v>21.643454999999999</c:v>
                      </c:pt>
                      <c:pt idx="8">
                        <c:v>24.069970000000001</c:v>
                      </c:pt>
                      <c:pt idx="9">
                        <c:v>26.496485</c:v>
                      </c:pt>
                      <c:pt idx="10">
                        <c:v>28.922999999999998</c:v>
                      </c:pt>
                      <c:pt idx="11">
                        <c:v>31.349515</c:v>
                      </c:pt>
                      <c:pt idx="12">
                        <c:v>33.776029999999999</c:v>
                      </c:pt>
                      <c:pt idx="13">
                        <c:v>36.202545000000001</c:v>
                      </c:pt>
                      <c:pt idx="14">
                        <c:v>38.629060000000003</c:v>
                      </c:pt>
                      <c:pt idx="15">
                        <c:v>41.055574999999997</c:v>
                      </c:pt>
                      <c:pt idx="16">
                        <c:v>43.482089999999999</c:v>
                      </c:pt>
                      <c:pt idx="17">
                        <c:v>45.908605000000001</c:v>
                      </c:pt>
                      <c:pt idx="18">
                        <c:v>48.335120000000003</c:v>
                      </c:pt>
                      <c:pt idx="19">
                        <c:v>50.761634999999998</c:v>
                      </c:pt>
                      <c:pt idx="20">
                        <c:v>53.18815</c:v>
                      </c:pt>
                      <c:pt idx="21">
                        <c:v>55.614665000000002</c:v>
                      </c:pt>
                      <c:pt idx="22">
                        <c:v>58.041179999999997</c:v>
                      </c:pt>
                      <c:pt idx="23">
                        <c:v>60.467694999999999</c:v>
                      </c:pt>
                      <c:pt idx="24">
                        <c:v>62.894210000000001</c:v>
                      </c:pt>
                      <c:pt idx="25">
                        <c:v>65.320724999999996</c:v>
                      </c:pt>
                      <c:pt idx="26">
                        <c:v>67.747240000000005</c:v>
                      </c:pt>
                      <c:pt idx="27">
                        <c:v>70.173755</c:v>
                      </c:pt>
                      <c:pt idx="28">
                        <c:v>72.600269999999995</c:v>
                      </c:pt>
                      <c:pt idx="29">
                        <c:v>75.026785000000004</c:v>
                      </c:pt>
                      <c:pt idx="30">
                        <c:v>77.453299999999999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Berea256_improved!$BJ$3:$BJ$33</c15:sqref>
                        </c15:formulaRef>
                      </c:ext>
                    </c:extLst>
                    <c:numCache>
                      <c:formatCode>0.00E+00</c:formatCode>
                      <c:ptCount val="31"/>
                      <c:pt idx="0">
                        <c:v>1.0464108704E-5</c:v>
                      </c:pt>
                      <c:pt idx="1">
                        <c:v>1.5204380272000001E-2</c:v>
                      </c:pt>
                      <c:pt idx="2">
                        <c:v>6.1812224950000001E-2</c:v>
                      </c:pt>
                      <c:pt idx="3">
                        <c:v>8.1035141879000003E-2</c:v>
                      </c:pt>
                      <c:pt idx="4">
                        <c:v>6.4568177769000007E-2</c:v>
                      </c:pt>
                      <c:pt idx="5">
                        <c:v>6.0492545914000002E-2</c:v>
                      </c:pt>
                      <c:pt idx="6">
                        <c:v>7.5478680263000003E-2</c:v>
                      </c:pt>
                      <c:pt idx="7">
                        <c:v>6.4846228044999996E-2</c:v>
                      </c:pt>
                      <c:pt idx="8">
                        <c:v>5.2870477733999999E-2</c:v>
                      </c:pt>
                      <c:pt idx="9">
                        <c:v>7.3855237583E-2</c:v>
                      </c:pt>
                      <c:pt idx="10">
                        <c:v>3.1900653585000001E-2</c:v>
                      </c:pt>
                      <c:pt idx="11">
                        <c:v>7.7681230747999999E-2</c:v>
                      </c:pt>
                      <c:pt idx="12">
                        <c:v>1.4486844969999999E-2</c:v>
                      </c:pt>
                      <c:pt idx="13">
                        <c:v>5.2396595274999999E-2</c:v>
                      </c:pt>
                      <c:pt idx="14">
                        <c:v>3.5047964866000002E-2</c:v>
                      </c:pt>
                      <c:pt idx="15">
                        <c:v>3.2104850465000001E-2</c:v>
                      </c:pt>
                      <c:pt idx="16">
                        <c:v>4.1191008995E-2</c:v>
                      </c:pt>
                      <c:pt idx="17">
                        <c:v>2.8808954093000001E-2</c:v>
                      </c:pt>
                      <c:pt idx="18">
                        <c:v>2.0100999795000001E-2</c:v>
                      </c:pt>
                      <c:pt idx="19">
                        <c:v>1.5964380851E-2</c:v>
                      </c:pt>
                      <c:pt idx="20">
                        <c:v>1.4416584553E-2</c:v>
                      </c:pt>
                      <c:pt idx="21">
                        <c:v>1.9625029658E-2</c:v>
                      </c:pt>
                      <c:pt idx="22">
                        <c:v>1.3379138598000001E-2</c:v>
                      </c:pt>
                      <c:pt idx="23">
                        <c:v>1.2573400935E-2</c:v>
                      </c:pt>
                      <c:pt idx="24">
                        <c:v>7.5377698751999999E-3</c:v>
                      </c:pt>
                      <c:pt idx="25">
                        <c:v>1.2501351714999999E-2</c:v>
                      </c:pt>
                      <c:pt idx="26">
                        <c:v>2.8495366020999998E-3</c:v>
                      </c:pt>
                      <c:pt idx="27">
                        <c:v>3.7309067557E-3</c:v>
                      </c:pt>
                      <c:pt idx="28">
                        <c:v>4.6293379069000003E-3</c:v>
                      </c:pt>
                      <c:pt idx="29">
                        <c:v>3.4062262101999998E-3</c:v>
                      </c:pt>
                      <c:pt idx="30">
                        <c:v>5.4936750306999998E-3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425162920"/>
        <c:scaling>
          <c:orientation val="minMax"/>
          <c:max val="80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163312"/>
        <c:crosses val="autoZero"/>
        <c:crossBetween val="midCat"/>
      </c:valAx>
      <c:valAx>
        <c:axId val="425163312"/>
        <c:scaling>
          <c:orientation val="minMax"/>
        </c:scaling>
        <c:delete val="0"/>
        <c:axPos val="l"/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162920"/>
        <c:crosses val="autoZero"/>
        <c:crossBetween val="midCat"/>
      </c:valAx>
    </c:plotArea>
    <c:legend>
      <c:legendPos val="tr"/>
      <c:overlay val="1"/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image" Target="../media/image1.jpeg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7" Type="http://schemas.openxmlformats.org/officeDocument/2006/relationships/chart" Target="../charts/chart18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6" Type="http://schemas.openxmlformats.org/officeDocument/2006/relationships/chart" Target="../charts/chart17.xml"/><Relationship Id="rId5" Type="http://schemas.openxmlformats.org/officeDocument/2006/relationships/chart" Target="../charts/chart16.xml"/><Relationship Id="rId4" Type="http://schemas.openxmlformats.org/officeDocument/2006/relationships/chart" Target="../charts/chart1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5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1</xdr:row>
      <xdr:rowOff>0</xdr:rowOff>
    </xdr:from>
    <xdr:to>
      <xdr:col>13</xdr:col>
      <xdr:colOff>352425</xdr:colOff>
      <xdr:row>16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4</xdr:row>
      <xdr:rowOff>104775</xdr:rowOff>
    </xdr:from>
    <xdr:to>
      <xdr:col>13</xdr:col>
      <xdr:colOff>342900</xdr:colOff>
      <xdr:row>18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38100</xdr:colOff>
      <xdr:row>19</xdr:row>
      <xdr:rowOff>76200</xdr:rowOff>
    </xdr:from>
    <xdr:to>
      <xdr:col>13</xdr:col>
      <xdr:colOff>342900</xdr:colOff>
      <xdr:row>33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552450</xdr:colOff>
      <xdr:row>17</xdr:row>
      <xdr:rowOff>9525</xdr:rowOff>
    </xdr:from>
    <xdr:to>
      <xdr:col>22</xdr:col>
      <xdr:colOff>247650</xdr:colOff>
      <xdr:row>31</xdr:row>
      <xdr:rowOff>85725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552450</xdr:colOff>
      <xdr:row>31</xdr:row>
      <xdr:rowOff>152400</xdr:rowOff>
    </xdr:from>
    <xdr:to>
      <xdr:col>22</xdr:col>
      <xdr:colOff>247650</xdr:colOff>
      <xdr:row>46</xdr:row>
      <xdr:rowOff>38100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28575</xdr:colOff>
      <xdr:row>32</xdr:row>
      <xdr:rowOff>19050</xdr:rowOff>
    </xdr:from>
    <xdr:to>
      <xdr:col>29</xdr:col>
      <xdr:colOff>85725</xdr:colOff>
      <xdr:row>42</xdr:row>
      <xdr:rowOff>133350</xdr:rowOff>
    </xdr:to>
    <xdr:grpSp>
      <xdr:nvGrpSpPr>
        <xdr:cNvPr id="8" name="Group 7"/>
        <xdr:cNvGrpSpPr/>
      </xdr:nvGrpSpPr>
      <xdr:grpSpPr>
        <a:xfrm>
          <a:off x="14049375" y="6115050"/>
          <a:ext cx="3810000" cy="2019300"/>
          <a:chOff x="14049375" y="6115050"/>
          <a:chExt cx="3810000" cy="2019300"/>
        </a:xfrm>
      </xdr:grpSpPr>
      <xdr:pic>
        <xdr:nvPicPr>
          <xdr:cNvPr id="6" name="Picture 5" descr="http://slideplayer.com/slide/9293085/28/images/52/Euler+number+E+=+C-+H+1-1=0+1-2=-1+1-0=1+2-0=2+Measure+of+topology.jpg"/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3296" t="26193" r="7330" b="17715"/>
          <a:stretch/>
        </xdr:blipFill>
        <xdr:spPr bwMode="auto">
          <a:xfrm>
            <a:off x="14049375" y="6115050"/>
            <a:ext cx="3810000" cy="201930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7" name="TextBox 6"/>
          <xdr:cNvSpPr txBox="1"/>
        </xdr:nvSpPr>
        <xdr:spPr>
          <a:xfrm>
            <a:off x="16211550" y="6115050"/>
            <a:ext cx="1562100" cy="31432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GB" sz="1100"/>
              <a:t>H = extra connection</a:t>
            </a: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285750</xdr:colOff>
      <xdr:row>35</xdr:row>
      <xdr:rowOff>180975</xdr:rowOff>
    </xdr:from>
    <xdr:to>
      <xdr:col>16</xdr:col>
      <xdr:colOff>590550</xdr:colOff>
      <xdr:row>50</xdr:row>
      <xdr:rowOff>66675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304800</xdr:colOff>
      <xdr:row>18</xdr:row>
      <xdr:rowOff>28575</xdr:rowOff>
    </xdr:from>
    <xdr:to>
      <xdr:col>17</xdr:col>
      <xdr:colOff>0</xdr:colOff>
      <xdr:row>32</xdr:row>
      <xdr:rowOff>104775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43</xdr:col>
      <xdr:colOff>295275</xdr:colOff>
      <xdr:row>38</xdr:row>
      <xdr:rowOff>123825</xdr:rowOff>
    </xdr:from>
    <xdr:to>
      <xdr:col>50</xdr:col>
      <xdr:colOff>600075</xdr:colOff>
      <xdr:row>53</xdr:row>
      <xdr:rowOff>9525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43</xdr:col>
      <xdr:colOff>209550</xdr:colOff>
      <xdr:row>16</xdr:row>
      <xdr:rowOff>114300</xdr:rowOff>
    </xdr:from>
    <xdr:to>
      <xdr:col>50</xdr:col>
      <xdr:colOff>514350</xdr:colOff>
      <xdr:row>31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590550</xdr:colOff>
      <xdr:row>56</xdr:row>
      <xdr:rowOff>0</xdr:rowOff>
    </xdr:from>
    <xdr:to>
      <xdr:col>19</xdr:col>
      <xdr:colOff>285750</xdr:colOff>
      <xdr:row>70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38100</xdr:colOff>
      <xdr:row>29</xdr:row>
      <xdr:rowOff>19050</xdr:rowOff>
    </xdr:from>
    <xdr:to>
      <xdr:col>19</xdr:col>
      <xdr:colOff>342900</xdr:colOff>
      <xdr:row>43</xdr:row>
      <xdr:rowOff>95250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590550</xdr:colOff>
      <xdr:row>20</xdr:row>
      <xdr:rowOff>19050</xdr:rowOff>
    </xdr:from>
    <xdr:to>
      <xdr:col>13</xdr:col>
      <xdr:colOff>285750</xdr:colOff>
      <xdr:row>34</xdr:row>
      <xdr:rowOff>95250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590550</xdr:colOff>
      <xdr:row>37</xdr:row>
      <xdr:rowOff>9525</xdr:rowOff>
    </xdr:from>
    <xdr:to>
      <xdr:col>13</xdr:col>
      <xdr:colOff>285750</xdr:colOff>
      <xdr:row>51</xdr:row>
      <xdr:rowOff>85725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52387</xdr:colOff>
      <xdr:row>113</xdr:row>
      <xdr:rowOff>28575</xdr:rowOff>
    </xdr:from>
    <xdr:to>
      <xdr:col>10</xdr:col>
      <xdr:colOff>357187</xdr:colOff>
      <xdr:row>127</xdr:row>
      <xdr:rowOff>104775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509587</xdr:colOff>
      <xdr:row>77</xdr:row>
      <xdr:rowOff>104775</xdr:rowOff>
    </xdr:from>
    <xdr:to>
      <xdr:col>10</xdr:col>
      <xdr:colOff>204787</xdr:colOff>
      <xdr:row>91</xdr:row>
      <xdr:rowOff>180975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0</xdr:colOff>
      <xdr:row>37</xdr:row>
      <xdr:rowOff>9525</xdr:rowOff>
    </xdr:from>
    <xdr:to>
      <xdr:col>21</xdr:col>
      <xdr:colOff>304800</xdr:colOff>
      <xdr:row>51</xdr:row>
      <xdr:rowOff>85725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20</xdr:row>
      <xdr:rowOff>0</xdr:rowOff>
    </xdr:from>
    <xdr:to>
      <xdr:col>21</xdr:col>
      <xdr:colOff>304800</xdr:colOff>
      <xdr:row>34</xdr:row>
      <xdr:rowOff>76200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600075</xdr:colOff>
      <xdr:row>20</xdr:row>
      <xdr:rowOff>0</xdr:rowOff>
    </xdr:from>
    <xdr:to>
      <xdr:col>29</xdr:col>
      <xdr:colOff>295275</xdr:colOff>
      <xdr:row>34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581025</xdr:colOff>
      <xdr:row>4</xdr:row>
      <xdr:rowOff>28575</xdr:rowOff>
    </xdr:from>
    <xdr:to>
      <xdr:col>16</xdr:col>
      <xdr:colOff>276225</xdr:colOff>
      <xdr:row>18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571500</xdr:colOff>
      <xdr:row>18</xdr:row>
      <xdr:rowOff>133350</xdr:rowOff>
    </xdr:from>
    <xdr:to>
      <xdr:col>16</xdr:col>
      <xdr:colOff>266700</xdr:colOff>
      <xdr:row>33</xdr:row>
      <xdr:rowOff>19050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38100</xdr:colOff>
      <xdr:row>10</xdr:row>
      <xdr:rowOff>104775</xdr:rowOff>
    </xdr:from>
    <xdr:to>
      <xdr:col>18</xdr:col>
      <xdr:colOff>342900</xdr:colOff>
      <xdr:row>24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9525</xdr:colOff>
      <xdr:row>36</xdr:row>
      <xdr:rowOff>9525</xdr:rowOff>
    </xdr:from>
    <xdr:to>
      <xdr:col>18</xdr:col>
      <xdr:colOff>314325</xdr:colOff>
      <xdr:row>50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571500</xdr:colOff>
      <xdr:row>197</xdr:row>
      <xdr:rowOff>100012</xdr:rowOff>
    </xdr:from>
    <xdr:to>
      <xdr:col>9</xdr:col>
      <xdr:colOff>266700</xdr:colOff>
      <xdr:row>211</xdr:row>
      <xdr:rowOff>176212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447675</xdr:colOff>
      <xdr:row>159</xdr:row>
      <xdr:rowOff>166687</xdr:rowOff>
    </xdr:from>
    <xdr:to>
      <xdr:col>9</xdr:col>
      <xdr:colOff>142875</xdr:colOff>
      <xdr:row>174</xdr:row>
      <xdr:rowOff>52387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130</xdr:row>
      <xdr:rowOff>100012</xdr:rowOff>
    </xdr:from>
    <xdr:to>
      <xdr:col>7</xdr:col>
      <xdr:colOff>304800</xdr:colOff>
      <xdr:row>144</xdr:row>
      <xdr:rowOff>176212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Tianshen%20Huang\Documents\PRM\PAR\PAR%20ANN\x64\Release\CrossScale\MaMiPores_256_L3_binary_dn_his555_PSD_CF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MiPores_256_L3_binary_dn_his5"/>
      <sheetName val="NetProp"/>
    </sheetNames>
    <sheetDataSet>
      <sheetData sheetId="0"/>
      <sheetData sheetId="1">
        <row r="4">
          <cell r="E4">
            <v>0.52164100000000002</v>
          </cell>
          <cell r="G4">
            <v>2.9742318006999999E-7</v>
          </cell>
          <cell r="J4">
            <v>0.53371400000000002</v>
          </cell>
          <cell r="L4">
            <v>2.9403722533999997E-7</v>
          </cell>
          <cell r="N4">
            <v>0.54096200000000005</v>
          </cell>
          <cell r="P4">
            <v>5.7844608919999996E-4</v>
          </cell>
        </row>
        <row r="5">
          <cell r="E5">
            <v>1.1581529666999999</v>
          </cell>
          <cell r="G5">
            <v>4.9822236765999998E-2</v>
          </cell>
          <cell r="J5">
            <v>1.1447968666999999</v>
          </cell>
          <cell r="L5">
            <v>8.0219235058999999E-2</v>
          </cell>
          <cell r="N5">
            <v>1.2466299332999999</v>
          </cell>
          <cell r="P5">
            <v>5.3002778572000003E-2</v>
          </cell>
        </row>
        <row r="6">
          <cell r="E6">
            <v>1.7946649333</v>
          </cell>
          <cell r="G6">
            <v>9.2292212329000006E-2</v>
          </cell>
          <cell r="J6">
            <v>1.7558797333</v>
          </cell>
          <cell r="L6">
            <v>9.0359392159999996E-2</v>
          </cell>
          <cell r="N6">
            <v>1.9522978666999999</v>
          </cell>
          <cell r="P6">
            <v>4.6002962074000002E-2</v>
          </cell>
        </row>
        <row r="7">
          <cell r="E7">
            <v>2.4311769000000001</v>
          </cell>
          <cell r="G7">
            <v>0.10545495946</v>
          </cell>
          <cell r="J7">
            <v>2.3669625999999999</v>
          </cell>
          <cell r="L7">
            <v>9.0677854311999997E-2</v>
          </cell>
          <cell r="N7">
            <v>2.6579657999999999</v>
          </cell>
          <cell r="P7">
            <v>2.8714542948000001E-2</v>
          </cell>
        </row>
        <row r="8">
          <cell r="E8">
            <v>3.0676888667000002</v>
          </cell>
          <cell r="G8">
            <v>5.0519116740000002E-2</v>
          </cell>
          <cell r="J8">
            <v>2.9780454666999998</v>
          </cell>
          <cell r="L8">
            <v>4.4741294034999997E-2</v>
          </cell>
          <cell r="N8">
            <v>3.3636337332999999</v>
          </cell>
          <cell r="P8">
            <v>2.0623362095999999E-2</v>
          </cell>
        </row>
        <row r="9">
          <cell r="E9">
            <v>3.7042008332999998</v>
          </cell>
          <cell r="G9">
            <v>2.6363883421E-2</v>
          </cell>
          <cell r="J9">
            <v>3.5891283333000001</v>
          </cell>
          <cell r="L9">
            <v>3.2712228149000003E-2</v>
          </cell>
          <cell r="N9">
            <v>4.0693016667000004</v>
          </cell>
          <cell r="P9">
            <v>1.7979085313999998E-2</v>
          </cell>
        </row>
        <row r="10">
          <cell r="E10">
            <v>4.3407128000000004</v>
          </cell>
          <cell r="G10">
            <v>2.5081103096E-2</v>
          </cell>
          <cell r="J10">
            <v>4.2002112</v>
          </cell>
          <cell r="L10">
            <v>2.9764500114999998E-2</v>
          </cell>
          <cell r="N10">
            <v>4.7749696000000004</v>
          </cell>
          <cell r="P10">
            <v>1.0624112252000001E-2</v>
          </cell>
        </row>
        <row r="11">
          <cell r="E11">
            <v>4.9772247667</v>
          </cell>
          <cell r="G11">
            <v>2.5364552859000002E-2</v>
          </cell>
          <cell r="J11">
            <v>4.8112940667000004</v>
          </cell>
          <cell r="L11">
            <v>2.5871160761999999E-2</v>
          </cell>
          <cell r="N11">
            <v>5.4806375333000004</v>
          </cell>
          <cell r="P11">
            <v>2.1801404101E-2</v>
          </cell>
        </row>
        <row r="12">
          <cell r="E12">
            <v>5.6137367332999997</v>
          </cell>
          <cell r="G12">
            <v>2.2957503960999999E-2</v>
          </cell>
          <cell r="J12">
            <v>5.4223769332999998</v>
          </cell>
          <cell r="L12">
            <v>3.6823151408999999E-2</v>
          </cell>
          <cell r="N12">
            <v>6.1863054667000004</v>
          </cell>
          <cell r="P12">
            <v>2.4948918281000002E-2</v>
          </cell>
        </row>
        <row r="13">
          <cell r="E13">
            <v>6.2502487000000002</v>
          </cell>
          <cell r="G13">
            <v>2.7119039165000001E-2</v>
          </cell>
          <cell r="J13">
            <v>6.0334598000000002</v>
          </cell>
          <cell r="L13">
            <v>3.4907801696000003E-2</v>
          </cell>
          <cell r="N13">
            <v>6.8919734000000004</v>
          </cell>
          <cell r="P13">
            <v>2.4700083139999999E-2</v>
          </cell>
        </row>
        <row r="14">
          <cell r="E14">
            <v>6.8867606666999999</v>
          </cell>
          <cell r="G14">
            <v>3.6660961093000002E-2</v>
          </cell>
          <cell r="J14">
            <v>6.6445426666999996</v>
          </cell>
          <cell r="L14">
            <v>3.4309743541999997E-2</v>
          </cell>
          <cell r="N14">
            <v>7.5976413333000004</v>
          </cell>
          <cell r="P14">
            <v>3.3330618818E-2</v>
          </cell>
        </row>
        <row r="15">
          <cell r="E15">
            <v>7.5232726333000004</v>
          </cell>
          <cell r="G15">
            <v>2.7382539062E-2</v>
          </cell>
          <cell r="J15">
            <v>7.2556255332999999</v>
          </cell>
          <cell r="L15">
            <v>2.8189936455000002E-2</v>
          </cell>
          <cell r="N15">
            <v>8.3033092666999995</v>
          </cell>
          <cell r="P15">
            <v>2.6397537355E-2</v>
          </cell>
        </row>
        <row r="16">
          <cell r="E16">
            <v>8.1597846000000001</v>
          </cell>
          <cell r="G16">
            <v>4.4327655087999997E-2</v>
          </cell>
          <cell r="J16">
            <v>7.8667084000000003</v>
          </cell>
          <cell r="L16">
            <v>3.7467385973999998E-2</v>
          </cell>
          <cell r="N16">
            <v>9.0089772000000004</v>
          </cell>
          <cell r="P16">
            <v>4.1583412558999999E-2</v>
          </cell>
        </row>
        <row r="17">
          <cell r="E17">
            <v>8.7962965667000006</v>
          </cell>
          <cell r="G17">
            <v>5.0960767290999999E-2</v>
          </cell>
          <cell r="J17">
            <v>8.4777912667000006</v>
          </cell>
          <cell r="L17">
            <v>2.7290467693E-2</v>
          </cell>
          <cell r="N17">
            <v>9.7146451332999995</v>
          </cell>
          <cell r="P17">
            <v>5.4558620040999997E-2</v>
          </cell>
        </row>
        <row r="18">
          <cell r="E18">
            <v>9.4328085332999994</v>
          </cell>
          <cell r="G18">
            <v>3.8115391625000002E-2</v>
          </cell>
          <cell r="J18">
            <v>9.0888741332999992</v>
          </cell>
          <cell r="L18">
            <v>3.1158249547E-2</v>
          </cell>
          <cell r="N18">
            <v>10.420313067</v>
          </cell>
          <cell r="P18">
            <v>4.3738246077999997E-2</v>
          </cell>
        </row>
        <row r="19">
          <cell r="E19">
            <v>10.0693205</v>
          </cell>
          <cell r="G19">
            <v>3.7618674637999998E-2</v>
          </cell>
          <cell r="J19">
            <v>9.6999569999999995</v>
          </cell>
          <cell r="L19">
            <v>2.1222732708999999E-2</v>
          </cell>
          <cell r="N19">
            <v>11.125980999999999</v>
          </cell>
          <cell r="P19">
            <v>7.1086433741999994E-2</v>
          </cell>
        </row>
        <row r="20">
          <cell r="E20">
            <v>10.705832467</v>
          </cell>
          <cell r="G20">
            <v>3.7052682555999999E-2</v>
          </cell>
          <cell r="J20">
            <v>10.311039867</v>
          </cell>
          <cell r="L20">
            <v>2.8520723272999999E-2</v>
          </cell>
          <cell r="N20">
            <v>11.831648933</v>
          </cell>
          <cell r="P20">
            <v>7.1918427963999998E-2</v>
          </cell>
        </row>
        <row r="21">
          <cell r="E21">
            <v>11.342344432999999</v>
          </cell>
          <cell r="G21">
            <v>2.9842847198999999E-2</v>
          </cell>
          <cell r="J21">
            <v>10.922122733</v>
          </cell>
          <cell r="L21">
            <v>4.3999455739999999E-2</v>
          </cell>
          <cell r="N21">
            <v>12.537316866999999</v>
          </cell>
          <cell r="P21">
            <v>4.1515268768999997E-2</v>
          </cell>
        </row>
        <row r="22">
          <cell r="E22">
            <v>11.9788564</v>
          </cell>
          <cell r="G22">
            <v>2.051624883E-2</v>
          </cell>
          <cell r="J22">
            <v>11.533205600000001</v>
          </cell>
          <cell r="L22">
            <v>3.5633193650999997E-2</v>
          </cell>
          <cell r="N22">
            <v>13.2429848</v>
          </cell>
          <cell r="P22">
            <v>4.4681868224999997E-2</v>
          </cell>
        </row>
        <row r="23">
          <cell r="E23">
            <v>12.615368367</v>
          </cell>
          <cell r="G23">
            <v>3.3280757647000003E-2</v>
          </cell>
          <cell r="J23">
            <v>12.144288467000001</v>
          </cell>
          <cell r="L23">
            <v>2.8533341444999999E-2</v>
          </cell>
          <cell r="N23">
            <v>13.948652732999999</v>
          </cell>
          <cell r="P23">
            <v>3.6643933586000002E-2</v>
          </cell>
        </row>
        <row r="24">
          <cell r="E24">
            <v>13.251880333000001</v>
          </cell>
          <cell r="G24">
            <v>1.6804421486000001E-2</v>
          </cell>
          <cell r="J24">
            <v>12.755371332999999</v>
          </cell>
          <cell r="L24">
            <v>1.7068281522E-2</v>
          </cell>
          <cell r="N24">
            <v>14.654320667</v>
          </cell>
          <cell r="P24">
            <v>5.8921183122000002E-2</v>
          </cell>
        </row>
        <row r="25">
          <cell r="E25">
            <v>13.8883923</v>
          </cell>
          <cell r="G25">
            <v>3.5808853564000001E-2</v>
          </cell>
          <cell r="J25">
            <v>13.3664542</v>
          </cell>
          <cell r="L25">
            <v>2.1849590113999999E-2</v>
          </cell>
          <cell r="N25">
            <v>15.359988599999999</v>
          </cell>
          <cell r="P25">
            <v>2.9875556362999999E-2</v>
          </cell>
        </row>
        <row r="26">
          <cell r="E26">
            <v>14.524904267</v>
          </cell>
          <cell r="G26">
            <v>2.5679521306E-2</v>
          </cell>
          <cell r="J26">
            <v>13.977537067</v>
          </cell>
          <cell r="L26">
            <v>2.2166566822000001E-2</v>
          </cell>
          <cell r="N26">
            <v>16.065656532999999</v>
          </cell>
          <cell r="P26">
            <v>6.2655677861E-2</v>
          </cell>
        </row>
        <row r="27">
          <cell r="E27">
            <v>15.161416233000001</v>
          </cell>
          <cell r="G27">
            <v>2.1378164796999999E-2</v>
          </cell>
          <cell r="J27">
            <v>14.588619933</v>
          </cell>
          <cell r="L27">
            <v>3.4205642499000002E-2</v>
          </cell>
          <cell r="N27">
            <v>16.771324466999999</v>
          </cell>
          <cell r="P27">
            <v>1.8947374486E-2</v>
          </cell>
        </row>
        <row r="28">
          <cell r="E28">
            <v>15.797928199999999</v>
          </cell>
          <cell r="G28">
            <v>3.5004303387000002E-2</v>
          </cell>
          <cell r="J28">
            <v>15.199702800000001</v>
          </cell>
          <cell r="L28">
            <v>1.2789743696E-2</v>
          </cell>
          <cell r="N28">
            <v>17.4769924</v>
          </cell>
          <cell r="P28">
            <v>3.3585067782000003E-2</v>
          </cell>
        </row>
        <row r="29">
          <cell r="E29">
            <v>16.434440167000002</v>
          </cell>
          <cell r="G29">
            <v>1.0693851809E-2</v>
          </cell>
          <cell r="J29">
            <v>15.810785666999999</v>
          </cell>
          <cell r="L29">
            <v>5.7718974173000002E-2</v>
          </cell>
          <cell r="N29">
            <v>18.182660333000001</v>
          </cell>
          <cell r="P29">
            <v>1.9067850870999999E-2</v>
          </cell>
        </row>
        <row r="30">
          <cell r="E30">
            <v>17.070952132999999</v>
          </cell>
          <cell r="G30">
            <v>1.3838511011000001E-2</v>
          </cell>
          <cell r="J30">
            <v>16.421868533000001</v>
          </cell>
          <cell r="L30">
            <v>1.5745406957999999E-2</v>
          </cell>
          <cell r="N30">
            <v>18.888328266999999</v>
          </cell>
          <cell r="P30">
            <v>1.1678167053E-2</v>
          </cell>
        </row>
        <row r="31">
          <cell r="E31">
            <v>17.707464099999999</v>
          </cell>
          <cell r="G31">
            <v>6.8957734719E-3</v>
          </cell>
          <cell r="J31">
            <v>17.032951400000002</v>
          </cell>
          <cell r="L31">
            <v>7.7728477127999998E-3</v>
          </cell>
          <cell r="N31">
            <v>19.593996199999999</v>
          </cell>
          <cell r="P31">
            <v>7.1387704263999995E-5</v>
          </cell>
        </row>
        <row r="32">
          <cell r="E32">
            <v>18.343976067</v>
          </cell>
          <cell r="G32">
            <v>5.2495212627999999E-4</v>
          </cell>
          <cell r="J32">
            <v>17.644034266999999</v>
          </cell>
          <cell r="L32">
            <v>8.2483312800999999E-3</v>
          </cell>
          <cell r="N32">
            <v>21.005332067000001</v>
          </cell>
          <cell r="P32">
            <v>0</v>
          </cell>
        </row>
        <row r="33">
          <cell r="E33">
            <v>18.980488033</v>
          </cell>
          <cell r="G33">
            <v>2.0277408922000001E-2</v>
          </cell>
          <cell r="J33">
            <v>18.255117132999999</v>
          </cell>
          <cell r="L33">
            <v>9.2545372949000004E-3</v>
          </cell>
          <cell r="N33">
            <v>21.710999999999999</v>
          </cell>
          <cell r="P33">
            <v>3.0713668138E-2</v>
          </cell>
        </row>
        <row r="34">
          <cell r="E34">
            <v>19.617000000000001</v>
          </cell>
          <cell r="G34">
            <v>3.2360807865000001E-2</v>
          </cell>
          <cell r="J34">
            <v>18.866199999999999</v>
          </cell>
          <cell r="L34">
            <v>1.0777936165E-2</v>
          </cell>
          <cell r="N34">
            <v>21.710999999999999</v>
          </cell>
          <cell r="P34">
            <v>3.0713668138E-2</v>
          </cell>
        </row>
        <row r="39">
          <cell r="E39">
            <v>0.52164100000000002</v>
          </cell>
          <cell r="F39">
            <v>-99267.821068999998</v>
          </cell>
          <cell r="J39">
            <v>0.53371400000000002</v>
          </cell>
          <cell r="K39">
            <v>-131595.17069</v>
          </cell>
          <cell r="N39">
            <v>0.54096200000000005</v>
          </cell>
          <cell r="O39">
            <v>-43952.133933999998</v>
          </cell>
        </row>
        <row r="40">
          <cell r="E40">
            <v>0.58868153625999997</v>
          </cell>
          <cell r="F40">
            <v>-97569.818866999994</v>
          </cell>
          <cell r="J40">
            <v>0.60106456165</v>
          </cell>
          <cell r="K40">
            <v>-128786.93627999999</v>
          </cell>
          <cell r="N40">
            <v>0.61181087828000003</v>
          </cell>
          <cell r="O40">
            <v>-36572.355130999997</v>
          </cell>
        </row>
        <row r="41">
          <cell r="E41">
            <v>0.66433802391999996</v>
          </cell>
          <cell r="F41">
            <v>-89798.193400999997</v>
          </cell>
          <cell r="J41">
            <v>0.67691424108999998</v>
          </cell>
          <cell r="K41">
            <v>-111480.37536999999</v>
          </cell>
          <cell r="N41">
            <v>0.69193871431999998</v>
          </cell>
          <cell r="O41">
            <v>-21943.413078000001</v>
          </cell>
        </row>
        <row r="42">
          <cell r="E42">
            <v>0.74971777241000004</v>
          </cell>
          <cell r="F42">
            <v>-69226.243640000001</v>
          </cell>
          <cell r="J42">
            <v>0.76233556097999999</v>
          </cell>
          <cell r="K42">
            <v>-77650.946876000002</v>
          </cell>
          <cell r="N42">
            <v>0.78256075754999999</v>
          </cell>
          <cell r="O42">
            <v>-11624.784309000001</v>
          </cell>
        </row>
        <row r="43">
          <cell r="E43">
            <v>0.84607040095999997</v>
          </cell>
          <cell r="F43">
            <v>-42972.517279</v>
          </cell>
          <cell r="J43">
            <v>0.85853638799999998</v>
          </cell>
          <cell r="K43">
            <v>-36180.508469</v>
          </cell>
          <cell r="N43">
            <v>0.88505141650999997</v>
          </cell>
          <cell r="O43">
            <v>-6073.6232627999998</v>
          </cell>
        </row>
        <row r="44">
          <cell r="E44">
            <v>0.95480612800999998</v>
          </cell>
          <cell r="F44">
            <v>-19592.333105999998</v>
          </cell>
          <cell r="J44">
            <v>0.96687701224</v>
          </cell>
          <cell r="K44">
            <v>-5747.0843777</v>
          </cell>
          <cell r="N44">
            <v>1.0009651038</v>
          </cell>
          <cell r="O44">
            <v>-2481.6955266999998</v>
          </cell>
        </row>
        <row r="45">
          <cell r="E45">
            <v>1.0775164112</v>
          </cell>
          <cell r="F45">
            <v>2938.8499658999999</v>
          </cell>
          <cell r="J45">
            <v>1.0888893818000001</v>
          </cell>
          <cell r="K45">
            <v>20833.180869</v>
          </cell>
          <cell r="N45">
            <v>1.1320598105999999</v>
          </cell>
          <cell r="O45">
            <v>326.53888510000002</v>
          </cell>
        </row>
        <row r="46">
          <cell r="E46">
            <v>1.2159972401000001</v>
          </cell>
          <cell r="F46">
            <v>21094.411977</v>
          </cell>
          <cell r="J46">
            <v>1.2262987648000001</v>
          </cell>
          <cell r="K46">
            <v>30172.192983000001</v>
          </cell>
          <cell r="N46">
            <v>1.2803237695</v>
          </cell>
          <cell r="O46">
            <v>849.00110125000003</v>
          </cell>
        </row>
        <row r="47">
          <cell r="E47">
            <v>1.3722754219</v>
          </cell>
          <cell r="F47">
            <v>37029.509570000002</v>
          </cell>
          <cell r="J47">
            <v>1.3810481447</v>
          </cell>
          <cell r="K47">
            <v>43299.056164000001</v>
          </cell>
          <cell r="N47">
            <v>1.4480056082999999</v>
          </cell>
          <cell r="O47">
            <v>1567.3866485000001</v>
          </cell>
        </row>
        <row r="48">
          <cell r="E48">
            <v>1.5486382464999999</v>
          </cell>
          <cell r="F48">
            <v>50482.911635999997</v>
          </cell>
          <cell r="J48">
            <v>1.5553256945</v>
          </cell>
          <cell r="K48">
            <v>56034.072681999998</v>
          </cell>
          <cell r="N48">
            <v>1.637648454</v>
          </cell>
          <cell r="O48">
            <v>2024.5410876000001</v>
          </cell>
        </row>
        <row r="49">
          <cell r="E49">
            <v>1.7476669627000001</v>
          </cell>
          <cell r="F49">
            <v>49895.141643000003</v>
          </cell>
          <cell r="J49">
            <v>1.7515957176000001</v>
          </cell>
          <cell r="K49">
            <v>48131.831662999997</v>
          </cell>
          <cell r="N49">
            <v>1.8521285024</v>
          </cell>
          <cell r="O49">
            <v>2416.3877496999999</v>
          </cell>
        </row>
        <row r="50">
          <cell r="E50">
            <v>1.9722745575</v>
          </cell>
          <cell r="F50">
            <v>43690.902825999998</v>
          </cell>
          <cell r="J50">
            <v>1.9726334931</v>
          </cell>
          <cell r="K50">
            <v>31086.501861000001</v>
          </cell>
          <cell r="N50">
            <v>2.0946986400999998</v>
          </cell>
          <cell r="O50">
            <v>1893.9255336000001</v>
          </cell>
        </row>
        <row r="51">
          <cell r="E51">
            <v>2.2257483910999998</v>
          </cell>
          <cell r="F51">
            <v>25012.878597999999</v>
          </cell>
          <cell r="J51">
            <v>2.2215645193000002</v>
          </cell>
          <cell r="K51">
            <v>12473.785411000001</v>
          </cell>
          <cell r="N51">
            <v>2.3690377785000001</v>
          </cell>
          <cell r="O51">
            <v>522.46221615000002</v>
          </cell>
        </row>
        <row r="52">
          <cell r="E52">
            <v>2.5117983099000001</v>
          </cell>
          <cell r="F52">
            <v>15935.097593</v>
          </cell>
          <cell r="J52">
            <v>2.5019087076000002</v>
          </cell>
          <cell r="K52">
            <v>6400.1621478999996</v>
          </cell>
          <cell r="N52">
            <v>2.6793066499</v>
          </cell>
          <cell r="O52">
            <v>326.53888510000002</v>
          </cell>
        </row>
        <row r="53">
          <cell r="E53">
            <v>2.8346109448000001</v>
          </cell>
          <cell r="F53">
            <v>10449.244323000001</v>
          </cell>
          <cell r="J53">
            <v>2.8176301550999998</v>
          </cell>
          <cell r="K53">
            <v>3657.2355130999999</v>
          </cell>
          <cell r="N53">
            <v>3.0302109107000001</v>
          </cell>
          <cell r="O53">
            <v>65.307777019</v>
          </cell>
        </row>
        <row r="54">
          <cell r="E54">
            <v>3.1989109861</v>
          </cell>
          <cell r="F54">
            <v>5420.5454926000002</v>
          </cell>
          <cell r="J54">
            <v>3.1731931971999998</v>
          </cell>
          <cell r="K54">
            <v>1044.9244323</v>
          </cell>
          <cell r="N54">
            <v>3.4270725089999998</v>
          </cell>
          <cell r="O54">
            <v>130.61555404000001</v>
          </cell>
        </row>
        <row r="55">
          <cell r="E55">
            <v>3.6100303344000002</v>
          </cell>
          <cell r="F55">
            <v>3134.7732968999999</v>
          </cell>
          <cell r="J55">
            <v>3.5736255337</v>
          </cell>
          <cell r="K55">
            <v>783.69332423000003</v>
          </cell>
          <cell r="N55">
            <v>3.8759103997</v>
          </cell>
          <cell r="O55">
            <v>195.92333106000001</v>
          </cell>
        </row>
        <row r="56">
          <cell r="E56">
            <v>4.0739861383999996</v>
          </cell>
          <cell r="F56">
            <v>2416.3877496999999</v>
          </cell>
          <cell r="J56">
            <v>4.0245893210999997</v>
          </cell>
          <cell r="K56">
            <v>718.38554721000003</v>
          </cell>
          <cell r="N56">
            <v>4.3835318298999999</v>
          </cell>
          <cell r="O56">
            <v>391.84666211000001</v>
          </cell>
        </row>
        <row r="57">
          <cell r="E57">
            <v>4.5975688618000001</v>
          </cell>
          <cell r="F57">
            <v>1893.9255336000001</v>
          </cell>
          <cell r="J57">
            <v>4.5324612358999996</v>
          </cell>
          <cell r="K57">
            <v>979.61665529000004</v>
          </cell>
          <cell r="N57">
            <v>4.9576355803999999</v>
          </cell>
          <cell r="O57">
            <v>326.53888510000002</v>
          </cell>
        </row>
        <row r="58">
          <cell r="E58">
            <v>5.1884416690000004</v>
          </cell>
          <cell r="F58">
            <v>2089.8488646000001</v>
          </cell>
          <cell r="J58">
            <v>5.1044226420000003</v>
          </cell>
          <cell r="K58">
            <v>1175.5399863</v>
          </cell>
          <cell r="N58">
            <v>5.6069287280999998</v>
          </cell>
          <cell r="O58">
            <v>587.76999317000002</v>
          </cell>
        </row>
        <row r="59">
          <cell r="E59">
            <v>5.8552525827000004</v>
          </cell>
          <cell r="F59">
            <v>1632.6944255000001</v>
          </cell>
          <cell r="J59">
            <v>5.7485611353000001</v>
          </cell>
          <cell r="K59">
            <v>1828.6177565</v>
          </cell>
          <cell r="N59">
            <v>6.3412587013000001</v>
          </cell>
          <cell r="O59">
            <v>653.07777019000002</v>
          </cell>
        </row>
        <row r="60">
          <cell r="E60">
            <v>6.6077610571000003</v>
          </cell>
          <cell r="F60">
            <v>1893.9255336000001</v>
          </cell>
          <cell r="J60">
            <v>6.4739849036999999</v>
          </cell>
          <cell r="K60">
            <v>1828.6177565</v>
          </cell>
          <cell r="N60">
            <v>7.1717626291999999</v>
          </cell>
          <cell r="O60">
            <v>653.07777019000002</v>
          </cell>
        </row>
        <row r="61">
          <cell r="E61">
            <v>7.4569808169999998</v>
          </cell>
          <cell r="F61">
            <v>2155.1566416000001</v>
          </cell>
          <cell r="J61">
            <v>7.2909515175999999</v>
          </cell>
          <cell r="K61">
            <v>1893.9255336000001</v>
          </cell>
          <cell r="N61">
            <v>8.1110362519999999</v>
          </cell>
          <cell r="O61">
            <v>783.69332423000003</v>
          </cell>
        </row>
        <row r="62">
          <cell r="E62">
            <v>8.4153410549000007</v>
          </cell>
          <cell r="F62">
            <v>2351.0799726999999</v>
          </cell>
          <cell r="J62">
            <v>8.2110129731000008</v>
          </cell>
          <cell r="K62">
            <v>1763.3099795000001</v>
          </cell>
          <cell r="N62">
            <v>9.1733249526999998</v>
          </cell>
          <cell r="O62">
            <v>914.30887827000004</v>
          </cell>
        </row>
        <row r="63">
          <cell r="E63">
            <v>9.4968683449999993</v>
          </cell>
          <cell r="F63">
            <v>2351.0799726999999</v>
          </cell>
          <cell r="J63">
            <v>9.2471790385000006</v>
          </cell>
          <cell r="K63">
            <v>1698.0022025000001</v>
          </cell>
          <cell r="N63">
            <v>10.374739807999999</v>
          </cell>
          <cell r="O63">
            <v>1175.5399863</v>
          </cell>
        </row>
        <row r="64">
          <cell r="E64">
            <v>10.717391936</v>
          </cell>
          <cell r="F64">
            <v>1763.3099795000001</v>
          </cell>
          <cell r="J64">
            <v>10.414101214</v>
          </cell>
          <cell r="K64">
            <v>1240.8477634000001</v>
          </cell>
          <cell r="N64">
            <v>11.733501935</v>
          </cell>
          <cell r="O64">
            <v>1240.8477634000001</v>
          </cell>
        </row>
        <row r="65">
          <cell r="E65">
            <v>12.094775429</v>
          </cell>
          <cell r="F65">
            <v>1436.7710944</v>
          </cell>
          <cell r="J65">
            <v>11.728279905000001</v>
          </cell>
          <cell r="K65">
            <v>914.30887827000004</v>
          </cell>
          <cell r="N65">
            <v>13.27021884</v>
          </cell>
          <cell r="O65">
            <v>1175.5399863</v>
          </cell>
        </row>
        <row r="66">
          <cell r="E66">
            <v>13.649178229</v>
          </cell>
          <cell r="F66">
            <v>1240.8477634000001</v>
          </cell>
          <cell r="J66">
            <v>13.208297740000001</v>
          </cell>
          <cell r="K66">
            <v>1110.2322093</v>
          </cell>
          <cell r="N66">
            <v>15.008196958999999</v>
          </cell>
          <cell r="O66">
            <v>653.07777019000002</v>
          </cell>
        </row>
        <row r="67">
          <cell r="E67">
            <v>15.403350595999999</v>
          </cell>
          <cell r="F67">
            <v>587.76999317000002</v>
          </cell>
          <cell r="J67">
            <v>14.87508233</v>
          </cell>
          <cell r="K67">
            <v>718.38554721000003</v>
          </cell>
          <cell r="N67">
            <v>16.973795134</v>
          </cell>
          <cell r="O67">
            <v>326.53888510000002</v>
          </cell>
        </row>
        <row r="68">
          <cell r="E68">
            <v>17.382966624000002</v>
          </cell>
          <cell r="F68">
            <v>326.53888510000002</v>
          </cell>
          <cell r="J68">
            <v>16.752202190999999</v>
          </cell>
          <cell r="K68">
            <v>195.92333106000001</v>
          </cell>
          <cell r="N68">
            <v>19.196824376999999</v>
          </cell>
          <cell r="O68">
            <v>195.92333106000001</v>
          </cell>
        </row>
        <row r="73">
          <cell r="E73">
            <v>0</v>
          </cell>
          <cell r="G73">
            <v>5.1762250138999997E-3</v>
          </cell>
          <cell r="J73">
            <v>0</v>
          </cell>
          <cell r="L73">
            <v>1.1898308908E-2</v>
          </cell>
          <cell r="N73">
            <v>0</v>
          </cell>
          <cell r="P73">
            <v>1.4887527519999999E-3</v>
          </cell>
        </row>
        <row r="74">
          <cell r="E74">
            <v>1</v>
          </cell>
          <cell r="G74">
            <v>6.5505466981999994E-2</v>
          </cell>
          <cell r="J74">
            <v>1</v>
          </cell>
          <cell r="L74">
            <v>3.6727076921000003E-2</v>
          </cell>
          <cell r="N74">
            <v>1</v>
          </cell>
          <cell r="P74">
            <v>5.6093062782999997E-2</v>
          </cell>
        </row>
        <row r="75">
          <cell r="E75">
            <v>2</v>
          </cell>
          <cell r="G75">
            <v>0.16386664122</v>
          </cell>
          <cell r="J75">
            <v>2</v>
          </cell>
          <cell r="L75">
            <v>0.10604652637</v>
          </cell>
          <cell r="N75">
            <v>2</v>
          </cell>
          <cell r="P75">
            <v>0.11140162345</v>
          </cell>
        </row>
        <row r="76">
          <cell r="E76">
            <v>3</v>
          </cell>
          <cell r="G76">
            <v>0.22162361971</v>
          </cell>
          <cell r="J76">
            <v>3</v>
          </cell>
          <cell r="L76">
            <v>0.24324966763</v>
          </cell>
          <cell r="N76">
            <v>3</v>
          </cell>
          <cell r="P76">
            <v>0.19982246370000001</v>
          </cell>
        </row>
        <row r="77">
          <cell r="E77">
            <v>4</v>
          </cell>
          <cell r="G77">
            <v>0.11484299978</v>
          </cell>
          <cell r="J77">
            <v>4</v>
          </cell>
          <cell r="L77">
            <v>0.16027906911000001</v>
          </cell>
          <cell r="N77">
            <v>4</v>
          </cell>
          <cell r="P77">
            <v>0.13851874409000001</v>
          </cell>
        </row>
        <row r="78">
          <cell r="E78">
            <v>5</v>
          </cell>
          <cell r="G78">
            <v>6.1597709873999998E-2</v>
          </cell>
          <cell r="J78">
            <v>5</v>
          </cell>
          <cell r="L78">
            <v>9.4014636742999994E-2</v>
          </cell>
          <cell r="N78">
            <v>5</v>
          </cell>
          <cell r="P78">
            <v>6.2944102145E-2</v>
          </cell>
        </row>
        <row r="79">
          <cell r="E79">
            <v>6</v>
          </cell>
          <cell r="G79">
            <v>4.3899361796999999E-2</v>
          </cell>
          <cell r="J79">
            <v>6</v>
          </cell>
          <cell r="L79">
            <v>7.7957692938999998E-2</v>
          </cell>
          <cell r="N79">
            <v>6</v>
          </cell>
          <cell r="P79">
            <v>7.8845417047999994E-2</v>
          </cell>
        </row>
        <row r="80">
          <cell r="E80">
            <v>7</v>
          </cell>
          <cell r="G80">
            <v>3.1154784279000002E-2</v>
          </cell>
          <cell r="J80">
            <v>7</v>
          </cell>
          <cell r="L80">
            <v>4.1463920208000001E-2</v>
          </cell>
          <cell r="N80">
            <v>7</v>
          </cell>
          <cell r="P80">
            <v>7.3961045606999995E-2</v>
          </cell>
        </row>
        <row r="81">
          <cell r="E81">
            <v>8</v>
          </cell>
          <cell r="G81">
            <v>2.1248585124000002E-2</v>
          </cell>
          <cell r="J81">
            <v>8</v>
          </cell>
          <cell r="L81">
            <v>3.3987744129999997E-2</v>
          </cell>
          <cell r="N81">
            <v>8</v>
          </cell>
          <cell r="P81">
            <v>0.10440235813</v>
          </cell>
        </row>
        <row r="82">
          <cell r="E82">
            <v>9</v>
          </cell>
          <cell r="G82">
            <v>3.3983918443E-2</v>
          </cell>
          <cell r="J82">
            <v>9</v>
          </cell>
          <cell r="L82">
            <v>4.1361800721999999E-2</v>
          </cell>
          <cell r="N82">
            <v>9</v>
          </cell>
          <cell r="P82">
            <v>1.7306141388000001E-2</v>
          </cell>
        </row>
        <row r="83">
          <cell r="E83">
            <v>10</v>
          </cell>
          <cell r="G83">
            <v>2.6018053313999999E-2</v>
          </cell>
          <cell r="J83">
            <v>10</v>
          </cell>
          <cell r="L83">
            <v>3.9237343555999997E-2</v>
          </cell>
          <cell r="N83">
            <v>10</v>
          </cell>
          <cell r="P83">
            <v>5.1005674175000001E-2</v>
          </cell>
        </row>
        <row r="84">
          <cell r="E84">
            <v>11</v>
          </cell>
          <cell r="G84">
            <v>2.6423880582000001E-2</v>
          </cell>
          <cell r="J84">
            <v>11</v>
          </cell>
          <cell r="L84">
            <v>1.6503887751E-2</v>
          </cell>
          <cell r="N84">
            <v>11</v>
          </cell>
          <cell r="P84">
            <v>3.8903918831999999E-2</v>
          </cell>
        </row>
        <row r="85">
          <cell r="E85">
            <v>12</v>
          </cell>
          <cell r="G85">
            <v>1.2701819951999999E-2</v>
          </cell>
          <cell r="J85">
            <v>12</v>
          </cell>
          <cell r="L85">
            <v>2.8407378636999998E-2</v>
          </cell>
          <cell r="N85">
            <v>12</v>
          </cell>
          <cell r="P85">
            <v>1.0734969146000001E-2</v>
          </cell>
        </row>
        <row r="86">
          <cell r="E86">
            <v>13</v>
          </cell>
          <cell r="G86">
            <v>1.1402581524E-2</v>
          </cell>
          <cell r="J86">
            <v>13</v>
          </cell>
          <cell r="L86">
            <v>5.3248603384999996E-3</v>
          </cell>
          <cell r="N86">
            <v>13</v>
          </cell>
          <cell r="P86">
            <v>8.2399511156000006E-3</v>
          </cell>
        </row>
        <row r="87">
          <cell r="E87">
            <v>14</v>
          </cell>
          <cell r="G87">
            <v>1.2713769228999999E-2</v>
          </cell>
          <cell r="J87">
            <v>14</v>
          </cell>
          <cell r="L87">
            <v>3.0071788591000001E-2</v>
          </cell>
          <cell r="N87">
            <v>14</v>
          </cell>
          <cell r="P87">
            <v>1.3026581431E-2</v>
          </cell>
        </row>
        <row r="88">
          <cell r="E88">
            <v>15</v>
          </cell>
          <cell r="G88">
            <v>1.5163748745E-2</v>
          </cell>
          <cell r="J88">
            <v>15</v>
          </cell>
          <cell r="L88">
            <v>1.4804663246999999E-3</v>
          </cell>
          <cell r="N88">
            <v>15</v>
          </cell>
          <cell r="P88">
            <v>2.9014816796E-3</v>
          </cell>
        </row>
        <row r="89">
          <cell r="E89">
            <v>16</v>
          </cell>
          <cell r="G89">
            <v>1.6881216915E-2</v>
          </cell>
          <cell r="J89">
            <v>16</v>
          </cell>
          <cell r="L89">
            <v>1.0555666443E-2</v>
          </cell>
          <cell r="N89">
            <v>16</v>
          </cell>
          <cell r="P89">
            <v>7.9834535499000003E-3</v>
          </cell>
        </row>
        <row r="90">
          <cell r="E90">
            <v>17</v>
          </cell>
          <cell r="G90">
            <v>2.0506349694999999E-2</v>
          </cell>
          <cell r="J90">
            <v>17</v>
          </cell>
          <cell r="L90">
            <v>0</v>
          </cell>
          <cell r="N90">
            <v>17</v>
          </cell>
          <cell r="P90">
            <v>1.7126505673E-3</v>
          </cell>
        </row>
        <row r="91">
          <cell r="E91">
            <v>18</v>
          </cell>
          <cell r="G91">
            <v>0</v>
          </cell>
          <cell r="J91">
            <v>18</v>
          </cell>
          <cell r="L91">
            <v>2.1489591005999999E-3</v>
          </cell>
          <cell r="N91">
            <v>18</v>
          </cell>
          <cell r="P91">
            <v>0</v>
          </cell>
        </row>
        <row r="92">
          <cell r="E92">
            <v>19</v>
          </cell>
          <cell r="G92">
            <v>6.7052415489999998E-3</v>
          </cell>
          <cell r="J92">
            <v>19</v>
          </cell>
          <cell r="L92">
            <v>0</v>
          </cell>
          <cell r="N92">
            <v>19</v>
          </cell>
          <cell r="P92">
            <v>0</v>
          </cell>
        </row>
        <row r="93">
          <cell r="E93">
            <v>20</v>
          </cell>
          <cell r="G93">
            <v>1.2448548649E-2</v>
          </cell>
          <cell r="J93">
            <v>20</v>
          </cell>
          <cell r="L93">
            <v>0</v>
          </cell>
          <cell r="N93">
            <v>20</v>
          </cell>
          <cell r="P93">
            <v>0</v>
          </cell>
        </row>
        <row r="94">
          <cell r="E94">
            <v>21</v>
          </cell>
          <cell r="G94">
            <v>0</v>
          </cell>
          <cell r="J94">
            <v>21</v>
          </cell>
          <cell r="L94">
            <v>0</v>
          </cell>
          <cell r="N94">
            <v>21</v>
          </cell>
          <cell r="P94">
            <v>1.6391733195000001E-2</v>
          </cell>
        </row>
        <row r="95">
          <cell r="E95">
            <v>22</v>
          </cell>
          <cell r="G95">
            <v>3.2407568066000002E-2</v>
          </cell>
          <cell r="J95">
            <v>22</v>
          </cell>
          <cell r="L95">
            <v>6.9596628214000002E-3</v>
          </cell>
          <cell r="N95">
            <v>22</v>
          </cell>
          <cell r="P95">
            <v>0</v>
          </cell>
        </row>
        <row r="96">
          <cell r="E96">
            <v>23</v>
          </cell>
          <cell r="G96">
            <v>2.6859588597000002E-2</v>
          </cell>
          <cell r="J96">
            <v>23</v>
          </cell>
          <cell r="L96">
            <v>0</v>
          </cell>
          <cell r="N96">
            <v>23</v>
          </cell>
          <cell r="P96">
            <v>0</v>
          </cell>
        </row>
        <row r="97">
          <cell r="E97">
            <v>24</v>
          </cell>
          <cell r="G97">
            <v>7.1597471417E-3</v>
          </cell>
          <cell r="J97">
            <v>24</v>
          </cell>
          <cell r="L97">
            <v>0</v>
          </cell>
          <cell r="N97">
            <v>24</v>
          </cell>
          <cell r="P97">
            <v>4.3158752189E-3</v>
          </cell>
        </row>
        <row r="98">
          <cell r="E98">
            <v>25</v>
          </cell>
          <cell r="G98">
            <v>0</v>
          </cell>
          <cell r="J98">
            <v>25</v>
          </cell>
          <cell r="L98">
            <v>0</v>
          </cell>
        </row>
        <row r="99">
          <cell r="E99">
            <v>26</v>
          </cell>
          <cell r="G99">
            <v>0</v>
          </cell>
          <cell r="J99">
            <v>26</v>
          </cell>
          <cell r="L99">
            <v>0</v>
          </cell>
        </row>
        <row r="100">
          <cell r="E100">
            <v>27</v>
          </cell>
          <cell r="G100">
            <v>0</v>
          </cell>
          <cell r="J100">
            <v>27</v>
          </cell>
          <cell r="L100">
            <v>1.2323542755E-2</v>
          </cell>
        </row>
        <row r="101">
          <cell r="E101">
            <v>28</v>
          </cell>
          <cell r="G101">
            <v>0</v>
          </cell>
        </row>
        <row r="102">
          <cell r="E102">
            <v>29</v>
          </cell>
          <cell r="G102">
            <v>0</v>
          </cell>
        </row>
        <row r="103">
          <cell r="E103">
            <v>30</v>
          </cell>
          <cell r="G103">
            <v>0</v>
          </cell>
        </row>
        <row r="104">
          <cell r="E104">
            <v>31</v>
          </cell>
          <cell r="G104">
            <v>0</v>
          </cell>
        </row>
        <row r="105">
          <cell r="E105">
            <v>32</v>
          </cell>
          <cell r="G105">
            <v>9.7085738187E-3</v>
          </cell>
        </row>
        <row r="113">
          <cell r="E113">
            <v>7.6620200000000003E-3</v>
          </cell>
          <cell r="G113">
            <v>4.1341969654E-5</v>
          </cell>
          <cell r="J113">
            <v>6.5717800000000002E-3</v>
          </cell>
          <cell r="L113">
            <v>5.4102903588000001E-5</v>
          </cell>
          <cell r="N113">
            <v>4.0872399999999998E-3</v>
          </cell>
          <cell r="P113">
            <v>2.5558523430999998E-5</v>
          </cell>
        </row>
        <row r="114">
          <cell r="E114">
            <v>9.7698093332999995E-3</v>
          </cell>
          <cell r="G114">
            <v>2.9742318006999999E-7</v>
          </cell>
          <cell r="J114">
            <v>8.7159106666999994E-3</v>
          </cell>
          <cell r="L114">
            <v>1.1320426571000001E-4</v>
          </cell>
          <cell r="N114">
            <v>6.3141886667E-3</v>
          </cell>
          <cell r="P114">
            <v>3.7573951517999999E-4</v>
          </cell>
        </row>
        <row r="115">
          <cell r="E115">
            <v>1.1877598667E-2</v>
          </cell>
          <cell r="G115">
            <v>1.8975586701000001E-4</v>
          </cell>
          <cell r="J115">
            <v>1.0860041333E-2</v>
          </cell>
          <cell r="L115">
            <v>3.2755749416E-4</v>
          </cell>
          <cell r="N115">
            <v>8.5411373332999994E-3</v>
          </cell>
          <cell r="P115">
            <v>5.9342759303000001E-5</v>
          </cell>
        </row>
        <row r="116">
          <cell r="E116">
            <v>1.3985388E-2</v>
          </cell>
          <cell r="G116">
            <v>4.5624736582000001E-4</v>
          </cell>
          <cell r="J116">
            <v>1.3004172E-2</v>
          </cell>
          <cell r="L116">
            <v>8.3065541127999999E-4</v>
          </cell>
          <cell r="N116">
            <v>1.0768086E-2</v>
          </cell>
          <cell r="P116">
            <v>3.8837201204000002E-4</v>
          </cell>
        </row>
        <row r="117">
          <cell r="E117">
            <v>1.6093177332999999E-2</v>
          </cell>
          <cell r="G117">
            <v>1.4103796292000001E-3</v>
          </cell>
          <cell r="J117">
            <v>1.5148302666999999E-2</v>
          </cell>
          <cell r="L117">
            <v>1.8465557606999999E-3</v>
          </cell>
          <cell r="N117">
            <v>1.2995034666999999E-2</v>
          </cell>
          <cell r="P117">
            <v>2.1563167066000001E-4</v>
          </cell>
        </row>
        <row r="118">
          <cell r="E118">
            <v>1.8200966666999999E-2</v>
          </cell>
          <cell r="G118">
            <v>1.1180129619E-3</v>
          </cell>
          <cell r="J118">
            <v>1.7292433332999999E-2</v>
          </cell>
          <cell r="L118">
            <v>3.2588131319000002E-3</v>
          </cell>
          <cell r="N118">
            <v>1.5221983333000001E-2</v>
          </cell>
          <cell r="P118">
            <v>2.6149012158E-3</v>
          </cell>
        </row>
        <row r="119">
          <cell r="E119">
            <v>2.0308756000000001E-2</v>
          </cell>
          <cell r="G119">
            <v>7.3841274466999998E-3</v>
          </cell>
          <cell r="J119">
            <v>1.9436564E-2</v>
          </cell>
          <cell r="L119">
            <v>3.2105962864000001E-3</v>
          </cell>
          <cell r="N119">
            <v>1.7448932E-2</v>
          </cell>
          <cell r="P119">
            <v>2.5649568788E-3</v>
          </cell>
        </row>
        <row r="120">
          <cell r="E120">
            <v>2.2416545332999999E-2</v>
          </cell>
          <cell r="G120">
            <v>1.497526991E-2</v>
          </cell>
          <cell r="J120">
            <v>2.1580694667000001E-2</v>
          </cell>
          <cell r="L120">
            <v>7.8643211563999994E-3</v>
          </cell>
          <cell r="N120">
            <v>1.9675880667E-2</v>
          </cell>
          <cell r="P120">
            <v>4.4186808511999997E-3</v>
          </cell>
        </row>
        <row r="121">
          <cell r="E121">
            <v>2.4524334666999999E-2</v>
          </cell>
          <cell r="G121">
            <v>9.4964271664999995E-3</v>
          </cell>
          <cell r="J121">
            <v>2.3724825333000001E-2</v>
          </cell>
          <cell r="L121">
            <v>9.0883962091999997E-3</v>
          </cell>
          <cell r="N121">
            <v>2.1902829333000001E-2</v>
          </cell>
          <cell r="P121">
            <v>1.4612712034999999E-2</v>
          </cell>
        </row>
        <row r="122">
          <cell r="E122">
            <v>2.6632124E-2</v>
          </cell>
          <cell r="G122">
            <v>2.6905203595999998E-2</v>
          </cell>
          <cell r="J122">
            <v>2.5868955999999999E-2</v>
          </cell>
          <cell r="L122">
            <v>1.0291597877E-2</v>
          </cell>
          <cell r="N122">
            <v>2.4129778000000001E-2</v>
          </cell>
          <cell r="P122">
            <v>1.5640040447999999E-2</v>
          </cell>
        </row>
        <row r="123">
          <cell r="E123">
            <v>2.8739913333000001E-2</v>
          </cell>
          <cell r="G123">
            <v>2.6589637318000001E-2</v>
          </cell>
          <cell r="J123">
            <v>2.8013086667E-2</v>
          </cell>
          <cell r="L123">
            <v>1.9722255896000001E-2</v>
          </cell>
          <cell r="N123">
            <v>2.6356726667000001E-2</v>
          </cell>
          <cell r="P123">
            <v>1.3486379517E-2</v>
          </cell>
        </row>
        <row r="124">
          <cell r="E124">
            <v>3.0847702667000002E-2</v>
          </cell>
          <cell r="G124">
            <v>3.3698940901999999E-2</v>
          </cell>
          <cell r="J124">
            <v>3.0157217332999999E-2</v>
          </cell>
          <cell r="L124">
            <v>3.0726007239999999E-2</v>
          </cell>
          <cell r="N124">
            <v>2.8583675332999998E-2</v>
          </cell>
          <cell r="P124">
            <v>3.8371859995E-2</v>
          </cell>
        </row>
        <row r="125">
          <cell r="E125">
            <v>3.2955492000000003E-2</v>
          </cell>
          <cell r="G125">
            <v>7.1564183241000001E-2</v>
          </cell>
          <cell r="J125">
            <v>3.2301348000000001E-2</v>
          </cell>
          <cell r="L125">
            <v>7.4168808342E-2</v>
          </cell>
          <cell r="N125">
            <v>3.0810624000000002E-2</v>
          </cell>
          <cell r="P125">
            <v>5.9488446711000002E-2</v>
          </cell>
        </row>
        <row r="126">
          <cell r="E126">
            <v>3.5063281332999997E-2</v>
          </cell>
          <cell r="G126">
            <v>9.9541586498000004E-2</v>
          </cell>
          <cell r="J126">
            <v>3.4445478666999998E-2</v>
          </cell>
          <cell r="L126">
            <v>7.4109723337E-2</v>
          </cell>
          <cell r="N126">
            <v>3.3037572666999998E-2</v>
          </cell>
          <cell r="P126">
            <v>8.2150917273000001E-2</v>
          </cell>
        </row>
        <row r="127">
          <cell r="E127">
            <v>3.7171070666999997E-2</v>
          </cell>
          <cell r="G127">
            <v>0.12809210754</v>
          </cell>
          <cell r="J127">
            <v>3.6589609332999998E-2</v>
          </cell>
          <cell r="L127">
            <v>9.5064575169999999E-2</v>
          </cell>
          <cell r="N127">
            <v>3.5264521333000003E-2</v>
          </cell>
          <cell r="P127">
            <v>8.6184179836000005E-2</v>
          </cell>
        </row>
        <row r="128">
          <cell r="E128">
            <v>3.9278859999999999E-2</v>
          </cell>
          <cell r="G128">
            <v>0.13411164699</v>
          </cell>
          <cell r="J128">
            <v>3.8733740000000003E-2</v>
          </cell>
          <cell r="L128">
            <v>0.12745776594</v>
          </cell>
          <cell r="N128">
            <v>3.7491469999999999E-2</v>
          </cell>
          <cell r="P128">
            <v>0.14461947553999999</v>
          </cell>
        </row>
        <row r="129">
          <cell r="E129">
            <v>4.1386649333E-2</v>
          </cell>
          <cell r="G129">
            <v>0.11216270645</v>
          </cell>
          <cell r="J129">
            <v>4.0877870667000001E-2</v>
          </cell>
          <cell r="L129">
            <v>0.14330020732000001</v>
          </cell>
          <cell r="N129">
            <v>3.9718418667000002E-2</v>
          </cell>
          <cell r="P129">
            <v>0.12885011176</v>
          </cell>
        </row>
        <row r="130">
          <cell r="E130">
            <v>4.3494438667E-2</v>
          </cell>
          <cell r="G130">
            <v>0.11609440028</v>
          </cell>
          <cell r="J130">
            <v>4.3022001333E-2</v>
          </cell>
          <cell r="L130">
            <v>0.1069093047</v>
          </cell>
          <cell r="N130">
            <v>4.1945367333E-2</v>
          </cell>
          <cell r="P130">
            <v>0.12806903245000001</v>
          </cell>
        </row>
        <row r="131">
          <cell r="E131">
            <v>4.5602228000000002E-2</v>
          </cell>
          <cell r="G131">
            <v>6.0035753143999997E-2</v>
          </cell>
          <cell r="J131">
            <v>4.5166131999999998E-2</v>
          </cell>
          <cell r="L131">
            <v>8.9300286697999998E-2</v>
          </cell>
          <cell r="N131">
            <v>4.4172316000000003E-2</v>
          </cell>
          <cell r="P131">
            <v>0.1054855955</v>
          </cell>
        </row>
        <row r="132">
          <cell r="E132">
            <v>4.7710017333000003E-2</v>
          </cell>
          <cell r="G132">
            <v>5.3176567288E-2</v>
          </cell>
          <cell r="J132">
            <v>4.7310262667000003E-2</v>
          </cell>
          <cell r="L132">
            <v>4.4541334518999998E-2</v>
          </cell>
          <cell r="N132">
            <v>4.6399264666999999E-2</v>
          </cell>
          <cell r="P132">
            <v>5.5003973313999997E-2</v>
          </cell>
        </row>
        <row r="133">
          <cell r="E133">
            <v>4.9817806667000003E-2</v>
          </cell>
          <cell r="G133">
            <v>2.8302792218E-2</v>
          </cell>
          <cell r="J133">
            <v>4.9454393333000002E-2</v>
          </cell>
          <cell r="L133">
            <v>4.9650833967999998E-2</v>
          </cell>
          <cell r="N133">
            <v>4.8626213332999997E-2</v>
          </cell>
          <cell r="P133">
            <v>2.8148727442000001E-2</v>
          </cell>
        </row>
        <row r="134">
          <cell r="E134">
            <v>5.1925595999999997E-2</v>
          </cell>
          <cell r="G134">
            <v>2.1767516404999999E-2</v>
          </cell>
          <cell r="J134">
            <v>5.1598524E-2</v>
          </cell>
          <cell r="L134">
            <v>4.3352580783999999E-2</v>
          </cell>
          <cell r="N134">
            <v>5.0853162E-2</v>
          </cell>
          <cell r="P134">
            <v>3.3787179085999999E-2</v>
          </cell>
        </row>
        <row r="135">
          <cell r="E135">
            <v>5.4033385332999999E-2</v>
          </cell>
          <cell r="G135">
            <v>1.6052821811000002E-2</v>
          </cell>
          <cell r="J135">
            <v>5.3742654666999998E-2</v>
          </cell>
          <cell r="L135">
            <v>1.7626354518000001E-2</v>
          </cell>
          <cell r="N135">
            <v>5.3080110666999997E-2</v>
          </cell>
          <cell r="P135">
            <v>2.0121015071E-2</v>
          </cell>
        </row>
        <row r="136">
          <cell r="E136">
            <v>5.6141174666999999E-2</v>
          </cell>
          <cell r="G136">
            <v>1.6628922582000001E-2</v>
          </cell>
          <cell r="J136">
            <v>5.5886785332999997E-2</v>
          </cell>
          <cell r="L136">
            <v>1.8715178166000001E-2</v>
          </cell>
          <cell r="N136">
            <v>5.5307059333000001E-2</v>
          </cell>
          <cell r="P136">
            <v>1.2910575625E-2</v>
          </cell>
        </row>
        <row r="137">
          <cell r="E137">
            <v>5.8248964E-2</v>
          </cell>
          <cell r="G137">
            <v>8.8917608270999999E-3</v>
          </cell>
          <cell r="J137">
            <v>5.8030916000000002E-2</v>
          </cell>
          <cell r="L137">
            <v>1.2897650696000001E-2</v>
          </cell>
          <cell r="N137">
            <v>5.7534007999999998E-2</v>
          </cell>
          <cell r="P137">
            <v>7.1037997917999997E-3</v>
          </cell>
        </row>
        <row r="138">
          <cell r="E138">
            <v>6.0356753333000002E-2</v>
          </cell>
          <cell r="G138">
            <v>4.6552663324999997E-3</v>
          </cell>
          <cell r="J138">
            <v>6.0175046667E-2</v>
          </cell>
          <cell r="L138">
            <v>6.4923438154000004E-3</v>
          </cell>
          <cell r="N138">
            <v>5.9760956667000001E-2</v>
          </cell>
          <cell r="P138">
            <v>7.6158506737999997E-3</v>
          </cell>
        </row>
        <row r="139">
          <cell r="E139">
            <v>6.2464542667000002E-2</v>
          </cell>
          <cell r="G139">
            <v>4.5238031516999996E-3</v>
          </cell>
          <cell r="J139">
            <v>6.2319177332999999E-2</v>
          </cell>
          <cell r="L139">
            <v>5.7701859966000002E-3</v>
          </cell>
          <cell r="N139">
            <v>6.1987905332999998E-2</v>
          </cell>
          <cell r="P139">
            <v>6.6510911215999996E-3</v>
          </cell>
        </row>
        <row r="140">
          <cell r="E140">
            <v>6.4572331999999996E-2</v>
          </cell>
          <cell r="G140">
            <v>1.2259780126E-3</v>
          </cell>
          <cell r="J140">
            <v>6.4463307999999997E-2</v>
          </cell>
          <cell r="L140">
            <v>2.1329467136999999E-3</v>
          </cell>
          <cell r="N140">
            <v>6.4214854000000002E-2</v>
          </cell>
          <cell r="P140">
            <v>7.3385185887999999E-4</v>
          </cell>
        </row>
        <row r="141">
          <cell r="E141">
            <v>6.6680121332999998E-2</v>
          </cell>
          <cell r="G141">
            <v>5.6450876072000004E-4</v>
          </cell>
          <cell r="J141">
            <v>6.6607438667000002E-2</v>
          </cell>
          <cell r="L141">
            <v>6.8304924736000002E-4</v>
          </cell>
          <cell r="N141">
            <v>6.6441802667000005E-2</v>
          </cell>
          <cell r="P141">
            <v>1.5393838798999999E-4</v>
          </cell>
        </row>
        <row r="142">
          <cell r="E142">
            <v>6.8787910667000005E-2</v>
          </cell>
          <cell r="G142">
            <v>1.7904904509000001E-4</v>
          </cell>
          <cell r="J142">
            <v>6.8751569333000001E-2</v>
          </cell>
          <cell r="L142">
            <v>2.9550754904000002E-4</v>
          </cell>
          <cell r="N142">
            <v>6.8668751333000003E-2</v>
          </cell>
          <cell r="P142">
            <v>5.8755190012999997E-7</v>
          </cell>
        </row>
        <row r="143">
          <cell r="E143">
            <v>7.0895700000000006E-2</v>
          </cell>
          <cell r="G143">
            <v>1.6298785998999999E-4</v>
          </cell>
          <cell r="J143">
            <v>7.0895700000000006E-2</v>
          </cell>
          <cell r="L143">
            <v>1.9729889315E-4</v>
          </cell>
          <cell r="N143">
            <v>7.0895700000000006E-2</v>
          </cell>
          <cell r="P143">
            <v>1.4747557652E-4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2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Q17" sqref="Q17"/>
    </sheetView>
  </sheetViews>
  <sheetFormatPr defaultRowHeight="15" x14ac:dyDescent="0.25"/>
  <sheetData>
    <row r="1" spans="1:6" x14ac:dyDescent="0.25">
      <c r="A1" t="s">
        <v>141</v>
      </c>
      <c r="B1" t="s">
        <v>142</v>
      </c>
      <c r="C1" t="s">
        <v>139</v>
      </c>
      <c r="D1" t="s">
        <v>140</v>
      </c>
      <c r="E1" t="s">
        <v>143</v>
      </c>
      <c r="F1">
        <v>8</v>
      </c>
    </row>
    <row r="2" spans="1:6" x14ac:dyDescent="0.25">
      <c r="A2">
        <v>128</v>
      </c>
      <c r="B2">
        <v>351</v>
      </c>
      <c r="C2">
        <v>81</v>
      </c>
      <c r="D2">
        <f>B2/C2</f>
        <v>4.333333333333333</v>
      </c>
    </row>
    <row r="3" spans="1:6" x14ac:dyDescent="0.25">
      <c r="A3">
        <v>256</v>
      </c>
      <c r="B3">
        <v>1480</v>
      </c>
      <c r="C3">
        <v>307</v>
      </c>
      <c r="D3">
        <f>B3/C3</f>
        <v>4.8208469055374596</v>
      </c>
      <c r="E3">
        <v>478</v>
      </c>
      <c r="F3">
        <v>432</v>
      </c>
    </row>
    <row r="4" spans="1:6" x14ac:dyDescent="0.25">
      <c r="A4">
        <v>512</v>
      </c>
      <c r="B4">
        <v>5315</v>
      </c>
      <c r="C4">
        <v>1038</v>
      </c>
      <c r="D4">
        <f>B4/C4</f>
        <v>5.1204238921001926</v>
      </c>
    </row>
    <row r="12" spans="1:6" x14ac:dyDescent="0.25">
      <c r="C12">
        <f>128^3/4/123^2</f>
        <v>34.654504593826424</v>
      </c>
      <c r="D12">
        <f>139/C12</f>
        <v>4.0110225677490234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9:T224"/>
  <sheetViews>
    <sheetView zoomScaleNormal="100" workbookViewId="0">
      <selection activeCell="L15" sqref="L15"/>
    </sheetView>
  </sheetViews>
  <sheetFormatPr defaultRowHeight="15" x14ac:dyDescent="0.25"/>
  <cols>
    <col min="1" max="16384" width="9.140625" style="2"/>
  </cols>
  <sheetData>
    <row r="19" spans="1:1" x14ac:dyDescent="0.25">
      <c r="A19" s="3"/>
    </row>
    <row r="88" spans="19:19" x14ac:dyDescent="0.25">
      <c r="S88" s="4"/>
    </row>
    <row r="89" spans="19:19" x14ac:dyDescent="0.25">
      <c r="S89" s="4"/>
    </row>
    <row r="90" spans="19:19" x14ac:dyDescent="0.25">
      <c r="S90" s="4"/>
    </row>
    <row r="91" spans="19:19" x14ac:dyDescent="0.25">
      <c r="S91" s="4"/>
    </row>
    <row r="123" spans="2:20" x14ac:dyDescent="0.25">
      <c r="B123" s="4"/>
      <c r="C123" s="4"/>
      <c r="D123" s="4"/>
      <c r="H123" s="4"/>
      <c r="I123" s="4"/>
      <c r="J123" s="4"/>
      <c r="M123" s="4"/>
      <c r="N123" s="4"/>
      <c r="O123" s="4"/>
      <c r="R123" s="4"/>
      <c r="S123" s="4"/>
      <c r="T123" s="4"/>
    </row>
    <row r="124" spans="2:20" x14ac:dyDescent="0.25">
      <c r="B124" s="4"/>
      <c r="C124" s="4"/>
      <c r="D124" s="4"/>
      <c r="H124" s="4"/>
      <c r="I124" s="4"/>
      <c r="J124" s="4"/>
      <c r="M124" s="4"/>
      <c r="N124" s="4"/>
      <c r="O124" s="4"/>
      <c r="R124" s="4"/>
      <c r="S124" s="4"/>
      <c r="T124" s="4"/>
    </row>
    <row r="125" spans="2:20" x14ac:dyDescent="0.25">
      <c r="B125" s="4"/>
      <c r="C125" s="4"/>
      <c r="D125" s="4"/>
      <c r="H125" s="4"/>
      <c r="I125" s="4"/>
      <c r="J125" s="4"/>
      <c r="M125" s="4"/>
      <c r="N125" s="4"/>
      <c r="O125" s="4"/>
      <c r="R125" s="4"/>
      <c r="S125" s="4"/>
      <c r="T125" s="4"/>
    </row>
    <row r="126" spans="2:20" x14ac:dyDescent="0.25">
      <c r="B126" s="4"/>
      <c r="C126" s="4"/>
      <c r="D126" s="4"/>
      <c r="H126" s="4"/>
      <c r="I126" s="4"/>
      <c r="J126" s="4"/>
      <c r="M126" s="4"/>
      <c r="N126" s="4"/>
      <c r="O126" s="4"/>
      <c r="R126" s="4"/>
      <c r="S126" s="4"/>
      <c r="T126" s="4"/>
    </row>
    <row r="127" spans="2:20" x14ac:dyDescent="0.25">
      <c r="B127" s="4"/>
      <c r="C127" s="4"/>
      <c r="D127" s="4"/>
      <c r="H127" s="4"/>
      <c r="I127" s="4"/>
      <c r="J127" s="4"/>
      <c r="M127" s="4"/>
      <c r="N127" s="4"/>
      <c r="O127" s="4"/>
      <c r="R127" s="4"/>
      <c r="S127" s="4"/>
      <c r="T127" s="4"/>
    </row>
    <row r="128" spans="2:20" x14ac:dyDescent="0.25">
      <c r="B128" s="4"/>
      <c r="C128" s="4"/>
      <c r="D128" s="4"/>
      <c r="H128" s="4"/>
      <c r="I128" s="4"/>
      <c r="J128" s="4"/>
      <c r="M128" s="4"/>
      <c r="N128" s="4"/>
      <c r="O128" s="4"/>
      <c r="R128" s="4"/>
      <c r="S128" s="4"/>
      <c r="T128" s="4"/>
    </row>
    <row r="129" spans="2:20" x14ac:dyDescent="0.25">
      <c r="B129" s="4"/>
      <c r="C129" s="4"/>
      <c r="D129" s="4"/>
      <c r="H129" s="4"/>
      <c r="I129" s="4"/>
      <c r="J129" s="4"/>
      <c r="M129" s="4"/>
      <c r="N129" s="4"/>
      <c r="O129" s="4"/>
      <c r="R129" s="4"/>
      <c r="S129" s="4"/>
      <c r="T129" s="4"/>
    </row>
    <row r="130" spans="2:20" x14ac:dyDescent="0.25">
      <c r="B130" s="4"/>
      <c r="C130" s="4"/>
      <c r="D130" s="4"/>
      <c r="H130" s="4"/>
      <c r="I130" s="4"/>
      <c r="J130" s="4"/>
      <c r="M130" s="4"/>
      <c r="N130" s="4"/>
      <c r="O130" s="4"/>
      <c r="R130" s="4"/>
      <c r="S130" s="4"/>
      <c r="T130" s="4"/>
    </row>
    <row r="131" spans="2:20" x14ac:dyDescent="0.25">
      <c r="B131" s="4"/>
      <c r="C131" s="4"/>
      <c r="D131" s="4"/>
      <c r="H131" s="4"/>
      <c r="I131" s="4"/>
      <c r="J131" s="4"/>
      <c r="M131" s="4"/>
      <c r="N131" s="4"/>
      <c r="O131" s="4"/>
      <c r="R131" s="4"/>
      <c r="S131" s="4"/>
      <c r="T131" s="4"/>
    </row>
    <row r="132" spans="2:20" x14ac:dyDescent="0.25">
      <c r="B132" s="4"/>
      <c r="C132" s="4"/>
      <c r="D132" s="4"/>
      <c r="H132" s="4"/>
      <c r="I132" s="4"/>
      <c r="J132" s="4"/>
      <c r="M132" s="4"/>
      <c r="N132" s="4"/>
      <c r="O132" s="4"/>
      <c r="R132" s="4"/>
      <c r="S132" s="4"/>
      <c r="T132" s="4"/>
    </row>
    <row r="133" spans="2:20" x14ac:dyDescent="0.25">
      <c r="B133" s="4"/>
      <c r="C133" s="4"/>
      <c r="D133" s="4"/>
      <c r="H133" s="4"/>
      <c r="I133" s="4"/>
      <c r="J133" s="4"/>
      <c r="M133" s="4"/>
      <c r="N133" s="4"/>
      <c r="O133" s="4"/>
      <c r="R133" s="4"/>
      <c r="S133" s="4"/>
      <c r="T133" s="4"/>
    </row>
    <row r="134" spans="2:20" x14ac:dyDescent="0.25">
      <c r="B134" s="4"/>
      <c r="C134" s="4"/>
      <c r="D134" s="4"/>
      <c r="H134" s="4"/>
      <c r="I134" s="4"/>
      <c r="J134" s="4"/>
      <c r="M134" s="4"/>
      <c r="N134" s="4"/>
      <c r="O134" s="4"/>
      <c r="R134" s="4"/>
      <c r="S134" s="4"/>
      <c r="T134" s="4"/>
    </row>
    <row r="135" spans="2:20" x14ac:dyDescent="0.25">
      <c r="B135" s="4"/>
      <c r="C135" s="4"/>
      <c r="D135" s="4"/>
      <c r="H135" s="4"/>
      <c r="I135" s="4"/>
      <c r="J135" s="4"/>
      <c r="M135" s="4"/>
      <c r="N135" s="4"/>
      <c r="O135" s="4"/>
      <c r="R135" s="4"/>
      <c r="S135" s="4"/>
      <c r="T135" s="4"/>
    </row>
    <row r="136" spans="2:20" x14ac:dyDescent="0.25">
      <c r="B136" s="4"/>
      <c r="C136" s="4"/>
      <c r="D136" s="4"/>
      <c r="H136" s="4"/>
      <c r="I136" s="4"/>
      <c r="J136" s="4"/>
      <c r="M136" s="4"/>
      <c r="N136" s="4"/>
      <c r="O136" s="4"/>
      <c r="R136" s="4"/>
      <c r="S136" s="4"/>
      <c r="T136" s="4"/>
    </row>
    <row r="137" spans="2:20" x14ac:dyDescent="0.25">
      <c r="B137" s="4"/>
      <c r="C137" s="4"/>
      <c r="D137" s="4"/>
      <c r="H137" s="4"/>
      <c r="I137" s="4"/>
      <c r="J137" s="4"/>
      <c r="M137" s="4"/>
      <c r="N137" s="4"/>
      <c r="O137" s="4"/>
      <c r="R137" s="4"/>
      <c r="S137" s="4"/>
      <c r="T137" s="4"/>
    </row>
    <row r="138" spans="2:20" x14ac:dyDescent="0.25">
      <c r="B138" s="4"/>
      <c r="C138" s="4"/>
      <c r="D138" s="4"/>
      <c r="H138" s="4"/>
      <c r="I138" s="4"/>
      <c r="J138" s="4"/>
      <c r="M138" s="4"/>
      <c r="N138" s="4"/>
      <c r="O138" s="4"/>
      <c r="R138" s="4"/>
      <c r="S138" s="4"/>
      <c r="T138" s="4"/>
    </row>
    <row r="139" spans="2:20" x14ac:dyDescent="0.25">
      <c r="B139" s="4"/>
      <c r="C139" s="4"/>
      <c r="D139" s="4"/>
      <c r="H139" s="4"/>
      <c r="I139" s="4"/>
      <c r="J139" s="4"/>
      <c r="M139" s="4"/>
      <c r="N139" s="4"/>
      <c r="O139" s="4"/>
      <c r="R139" s="4"/>
      <c r="S139" s="4"/>
      <c r="T139" s="4"/>
    </row>
    <row r="140" spans="2:20" x14ac:dyDescent="0.25">
      <c r="B140" s="4"/>
      <c r="C140" s="4"/>
      <c r="D140" s="4"/>
      <c r="H140" s="4"/>
      <c r="I140" s="4"/>
      <c r="J140" s="4"/>
      <c r="M140" s="4"/>
      <c r="N140" s="4"/>
      <c r="O140" s="4"/>
      <c r="R140" s="4"/>
      <c r="S140" s="4"/>
      <c r="T140" s="4"/>
    </row>
    <row r="141" spans="2:20" x14ac:dyDescent="0.25">
      <c r="B141" s="4"/>
      <c r="C141" s="4"/>
      <c r="D141" s="4"/>
      <c r="H141" s="4"/>
      <c r="I141" s="4"/>
      <c r="J141" s="4"/>
      <c r="M141" s="4"/>
      <c r="N141" s="4"/>
      <c r="O141" s="4"/>
      <c r="R141" s="4"/>
      <c r="S141" s="4"/>
      <c r="T141" s="4"/>
    </row>
    <row r="142" spans="2:20" x14ac:dyDescent="0.25">
      <c r="B142" s="4"/>
      <c r="C142" s="4"/>
      <c r="D142" s="4"/>
      <c r="H142" s="4"/>
      <c r="I142" s="4"/>
      <c r="J142" s="4"/>
      <c r="M142" s="4"/>
      <c r="N142" s="4"/>
      <c r="O142" s="4"/>
      <c r="R142" s="4"/>
      <c r="S142" s="4"/>
      <c r="T142" s="4"/>
    </row>
    <row r="143" spans="2:20" x14ac:dyDescent="0.25">
      <c r="B143" s="4"/>
      <c r="C143" s="4"/>
      <c r="D143" s="4"/>
      <c r="H143" s="4"/>
      <c r="I143" s="4"/>
      <c r="J143" s="4"/>
      <c r="M143" s="4"/>
      <c r="N143" s="4"/>
      <c r="O143" s="4"/>
      <c r="R143" s="4"/>
      <c r="S143" s="4"/>
      <c r="T143" s="4"/>
    </row>
    <row r="144" spans="2:20" x14ac:dyDescent="0.25">
      <c r="B144" s="4"/>
      <c r="C144" s="4"/>
      <c r="D144" s="4"/>
      <c r="H144" s="4"/>
      <c r="I144" s="4"/>
      <c r="J144" s="4"/>
      <c r="M144" s="4"/>
      <c r="N144" s="4"/>
      <c r="O144" s="4"/>
      <c r="R144" s="4"/>
      <c r="S144" s="4"/>
      <c r="T144" s="4"/>
    </row>
    <row r="145" spans="2:20" x14ac:dyDescent="0.25">
      <c r="B145" s="4"/>
      <c r="C145" s="4"/>
      <c r="D145" s="4"/>
      <c r="H145" s="4"/>
      <c r="I145" s="4"/>
      <c r="J145" s="4"/>
      <c r="M145" s="4"/>
      <c r="N145" s="4"/>
      <c r="O145" s="4"/>
      <c r="R145" s="4"/>
      <c r="S145" s="4"/>
      <c r="T145" s="4"/>
    </row>
    <row r="146" spans="2:20" x14ac:dyDescent="0.25">
      <c r="B146" s="4"/>
      <c r="C146" s="4"/>
      <c r="D146" s="4"/>
      <c r="H146" s="4"/>
      <c r="I146" s="4"/>
      <c r="J146" s="4"/>
      <c r="M146" s="4"/>
      <c r="N146" s="4"/>
      <c r="O146" s="4"/>
      <c r="R146" s="4"/>
      <c r="S146" s="4"/>
      <c r="T146" s="4"/>
    </row>
    <row r="147" spans="2:20" x14ac:dyDescent="0.25">
      <c r="B147" s="4"/>
      <c r="C147" s="4"/>
      <c r="D147" s="4"/>
      <c r="H147" s="4"/>
      <c r="I147" s="4"/>
      <c r="J147" s="4"/>
      <c r="M147" s="4"/>
      <c r="N147" s="4"/>
      <c r="O147" s="4"/>
      <c r="R147" s="4"/>
      <c r="S147" s="4"/>
      <c r="T147" s="4"/>
    </row>
    <row r="148" spans="2:20" x14ac:dyDescent="0.25">
      <c r="B148" s="4"/>
      <c r="C148" s="4"/>
      <c r="D148" s="4"/>
      <c r="H148" s="4"/>
      <c r="I148" s="4"/>
      <c r="J148" s="4"/>
      <c r="M148" s="4"/>
      <c r="N148" s="4"/>
      <c r="O148" s="4"/>
      <c r="R148" s="4"/>
      <c r="S148" s="4"/>
      <c r="T148" s="4"/>
    </row>
    <row r="149" spans="2:20" x14ac:dyDescent="0.25">
      <c r="B149" s="4"/>
      <c r="C149" s="4"/>
      <c r="D149" s="4"/>
      <c r="H149" s="4"/>
      <c r="I149" s="4"/>
      <c r="J149" s="4"/>
      <c r="M149" s="4"/>
      <c r="N149" s="4"/>
      <c r="O149" s="4"/>
      <c r="R149" s="4"/>
      <c r="S149" s="4"/>
      <c r="T149" s="4"/>
    </row>
    <row r="150" spans="2:20" x14ac:dyDescent="0.25">
      <c r="B150" s="4"/>
      <c r="C150" s="4"/>
      <c r="D150" s="4"/>
      <c r="H150" s="4"/>
      <c r="I150" s="4"/>
      <c r="J150" s="4"/>
      <c r="M150" s="4"/>
      <c r="N150" s="4"/>
      <c r="O150" s="4"/>
      <c r="R150" s="4"/>
      <c r="S150" s="4"/>
      <c r="T150" s="4"/>
    </row>
    <row r="151" spans="2:20" x14ac:dyDescent="0.25">
      <c r="B151" s="4"/>
      <c r="C151" s="4"/>
      <c r="D151" s="4"/>
      <c r="H151" s="4"/>
      <c r="I151" s="4"/>
      <c r="J151" s="4"/>
      <c r="M151" s="4"/>
      <c r="N151" s="4"/>
      <c r="O151" s="4"/>
      <c r="R151" s="4"/>
      <c r="S151" s="4"/>
      <c r="T151" s="4"/>
    </row>
    <row r="152" spans="2:20" x14ac:dyDescent="0.25">
      <c r="B152" s="4"/>
      <c r="C152" s="4"/>
      <c r="D152" s="4"/>
      <c r="H152" s="4"/>
      <c r="I152" s="4"/>
      <c r="J152" s="4"/>
      <c r="M152" s="4"/>
      <c r="N152" s="4"/>
      <c r="O152" s="4"/>
      <c r="R152" s="4"/>
      <c r="S152" s="4"/>
      <c r="T152" s="4"/>
    </row>
    <row r="153" spans="2:20" x14ac:dyDescent="0.25">
      <c r="B153" s="4"/>
      <c r="C153" s="4"/>
      <c r="D153" s="4"/>
      <c r="M153" s="4"/>
      <c r="N153" s="4"/>
      <c r="O153" s="4"/>
      <c r="R153" s="4"/>
      <c r="S153" s="4"/>
      <c r="T153" s="4"/>
    </row>
    <row r="158" spans="2:20" x14ac:dyDescent="0.25">
      <c r="B158" s="4"/>
      <c r="C158" s="4"/>
      <c r="H158" s="4"/>
      <c r="I158" s="4"/>
      <c r="M158" s="4"/>
      <c r="N158" s="4"/>
      <c r="R158" s="4"/>
      <c r="S158" s="4"/>
    </row>
    <row r="159" spans="2:20" x14ac:dyDescent="0.25">
      <c r="B159" s="4"/>
      <c r="C159" s="4"/>
      <c r="H159" s="4"/>
      <c r="I159" s="4"/>
      <c r="M159" s="4"/>
      <c r="N159" s="4"/>
      <c r="R159" s="4"/>
      <c r="S159" s="4"/>
    </row>
    <row r="160" spans="2:20" x14ac:dyDescent="0.25">
      <c r="B160" s="4"/>
      <c r="C160" s="4"/>
      <c r="H160" s="4"/>
      <c r="I160" s="4"/>
      <c r="M160" s="4"/>
      <c r="N160" s="4"/>
      <c r="R160" s="4"/>
      <c r="S160" s="4"/>
    </row>
    <row r="161" spans="2:19" x14ac:dyDescent="0.25">
      <c r="B161" s="4"/>
      <c r="C161" s="4"/>
      <c r="H161" s="4"/>
      <c r="I161" s="4"/>
      <c r="M161" s="4"/>
      <c r="N161" s="4"/>
      <c r="R161" s="4"/>
      <c r="S161" s="4"/>
    </row>
    <row r="162" spans="2:19" x14ac:dyDescent="0.25">
      <c r="B162" s="4"/>
      <c r="C162" s="4"/>
      <c r="H162" s="4"/>
      <c r="I162" s="4"/>
      <c r="M162" s="4"/>
      <c r="N162" s="4"/>
      <c r="R162" s="4"/>
      <c r="S162" s="4"/>
    </row>
    <row r="163" spans="2:19" x14ac:dyDescent="0.25">
      <c r="B163" s="4"/>
      <c r="C163" s="4"/>
      <c r="H163" s="4"/>
      <c r="I163" s="4"/>
      <c r="M163" s="4"/>
      <c r="N163" s="4"/>
      <c r="R163" s="4"/>
      <c r="S163" s="4"/>
    </row>
    <row r="164" spans="2:19" x14ac:dyDescent="0.25">
      <c r="B164" s="4"/>
      <c r="C164" s="4"/>
      <c r="H164" s="4"/>
      <c r="I164" s="4"/>
      <c r="M164" s="4"/>
      <c r="N164" s="4"/>
      <c r="R164" s="4"/>
      <c r="S164" s="4"/>
    </row>
    <row r="165" spans="2:19" x14ac:dyDescent="0.25">
      <c r="B165" s="4"/>
      <c r="C165" s="4"/>
      <c r="H165" s="4"/>
      <c r="I165" s="4"/>
      <c r="M165" s="4"/>
      <c r="N165" s="4"/>
      <c r="R165" s="4"/>
      <c r="S165" s="4"/>
    </row>
    <row r="166" spans="2:19" x14ac:dyDescent="0.25">
      <c r="B166" s="4"/>
      <c r="C166" s="4"/>
      <c r="H166" s="4"/>
      <c r="I166" s="4"/>
      <c r="M166" s="4"/>
      <c r="N166" s="4"/>
      <c r="R166" s="4"/>
      <c r="S166" s="4"/>
    </row>
    <row r="167" spans="2:19" x14ac:dyDescent="0.25">
      <c r="B167" s="4"/>
      <c r="C167" s="4"/>
      <c r="H167" s="4"/>
      <c r="I167" s="4"/>
      <c r="M167" s="4"/>
      <c r="N167" s="4"/>
      <c r="R167" s="4"/>
      <c r="S167" s="4"/>
    </row>
    <row r="168" spans="2:19" x14ac:dyDescent="0.25">
      <c r="B168" s="4"/>
      <c r="C168" s="4"/>
      <c r="H168" s="4"/>
      <c r="I168" s="4"/>
      <c r="M168" s="4"/>
      <c r="N168" s="4"/>
      <c r="R168" s="4"/>
      <c r="S168" s="4"/>
    </row>
    <row r="169" spans="2:19" x14ac:dyDescent="0.25">
      <c r="B169" s="4"/>
      <c r="C169" s="4"/>
      <c r="H169" s="4"/>
      <c r="I169" s="4"/>
      <c r="M169" s="4"/>
      <c r="N169" s="4"/>
      <c r="R169" s="4"/>
      <c r="S169" s="4"/>
    </row>
    <row r="170" spans="2:19" x14ac:dyDescent="0.25">
      <c r="B170" s="4"/>
      <c r="C170" s="4"/>
      <c r="H170" s="4"/>
      <c r="I170" s="4"/>
      <c r="M170" s="4"/>
      <c r="N170" s="4"/>
      <c r="R170" s="4"/>
      <c r="S170" s="4"/>
    </row>
    <row r="171" spans="2:19" x14ac:dyDescent="0.25">
      <c r="B171" s="4"/>
      <c r="C171" s="4"/>
      <c r="H171" s="4"/>
      <c r="I171" s="4"/>
      <c r="M171" s="4"/>
      <c r="N171" s="4"/>
      <c r="R171" s="4"/>
      <c r="S171" s="4"/>
    </row>
    <row r="172" spans="2:19" x14ac:dyDescent="0.25">
      <c r="B172" s="4"/>
      <c r="C172" s="4"/>
      <c r="H172" s="4"/>
      <c r="I172" s="4"/>
      <c r="M172" s="4"/>
      <c r="N172" s="4"/>
      <c r="R172" s="4"/>
      <c r="S172" s="4"/>
    </row>
    <row r="173" spans="2:19" x14ac:dyDescent="0.25">
      <c r="B173" s="4"/>
      <c r="C173" s="4"/>
      <c r="H173" s="4"/>
      <c r="I173" s="4"/>
      <c r="M173" s="4"/>
      <c r="N173" s="4"/>
      <c r="R173" s="4"/>
      <c r="S173" s="4"/>
    </row>
    <row r="174" spans="2:19" x14ac:dyDescent="0.25">
      <c r="B174" s="4"/>
      <c r="C174" s="4"/>
      <c r="H174" s="4"/>
      <c r="I174" s="4"/>
      <c r="M174" s="4"/>
      <c r="N174" s="4"/>
      <c r="R174" s="4"/>
      <c r="S174" s="4"/>
    </row>
    <row r="175" spans="2:19" x14ac:dyDescent="0.25">
      <c r="B175" s="4"/>
      <c r="C175" s="4"/>
      <c r="H175" s="4"/>
      <c r="I175" s="4"/>
      <c r="M175" s="4"/>
      <c r="N175" s="4"/>
      <c r="R175" s="4"/>
      <c r="S175" s="4"/>
    </row>
    <row r="176" spans="2:19" x14ac:dyDescent="0.25">
      <c r="B176" s="4"/>
      <c r="C176" s="4"/>
      <c r="H176" s="4"/>
      <c r="I176" s="4"/>
      <c r="M176" s="4"/>
      <c r="N176" s="4"/>
      <c r="R176" s="4"/>
      <c r="S176" s="4"/>
    </row>
    <row r="177" spans="2:19" x14ac:dyDescent="0.25">
      <c r="B177" s="4"/>
      <c r="C177" s="4"/>
      <c r="H177" s="4"/>
      <c r="I177" s="4"/>
      <c r="M177" s="4"/>
      <c r="N177" s="4"/>
      <c r="R177" s="4"/>
      <c r="S177" s="4"/>
    </row>
    <row r="178" spans="2:19" x14ac:dyDescent="0.25">
      <c r="B178" s="4"/>
      <c r="C178" s="4"/>
      <c r="H178" s="4"/>
      <c r="I178" s="4"/>
      <c r="M178" s="4"/>
      <c r="N178" s="4"/>
      <c r="R178" s="4"/>
      <c r="S178" s="4"/>
    </row>
    <row r="179" spans="2:19" x14ac:dyDescent="0.25">
      <c r="B179" s="4"/>
      <c r="C179" s="4"/>
      <c r="H179" s="4"/>
      <c r="I179" s="4"/>
      <c r="M179" s="4"/>
      <c r="N179" s="4"/>
      <c r="R179" s="4"/>
      <c r="S179" s="4"/>
    </row>
    <row r="180" spans="2:19" x14ac:dyDescent="0.25">
      <c r="B180" s="4"/>
      <c r="C180" s="4"/>
      <c r="H180" s="4"/>
      <c r="I180" s="4"/>
      <c r="M180" s="4"/>
      <c r="N180" s="4"/>
      <c r="R180" s="4"/>
      <c r="S180" s="4"/>
    </row>
    <row r="181" spans="2:19" x14ac:dyDescent="0.25">
      <c r="B181" s="4"/>
      <c r="C181" s="4"/>
      <c r="H181" s="4"/>
      <c r="I181" s="4"/>
      <c r="M181" s="4"/>
      <c r="N181" s="4"/>
      <c r="R181" s="4"/>
      <c r="S181" s="4"/>
    </row>
    <row r="182" spans="2:19" x14ac:dyDescent="0.25">
      <c r="B182" s="4"/>
      <c r="C182" s="4"/>
      <c r="H182" s="4"/>
      <c r="I182" s="4"/>
      <c r="M182" s="4"/>
      <c r="N182" s="4"/>
      <c r="R182" s="4"/>
      <c r="S182" s="4"/>
    </row>
    <row r="183" spans="2:19" x14ac:dyDescent="0.25">
      <c r="B183" s="4"/>
      <c r="C183" s="4"/>
      <c r="H183" s="4"/>
      <c r="I183" s="4"/>
      <c r="M183" s="4"/>
      <c r="N183" s="4"/>
      <c r="R183" s="4"/>
      <c r="S183" s="4"/>
    </row>
    <row r="184" spans="2:19" x14ac:dyDescent="0.25">
      <c r="B184" s="4"/>
      <c r="C184" s="4"/>
      <c r="H184" s="4"/>
      <c r="I184" s="4"/>
      <c r="M184" s="4"/>
      <c r="N184" s="4"/>
      <c r="R184" s="4"/>
      <c r="S184" s="4"/>
    </row>
    <row r="185" spans="2:19" x14ac:dyDescent="0.25">
      <c r="B185" s="4"/>
      <c r="C185" s="4"/>
      <c r="H185" s="4"/>
      <c r="I185" s="4"/>
      <c r="M185" s="4"/>
      <c r="N185" s="4"/>
      <c r="R185" s="4"/>
      <c r="S185" s="4"/>
    </row>
    <row r="186" spans="2:19" x14ac:dyDescent="0.25">
      <c r="B186" s="4"/>
      <c r="C186" s="4"/>
      <c r="H186" s="4"/>
      <c r="I186" s="4"/>
      <c r="M186" s="4"/>
      <c r="N186" s="4"/>
      <c r="R186" s="4"/>
      <c r="S186" s="4"/>
    </row>
    <row r="187" spans="2:19" x14ac:dyDescent="0.25">
      <c r="B187" s="4"/>
      <c r="C187" s="4"/>
      <c r="H187" s="4"/>
      <c r="I187" s="4"/>
      <c r="M187" s="4"/>
      <c r="N187" s="4"/>
      <c r="R187" s="4"/>
      <c r="S187" s="4"/>
    </row>
    <row r="194" spans="2:20" x14ac:dyDescent="0.25">
      <c r="B194" s="4"/>
      <c r="C194" s="4"/>
      <c r="D194" s="4"/>
      <c r="H194" s="4"/>
      <c r="I194" s="4"/>
      <c r="J194" s="4"/>
      <c r="M194" s="4"/>
      <c r="N194" s="4"/>
      <c r="O194" s="4"/>
      <c r="R194" s="4"/>
      <c r="S194" s="4"/>
      <c r="T194" s="4"/>
    </row>
    <row r="195" spans="2:20" x14ac:dyDescent="0.25">
      <c r="B195" s="4"/>
      <c r="C195" s="4"/>
      <c r="D195" s="4"/>
      <c r="H195" s="4"/>
      <c r="I195" s="4"/>
      <c r="J195" s="4"/>
      <c r="M195" s="4"/>
      <c r="N195" s="4"/>
      <c r="O195" s="4"/>
      <c r="R195" s="4"/>
      <c r="S195" s="4"/>
      <c r="T195" s="4"/>
    </row>
    <row r="196" spans="2:20" x14ac:dyDescent="0.25">
      <c r="B196" s="4"/>
      <c r="C196" s="4"/>
      <c r="D196" s="4"/>
      <c r="H196" s="4"/>
      <c r="I196" s="4"/>
      <c r="J196" s="4"/>
      <c r="M196" s="4"/>
      <c r="N196" s="4"/>
      <c r="O196" s="4"/>
      <c r="R196" s="4"/>
      <c r="S196" s="4"/>
      <c r="T196" s="4"/>
    </row>
    <row r="197" spans="2:20" x14ac:dyDescent="0.25">
      <c r="B197" s="4"/>
      <c r="C197" s="4"/>
      <c r="D197" s="4"/>
      <c r="H197" s="4"/>
      <c r="I197" s="4"/>
      <c r="J197" s="4"/>
      <c r="M197" s="4"/>
      <c r="N197" s="4"/>
      <c r="O197" s="4"/>
      <c r="R197" s="4"/>
      <c r="S197" s="4"/>
      <c r="T197" s="4"/>
    </row>
    <row r="198" spans="2:20" x14ac:dyDescent="0.25">
      <c r="B198" s="4"/>
      <c r="C198" s="4"/>
      <c r="D198" s="4"/>
      <c r="H198" s="4"/>
      <c r="I198" s="4"/>
      <c r="J198" s="4"/>
      <c r="M198" s="4"/>
      <c r="N198" s="4"/>
      <c r="O198" s="4"/>
      <c r="R198" s="4"/>
      <c r="S198" s="4"/>
      <c r="T198" s="4"/>
    </row>
    <row r="199" spans="2:20" x14ac:dyDescent="0.25">
      <c r="B199" s="4"/>
      <c r="C199" s="4"/>
      <c r="D199" s="4"/>
      <c r="H199" s="4"/>
      <c r="I199" s="4"/>
      <c r="J199" s="4"/>
      <c r="M199" s="4"/>
      <c r="N199" s="4"/>
      <c r="O199" s="4"/>
      <c r="R199" s="4"/>
      <c r="S199" s="4"/>
      <c r="T199" s="4"/>
    </row>
    <row r="200" spans="2:20" x14ac:dyDescent="0.25">
      <c r="B200" s="4"/>
      <c r="C200" s="4"/>
      <c r="D200" s="4"/>
      <c r="H200" s="4"/>
      <c r="I200" s="4"/>
      <c r="J200" s="4"/>
      <c r="M200" s="4"/>
      <c r="N200" s="4"/>
      <c r="O200" s="4"/>
      <c r="R200" s="4"/>
      <c r="S200" s="4"/>
      <c r="T200" s="4"/>
    </row>
    <row r="201" spans="2:20" x14ac:dyDescent="0.25">
      <c r="B201" s="4"/>
      <c r="C201" s="4"/>
      <c r="D201" s="4"/>
      <c r="H201" s="4"/>
      <c r="I201" s="4"/>
      <c r="J201" s="4"/>
      <c r="M201" s="4"/>
      <c r="N201" s="4"/>
      <c r="O201" s="4"/>
      <c r="R201" s="4"/>
      <c r="S201" s="4"/>
      <c r="T201" s="4"/>
    </row>
    <row r="202" spans="2:20" x14ac:dyDescent="0.25">
      <c r="B202" s="4"/>
      <c r="C202" s="4"/>
      <c r="D202" s="4"/>
      <c r="H202" s="4"/>
      <c r="I202" s="4"/>
      <c r="J202" s="4"/>
      <c r="M202" s="4"/>
      <c r="N202" s="4"/>
      <c r="O202" s="4"/>
      <c r="R202" s="4"/>
      <c r="S202" s="4"/>
      <c r="T202" s="4"/>
    </row>
    <row r="203" spans="2:20" x14ac:dyDescent="0.25">
      <c r="B203" s="4"/>
      <c r="C203" s="4"/>
      <c r="D203" s="4"/>
      <c r="H203" s="4"/>
      <c r="I203" s="4"/>
      <c r="J203" s="4"/>
      <c r="M203" s="4"/>
      <c r="N203" s="4"/>
      <c r="O203" s="4"/>
      <c r="R203" s="4"/>
      <c r="S203" s="4"/>
      <c r="T203" s="4"/>
    </row>
    <row r="204" spans="2:20" x14ac:dyDescent="0.25">
      <c r="B204" s="4"/>
      <c r="C204" s="4"/>
      <c r="D204" s="4"/>
      <c r="H204" s="4"/>
      <c r="I204" s="4"/>
      <c r="J204" s="4"/>
      <c r="M204" s="4"/>
      <c r="N204" s="4"/>
      <c r="O204" s="4"/>
      <c r="R204" s="4"/>
      <c r="S204" s="4"/>
      <c r="T204" s="4"/>
    </row>
    <row r="205" spans="2:20" x14ac:dyDescent="0.25">
      <c r="B205" s="4"/>
      <c r="C205" s="4"/>
      <c r="D205" s="4"/>
      <c r="H205" s="4"/>
      <c r="I205" s="4"/>
      <c r="J205" s="4"/>
      <c r="M205" s="4"/>
      <c r="N205" s="4"/>
      <c r="O205" s="4"/>
      <c r="R205" s="4"/>
      <c r="S205" s="4"/>
      <c r="T205" s="4"/>
    </row>
    <row r="206" spans="2:20" x14ac:dyDescent="0.25">
      <c r="B206" s="4"/>
      <c r="C206" s="4"/>
      <c r="D206" s="4"/>
      <c r="H206" s="4"/>
      <c r="I206" s="4"/>
      <c r="J206" s="4"/>
      <c r="M206" s="4"/>
      <c r="N206" s="4"/>
      <c r="O206" s="4"/>
      <c r="R206" s="4"/>
      <c r="S206" s="4"/>
      <c r="T206" s="4"/>
    </row>
    <row r="207" spans="2:20" x14ac:dyDescent="0.25">
      <c r="B207" s="4"/>
      <c r="C207" s="4"/>
      <c r="D207" s="4"/>
      <c r="H207" s="4"/>
      <c r="I207" s="4"/>
      <c r="J207" s="4"/>
      <c r="M207" s="4"/>
      <c r="N207" s="4"/>
      <c r="O207" s="4"/>
      <c r="R207" s="4"/>
      <c r="S207" s="4"/>
      <c r="T207" s="4"/>
    </row>
    <row r="208" spans="2:20" x14ac:dyDescent="0.25">
      <c r="B208" s="4"/>
      <c r="C208" s="4"/>
      <c r="D208" s="4"/>
      <c r="H208" s="4"/>
      <c r="I208" s="4"/>
      <c r="J208" s="4"/>
      <c r="M208" s="4"/>
      <c r="N208" s="4"/>
      <c r="O208" s="4"/>
      <c r="R208" s="4"/>
      <c r="S208" s="4"/>
      <c r="T208" s="4"/>
    </row>
    <row r="209" spans="2:20" x14ac:dyDescent="0.25">
      <c r="B209" s="4"/>
      <c r="C209" s="4"/>
      <c r="D209" s="4"/>
      <c r="H209" s="4"/>
      <c r="I209" s="4"/>
      <c r="J209" s="4"/>
      <c r="M209" s="4"/>
      <c r="N209" s="4"/>
      <c r="O209" s="4"/>
      <c r="R209" s="4"/>
      <c r="S209" s="4"/>
      <c r="T209" s="4"/>
    </row>
    <row r="210" spans="2:20" x14ac:dyDescent="0.25">
      <c r="B210" s="4"/>
      <c r="C210" s="4"/>
      <c r="D210" s="4"/>
      <c r="H210" s="4"/>
      <c r="I210" s="4"/>
      <c r="J210" s="4"/>
      <c r="M210" s="4"/>
      <c r="N210" s="4"/>
      <c r="O210" s="4"/>
      <c r="R210" s="4"/>
      <c r="S210" s="4"/>
      <c r="T210" s="4"/>
    </row>
    <row r="211" spans="2:20" x14ac:dyDescent="0.25">
      <c r="B211" s="4"/>
      <c r="C211" s="4"/>
      <c r="D211" s="4"/>
      <c r="H211" s="4"/>
      <c r="I211" s="4"/>
      <c r="J211" s="4"/>
      <c r="M211" s="4"/>
      <c r="N211" s="4"/>
      <c r="O211" s="4"/>
      <c r="R211" s="4"/>
      <c r="S211" s="4"/>
      <c r="T211" s="4"/>
    </row>
    <row r="212" spans="2:20" x14ac:dyDescent="0.25">
      <c r="B212" s="4"/>
      <c r="C212" s="4"/>
      <c r="D212" s="4"/>
      <c r="H212" s="4"/>
      <c r="I212" s="4"/>
      <c r="J212" s="4"/>
      <c r="M212" s="4"/>
      <c r="N212" s="4"/>
      <c r="O212" s="4"/>
      <c r="R212" s="4"/>
      <c r="S212" s="4"/>
      <c r="T212" s="4"/>
    </row>
    <row r="213" spans="2:20" x14ac:dyDescent="0.25">
      <c r="B213" s="4"/>
      <c r="C213" s="4"/>
      <c r="D213" s="4"/>
      <c r="H213" s="4"/>
      <c r="I213" s="4"/>
      <c r="J213" s="4"/>
      <c r="M213" s="4"/>
      <c r="N213" s="4"/>
      <c r="O213" s="4"/>
      <c r="R213" s="4"/>
      <c r="S213" s="4"/>
      <c r="T213" s="4"/>
    </row>
    <row r="214" spans="2:20" x14ac:dyDescent="0.25">
      <c r="B214" s="4"/>
      <c r="C214" s="4"/>
      <c r="D214" s="4"/>
      <c r="H214" s="4"/>
      <c r="I214" s="4"/>
      <c r="J214" s="4"/>
      <c r="M214" s="4"/>
      <c r="N214" s="4"/>
      <c r="O214" s="4"/>
      <c r="R214" s="4"/>
      <c r="S214" s="4"/>
      <c r="T214" s="4"/>
    </row>
    <row r="215" spans="2:20" x14ac:dyDescent="0.25">
      <c r="B215" s="4"/>
      <c r="C215" s="4"/>
      <c r="D215" s="4"/>
      <c r="H215" s="4"/>
      <c r="I215" s="4"/>
      <c r="J215" s="4"/>
      <c r="M215" s="4"/>
      <c r="N215" s="4"/>
      <c r="O215" s="4"/>
      <c r="R215" s="4"/>
      <c r="S215" s="4"/>
      <c r="T215" s="4"/>
    </row>
    <row r="216" spans="2:20" x14ac:dyDescent="0.25">
      <c r="B216" s="4"/>
      <c r="C216" s="4"/>
      <c r="D216" s="4"/>
      <c r="H216" s="4"/>
      <c r="I216" s="4"/>
      <c r="J216" s="4"/>
      <c r="M216" s="4"/>
      <c r="N216" s="4"/>
      <c r="O216" s="4"/>
      <c r="R216" s="4"/>
      <c r="S216" s="4"/>
      <c r="T216" s="4"/>
    </row>
    <row r="217" spans="2:20" x14ac:dyDescent="0.25">
      <c r="B217" s="4"/>
      <c r="C217" s="4"/>
      <c r="D217" s="4"/>
      <c r="H217" s="4"/>
      <c r="I217" s="4"/>
      <c r="J217" s="4"/>
      <c r="M217" s="4"/>
      <c r="N217" s="4"/>
      <c r="O217" s="4"/>
      <c r="R217" s="4"/>
      <c r="S217" s="4"/>
      <c r="T217" s="4"/>
    </row>
    <row r="218" spans="2:20" x14ac:dyDescent="0.25">
      <c r="B218" s="4"/>
      <c r="C218" s="4"/>
      <c r="D218" s="4"/>
      <c r="H218" s="4"/>
      <c r="I218" s="4"/>
      <c r="J218" s="4"/>
      <c r="M218" s="4"/>
      <c r="N218" s="4"/>
      <c r="O218" s="4"/>
      <c r="R218" s="4"/>
      <c r="S218" s="4"/>
      <c r="T218" s="4"/>
    </row>
    <row r="219" spans="2:20" x14ac:dyDescent="0.25">
      <c r="B219" s="4"/>
      <c r="C219" s="4"/>
      <c r="D219" s="4"/>
      <c r="H219" s="4"/>
      <c r="I219" s="4"/>
      <c r="J219" s="4"/>
      <c r="M219" s="4"/>
      <c r="N219" s="4"/>
      <c r="O219" s="4"/>
      <c r="R219" s="4"/>
      <c r="S219" s="4"/>
      <c r="T219" s="4"/>
    </row>
    <row r="220" spans="2:20" x14ac:dyDescent="0.25">
      <c r="B220" s="4"/>
      <c r="C220" s="4"/>
      <c r="D220" s="4"/>
      <c r="H220" s="4"/>
      <c r="I220" s="4"/>
      <c r="J220" s="4"/>
      <c r="M220" s="4"/>
      <c r="N220" s="4"/>
      <c r="O220" s="4"/>
      <c r="R220" s="4"/>
      <c r="S220" s="4"/>
      <c r="T220" s="4"/>
    </row>
    <row r="221" spans="2:20" x14ac:dyDescent="0.25">
      <c r="B221" s="4"/>
      <c r="C221" s="4"/>
      <c r="D221" s="4"/>
      <c r="H221" s="4"/>
      <c r="I221" s="4"/>
      <c r="J221" s="4"/>
      <c r="M221" s="4"/>
      <c r="N221" s="4"/>
      <c r="O221" s="4"/>
      <c r="R221" s="4"/>
      <c r="S221" s="4"/>
      <c r="T221" s="4"/>
    </row>
    <row r="222" spans="2:20" x14ac:dyDescent="0.25">
      <c r="B222" s="4"/>
      <c r="C222" s="4"/>
      <c r="D222" s="4"/>
      <c r="H222" s="4"/>
      <c r="I222" s="4"/>
      <c r="J222" s="4"/>
      <c r="M222" s="4"/>
      <c r="N222" s="4"/>
      <c r="O222" s="4"/>
      <c r="R222" s="4"/>
      <c r="S222" s="4"/>
      <c r="T222" s="4"/>
    </row>
    <row r="223" spans="2:20" x14ac:dyDescent="0.25">
      <c r="B223" s="4"/>
      <c r="C223" s="4"/>
      <c r="D223" s="4"/>
      <c r="H223" s="4"/>
      <c r="I223" s="4"/>
      <c r="J223" s="4"/>
      <c r="M223" s="4"/>
      <c r="N223" s="4"/>
      <c r="O223" s="4"/>
    </row>
    <row r="224" spans="2:20" x14ac:dyDescent="0.25">
      <c r="B224" s="4"/>
      <c r="C224" s="4"/>
      <c r="D224" s="4"/>
      <c r="H224" s="4"/>
      <c r="I224" s="4"/>
      <c r="J224" s="4"/>
    </row>
  </sheetData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H11" sqref="H11"/>
    </sheetView>
  </sheetViews>
  <sheetFormatPr defaultRowHeight="15" x14ac:dyDescent="0.25"/>
  <cols>
    <col min="4" max="4" width="40.42578125" customWidth="1"/>
  </cols>
  <sheetData>
    <row r="1" spans="1:5" x14ac:dyDescent="0.25">
      <c r="E1" t="s">
        <v>36</v>
      </c>
    </row>
    <row r="2" spans="1:5" x14ac:dyDescent="0.25">
      <c r="A2" t="s">
        <v>34</v>
      </c>
      <c r="E2">
        <f>71838/480000</f>
        <v>0.1496625</v>
      </c>
    </row>
    <row r="3" spans="1:5" x14ac:dyDescent="0.25">
      <c r="A3" t="s">
        <v>35</v>
      </c>
      <c r="E3">
        <f>22402/125000</f>
        <v>0.17921599999999999</v>
      </c>
    </row>
    <row r="4" spans="1:5" x14ac:dyDescent="0.25">
      <c r="A4" t="s">
        <v>81</v>
      </c>
      <c r="E4">
        <f>25927/125000</f>
        <v>0.20741599999999999</v>
      </c>
    </row>
    <row r="5" spans="1:5" x14ac:dyDescent="0.25">
      <c r="A5" t="s">
        <v>80</v>
      </c>
      <c r="E5">
        <f>1155111/8000000</f>
        <v>0.144388875</v>
      </c>
    </row>
    <row r="6" spans="1:5" x14ac:dyDescent="0.25">
      <c r="A6" t="s">
        <v>79</v>
      </c>
      <c r="E6">
        <f>1318542/8000000</f>
        <v>0.16481775000000001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="H12" sqref="H12"/>
    </sheetView>
  </sheetViews>
  <sheetFormatPr defaultRowHeight="15" x14ac:dyDescent="0.25"/>
  <cols>
    <col min="1" max="16384" width="9.140625" style="2"/>
  </cols>
  <sheetData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7"/>
  <sheetViews>
    <sheetView workbookViewId="0">
      <selection activeCell="I35" sqref="I35"/>
    </sheetView>
  </sheetViews>
  <sheetFormatPr defaultRowHeight="15" x14ac:dyDescent="0.25"/>
  <sheetData>
    <row r="1" spans="1:11" x14ac:dyDescent="0.25">
      <c r="A1" t="s">
        <v>0</v>
      </c>
      <c r="K1" t="s">
        <v>36</v>
      </c>
    </row>
    <row r="2" spans="1:11" x14ac:dyDescent="0.25">
      <c r="A2" t="s">
        <v>1</v>
      </c>
      <c r="G2" t="s">
        <v>34</v>
      </c>
      <c r="K2">
        <f>71838/480000</f>
        <v>0.1496625</v>
      </c>
    </row>
    <row r="3" spans="1:11" x14ac:dyDescent="0.25">
      <c r="A3" t="s">
        <v>2</v>
      </c>
      <c r="G3" t="s">
        <v>35</v>
      </c>
      <c r="K3">
        <f>22402/125000</f>
        <v>0.17921599999999999</v>
      </c>
    </row>
    <row r="4" spans="1:11" x14ac:dyDescent="0.25">
      <c r="A4" t="s">
        <v>3</v>
      </c>
      <c r="G4" t="s">
        <v>45</v>
      </c>
    </row>
    <row r="5" spans="1:11" x14ac:dyDescent="0.25">
      <c r="A5" t="s">
        <v>37</v>
      </c>
      <c r="G5" t="s">
        <v>82</v>
      </c>
      <c r="K5">
        <f>1289874/8000000</f>
        <v>0.16123425</v>
      </c>
    </row>
    <row r="6" spans="1:11" x14ac:dyDescent="0.25">
      <c r="A6" t="s">
        <v>38</v>
      </c>
    </row>
    <row r="7" spans="1:11" x14ac:dyDescent="0.25">
      <c r="A7" t="s">
        <v>4</v>
      </c>
    </row>
    <row r="8" spans="1:11" x14ac:dyDescent="0.25">
      <c r="A8" t="s">
        <v>5</v>
      </c>
    </row>
    <row r="9" spans="1:11" x14ac:dyDescent="0.25">
      <c r="A9" t="s">
        <v>6</v>
      </c>
    </row>
    <row r="10" spans="1:11" x14ac:dyDescent="0.25">
      <c r="A10" t="s">
        <v>7</v>
      </c>
    </row>
    <row r="11" spans="1:11" x14ac:dyDescent="0.25">
      <c r="A11" t="s">
        <v>8</v>
      </c>
    </row>
    <row r="13" spans="1:11" x14ac:dyDescent="0.25">
      <c r="A13" t="s">
        <v>9</v>
      </c>
    </row>
    <row r="15" spans="1:11" x14ac:dyDescent="0.25">
      <c r="A15" t="s">
        <v>10</v>
      </c>
    </row>
    <row r="16" spans="1:11" x14ac:dyDescent="0.25">
      <c r="A16" t="s">
        <v>11</v>
      </c>
    </row>
    <row r="17" spans="1:1" x14ac:dyDescent="0.25">
      <c r="A17" t="s">
        <v>12</v>
      </c>
    </row>
    <row r="18" spans="1:1" x14ac:dyDescent="0.25">
      <c r="A18" t="s">
        <v>13</v>
      </c>
    </row>
    <row r="20" spans="1:1" x14ac:dyDescent="0.25">
      <c r="A20" t="s">
        <v>14</v>
      </c>
    </row>
    <row r="21" spans="1:1" x14ac:dyDescent="0.25">
      <c r="A21" t="s">
        <v>15</v>
      </c>
    </row>
    <row r="22" spans="1:1" x14ac:dyDescent="0.25">
      <c r="A22" t="s">
        <v>16</v>
      </c>
    </row>
    <row r="23" spans="1:1" x14ac:dyDescent="0.25">
      <c r="A23" t="s">
        <v>17</v>
      </c>
    </row>
    <row r="25" spans="1:1" x14ac:dyDescent="0.25">
      <c r="A25" t="s">
        <v>18</v>
      </c>
    </row>
    <row r="26" spans="1:1" x14ac:dyDescent="0.25">
      <c r="A26" t="s">
        <v>19</v>
      </c>
    </row>
    <row r="27" spans="1:1" x14ac:dyDescent="0.25">
      <c r="A27" t="s">
        <v>20</v>
      </c>
    </row>
    <row r="28" spans="1:1" x14ac:dyDescent="0.25">
      <c r="A28" t="s">
        <v>46</v>
      </c>
    </row>
    <row r="29" spans="1:1" x14ac:dyDescent="0.25">
      <c r="A29" t="s">
        <v>21</v>
      </c>
    </row>
    <row r="30" spans="1:1" x14ac:dyDescent="0.25">
      <c r="A30" t="s">
        <v>22</v>
      </c>
    </row>
    <row r="31" spans="1:1" x14ac:dyDescent="0.25">
      <c r="A31" t="s">
        <v>47</v>
      </c>
    </row>
    <row r="32" spans="1:1" x14ac:dyDescent="0.25">
      <c r="A32" t="s">
        <v>21</v>
      </c>
    </row>
    <row r="33" spans="1:1" x14ac:dyDescent="0.25">
      <c r="A33" t="s">
        <v>23</v>
      </c>
    </row>
    <row r="34" spans="1:1" x14ac:dyDescent="0.25">
      <c r="A34" t="s">
        <v>48</v>
      </c>
    </row>
    <row r="35" spans="1:1" x14ac:dyDescent="0.25">
      <c r="A35" t="s">
        <v>21</v>
      </c>
    </row>
    <row r="36" spans="1:1" x14ac:dyDescent="0.25">
      <c r="A36" t="s">
        <v>24</v>
      </c>
    </row>
    <row r="37" spans="1:1" x14ac:dyDescent="0.25">
      <c r="A37" t="s">
        <v>49</v>
      </c>
    </row>
    <row r="38" spans="1:1" x14ac:dyDescent="0.25">
      <c r="A38" t="s">
        <v>21</v>
      </c>
    </row>
    <row r="39" spans="1:1" x14ac:dyDescent="0.25">
      <c r="A39" t="s">
        <v>25</v>
      </c>
    </row>
    <row r="40" spans="1:1" x14ac:dyDescent="0.25">
      <c r="A40" t="s">
        <v>50</v>
      </c>
    </row>
    <row r="41" spans="1:1" x14ac:dyDescent="0.25">
      <c r="A41" t="s">
        <v>21</v>
      </c>
    </row>
    <row r="42" spans="1:1" x14ac:dyDescent="0.25">
      <c r="A42" t="s">
        <v>26</v>
      </c>
    </row>
    <row r="43" spans="1:1" x14ac:dyDescent="0.25">
      <c r="A43" t="s">
        <v>51</v>
      </c>
    </row>
    <row r="44" spans="1:1" x14ac:dyDescent="0.25">
      <c r="A44" t="s">
        <v>21</v>
      </c>
    </row>
    <row r="45" spans="1:1" x14ac:dyDescent="0.25">
      <c r="A45" t="s">
        <v>39</v>
      </c>
    </row>
    <row r="46" spans="1:1" x14ac:dyDescent="0.25">
      <c r="A46" t="s">
        <v>52</v>
      </c>
    </row>
    <row r="47" spans="1:1" x14ac:dyDescent="0.25">
      <c r="A47" t="s">
        <v>21</v>
      </c>
    </row>
    <row r="48" spans="1:1" x14ac:dyDescent="0.25">
      <c r="A48" t="s">
        <v>40</v>
      </c>
    </row>
    <row r="49" spans="1:1" x14ac:dyDescent="0.25">
      <c r="A49" t="s">
        <v>53</v>
      </c>
    </row>
    <row r="50" spans="1:1" x14ac:dyDescent="0.25">
      <c r="A50" t="s">
        <v>21</v>
      </c>
    </row>
    <row r="51" spans="1:1" x14ac:dyDescent="0.25">
      <c r="A51" t="s">
        <v>41</v>
      </c>
    </row>
    <row r="52" spans="1:1" x14ac:dyDescent="0.25">
      <c r="A52" t="s">
        <v>54</v>
      </c>
    </row>
    <row r="53" spans="1:1" x14ac:dyDescent="0.25">
      <c r="A53" t="s">
        <v>21</v>
      </c>
    </row>
    <row r="54" spans="1:1" x14ac:dyDescent="0.25">
      <c r="A54" t="s">
        <v>42</v>
      </c>
    </row>
    <row r="55" spans="1:1" x14ac:dyDescent="0.25">
      <c r="A55" t="s">
        <v>55</v>
      </c>
    </row>
    <row r="56" spans="1:1" x14ac:dyDescent="0.25">
      <c r="A56" t="s">
        <v>21</v>
      </c>
    </row>
    <row r="57" spans="1:1" x14ac:dyDescent="0.25">
      <c r="A57" t="s">
        <v>43</v>
      </c>
    </row>
    <row r="58" spans="1:1" x14ac:dyDescent="0.25">
      <c r="A58" t="s">
        <v>56</v>
      </c>
    </row>
    <row r="59" spans="1:1" x14ac:dyDescent="0.25">
      <c r="A59" t="s">
        <v>21</v>
      </c>
    </row>
    <row r="60" spans="1:1" x14ac:dyDescent="0.25">
      <c r="A60" t="s">
        <v>44</v>
      </c>
    </row>
    <row r="61" spans="1:1" x14ac:dyDescent="0.25">
      <c r="A61" t="s">
        <v>57</v>
      </c>
    </row>
    <row r="62" spans="1:1" x14ac:dyDescent="0.25">
      <c r="A62" t="s">
        <v>21</v>
      </c>
    </row>
    <row r="64" spans="1:1" x14ac:dyDescent="0.25">
      <c r="A64" t="s">
        <v>27</v>
      </c>
    </row>
    <row r="65" spans="1:1" x14ac:dyDescent="0.25">
      <c r="A65" t="s">
        <v>28</v>
      </c>
    </row>
    <row r="66" spans="1:1" x14ac:dyDescent="0.25">
      <c r="A66" t="s">
        <v>20</v>
      </c>
    </row>
    <row r="67" spans="1:1" x14ac:dyDescent="0.25">
      <c r="A67" t="s">
        <v>58</v>
      </c>
    </row>
    <row r="68" spans="1:1" x14ac:dyDescent="0.25">
      <c r="A68" t="s">
        <v>59</v>
      </c>
    </row>
    <row r="69" spans="1:1" x14ac:dyDescent="0.25">
      <c r="A69" t="s">
        <v>22</v>
      </c>
    </row>
    <row r="70" spans="1:1" x14ac:dyDescent="0.25">
      <c r="A70" t="s">
        <v>60</v>
      </c>
    </row>
    <row r="71" spans="1:1" x14ac:dyDescent="0.25">
      <c r="A71" t="s">
        <v>29</v>
      </c>
    </row>
    <row r="72" spans="1:1" x14ac:dyDescent="0.25">
      <c r="A72" t="s">
        <v>23</v>
      </c>
    </row>
    <row r="73" spans="1:1" x14ac:dyDescent="0.25">
      <c r="A73" t="s">
        <v>61</v>
      </c>
    </row>
    <row r="74" spans="1:1" x14ac:dyDescent="0.25">
      <c r="A74" t="s">
        <v>30</v>
      </c>
    </row>
    <row r="75" spans="1:1" x14ac:dyDescent="0.25">
      <c r="A75" t="s">
        <v>24</v>
      </c>
    </row>
    <row r="76" spans="1:1" x14ac:dyDescent="0.25">
      <c r="A76" t="s">
        <v>62</v>
      </c>
    </row>
    <row r="77" spans="1:1" x14ac:dyDescent="0.25">
      <c r="A77" t="s">
        <v>63</v>
      </c>
    </row>
    <row r="78" spans="1:1" x14ac:dyDescent="0.25">
      <c r="A78" t="s">
        <v>25</v>
      </c>
    </row>
    <row r="79" spans="1:1" x14ac:dyDescent="0.25">
      <c r="A79" t="s">
        <v>64</v>
      </c>
    </row>
    <row r="80" spans="1:1" x14ac:dyDescent="0.25">
      <c r="A80" t="s">
        <v>63</v>
      </c>
    </row>
    <row r="81" spans="1:1" x14ac:dyDescent="0.25">
      <c r="A81" t="s">
        <v>26</v>
      </c>
    </row>
    <row r="82" spans="1:1" x14ac:dyDescent="0.25">
      <c r="A82" t="s">
        <v>65</v>
      </c>
    </row>
    <row r="83" spans="1:1" x14ac:dyDescent="0.25">
      <c r="A83" t="s">
        <v>63</v>
      </c>
    </row>
    <row r="84" spans="1:1" x14ac:dyDescent="0.25">
      <c r="A84" t="s">
        <v>31</v>
      </c>
    </row>
    <row r="86" spans="1:1" x14ac:dyDescent="0.25">
      <c r="A86" t="s">
        <v>32</v>
      </c>
    </row>
    <row r="87" spans="1:1" x14ac:dyDescent="0.25">
      <c r="A87" t="s">
        <v>33</v>
      </c>
    </row>
    <row r="88" spans="1:1" x14ac:dyDescent="0.25">
      <c r="A88" t="s">
        <v>20</v>
      </c>
    </row>
    <row r="89" spans="1:1" x14ac:dyDescent="0.25">
      <c r="A89" t="s">
        <v>66</v>
      </c>
    </row>
    <row r="90" spans="1:1" x14ac:dyDescent="0.25">
      <c r="A90" t="s">
        <v>67</v>
      </c>
    </row>
    <row r="91" spans="1:1" x14ac:dyDescent="0.25">
      <c r="A91" t="s">
        <v>22</v>
      </c>
    </row>
    <row r="92" spans="1:1" x14ac:dyDescent="0.25">
      <c r="A92" t="s">
        <v>68</v>
      </c>
    </row>
    <row r="93" spans="1:1" x14ac:dyDescent="0.25">
      <c r="A93" t="s">
        <v>69</v>
      </c>
    </row>
    <row r="94" spans="1:1" x14ac:dyDescent="0.25">
      <c r="A94" t="s">
        <v>23</v>
      </c>
    </row>
    <row r="95" spans="1:1" x14ac:dyDescent="0.25">
      <c r="A95" t="s">
        <v>70</v>
      </c>
    </row>
    <row r="96" spans="1:1" x14ac:dyDescent="0.25">
      <c r="A96" t="s">
        <v>71</v>
      </c>
    </row>
    <row r="97" spans="1:1" x14ac:dyDescent="0.25">
      <c r="A97" t="s">
        <v>24</v>
      </c>
    </row>
    <row r="98" spans="1:1" x14ac:dyDescent="0.25">
      <c r="A98" t="s">
        <v>72</v>
      </c>
    </row>
    <row r="99" spans="1:1" x14ac:dyDescent="0.25">
      <c r="A99" t="s">
        <v>73</v>
      </c>
    </row>
    <row r="100" spans="1:1" x14ac:dyDescent="0.25">
      <c r="A100" t="s">
        <v>25</v>
      </c>
    </row>
    <row r="101" spans="1:1" x14ac:dyDescent="0.25">
      <c r="A101" t="s">
        <v>74</v>
      </c>
    </row>
    <row r="102" spans="1:1" x14ac:dyDescent="0.25">
      <c r="A102" t="s">
        <v>75</v>
      </c>
    </row>
    <row r="103" spans="1:1" x14ac:dyDescent="0.25">
      <c r="A103" t="s">
        <v>26</v>
      </c>
    </row>
    <row r="104" spans="1:1" x14ac:dyDescent="0.25">
      <c r="A104" t="s">
        <v>76</v>
      </c>
    </row>
    <row r="105" spans="1:1" x14ac:dyDescent="0.25">
      <c r="A105" t="s">
        <v>77</v>
      </c>
    </row>
    <row r="106" spans="1:1" x14ac:dyDescent="0.25">
      <c r="A106" t="s">
        <v>31</v>
      </c>
    </row>
    <row r="107" spans="1:1" x14ac:dyDescent="0.25">
      <c r="A107" t="s">
        <v>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44"/>
  <sheetViews>
    <sheetView workbookViewId="0">
      <selection activeCell="AF15" sqref="AF15"/>
    </sheetView>
  </sheetViews>
  <sheetFormatPr defaultRowHeight="15" x14ac:dyDescent="0.25"/>
  <cols>
    <col min="1" max="27" width="9.140625" style="2"/>
    <col min="28" max="28" width="10.5703125" style="2" customWidth="1"/>
    <col min="29" max="32" width="9.140625" style="2"/>
    <col min="33" max="33" width="10.140625" style="2" customWidth="1"/>
    <col min="34" max="16384" width="9.140625" style="2"/>
  </cols>
  <sheetData>
    <row r="1" spans="1:44" x14ac:dyDescent="0.25">
      <c r="A1" s="2" t="s">
        <v>127</v>
      </c>
      <c r="D1" s="2" t="s">
        <v>125</v>
      </c>
      <c r="G1" s="1" t="s">
        <v>126</v>
      </c>
      <c r="H1" s="2" t="s">
        <v>134</v>
      </c>
      <c r="L1" s="2" t="s">
        <v>135</v>
      </c>
      <c r="P1" s="2" t="s">
        <v>128</v>
      </c>
      <c r="V1" s="5" t="s">
        <v>113</v>
      </c>
      <c r="Z1" s="2" t="s">
        <v>83</v>
      </c>
      <c r="AA1" s="2" t="s">
        <v>137</v>
      </c>
      <c r="AB1" s="2" t="s">
        <v>138</v>
      </c>
      <c r="AC1" s="2" t="s">
        <v>136</v>
      </c>
      <c r="AD1" s="2" t="s">
        <v>134</v>
      </c>
      <c r="AE1" s="2" t="s">
        <v>135</v>
      </c>
      <c r="AI1" s="2" t="s">
        <v>128</v>
      </c>
    </row>
    <row r="2" spans="1:44" x14ac:dyDescent="0.25">
      <c r="A2" s="5" t="s">
        <v>85</v>
      </c>
      <c r="B2" s="5" t="s">
        <v>86</v>
      </c>
      <c r="C2" s="5" t="s">
        <v>84</v>
      </c>
      <c r="D2" s="5" t="s">
        <v>85</v>
      </c>
      <c r="E2" s="5" t="s">
        <v>86</v>
      </c>
      <c r="F2" s="5" t="s">
        <v>84</v>
      </c>
      <c r="H2" s="5" t="s">
        <v>85</v>
      </c>
      <c r="I2" s="5" t="s">
        <v>86</v>
      </c>
      <c r="J2" s="5" t="s">
        <v>84</v>
      </c>
      <c r="L2" s="5" t="s">
        <v>85</v>
      </c>
      <c r="M2" s="5" t="s">
        <v>86</v>
      </c>
      <c r="N2" s="5" t="s">
        <v>84</v>
      </c>
      <c r="P2" s="5" t="s">
        <v>85</v>
      </c>
      <c r="Q2" s="5" t="s">
        <v>86</v>
      </c>
      <c r="R2" s="5" t="s">
        <v>84</v>
      </c>
      <c r="V2" s="5" t="s">
        <v>90</v>
      </c>
      <c r="Z2" s="2">
        <v>6248</v>
      </c>
      <c r="AA2" s="7">
        <v>9049</v>
      </c>
      <c r="AB2" s="2">
        <v>6389</v>
      </c>
      <c r="AC2" s="2">
        <v>5885</v>
      </c>
      <c r="AD2" s="2">
        <v>6381</v>
      </c>
      <c r="AE2" s="2">
        <v>6369</v>
      </c>
      <c r="AI2" s="2">
        <v>4887</v>
      </c>
    </row>
    <row r="3" spans="1:44" x14ac:dyDescent="0.25">
      <c r="A3" s="6">
        <v>4.53634</v>
      </c>
      <c r="B3" s="6">
        <v>5.0000000000000002E-5</v>
      </c>
      <c r="C3" s="6">
        <v>3.0585299802000001E-7</v>
      </c>
      <c r="D3" s="6">
        <v>4.4154600000000004</v>
      </c>
      <c r="E3" s="6">
        <v>5.0000000000000002E-5</v>
      </c>
      <c r="F3" s="6">
        <v>2.7200338431000002E-7</v>
      </c>
      <c r="H3" s="6">
        <v>4.81846</v>
      </c>
      <c r="I3" s="6">
        <v>5.0000000000000002E-5</v>
      </c>
      <c r="J3" s="6">
        <v>2.7203409209000001E-7</v>
      </c>
      <c r="L3" s="6">
        <v>4.7259000000000002</v>
      </c>
      <c r="M3" s="6">
        <v>5.0000000000000002E-5</v>
      </c>
      <c r="N3" s="6">
        <v>2.7208013322999998E-7</v>
      </c>
      <c r="P3" s="6">
        <v>4.8106900000000001</v>
      </c>
      <c r="Q3" s="6">
        <v>6.9999999999999994E-5</v>
      </c>
      <c r="R3" s="6">
        <v>2.5811308193000002E-7</v>
      </c>
      <c r="V3" s="5" t="s">
        <v>91</v>
      </c>
      <c r="Z3" s="2">
        <v>11017</v>
      </c>
      <c r="AA3" s="7">
        <v>16081</v>
      </c>
      <c r="AB3" s="2">
        <v>11191</v>
      </c>
      <c r="AC3" s="2">
        <v>10538</v>
      </c>
      <c r="AD3" s="2">
        <v>11105</v>
      </c>
      <c r="AE3" s="2">
        <v>11152</v>
      </c>
      <c r="AI3" s="2">
        <v>8580</v>
      </c>
    </row>
    <row r="4" spans="1:44" x14ac:dyDescent="0.25">
      <c r="A4" s="6">
        <v>6.7800153332999997</v>
      </c>
      <c r="B4" s="6">
        <v>3.1748436142E-2</v>
      </c>
      <c r="C4" s="6">
        <v>6.432699545E-3</v>
      </c>
      <c r="D4" s="6">
        <v>6.8500546667000002</v>
      </c>
      <c r="E4" s="6">
        <v>3.3965927190000002E-2</v>
      </c>
      <c r="F4" s="6">
        <v>6.2816466387000001E-3</v>
      </c>
      <c r="H4" s="6">
        <v>7.2396213332999997</v>
      </c>
      <c r="I4" s="6">
        <v>4.5586509206999998E-2</v>
      </c>
      <c r="J4" s="6">
        <v>9.2461677243999996E-3</v>
      </c>
      <c r="L4" s="6">
        <v>7.2675566667</v>
      </c>
      <c r="M4" s="6">
        <v>4.6693907311000003E-2</v>
      </c>
      <c r="N4" s="6">
        <v>1.0176074455E-2</v>
      </c>
      <c r="P4" s="6">
        <v>7.335127</v>
      </c>
      <c r="Q4" s="6">
        <v>2.3543276899000001E-2</v>
      </c>
      <c r="R4" s="6">
        <v>3.0516693311000002E-3</v>
      </c>
      <c r="V4" s="1" t="s">
        <v>92</v>
      </c>
      <c r="Z4" s="2">
        <v>3.46143</v>
      </c>
      <c r="AA4" s="7">
        <v>3.5042499999999999</v>
      </c>
      <c r="AB4" s="2">
        <v>3.44217</v>
      </c>
      <c r="AC4" s="2">
        <v>3.5235300000000001</v>
      </c>
      <c r="AD4" s="2">
        <v>3.4204699999999999</v>
      </c>
      <c r="AE4" s="2">
        <v>3.43947</v>
      </c>
      <c r="AH4" s="4"/>
      <c r="AI4" s="2">
        <v>3.4466999999999999</v>
      </c>
      <c r="AP4" s="4"/>
      <c r="AQ4" s="4"/>
      <c r="AR4" s="4"/>
    </row>
    <row r="5" spans="1:44" x14ac:dyDescent="0.25">
      <c r="A5" s="6">
        <v>9.0236906667000003</v>
      </c>
      <c r="B5" s="6">
        <v>0.10101361135</v>
      </c>
      <c r="C5" s="6">
        <v>6.0518551083999998E-2</v>
      </c>
      <c r="D5" s="6">
        <v>9.2846493333000009</v>
      </c>
      <c r="E5" s="6">
        <v>8.8850967008000006E-2</v>
      </c>
      <c r="F5" s="6">
        <v>4.4170654799000002E-2</v>
      </c>
      <c r="H5" s="6">
        <v>9.6607826666999994</v>
      </c>
      <c r="I5" s="6">
        <v>8.6068855084000001E-2</v>
      </c>
      <c r="J5" s="6">
        <v>4.7553211621999998E-2</v>
      </c>
      <c r="L5" s="6">
        <v>9.8092133333000007</v>
      </c>
      <c r="M5" s="6">
        <v>9.7197648536000006E-2</v>
      </c>
      <c r="N5" s="6">
        <v>5.5225765128000003E-2</v>
      </c>
      <c r="P5" s="6">
        <v>9.8595640000000007</v>
      </c>
      <c r="Q5" s="6">
        <v>4.6483997920999998E-2</v>
      </c>
      <c r="R5" s="6">
        <v>1.8410954510000001E-2</v>
      </c>
      <c r="V5" s="5" t="s">
        <v>93</v>
      </c>
      <c r="Z5" s="2">
        <v>208</v>
      </c>
      <c r="AA5" s="7">
        <v>242</v>
      </c>
      <c r="AB5" s="2">
        <v>207</v>
      </c>
      <c r="AC5" s="2">
        <v>186</v>
      </c>
      <c r="AD5" s="2">
        <v>189</v>
      </c>
      <c r="AE5" s="2">
        <v>196</v>
      </c>
      <c r="AH5" s="4"/>
      <c r="AI5" s="2">
        <v>168</v>
      </c>
      <c r="AP5" s="4"/>
      <c r="AQ5" s="4"/>
      <c r="AR5" s="4"/>
    </row>
    <row r="6" spans="1:44" x14ac:dyDescent="0.25">
      <c r="A6" s="6">
        <v>11.267366000000001</v>
      </c>
      <c r="B6" s="6">
        <v>0.12256009267</v>
      </c>
      <c r="C6" s="6">
        <v>9.7304112753999999E-2</v>
      </c>
      <c r="D6" s="6">
        <v>11.719244</v>
      </c>
      <c r="E6" s="6">
        <v>9.7952218430000002E-2</v>
      </c>
      <c r="F6" s="6">
        <v>7.5547892529999994E-2</v>
      </c>
      <c r="H6" s="6">
        <v>12.081944</v>
      </c>
      <c r="I6" s="6">
        <v>9.0987075375000004E-2</v>
      </c>
      <c r="J6" s="6">
        <v>7.0640219379000002E-2</v>
      </c>
      <c r="L6" s="6">
        <v>12.35087</v>
      </c>
      <c r="M6" s="6">
        <v>9.5142971292E-2</v>
      </c>
      <c r="N6" s="6">
        <v>7.7878082619000005E-2</v>
      </c>
      <c r="P6" s="6">
        <v>12.384001</v>
      </c>
      <c r="Q6" s="6">
        <v>7.1062597460000002E-2</v>
      </c>
      <c r="R6" s="6">
        <v>4.3514274818E-2</v>
      </c>
      <c r="V6" s="5" t="s">
        <v>94</v>
      </c>
      <c r="Z6" s="2">
        <v>199</v>
      </c>
      <c r="AA6" s="7">
        <v>210</v>
      </c>
      <c r="AB6" s="2">
        <v>183</v>
      </c>
      <c r="AC6" s="2">
        <v>154</v>
      </c>
      <c r="AD6" s="2">
        <v>195</v>
      </c>
      <c r="AE6" s="2">
        <v>202</v>
      </c>
      <c r="AH6" s="4"/>
      <c r="AI6" s="2">
        <v>148</v>
      </c>
      <c r="AP6" s="4"/>
      <c r="AQ6" s="4"/>
      <c r="AR6" s="4"/>
    </row>
    <row r="7" spans="1:44" x14ac:dyDescent="0.25">
      <c r="A7" s="6">
        <v>13.511041333</v>
      </c>
      <c r="B7" s="6">
        <v>8.0567622357000004E-2</v>
      </c>
      <c r="C7" s="6">
        <v>8.3400954713999997E-2</v>
      </c>
      <c r="D7" s="6">
        <v>14.153838667</v>
      </c>
      <c r="E7" s="6">
        <v>7.4800910124999995E-2</v>
      </c>
      <c r="F7" s="6">
        <v>7.1165099590999994E-2</v>
      </c>
      <c r="H7" s="6">
        <v>14.503105333000001</v>
      </c>
      <c r="I7" s="6">
        <v>8.4982271531999998E-2</v>
      </c>
      <c r="J7" s="6">
        <v>7.3289014814999998E-2</v>
      </c>
      <c r="L7" s="6">
        <v>14.892526667</v>
      </c>
      <c r="M7" s="6">
        <v>8.7552080360999998E-2</v>
      </c>
      <c r="N7" s="6">
        <v>7.5078096127000005E-2</v>
      </c>
      <c r="P7" s="6">
        <v>14.908438</v>
      </c>
      <c r="Q7" s="6">
        <v>7.4181332145000001E-2</v>
      </c>
      <c r="R7" s="6">
        <v>6.1359705552000002E-2</v>
      </c>
      <c r="V7" s="5" t="s">
        <v>95</v>
      </c>
      <c r="Z7" s="2">
        <v>3</v>
      </c>
      <c r="AA7" s="7">
        <v>0</v>
      </c>
      <c r="AB7" s="2">
        <v>1</v>
      </c>
      <c r="AC7" s="2">
        <v>0</v>
      </c>
      <c r="AD7" s="2">
        <v>7</v>
      </c>
      <c r="AE7" s="2">
        <v>4</v>
      </c>
      <c r="AH7" s="4"/>
      <c r="AI7" s="2">
        <v>2</v>
      </c>
      <c r="AP7" s="4"/>
      <c r="AQ7" s="4"/>
      <c r="AR7" s="4"/>
    </row>
    <row r="8" spans="1:44" x14ac:dyDescent="0.25">
      <c r="A8" s="6">
        <v>15.754716667</v>
      </c>
      <c r="B8" s="6">
        <v>7.6223573704E-2</v>
      </c>
      <c r="C8" s="6">
        <v>6.6591567911999994E-2</v>
      </c>
      <c r="D8" s="6">
        <v>16.588433333000001</v>
      </c>
      <c r="E8" s="6">
        <v>6.7633674630000001E-2</v>
      </c>
      <c r="F8" s="6">
        <v>6.4506722934000005E-2</v>
      </c>
      <c r="H8" s="6">
        <v>16.924266667000001</v>
      </c>
      <c r="I8" s="6">
        <v>7.6918677798999996E-2</v>
      </c>
      <c r="J8" s="6">
        <v>7.0006375053999995E-2</v>
      </c>
      <c r="L8" s="6">
        <v>17.434183333</v>
      </c>
      <c r="M8" s="6">
        <v>7.4424975742999999E-2</v>
      </c>
      <c r="N8" s="6">
        <v>6.9513786369999997E-2</v>
      </c>
      <c r="P8" s="6">
        <v>17.432874999999999</v>
      </c>
      <c r="Q8" s="6">
        <v>7.9230712110999996E-2</v>
      </c>
      <c r="R8" s="6">
        <v>6.6480670249999999E-2</v>
      </c>
      <c r="V8" s="5" t="s">
        <v>96</v>
      </c>
      <c r="Z8" s="2">
        <v>0</v>
      </c>
      <c r="AA8" s="7">
        <v>0</v>
      </c>
      <c r="AB8" s="2">
        <v>0</v>
      </c>
      <c r="AC8" s="2">
        <v>0</v>
      </c>
      <c r="AD8" s="2">
        <v>0</v>
      </c>
      <c r="AE8" s="2">
        <v>0</v>
      </c>
      <c r="AH8" s="4"/>
      <c r="AI8" s="2">
        <v>0</v>
      </c>
      <c r="AP8" s="4"/>
      <c r="AQ8" s="4"/>
      <c r="AR8" s="4"/>
    </row>
    <row r="9" spans="1:44" x14ac:dyDescent="0.25">
      <c r="A9" s="6">
        <v>17.998391999999999</v>
      </c>
      <c r="B9" s="6">
        <v>8.2594845062000002E-2</v>
      </c>
      <c r="C9" s="6">
        <v>6.9928431193000004E-2</v>
      </c>
      <c r="D9" s="6">
        <v>19.023028</v>
      </c>
      <c r="E9" s="6">
        <v>0.12821387941000001</v>
      </c>
      <c r="F9" s="6">
        <v>9.1059428361000005E-2</v>
      </c>
      <c r="H9" s="6">
        <v>19.345427999999998</v>
      </c>
      <c r="I9" s="6">
        <v>0.11048839071</v>
      </c>
      <c r="J9" s="6">
        <v>8.8719067952999997E-2</v>
      </c>
      <c r="L9" s="6">
        <v>19.975840000000002</v>
      </c>
      <c r="M9" s="6">
        <v>0.11580389247</v>
      </c>
      <c r="N9" s="6">
        <v>8.8296029649999996E-2</v>
      </c>
      <c r="P9" s="6">
        <v>19.957312000000002</v>
      </c>
      <c r="Q9" s="6">
        <v>0.11977426301000001</v>
      </c>
      <c r="R9" s="6">
        <v>8.9791644069999996E-2</v>
      </c>
      <c r="V9" s="5" t="s">
        <v>97</v>
      </c>
      <c r="Z9" s="2">
        <v>12560</v>
      </c>
      <c r="AA9" s="7">
        <v>19930</v>
      </c>
      <c r="AB9" s="2">
        <v>13617</v>
      </c>
      <c r="AC9" s="2">
        <v>12603</v>
      </c>
      <c r="AD9" s="2">
        <v>13645</v>
      </c>
      <c r="AE9" s="2">
        <v>13648</v>
      </c>
      <c r="AH9" s="4"/>
      <c r="AI9" s="2">
        <v>10022</v>
      </c>
      <c r="AP9" s="4"/>
      <c r="AQ9" s="4"/>
      <c r="AR9" s="4"/>
    </row>
    <row r="10" spans="1:44" x14ac:dyDescent="0.25">
      <c r="A10" s="6">
        <v>20.242067333000001</v>
      </c>
      <c r="B10" s="6">
        <v>0.1212858384</v>
      </c>
      <c r="C10" s="6">
        <v>9.2497023319000005E-2</v>
      </c>
      <c r="D10" s="6">
        <v>21.457622666999999</v>
      </c>
      <c r="E10" s="6">
        <v>9.0841865756999998E-2</v>
      </c>
      <c r="F10" s="6">
        <v>8.0170595673E-2</v>
      </c>
      <c r="H10" s="6">
        <v>21.766589332999999</v>
      </c>
      <c r="I10" s="6">
        <v>8.9728925998000003E-2</v>
      </c>
      <c r="J10" s="6">
        <v>7.7998468237999996E-2</v>
      </c>
      <c r="L10" s="6">
        <v>22.517496667</v>
      </c>
      <c r="M10" s="6">
        <v>8.1502197363000004E-2</v>
      </c>
      <c r="N10" s="6">
        <v>7.4671613338000001E-2</v>
      </c>
      <c r="P10" s="6">
        <v>22.481749000000001</v>
      </c>
      <c r="Q10" s="6">
        <v>8.4205836488999999E-2</v>
      </c>
      <c r="R10" s="6">
        <v>8.3735279305999999E-2</v>
      </c>
      <c r="V10" s="5" t="s">
        <v>98</v>
      </c>
      <c r="Z10" s="2">
        <v>4704</v>
      </c>
      <c r="AA10" s="7">
        <v>5199</v>
      </c>
      <c r="AB10" s="2">
        <v>3960</v>
      </c>
      <c r="AC10" s="2">
        <v>3817</v>
      </c>
      <c r="AD10" s="2">
        <v>3839</v>
      </c>
      <c r="AE10" s="2">
        <v>3872</v>
      </c>
      <c r="AH10" s="4"/>
      <c r="AI10" s="2">
        <v>3445</v>
      </c>
      <c r="AP10" s="4"/>
      <c r="AQ10" s="4"/>
      <c r="AR10" s="4"/>
    </row>
    <row r="11" spans="1:44" x14ac:dyDescent="0.25">
      <c r="A11" s="6">
        <v>22.485742667</v>
      </c>
      <c r="B11" s="6">
        <v>7.2169128294000004E-2</v>
      </c>
      <c r="C11" s="6">
        <v>6.8721228846999993E-2</v>
      </c>
      <c r="D11" s="6">
        <v>23.892217333000001</v>
      </c>
      <c r="E11" s="6">
        <v>6.7349260522999999E-2</v>
      </c>
      <c r="F11" s="6">
        <v>6.5055889480000004E-2</v>
      </c>
      <c r="H11" s="6">
        <v>24.187750667</v>
      </c>
      <c r="I11" s="6">
        <v>6.7882877731000005E-2</v>
      </c>
      <c r="J11" s="6">
        <v>6.4438652496000004E-2</v>
      </c>
      <c r="L11" s="6">
        <v>25.059153333000001</v>
      </c>
      <c r="M11" s="6">
        <v>0.12761828662999999</v>
      </c>
      <c r="N11" s="6">
        <v>0.10972778641</v>
      </c>
      <c r="P11" s="6">
        <v>25.006186</v>
      </c>
      <c r="Q11" s="6">
        <v>7.7151555654999995E-2</v>
      </c>
      <c r="R11" s="6">
        <v>6.8460913380000002E-2</v>
      </c>
      <c r="V11" s="5" t="s">
        <v>99</v>
      </c>
      <c r="Z11" s="2">
        <v>3</v>
      </c>
      <c r="AA11" s="7">
        <v>3</v>
      </c>
      <c r="AB11" s="2">
        <v>5</v>
      </c>
      <c r="AC11" s="2">
        <v>5</v>
      </c>
      <c r="AD11" s="2">
        <v>4</v>
      </c>
      <c r="AE11" s="2">
        <v>3</v>
      </c>
      <c r="AH11" s="4"/>
      <c r="AI11" s="2">
        <v>2</v>
      </c>
      <c r="AP11" s="4"/>
      <c r="AQ11" s="4"/>
      <c r="AR11" s="4"/>
    </row>
    <row r="12" spans="1:44" x14ac:dyDescent="0.25">
      <c r="A12" s="6">
        <v>24.729417999999999</v>
      </c>
      <c r="B12" s="6">
        <v>6.0700839849000002E-2</v>
      </c>
      <c r="C12" s="6">
        <v>6.0358585053999998E-2</v>
      </c>
      <c r="D12" s="6">
        <v>26.326812</v>
      </c>
      <c r="E12" s="6">
        <v>9.0784982934999994E-2</v>
      </c>
      <c r="F12" s="6">
        <v>7.9599924155999993E-2</v>
      </c>
      <c r="H12" s="6">
        <v>26.608912</v>
      </c>
      <c r="I12" s="6">
        <v>0.11277593503</v>
      </c>
      <c r="J12" s="6">
        <v>0.1015180025</v>
      </c>
      <c r="L12" s="6">
        <v>27.600809999999999</v>
      </c>
      <c r="M12" s="6">
        <v>4.0465726841999998E-2</v>
      </c>
      <c r="N12" s="6">
        <v>4.5928780321999998E-2</v>
      </c>
      <c r="P12" s="6">
        <v>27.530622999999999</v>
      </c>
      <c r="Q12" s="6">
        <v>0.11903170714</v>
      </c>
      <c r="R12" s="6">
        <v>9.5359148717000006E-2</v>
      </c>
      <c r="V12" s="5" t="s">
        <v>100</v>
      </c>
      <c r="Z12" s="2">
        <v>8.2549299999999999</v>
      </c>
      <c r="AA12" s="7">
        <v>8.8240099999999995</v>
      </c>
      <c r="AB12" s="2">
        <v>6.8893599999999999</v>
      </c>
      <c r="AC12" s="2">
        <v>6.50814</v>
      </c>
      <c r="AD12" s="2">
        <v>6.8439100000000002</v>
      </c>
      <c r="AE12" s="2">
        <v>7.03939</v>
      </c>
      <c r="AH12" s="4"/>
      <c r="AI12" s="2">
        <v>6.3034699999999999</v>
      </c>
      <c r="AP12" s="4"/>
      <c r="AQ12" s="4"/>
      <c r="AR12" s="4"/>
    </row>
    <row r="13" spans="1:44" x14ac:dyDescent="0.25">
      <c r="A13" s="6">
        <v>26.973093333000001</v>
      </c>
      <c r="B13" s="6">
        <v>9.3426006371E-2</v>
      </c>
      <c r="C13" s="6">
        <v>8.7905854611000006E-2</v>
      </c>
      <c r="D13" s="6">
        <v>28.761406666999999</v>
      </c>
      <c r="E13" s="6">
        <v>6.1149032992000002E-2</v>
      </c>
      <c r="F13" s="6">
        <v>6.3305554446000001E-2</v>
      </c>
      <c r="H13" s="6">
        <v>29.030073333000001</v>
      </c>
      <c r="I13" s="6">
        <v>4.7981242137000002E-2</v>
      </c>
      <c r="J13" s="6">
        <v>5.3529806772999997E-2</v>
      </c>
      <c r="L13" s="6">
        <v>30.142466667000001</v>
      </c>
      <c r="M13" s="6">
        <v>7.2541521602999995E-2</v>
      </c>
      <c r="N13" s="6">
        <v>7.8341430160000003E-2</v>
      </c>
      <c r="P13" s="6">
        <v>30.055060000000001</v>
      </c>
      <c r="Q13" s="6">
        <v>5.3018489640999998E-2</v>
      </c>
      <c r="R13" s="6">
        <v>5.3988762521000003E-2</v>
      </c>
      <c r="V13" s="1" t="s">
        <v>101</v>
      </c>
      <c r="Z13" s="2">
        <v>0.19488</v>
      </c>
      <c r="AA13" s="7">
        <v>0.237287</v>
      </c>
      <c r="AB13" s="2">
        <v>0.21913199999999999</v>
      </c>
      <c r="AC13" s="2">
        <v>0.23317599999999999</v>
      </c>
      <c r="AD13" s="2">
        <v>0.219108</v>
      </c>
      <c r="AE13" s="2">
        <v>0.21907099999999999</v>
      </c>
      <c r="AH13" s="4"/>
      <c r="AI13" s="2">
        <v>0.23092499999999999</v>
      </c>
      <c r="AP13" s="4"/>
      <c r="AQ13" s="4"/>
      <c r="AR13" s="4"/>
    </row>
    <row r="14" spans="1:44" x14ac:dyDescent="0.25">
      <c r="A14" s="6">
        <v>29.216768667</v>
      </c>
      <c r="B14" s="6">
        <v>3.5099913119000001E-2</v>
      </c>
      <c r="C14" s="6">
        <v>4.4364609050000003E-2</v>
      </c>
      <c r="D14" s="6">
        <v>31.196001333000002</v>
      </c>
      <c r="E14" s="6">
        <v>4.7895335609E-2</v>
      </c>
      <c r="F14" s="6">
        <v>5.5063572743E-2</v>
      </c>
      <c r="H14" s="6">
        <v>31.451234667000001</v>
      </c>
      <c r="I14" s="6">
        <v>6.2106828320000002E-2</v>
      </c>
      <c r="J14" s="6">
        <v>7.3732701120999999E-2</v>
      </c>
      <c r="L14" s="6">
        <v>32.684123333000002</v>
      </c>
      <c r="M14" s="6">
        <v>3.5728554305999999E-2</v>
      </c>
      <c r="N14" s="6">
        <v>4.5526646742999999E-2</v>
      </c>
      <c r="P14" s="6">
        <v>32.579497000000003</v>
      </c>
      <c r="Q14" s="6">
        <v>7.6186233014000002E-2</v>
      </c>
      <c r="R14" s="6">
        <v>7.7391378233999997E-2</v>
      </c>
      <c r="V14" s="5" t="s">
        <v>102</v>
      </c>
      <c r="Z14" s="2">
        <v>0</v>
      </c>
      <c r="AA14" s="7">
        <v>0</v>
      </c>
      <c r="AB14" s="2">
        <v>0</v>
      </c>
      <c r="AC14" s="2">
        <v>0</v>
      </c>
      <c r="AD14" s="2">
        <v>0</v>
      </c>
      <c r="AE14" s="2">
        <v>0</v>
      </c>
      <c r="AH14" s="4"/>
      <c r="AI14" s="2">
        <v>0</v>
      </c>
      <c r="AP14" s="4"/>
      <c r="AQ14" s="4"/>
      <c r="AR14" s="4"/>
    </row>
    <row r="15" spans="1:44" x14ac:dyDescent="0.25">
      <c r="A15" s="6">
        <v>31.460443999999999</v>
      </c>
      <c r="B15" s="6">
        <v>4.7958297132999997E-2</v>
      </c>
      <c r="C15" s="6">
        <v>6.844534696E-2</v>
      </c>
      <c r="D15" s="6">
        <v>33.630595999999997</v>
      </c>
      <c r="E15" s="6">
        <v>3.9362912399999998E-2</v>
      </c>
      <c r="F15" s="6">
        <v>5.0631009353000002E-2</v>
      </c>
      <c r="H15" s="6">
        <v>33.872396000000002</v>
      </c>
      <c r="I15" s="6">
        <v>9.2645545007000001E-3</v>
      </c>
      <c r="J15" s="6">
        <v>1.3845455422999999E-2</v>
      </c>
      <c r="L15" s="6">
        <v>35.22578</v>
      </c>
      <c r="M15" s="6">
        <v>3.5157810626999998E-2</v>
      </c>
      <c r="N15" s="6">
        <v>5.0025498405999999E-2</v>
      </c>
      <c r="P15" s="6">
        <v>35.103934000000002</v>
      </c>
      <c r="Q15" s="6">
        <v>4.7672087325000001E-2</v>
      </c>
      <c r="R15" s="6">
        <v>5.7554601219000003E-2</v>
      </c>
      <c r="V15" s="1" t="s">
        <v>103</v>
      </c>
      <c r="Z15" s="2">
        <v>1594.08</v>
      </c>
      <c r="AA15" s="7">
        <v>1628.44</v>
      </c>
      <c r="AB15" s="2">
        <v>2846.15</v>
      </c>
      <c r="AC15" s="2">
        <v>4445.92</v>
      </c>
      <c r="AD15" s="2">
        <v>2663.75</v>
      </c>
      <c r="AE15" s="2">
        <v>2639.03</v>
      </c>
      <c r="AH15" s="4"/>
      <c r="AI15" s="2">
        <v>4803.1000000000004</v>
      </c>
      <c r="AP15" s="4"/>
      <c r="AQ15" s="4"/>
      <c r="AR15" s="4"/>
    </row>
    <row r="16" spans="1:44" x14ac:dyDescent="0.25">
      <c r="A16" s="6">
        <v>33.704119333000001</v>
      </c>
      <c r="B16" s="6">
        <v>8.8039386040999999E-3</v>
      </c>
      <c r="C16" s="6">
        <v>1.4406295918E-2</v>
      </c>
      <c r="D16" s="6">
        <v>36.065190667000003</v>
      </c>
      <c r="E16" s="6">
        <v>3.6348122867000003E-2</v>
      </c>
      <c r="F16" s="6">
        <v>5.3986992236000002E-2</v>
      </c>
      <c r="H16" s="6">
        <v>36.293557333000003</v>
      </c>
      <c r="I16" s="6">
        <v>4.1290174997000002E-2</v>
      </c>
      <c r="J16" s="6">
        <v>6.0757755208000003E-2</v>
      </c>
      <c r="L16" s="6">
        <v>37.767436666999998</v>
      </c>
      <c r="M16" s="6">
        <v>2.9107927629999999E-2</v>
      </c>
      <c r="N16" s="6">
        <v>4.7313674260999999E-2</v>
      </c>
      <c r="P16" s="6">
        <v>37.628371000000001</v>
      </c>
      <c r="Q16" s="6">
        <v>3.6459493576999999E-2</v>
      </c>
      <c r="R16" s="6">
        <v>5.2711622771E-2</v>
      </c>
      <c r="V16" s="5" t="s">
        <v>104</v>
      </c>
      <c r="Z16" s="4">
        <v>1.5732400000000001E-12</v>
      </c>
      <c r="AA16" s="7">
        <v>1.6071500000000001E-12</v>
      </c>
      <c r="AB16" s="4">
        <v>2.8089299999999998E-12</v>
      </c>
      <c r="AC16" s="4">
        <v>4.3877900000000002E-12</v>
      </c>
      <c r="AD16" s="4">
        <v>2.6289200000000001E-12</v>
      </c>
      <c r="AE16" s="4">
        <v>2.6045199999999999E-12</v>
      </c>
      <c r="AH16" s="4"/>
      <c r="AI16" s="4">
        <v>4.7402899999999998E-12</v>
      </c>
      <c r="AP16" s="4"/>
      <c r="AQ16" s="4"/>
      <c r="AR16" s="4"/>
    </row>
    <row r="17" spans="1:44" x14ac:dyDescent="0.25">
      <c r="A17" s="6">
        <v>35.947794666999997</v>
      </c>
      <c r="B17" s="6">
        <v>2.7048942948000001E-2</v>
      </c>
      <c r="C17" s="6">
        <v>4.9476029912000001E-2</v>
      </c>
      <c r="D17" s="6">
        <v>38.499785332999998</v>
      </c>
      <c r="E17" s="6">
        <v>2.6621160410000001E-2</v>
      </c>
      <c r="F17" s="6">
        <v>4.7508953543999997E-2</v>
      </c>
      <c r="H17" s="6">
        <v>38.714718667</v>
      </c>
      <c r="I17" s="6">
        <v>2.4533912844999999E-2</v>
      </c>
      <c r="J17" s="6">
        <v>4.7466713862999999E-2</v>
      </c>
      <c r="L17" s="6">
        <v>40.309093333</v>
      </c>
      <c r="M17" s="6">
        <v>1.4953484390000001E-2</v>
      </c>
      <c r="N17" s="6">
        <v>3.2481488385E-2</v>
      </c>
      <c r="P17" s="6">
        <v>40.152808</v>
      </c>
      <c r="Q17" s="6">
        <v>2.3539021311E-2</v>
      </c>
      <c r="R17" s="6">
        <v>3.7643491539999997E-2</v>
      </c>
      <c r="V17" s="5" t="s">
        <v>105</v>
      </c>
      <c r="Z17" s="2">
        <v>26.203800000000001</v>
      </c>
      <c r="AA17" s="7">
        <v>22.728300000000001</v>
      </c>
      <c r="AB17" s="2">
        <v>19.720700000000001</v>
      </c>
      <c r="AC17" s="2">
        <v>16.419599999999999</v>
      </c>
      <c r="AD17" s="2">
        <v>20.038399999999999</v>
      </c>
      <c r="AE17" s="2">
        <v>20.138300000000001</v>
      </c>
      <c r="AH17" s="4"/>
      <c r="AI17" s="2">
        <v>16.624400000000001</v>
      </c>
      <c r="AP17" s="4"/>
      <c r="AQ17" s="4"/>
      <c r="AR17" s="4"/>
    </row>
    <row r="18" spans="1:44" x14ac:dyDescent="0.25">
      <c r="A18" s="6">
        <v>38.191470000000002</v>
      </c>
      <c r="B18" s="6">
        <v>9.2673037938000007E-3</v>
      </c>
      <c r="C18" s="6">
        <v>1.9719578323E-2</v>
      </c>
      <c r="D18" s="6">
        <v>40.934379999999997</v>
      </c>
      <c r="E18" s="6">
        <v>1.1547212742000001E-2</v>
      </c>
      <c r="F18" s="6">
        <v>2.4881249939E-2</v>
      </c>
      <c r="H18" s="6">
        <v>41.13588</v>
      </c>
      <c r="I18" s="6">
        <v>1.2066796294000001E-2</v>
      </c>
      <c r="J18" s="6">
        <v>2.7384867694E-2</v>
      </c>
      <c r="L18" s="6">
        <v>42.850749999999998</v>
      </c>
      <c r="M18" s="6">
        <v>1.7521830945999999E-2</v>
      </c>
      <c r="N18" s="6">
        <v>3.6094712467000002E-2</v>
      </c>
      <c r="P18" s="6">
        <v>42.677244999999999</v>
      </c>
      <c r="Q18" s="6">
        <v>2.6063711294000001E-2</v>
      </c>
      <c r="R18" s="6">
        <v>5.0559477106999998E-2</v>
      </c>
      <c r="AG18" s="4"/>
      <c r="AH18" s="4"/>
      <c r="AI18" s="4"/>
      <c r="AP18" s="4"/>
      <c r="AQ18" s="4"/>
      <c r="AR18" s="4"/>
    </row>
    <row r="19" spans="1:44" x14ac:dyDescent="0.25">
      <c r="A19" s="6">
        <v>40.435145333000001</v>
      </c>
      <c r="B19" s="6">
        <v>7.5876049812000001E-3</v>
      </c>
      <c r="C19" s="6">
        <v>1.9399652207E-2</v>
      </c>
      <c r="D19" s="6">
        <v>43.368974667000003</v>
      </c>
      <c r="E19" s="6">
        <v>1.0523321957E-2</v>
      </c>
      <c r="F19" s="6">
        <v>2.4204504700999999E-2</v>
      </c>
      <c r="H19" s="6">
        <v>43.557041333000001</v>
      </c>
      <c r="I19" s="6">
        <v>1.3839643142999999E-2</v>
      </c>
      <c r="J19" s="6">
        <v>3.2606021800000003E-2</v>
      </c>
      <c r="L19" s="6">
        <v>45.392406667000003</v>
      </c>
      <c r="M19" s="6">
        <v>6.9630728839999998E-3</v>
      </c>
      <c r="N19" s="6">
        <v>1.8521320585000001E-2</v>
      </c>
      <c r="P19" s="6">
        <v>45.201681999999998</v>
      </c>
      <c r="Q19" s="6">
        <v>1.1509616098999999E-2</v>
      </c>
      <c r="R19" s="6">
        <v>2.4679494040999998E-2</v>
      </c>
      <c r="AG19" s="4"/>
      <c r="AH19" s="4"/>
      <c r="AI19" s="4"/>
      <c r="AP19" s="4"/>
      <c r="AQ19" s="4"/>
      <c r="AR19" s="4"/>
    </row>
    <row r="20" spans="1:44" x14ac:dyDescent="0.25">
      <c r="A20" s="6">
        <v>42.678820666999997</v>
      </c>
      <c r="B20" s="6">
        <v>1.0136113524E-2</v>
      </c>
      <c r="C20" s="6">
        <v>3.3744471000999997E-2</v>
      </c>
      <c r="D20" s="6">
        <v>45.803569332999999</v>
      </c>
      <c r="E20" s="6">
        <v>8.8737201365000004E-3</v>
      </c>
      <c r="F20" s="6">
        <v>2.4985969399E-2</v>
      </c>
      <c r="H20" s="6">
        <v>45.978202666999998</v>
      </c>
      <c r="I20" s="6">
        <v>6.1763696672000002E-3</v>
      </c>
      <c r="J20" s="6">
        <v>1.4546759256E-2</v>
      </c>
      <c r="L20" s="6">
        <v>47.934063332999997</v>
      </c>
      <c r="M20" s="6">
        <v>3.9952057530999998E-3</v>
      </c>
      <c r="N20" s="6">
        <v>9.0844889923000008E-3</v>
      </c>
      <c r="P20" s="6">
        <v>47.726118999999997</v>
      </c>
      <c r="Q20" s="6">
        <v>4.0840573252999999E-3</v>
      </c>
      <c r="R20" s="6">
        <v>8.5817476311999992E-3</v>
      </c>
      <c r="AG20" s="4"/>
      <c r="AH20" s="4"/>
      <c r="AI20" s="4"/>
      <c r="AP20" s="4"/>
      <c r="AQ20" s="4"/>
      <c r="AR20" s="4"/>
    </row>
    <row r="21" spans="1:44" x14ac:dyDescent="0.25">
      <c r="A21" s="6">
        <v>44.922496000000002</v>
      </c>
      <c r="B21" s="6">
        <v>1.0425716768000001E-3</v>
      </c>
      <c r="C21" s="6">
        <v>3.1484522871999998E-3</v>
      </c>
      <c r="D21" s="6">
        <v>48.238163999999998</v>
      </c>
      <c r="E21" s="6">
        <v>3.0147895336E-3</v>
      </c>
      <c r="F21" s="6">
        <v>8.5640325194999995E-3</v>
      </c>
      <c r="H21" s="6">
        <v>48.399363999999998</v>
      </c>
      <c r="I21" s="6">
        <v>3.6028823057999999E-3</v>
      </c>
      <c r="J21" s="6">
        <v>1.1326690473999999E-2</v>
      </c>
      <c r="L21" s="6">
        <v>50.475720000000003</v>
      </c>
      <c r="M21" s="6">
        <v>6.6777010445000003E-3</v>
      </c>
      <c r="N21" s="6">
        <v>2.2563077468000001E-2</v>
      </c>
      <c r="P21" s="6">
        <v>50.250556000000003</v>
      </c>
      <c r="Q21" s="6">
        <v>1.0098759932E-2</v>
      </c>
      <c r="R21" s="6">
        <v>2.8077037608999999E-2</v>
      </c>
      <c r="AG21" s="4"/>
      <c r="AH21" s="4"/>
      <c r="AI21" s="4"/>
      <c r="AP21" s="4"/>
      <c r="AQ21" s="4"/>
      <c r="AR21" s="4"/>
    </row>
    <row r="22" spans="1:44" x14ac:dyDescent="0.25">
      <c r="A22" s="6">
        <v>47.166171333000001</v>
      </c>
      <c r="B22" s="6">
        <v>3.3014769765E-3</v>
      </c>
      <c r="C22" s="6">
        <v>1.1198815137999999E-2</v>
      </c>
      <c r="D22" s="6">
        <v>50.672758666999997</v>
      </c>
      <c r="E22" s="6">
        <v>4.3230944255000002E-3</v>
      </c>
      <c r="F22" s="6">
        <v>1.3559377126E-2</v>
      </c>
      <c r="H22" s="6">
        <v>50.820525332999999</v>
      </c>
      <c r="I22" s="6">
        <v>3.8888253460000002E-3</v>
      </c>
      <c r="J22" s="6">
        <v>1.2551389768E-2</v>
      </c>
      <c r="L22" s="6">
        <v>53.017376667000001</v>
      </c>
      <c r="M22" s="6">
        <v>1.4268591975E-3</v>
      </c>
      <c r="N22" s="6">
        <v>3.9032626910999999E-3</v>
      </c>
      <c r="P22" s="6">
        <v>52.774993000000002</v>
      </c>
      <c r="Q22" s="6">
        <v>2.6732011584000002E-3</v>
      </c>
      <c r="R22" s="6">
        <v>8.6563407338000001E-3</v>
      </c>
      <c r="AG22" s="4"/>
      <c r="AH22" s="4"/>
      <c r="AI22" s="4"/>
      <c r="AP22" s="4"/>
      <c r="AQ22" s="4"/>
      <c r="AR22" s="4"/>
    </row>
    <row r="23" spans="1:44" x14ac:dyDescent="0.25">
      <c r="A23" s="6">
        <v>49.409846666999997</v>
      </c>
      <c r="B23" s="6">
        <v>2.6064291920000001E-3</v>
      </c>
      <c r="C23" s="6">
        <v>1.2586778973E-2</v>
      </c>
      <c r="D23" s="6">
        <v>53.107353332999999</v>
      </c>
      <c r="E23" s="6">
        <v>1.4220705347000001E-3</v>
      </c>
      <c r="F23" s="6">
        <v>4.8607029288000002E-3</v>
      </c>
      <c r="H23" s="6">
        <v>53.241686667000003</v>
      </c>
      <c r="I23" s="6">
        <v>1.887224065E-3</v>
      </c>
      <c r="J23" s="6">
        <v>6.5448754416999998E-3</v>
      </c>
      <c r="L23" s="6">
        <v>55.559033333000002</v>
      </c>
      <c r="M23" s="6">
        <v>2.5683465556E-3</v>
      </c>
      <c r="N23" s="6">
        <v>8.9748399196000004E-3</v>
      </c>
      <c r="P23" s="6">
        <v>55.299430000000001</v>
      </c>
      <c r="Q23" s="6">
        <v>3.7127793866000001E-3</v>
      </c>
      <c r="R23" s="6">
        <v>1.0688728987000001E-2</v>
      </c>
      <c r="AG23" s="4"/>
      <c r="AH23" s="4"/>
      <c r="AI23" s="4"/>
      <c r="AP23" s="4"/>
      <c r="AQ23" s="4"/>
      <c r="AR23" s="4"/>
    </row>
    <row r="24" spans="1:44" x14ac:dyDescent="0.25">
      <c r="A24" s="6">
        <v>51.653522000000002</v>
      </c>
      <c r="B24" s="6">
        <v>2.0851433536000002E-3</v>
      </c>
      <c r="C24" s="6">
        <v>1.0165031196999999E-2</v>
      </c>
      <c r="D24" s="6">
        <v>55.541947999999998</v>
      </c>
      <c r="E24" s="6">
        <v>1.9908987486000002E-3</v>
      </c>
      <c r="F24" s="6">
        <v>6.8602052082000001E-3</v>
      </c>
      <c r="H24" s="6">
        <v>55.662847999999997</v>
      </c>
      <c r="I24" s="6">
        <v>2.4591101452999999E-3</v>
      </c>
      <c r="J24" s="6">
        <v>7.3908971633999997E-3</v>
      </c>
      <c r="L24" s="6">
        <v>58.10069</v>
      </c>
      <c r="M24" s="6">
        <v>1.0273386221999999E-3</v>
      </c>
      <c r="N24" s="6">
        <v>3.3808686210000001E-3</v>
      </c>
      <c r="P24" s="6">
        <v>57.823867</v>
      </c>
      <c r="Q24" s="6">
        <v>1.7821341056E-3</v>
      </c>
      <c r="R24" s="6">
        <v>5.7014588535000002E-3</v>
      </c>
      <c r="AG24" s="4"/>
      <c r="AH24" s="4"/>
      <c r="AI24" s="4"/>
      <c r="AP24" s="4"/>
      <c r="AQ24" s="4"/>
      <c r="AR24" s="4"/>
    </row>
    <row r="25" spans="1:44" x14ac:dyDescent="0.25">
      <c r="A25" s="6">
        <v>53.897197333000001</v>
      </c>
      <c r="B25" s="6">
        <v>6.9504778453999998E-4</v>
      </c>
      <c r="C25" s="6">
        <v>3.2946506098000001E-3</v>
      </c>
      <c r="D25" s="6">
        <v>57.976542666999997</v>
      </c>
      <c r="E25" s="6">
        <v>1.0807736064E-3</v>
      </c>
      <c r="F25" s="6">
        <v>4.0408842685999997E-3</v>
      </c>
      <c r="H25" s="6">
        <v>58.084009332999997</v>
      </c>
      <c r="I25" s="6">
        <v>8.5782912044000004E-4</v>
      </c>
      <c r="J25" s="6">
        <v>3.1243151500000002E-3</v>
      </c>
      <c r="L25" s="6">
        <v>60.642346666999998</v>
      </c>
      <c r="M25" s="6">
        <v>2.1688259803000001E-3</v>
      </c>
      <c r="N25" s="6">
        <v>7.0128703264E-3</v>
      </c>
      <c r="P25" s="6">
        <v>60.348303999999999</v>
      </c>
      <c r="Q25" s="6">
        <v>1.8563896933E-3</v>
      </c>
      <c r="R25" s="6">
        <v>8.4970846419000004E-3</v>
      </c>
      <c r="AG25" s="4"/>
      <c r="AH25" s="4"/>
      <c r="AI25" s="4"/>
      <c r="AP25" s="4"/>
      <c r="AQ25" s="4"/>
      <c r="AR25" s="4"/>
    </row>
    <row r="26" spans="1:44" x14ac:dyDescent="0.25">
      <c r="A26" s="6">
        <v>56.140872666999996</v>
      </c>
      <c r="B26" s="6">
        <v>6.9504778453999998E-4</v>
      </c>
      <c r="C26" s="6">
        <v>5.1894074199000002E-3</v>
      </c>
      <c r="D26" s="6">
        <v>60.411137332999999</v>
      </c>
      <c r="E26" s="6">
        <v>1.4789533561E-3</v>
      </c>
      <c r="F26" s="6">
        <v>4.9281603483999998E-3</v>
      </c>
      <c r="H26" s="6">
        <v>60.505170667000002</v>
      </c>
      <c r="I26" s="6">
        <v>1.4297152007E-3</v>
      </c>
      <c r="J26" s="6">
        <v>6.6553171609999998E-3</v>
      </c>
      <c r="L26" s="6">
        <v>63.184003333</v>
      </c>
      <c r="M26" s="6">
        <v>1.4268591975E-3</v>
      </c>
      <c r="N26" s="6">
        <v>6.9769505155000003E-3</v>
      </c>
      <c r="P26" s="6">
        <v>62.872740999999998</v>
      </c>
      <c r="Q26" s="6">
        <v>1.3366005792000001E-3</v>
      </c>
      <c r="R26" s="6">
        <v>3.3464380543999999E-3</v>
      </c>
      <c r="X26"/>
      <c r="AG26" s="4"/>
      <c r="AH26" s="4"/>
      <c r="AI26" s="4"/>
      <c r="AP26" s="4"/>
      <c r="AQ26" s="4"/>
      <c r="AR26" s="4"/>
    </row>
    <row r="27" spans="1:44" x14ac:dyDescent="0.25">
      <c r="A27" s="6">
        <v>58.384548000000002</v>
      </c>
      <c r="B27" s="6">
        <v>1.7376194613000001E-4</v>
      </c>
      <c r="C27" s="6">
        <v>1.3546219679999999E-3</v>
      </c>
      <c r="D27" s="6">
        <v>62.845731999999998</v>
      </c>
      <c r="E27" s="6">
        <v>9.1012514220999998E-4</v>
      </c>
      <c r="F27" s="6">
        <v>5.1835709986999996E-3</v>
      </c>
      <c r="H27" s="6">
        <v>62.926332000000002</v>
      </c>
      <c r="I27" s="6">
        <v>6.8626329634999999E-4</v>
      </c>
      <c r="J27" s="6">
        <v>3.3177267617E-3</v>
      </c>
      <c r="L27" s="6">
        <v>65.725660000000005</v>
      </c>
      <c r="M27" s="6">
        <v>5.7074367900999999E-4</v>
      </c>
      <c r="N27" s="6">
        <v>3.0475704638E-3</v>
      </c>
      <c r="P27" s="6">
        <v>65.397177999999997</v>
      </c>
      <c r="Q27" s="6">
        <v>1.9306452811E-3</v>
      </c>
      <c r="R27" s="6">
        <v>9.0786164047000004E-3</v>
      </c>
      <c r="AG27" s="4"/>
      <c r="AH27" s="4"/>
      <c r="AI27" s="4"/>
      <c r="AP27" s="4"/>
      <c r="AQ27" s="4"/>
      <c r="AR27" s="4"/>
    </row>
    <row r="28" spans="1:44" x14ac:dyDescent="0.25">
      <c r="A28" s="6">
        <v>60.628223333000001</v>
      </c>
      <c r="B28" s="6">
        <v>2.8960324356000001E-4</v>
      </c>
      <c r="C28" s="6">
        <v>2.4107314498999998E-3</v>
      </c>
      <c r="D28" s="6">
        <v>65.280326666999997</v>
      </c>
      <c r="E28" s="6">
        <v>1.0238907850000001E-3</v>
      </c>
      <c r="F28" s="6">
        <v>5.8853397121000003E-3</v>
      </c>
      <c r="H28" s="6">
        <v>65.347493333000003</v>
      </c>
      <c r="I28" s="6">
        <v>6.2907468832000004E-4</v>
      </c>
      <c r="J28" s="6">
        <v>3.4915634440999999E-3</v>
      </c>
      <c r="L28" s="6">
        <v>68.267316667000003</v>
      </c>
      <c r="M28" s="6">
        <v>7.4196678271999997E-4</v>
      </c>
      <c r="N28" s="6">
        <v>4.6182877826E-3</v>
      </c>
      <c r="P28" s="6">
        <v>67.921615000000003</v>
      </c>
      <c r="Q28" s="6">
        <v>8.1681146506000003E-4</v>
      </c>
      <c r="R28" s="6">
        <v>4.2382186306000004E-3</v>
      </c>
      <c r="AG28" s="4"/>
      <c r="AH28" s="4"/>
      <c r="AI28" s="4"/>
      <c r="AP28" s="4"/>
      <c r="AQ28" s="4"/>
      <c r="AR28" s="4"/>
    </row>
    <row r="29" spans="1:44" x14ac:dyDescent="0.25">
      <c r="A29" s="6">
        <v>62.871898667000004</v>
      </c>
      <c r="B29" s="6">
        <v>4.0544454097999998E-4</v>
      </c>
      <c r="C29" s="6">
        <v>3.5032467206999999E-3</v>
      </c>
      <c r="D29" s="6">
        <v>67.714921333000007</v>
      </c>
      <c r="E29" s="6">
        <v>6.2571103526999996E-4</v>
      </c>
      <c r="F29" s="6">
        <v>4.0400663451999998E-3</v>
      </c>
      <c r="H29" s="6">
        <v>67.768654667000007</v>
      </c>
      <c r="I29" s="6">
        <v>4.0032025619999998E-4</v>
      </c>
      <c r="J29" s="6">
        <v>1.8234448494E-3</v>
      </c>
      <c r="L29" s="6">
        <v>70.808973332999997</v>
      </c>
      <c r="M29" s="6">
        <v>3.4244620740999998E-4</v>
      </c>
      <c r="N29" s="6">
        <v>4.8182665615E-3</v>
      </c>
      <c r="P29" s="6">
        <v>70.446051999999995</v>
      </c>
      <c r="Q29" s="6">
        <v>5.9404470185999998E-4</v>
      </c>
      <c r="R29" s="6">
        <v>3.2821668288E-3</v>
      </c>
      <c r="AG29" s="4"/>
      <c r="AH29" s="4"/>
      <c r="AI29" s="4"/>
      <c r="AP29" s="4"/>
      <c r="AQ29" s="4"/>
      <c r="AR29" s="4"/>
    </row>
    <row r="30" spans="1:44" x14ac:dyDescent="0.25">
      <c r="A30" s="6">
        <v>65.115573999999995</v>
      </c>
      <c r="B30" s="6">
        <v>2.3168259485E-4</v>
      </c>
      <c r="C30" s="6">
        <v>1.2469620025000001E-3</v>
      </c>
      <c r="D30" s="6">
        <v>70.149516000000006</v>
      </c>
      <c r="E30" s="6">
        <v>3.4129692833E-4</v>
      </c>
      <c r="F30" s="6">
        <v>4.7782872961000004E-3</v>
      </c>
      <c r="H30" s="6">
        <v>70.189815999999993</v>
      </c>
      <c r="I30" s="6">
        <v>6.2907468832000004E-4</v>
      </c>
      <c r="J30" s="6">
        <v>6.4929143008000002E-3</v>
      </c>
      <c r="L30" s="6">
        <v>73.350629999999995</v>
      </c>
      <c r="M30" s="6">
        <v>3.9952057530999999E-4</v>
      </c>
      <c r="N30" s="6">
        <v>6.461906083E-3</v>
      </c>
      <c r="P30" s="6">
        <v>72.970489000000001</v>
      </c>
      <c r="Q30" s="6">
        <v>6.6830028960000005E-4</v>
      </c>
      <c r="R30" s="6">
        <v>7.4744497652999998E-3</v>
      </c>
      <c r="AG30" s="4"/>
      <c r="AH30" s="4"/>
      <c r="AI30" s="4"/>
      <c r="AP30" s="4"/>
      <c r="AQ30" s="4"/>
      <c r="AR30" s="4"/>
    </row>
    <row r="31" spans="1:44" x14ac:dyDescent="0.25">
      <c r="A31" s="6">
        <v>67.359249332999994</v>
      </c>
      <c r="B31" s="6">
        <v>1.1584129742E-4</v>
      </c>
      <c r="C31" s="6">
        <v>1.6785242517999999E-3</v>
      </c>
      <c r="D31" s="6">
        <v>72.584110667000004</v>
      </c>
      <c r="E31" s="6">
        <v>4.5506257109999997E-4</v>
      </c>
      <c r="F31" s="6">
        <v>6.1671327923000004E-3</v>
      </c>
      <c r="H31" s="6">
        <v>72.610977332999994</v>
      </c>
      <c r="I31" s="6">
        <v>3.4313164818000001E-4</v>
      </c>
      <c r="J31" s="6">
        <v>3.3729451565E-3</v>
      </c>
      <c r="L31" s="6">
        <v>75.892286666999993</v>
      </c>
      <c r="M31" s="6">
        <v>1.712231037E-4</v>
      </c>
      <c r="N31" s="6">
        <v>3.1174977821000001E-3</v>
      </c>
      <c r="P31" s="6">
        <v>75.494926000000007</v>
      </c>
      <c r="Q31" s="6">
        <v>5.9404470185999998E-4</v>
      </c>
      <c r="R31" s="6">
        <v>7.6060779517000002E-3</v>
      </c>
      <c r="AG31" s="4"/>
      <c r="AH31" s="4"/>
      <c r="AI31" s="4"/>
      <c r="AP31" s="4"/>
      <c r="AQ31" s="4"/>
      <c r="AR31" s="4"/>
    </row>
    <row r="32" spans="1:44" x14ac:dyDescent="0.25">
      <c r="A32" s="6">
        <v>69.602924666999996</v>
      </c>
      <c r="B32" s="6">
        <v>5.7920648710999998E-5</v>
      </c>
      <c r="C32" s="6">
        <v>7.9521642990999999E-6</v>
      </c>
      <c r="D32" s="6">
        <v>75.018705333</v>
      </c>
      <c r="E32" s="6">
        <v>3.4129692833E-4</v>
      </c>
      <c r="F32" s="6">
        <v>5.3138613206000001E-3</v>
      </c>
      <c r="H32" s="6">
        <v>75.032138666999998</v>
      </c>
      <c r="I32" s="6">
        <v>1.7156582409E-4</v>
      </c>
      <c r="J32" s="6">
        <v>2.4191988573000001E-3</v>
      </c>
      <c r="L32" s="6">
        <v>80.9756</v>
      </c>
      <c r="M32" s="6">
        <v>5.7074367900999998E-5</v>
      </c>
      <c r="N32" s="6">
        <v>0</v>
      </c>
      <c r="P32" s="6">
        <v>78.019362999999998</v>
      </c>
      <c r="Q32" s="6">
        <v>3.7127793865999998E-4</v>
      </c>
      <c r="R32" s="6">
        <v>5.5605330733000001E-3</v>
      </c>
      <c r="AG32" s="4"/>
      <c r="AH32" s="4"/>
      <c r="AI32" s="4"/>
      <c r="AP32" s="4"/>
      <c r="AQ32" s="4"/>
      <c r="AR32" s="4"/>
    </row>
    <row r="33" spans="1:44" x14ac:dyDescent="0.25">
      <c r="A33" s="6">
        <v>71.846599999999995</v>
      </c>
      <c r="B33" s="6">
        <v>5.7920648710999998E-5</v>
      </c>
      <c r="C33" s="6">
        <v>9.9952756182000008E-4</v>
      </c>
      <c r="D33" s="6">
        <v>77.453299999999999</v>
      </c>
      <c r="E33" s="6">
        <v>2.2753128554999999E-4</v>
      </c>
      <c r="F33" s="6">
        <v>3.6924466073999999E-3</v>
      </c>
      <c r="H33" s="6">
        <v>77.453299999999999</v>
      </c>
      <c r="I33" s="6">
        <v>2.8594304015000001E-4</v>
      </c>
      <c r="J33" s="6">
        <v>4.2091885203000001E-3</v>
      </c>
      <c r="P33" s="6">
        <v>80.543800000000005</v>
      </c>
      <c r="Q33" s="6">
        <v>2.9702235092999999E-4</v>
      </c>
      <c r="R33" s="6">
        <v>4.5177553540000004E-3</v>
      </c>
      <c r="AG33" s="4"/>
      <c r="AH33" s="4"/>
      <c r="AI33" s="4"/>
      <c r="AP33" s="4"/>
      <c r="AQ33" s="4"/>
      <c r="AR33" s="4"/>
    </row>
    <row r="34" spans="1:44" x14ac:dyDescent="0.25">
      <c r="AG34" s="4"/>
      <c r="AH34" s="4"/>
      <c r="AI34" s="4"/>
      <c r="AP34" s="4"/>
      <c r="AQ34" s="4"/>
      <c r="AR34" s="4"/>
    </row>
    <row r="35" spans="1:44" x14ac:dyDescent="0.25">
      <c r="AG35" s="4"/>
      <c r="AH35" s="4"/>
      <c r="AI35" s="4"/>
      <c r="AP35" s="4"/>
      <c r="AQ35" s="4"/>
      <c r="AR35" s="4"/>
    </row>
    <row r="36" spans="1:44" x14ac:dyDescent="0.25">
      <c r="AG36" s="4"/>
      <c r="AH36" s="4"/>
      <c r="AI36" s="4"/>
      <c r="AP36" s="4"/>
      <c r="AQ36" s="4"/>
      <c r="AR36" s="4"/>
    </row>
    <row r="37" spans="1:44" x14ac:dyDescent="0.25">
      <c r="A37" s="5" t="s">
        <v>87</v>
      </c>
      <c r="B37" s="5"/>
      <c r="D37" s="5" t="s">
        <v>87</v>
      </c>
      <c r="E37" s="5"/>
      <c r="H37" s="5" t="s">
        <v>87</v>
      </c>
      <c r="I37" s="5"/>
      <c r="L37" s="5" t="s">
        <v>87</v>
      </c>
      <c r="M37" s="5"/>
      <c r="P37" s="5" t="s">
        <v>87</v>
      </c>
      <c r="Q37" s="5"/>
      <c r="AF37" s="5" t="s">
        <v>87</v>
      </c>
      <c r="AG37" s="5"/>
      <c r="AH37" s="4"/>
      <c r="AI37" s="5" t="s">
        <v>87</v>
      </c>
      <c r="AJ37" s="5"/>
      <c r="AP37" s="4"/>
      <c r="AQ37" s="4"/>
      <c r="AR37" s="4"/>
    </row>
    <row r="38" spans="1:44" x14ac:dyDescent="0.25">
      <c r="A38" s="5" t="s">
        <v>88</v>
      </c>
      <c r="B38" s="5" t="s">
        <v>89</v>
      </c>
      <c r="D38" s="5" t="s">
        <v>88</v>
      </c>
      <c r="E38" s="5" t="s">
        <v>89</v>
      </c>
      <c r="H38" s="5" t="s">
        <v>88</v>
      </c>
      <c r="I38" s="5" t="s">
        <v>89</v>
      </c>
      <c r="L38" s="5" t="s">
        <v>88</v>
      </c>
      <c r="M38" s="5" t="s">
        <v>89</v>
      </c>
      <c r="P38" s="5" t="s">
        <v>88</v>
      </c>
      <c r="Q38" s="5" t="s">
        <v>89</v>
      </c>
      <c r="AF38" s="5" t="s">
        <v>88</v>
      </c>
      <c r="AG38" s="5" t="s">
        <v>89</v>
      </c>
      <c r="AH38" s="4"/>
      <c r="AI38" s="5" t="s">
        <v>88</v>
      </c>
      <c r="AJ38" s="5" t="s">
        <v>89</v>
      </c>
      <c r="AP38" s="4"/>
      <c r="AQ38" s="4"/>
      <c r="AR38" s="4"/>
    </row>
    <row r="39" spans="1:44" x14ac:dyDescent="0.25">
      <c r="A39" s="6">
        <v>4.53634</v>
      </c>
      <c r="B39" s="6">
        <v>-487.90715646000001</v>
      </c>
      <c r="D39" s="6">
        <v>4.4154600000000004</v>
      </c>
      <c r="E39" s="6">
        <v>-491.28332257</v>
      </c>
      <c r="H39" s="6">
        <v>4.81846</v>
      </c>
      <c r="I39" s="6">
        <v>-483.30329359000001</v>
      </c>
      <c r="L39" s="6">
        <v>4.7259000000000002</v>
      </c>
      <c r="M39" s="6">
        <v>-489.33946936000001</v>
      </c>
      <c r="P39" s="6">
        <v>4.8106900000000001</v>
      </c>
      <c r="Q39" s="6">
        <v>-377.82367977000001</v>
      </c>
      <c r="AF39" s="6">
        <v>4.7923400000000003</v>
      </c>
      <c r="AG39" s="6">
        <v>-476.03942106</v>
      </c>
      <c r="AH39" s="4"/>
      <c r="AI39" s="6">
        <v>4.6356900000000003</v>
      </c>
      <c r="AJ39" s="6">
        <v>-719.43030494000004</v>
      </c>
      <c r="AP39" s="4"/>
      <c r="AQ39" s="4"/>
      <c r="AR39" s="4"/>
    </row>
    <row r="40" spans="1:44" x14ac:dyDescent="0.25">
      <c r="A40" s="6">
        <v>4.9738836089999996</v>
      </c>
      <c r="B40" s="6">
        <v>-487.70254032999998</v>
      </c>
      <c r="D40" s="6">
        <v>4.8578573071999998</v>
      </c>
      <c r="E40" s="6">
        <v>-490.36254998999999</v>
      </c>
      <c r="H40" s="6">
        <v>5.2858233733000004</v>
      </c>
      <c r="I40" s="6">
        <v>-481.35944038000002</v>
      </c>
      <c r="L40" s="6">
        <v>5.1953345148999999</v>
      </c>
      <c r="M40" s="6">
        <v>-486.78176775999998</v>
      </c>
      <c r="P40" s="6">
        <v>5.2844711353999996</v>
      </c>
      <c r="Q40" s="6">
        <v>-377.20983138000003</v>
      </c>
      <c r="AF40" s="6">
        <v>5.2611281748999996</v>
      </c>
      <c r="AG40" s="6">
        <v>-473.68633559</v>
      </c>
      <c r="AH40" s="4"/>
      <c r="AI40" s="6">
        <v>5.0918848127</v>
      </c>
      <c r="AJ40" s="6">
        <v>-712.37104853000005</v>
      </c>
      <c r="AP40" s="4"/>
      <c r="AQ40" s="4"/>
      <c r="AR40" s="4"/>
    </row>
    <row r="41" spans="1:44" x14ac:dyDescent="0.25">
      <c r="A41" s="6">
        <v>5.4536296124000003</v>
      </c>
      <c r="B41" s="6">
        <v>-484.63329842000002</v>
      </c>
      <c r="D41" s="6">
        <v>5.3445796399000001</v>
      </c>
      <c r="E41" s="6">
        <v>-486.47484357000002</v>
      </c>
      <c r="H41" s="6">
        <v>5.7985183511000002</v>
      </c>
      <c r="I41" s="6">
        <v>-473.37941139999998</v>
      </c>
      <c r="L41" s="6">
        <v>5.7113990397999999</v>
      </c>
      <c r="M41" s="6">
        <v>-481.15482424999999</v>
      </c>
      <c r="P41" s="6">
        <v>5.8049126386000003</v>
      </c>
      <c r="Q41" s="6">
        <v>-375.57290236</v>
      </c>
      <c r="AF41" s="6">
        <v>5.7757733536</v>
      </c>
      <c r="AG41" s="6">
        <v>-469.18478077999998</v>
      </c>
      <c r="AH41" s="4"/>
      <c r="AI41" s="6">
        <v>5.5929734183999997</v>
      </c>
      <c r="AJ41" s="6">
        <v>-693.23944058999996</v>
      </c>
      <c r="AP41" s="4"/>
      <c r="AQ41" s="4"/>
      <c r="AR41" s="4"/>
    </row>
    <row r="42" spans="1:44" x14ac:dyDescent="0.25">
      <c r="A42" s="6">
        <v>5.9796485578</v>
      </c>
      <c r="B42" s="6">
        <v>-475.42557267000001</v>
      </c>
      <c r="D42" s="6">
        <v>5.8800680466999999</v>
      </c>
      <c r="E42" s="6">
        <v>-476.34634525000001</v>
      </c>
      <c r="H42" s="6">
        <v>6.3609418426</v>
      </c>
      <c r="I42" s="6">
        <v>-456.70319698999998</v>
      </c>
      <c r="L42" s="6">
        <v>6.2787254405999997</v>
      </c>
      <c r="M42" s="6">
        <v>-467.75246787999998</v>
      </c>
      <c r="P42" s="6">
        <v>6.3766098590000002</v>
      </c>
      <c r="Q42" s="6">
        <v>-372.19673626000002</v>
      </c>
      <c r="AF42" s="6">
        <v>6.3407612820999999</v>
      </c>
      <c r="AG42" s="6">
        <v>-457.21473730999998</v>
      </c>
      <c r="AH42" s="4"/>
      <c r="AI42" s="6">
        <v>6.1433737819000003</v>
      </c>
      <c r="AJ42" s="6">
        <v>-651.80467474</v>
      </c>
      <c r="AP42" s="4"/>
      <c r="AQ42" s="4"/>
      <c r="AR42" s="4"/>
    </row>
    <row r="43" spans="1:44" x14ac:dyDescent="0.25">
      <c r="A43" s="6">
        <v>6.5564036093000002</v>
      </c>
      <c r="B43" s="6">
        <v>-454.55472765000002</v>
      </c>
      <c r="D43" s="6">
        <v>6.4692085371000001</v>
      </c>
      <c r="E43" s="6">
        <v>-458.95397438999998</v>
      </c>
      <c r="H43" s="6">
        <v>6.9779172325000003</v>
      </c>
      <c r="I43" s="6">
        <v>-428.97771168999998</v>
      </c>
      <c r="L43" s="6">
        <v>6.9024056776</v>
      </c>
      <c r="M43" s="6">
        <v>-441.76621967</v>
      </c>
      <c r="P43" s="6">
        <v>7.0046107193999996</v>
      </c>
      <c r="Q43" s="6">
        <v>-362.88670244999997</v>
      </c>
      <c r="AF43" s="6">
        <v>6.9610165037999998</v>
      </c>
      <c r="AG43" s="6">
        <v>-440.12929064999997</v>
      </c>
      <c r="AH43" s="4"/>
      <c r="AI43" s="6">
        <v>6.7479386367999998</v>
      </c>
      <c r="AJ43" s="6">
        <v>-592.05676544999994</v>
      </c>
      <c r="AP43" s="4"/>
      <c r="AQ43" s="4"/>
      <c r="AR43" s="4"/>
    </row>
    <row r="44" spans="1:44" x14ac:dyDescent="0.25">
      <c r="A44" s="6">
        <v>7.1887884166999996</v>
      </c>
      <c r="B44" s="6">
        <v>-417.41690046999997</v>
      </c>
      <c r="D44" s="6">
        <v>7.1173766637</v>
      </c>
      <c r="E44" s="6">
        <v>-427.54539879999999</v>
      </c>
      <c r="H44" s="6">
        <v>7.6547357464000001</v>
      </c>
      <c r="I44" s="6">
        <v>-392.55604096000002</v>
      </c>
      <c r="L44" s="6">
        <v>7.5880375067000001</v>
      </c>
      <c r="M44" s="6">
        <v>-401.45684252000001</v>
      </c>
      <c r="P44" s="6">
        <v>7.6944602877000001</v>
      </c>
      <c r="Q44" s="6">
        <v>-348.66588157000001</v>
      </c>
      <c r="AF44" s="6">
        <v>7.6419452823</v>
      </c>
      <c r="AG44" s="6">
        <v>-413.63150210999999</v>
      </c>
      <c r="AH44" s="4"/>
      <c r="AI44" s="6">
        <v>7.4119982702999998</v>
      </c>
      <c r="AJ44" s="6">
        <v>-504.89029506000003</v>
      </c>
      <c r="AP44" s="4"/>
      <c r="AQ44" s="4"/>
      <c r="AR44" s="4"/>
    </row>
    <row r="45" spans="1:44" x14ac:dyDescent="0.25">
      <c r="A45" s="6">
        <v>7.8821686369000004</v>
      </c>
      <c r="B45" s="6">
        <v>-375.57290236</v>
      </c>
      <c r="D45" s="6">
        <v>7.8304865706999998</v>
      </c>
      <c r="E45" s="6">
        <v>-390.71449581000002</v>
      </c>
      <c r="H45" s="6">
        <v>8.3972018291000001</v>
      </c>
      <c r="I45" s="6">
        <v>-354.29282508</v>
      </c>
      <c r="L45" s="6">
        <v>8.3417747221000003</v>
      </c>
      <c r="M45" s="6">
        <v>-359.10130407999998</v>
      </c>
      <c r="P45" s="6">
        <v>8.4522497382000008</v>
      </c>
      <c r="Q45" s="6">
        <v>-332.50120749000001</v>
      </c>
      <c r="AF45" s="6">
        <v>8.3894827237000005</v>
      </c>
      <c r="AG45" s="6">
        <v>-379.56291685000002</v>
      </c>
      <c r="AH45" s="4"/>
      <c r="AI45" s="6">
        <v>8.1414075195999995</v>
      </c>
      <c r="AJ45" s="6">
        <v>-403.50300378999998</v>
      </c>
      <c r="AP45" s="4"/>
      <c r="AQ45" s="4"/>
      <c r="AR45" s="4"/>
    </row>
    <row r="46" spans="1:44" x14ac:dyDescent="0.25">
      <c r="A46" s="6">
        <v>8.6424274606000004</v>
      </c>
      <c r="B46" s="6">
        <v>-313.77883179999998</v>
      </c>
      <c r="D46" s="6">
        <v>8.6150449571000003</v>
      </c>
      <c r="E46" s="6">
        <v>-345.59663965999999</v>
      </c>
      <c r="H46" s="6">
        <v>9.2116829232999997</v>
      </c>
      <c r="I46" s="6">
        <v>-307.02649959000001</v>
      </c>
      <c r="L46" s="6">
        <v>9.1703823884000002</v>
      </c>
      <c r="M46" s="6">
        <v>-307.64034796999999</v>
      </c>
      <c r="P46" s="6">
        <v>9.2846701349000007</v>
      </c>
      <c r="Q46" s="6">
        <v>-313.98344793000001</v>
      </c>
      <c r="AF46" s="6">
        <v>9.2101445079000008</v>
      </c>
      <c r="AG46" s="6">
        <v>-337.51430261000002</v>
      </c>
      <c r="AH46" s="4"/>
      <c r="AI46" s="6">
        <v>8.9425973917999997</v>
      </c>
      <c r="AJ46" s="6">
        <v>-289.32720454000003</v>
      </c>
      <c r="AP46" s="4"/>
      <c r="AQ46" s="4"/>
      <c r="AR46" s="4"/>
    </row>
    <row r="47" spans="1:44" x14ac:dyDescent="0.25">
      <c r="A47" s="6">
        <v>9.4760155296999997</v>
      </c>
      <c r="B47" s="6">
        <v>-247.07397417999999</v>
      </c>
      <c r="D47" s="6">
        <v>9.4782104461000003</v>
      </c>
      <c r="E47" s="6">
        <v>-294.64722386</v>
      </c>
      <c r="H47" s="6">
        <v>10.105164078</v>
      </c>
      <c r="I47" s="6">
        <v>-256.79324023999999</v>
      </c>
      <c r="L47" s="6">
        <v>10.081297559999999</v>
      </c>
      <c r="M47" s="6">
        <v>-254.03092251999999</v>
      </c>
      <c r="P47" s="6">
        <v>10.199071512</v>
      </c>
      <c r="Q47" s="6">
        <v>-287.69027552</v>
      </c>
      <c r="AF47" s="6">
        <v>10.111083681</v>
      </c>
      <c r="AG47" s="6">
        <v>-295.77261256999998</v>
      </c>
      <c r="AH47" s="4"/>
      <c r="AI47" s="6">
        <v>9.8226317647000005</v>
      </c>
      <c r="AJ47" s="6">
        <v>-192.23685196</v>
      </c>
      <c r="AP47" s="4"/>
      <c r="AQ47" s="4"/>
      <c r="AR47" s="4"/>
    </row>
    <row r="48" spans="1:44" x14ac:dyDescent="0.25">
      <c r="A48" s="6">
        <v>10.390005670000001</v>
      </c>
      <c r="B48" s="6">
        <v>-183.02912620999999</v>
      </c>
      <c r="D48" s="6">
        <v>10.427858904000001</v>
      </c>
      <c r="E48" s="6">
        <v>-242.26549517999999</v>
      </c>
      <c r="H48" s="6">
        <v>11.085307853</v>
      </c>
      <c r="I48" s="6">
        <v>-205.02535993999999</v>
      </c>
      <c r="L48" s="6">
        <v>11.082696029999999</v>
      </c>
      <c r="M48" s="6">
        <v>-196.53379064000001</v>
      </c>
      <c r="P48" s="6">
        <v>11.203527770999999</v>
      </c>
      <c r="Q48" s="6">
        <v>-251.57552899000001</v>
      </c>
      <c r="AF48" s="6">
        <v>11.100153001000001</v>
      </c>
      <c r="AG48" s="6">
        <v>-250.55244834999999</v>
      </c>
      <c r="AH48" s="4"/>
      <c r="AI48" s="6">
        <v>10.789269666999999</v>
      </c>
      <c r="AJ48" s="6">
        <v>-112.53887023</v>
      </c>
      <c r="AP48" s="4"/>
      <c r="AQ48" s="4"/>
      <c r="AR48" s="4"/>
    </row>
    <row r="49" spans="1:44" x14ac:dyDescent="0.25">
      <c r="A49" s="6">
        <v>11.392152902999999</v>
      </c>
      <c r="B49" s="6">
        <v>-114.68733957000001</v>
      </c>
      <c r="D49" s="6">
        <v>11.4726553</v>
      </c>
      <c r="E49" s="6">
        <v>-185.17759555000001</v>
      </c>
      <c r="H49" s="6">
        <v>12.160520031000001</v>
      </c>
      <c r="I49" s="6">
        <v>-155.40594898000001</v>
      </c>
      <c r="L49" s="6">
        <v>12.183565713</v>
      </c>
      <c r="M49" s="6">
        <v>-145.17514259000001</v>
      </c>
      <c r="P49" s="6">
        <v>12.306907974</v>
      </c>
      <c r="Q49" s="6">
        <v>-218.01848405000001</v>
      </c>
      <c r="AF49" s="6">
        <v>12.185973386000001</v>
      </c>
      <c r="AG49" s="6">
        <v>-209.32229862</v>
      </c>
      <c r="AH49" s="4"/>
      <c r="AI49" s="6">
        <v>11.851033687999999</v>
      </c>
      <c r="AJ49" s="6">
        <v>-49.005562580000003</v>
      </c>
      <c r="AP49" s="4"/>
      <c r="AQ49" s="4"/>
      <c r="AR49" s="4"/>
    </row>
    <row r="50" spans="1:44" x14ac:dyDescent="0.25">
      <c r="A50" s="6">
        <v>12.490960245</v>
      </c>
      <c r="B50" s="6">
        <v>-56.064818985000002</v>
      </c>
      <c r="D50" s="6">
        <v>12.622132775000001</v>
      </c>
      <c r="E50" s="6">
        <v>-136.88818942</v>
      </c>
      <c r="H50" s="6">
        <v>13.34002171</v>
      </c>
      <c r="I50" s="6">
        <v>-102.00113965</v>
      </c>
      <c r="L50" s="6">
        <v>13.393787313000001</v>
      </c>
      <c r="M50" s="6">
        <v>-97.192660649999993</v>
      </c>
      <c r="P50" s="6">
        <v>13.518954652</v>
      </c>
      <c r="Q50" s="6">
        <v>-178.93680366000001</v>
      </c>
      <c r="AF50" s="6">
        <v>13.378009056</v>
      </c>
      <c r="AG50" s="6">
        <v>-167.37599245000001</v>
      </c>
      <c r="AH50" s="4"/>
      <c r="AI50" s="6">
        <v>13.017285119</v>
      </c>
      <c r="AJ50" s="6">
        <v>2.9669338513999999</v>
      </c>
      <c r="AP50" s="4"/>
      <c r="AQ50" s="4"/>
      <c r="AR50" s="4"/>
    </row>
    <row r="51" spans="1:44" x14ac:dyDescent="0.25">
      <c r="A51" s="6">
        <v>13.695750852</v>
      </c>
      <c r="B51" s="6">
        <v>0.10230806384</v>
      </c>
      <c r="D51" s="6">
        <v>13.886779619</v>
      </c>
      <c r="E51" s="6">
        <v>-86.450313945999994</v>
      </c>
      <c r="H51" s="6">
        <v>14.633928383000001</v>
      </c>
      <c r="I51" s="6">
        <v>-59.031752836999999</v>
      </c>
      <c r="K51" s="4"/>
      <c r="L51" s="6">
        <v>14.724223007999999</v>
      </c>
      <c r="M51" s="6">
        <v>-54.018657707999999</v>
      </c>
      <c r="P51" s="6">
        <v>14.85036983</v>
      </c>
      <c r="Q51" s="6">
        <v>-137.29742168000001</v>
      </c>
      <c r="AF51" s="6">
        <v>14.686650023</v>
      </c>
      <c r="AG51" s="6">
        <v>-123.48583306</v>
      </c>
      <c r="AH51" s="4"/>
      <c r="AI51" s="6">
        <v>14.298306487</v>
      </c>
      <c r="AJ51" s="6">
        <v>38.570140068000001</v>
      </c>
      <c r="AP51" s="4"/>
      <c r="AQ51" s="4"/>
      <c r="AR51" s="4"/>
    </row>
    <row r="52" spans="1:44" x14ac:dyDescent="0.25">
      <c r="A52" s="6">
        <v>15.016747130000001</v>
      </c>
      <c r="B52" s="6">
        <v>34.682433641999999</v>
      </c>
      <c r="D52" s="6">
        <v>15.278134972</v>
      </c>
      <c r="E52" s="6">
        <v>-42.662462622</v>
      </c>
      <c r="H52" s="6">
        <v>16.053336687000002</v>
      </c>
      <c r="I52" s="6">
        <v>-16.266982151000001</v>
      </c>
      <c r="K52" s="4"/>
      <c r="L52" s="6">
        <v>16.18681394</v>
      </c>
      <c r="M52" s="6">
        <v>-7.0592564051000002</v>
      </c>
      <c r="P52" s="6">
        <v>16.312909523999998</v>
      </c>
      <c r="Q52" s="6">
        <v>-100.97805901</v>
      </c>
      <c r="AF52" s="6">
        <v>16.123302652</v>
      </c>
      <c r="AG52" s="6">
        <v>-80.414138179999995</v>
      </c>
      <c r="AH52" s="4"/>
      <c r="AI52" s="6">
        <v>15.705392218</v>
      </c>
      <c r="AJ52" s="6">
        <v>77.549512391999997</v>
      </c>
      <c r="AP52" s="4"/>
      <c r="AQ52" s="4"/>
      <c r="AR52" s="4"/>
    </row>
    <row r="53" spans="1:44" x14ac:dyDescent="0.25">
      <c r="A53" s="6">
        <v>16.465157464000001</v>
      </c>
      <c r="B53" s="6">
        <v>74.480270477000005</v>
      </c>
      <c r="D53" s="6">
        <v>16.808894116000001</v>
      </c>
      <c r="E53" s="6">
        <v>-2.4553935322</v>
      </c>
      <c r="H53" s="6">
        <v>17.610419570000001</v>
      </c>
      <c r="I53" s="6">
        <v>18.926991811000001</v>
      </c>
      <c r="K53" s="4"/>
      <c r="L53" s="6">
        <v>17.794687393</v>
      </c>
      <c r="M53" s="6">
        <v>34.068585259000002</v>
      </c>
      <c r="P53" s="6">
        <v>17.919487539999999</v>
      </c>
      <c r="Q53" s="6">
        <v>-54.120965771999998</v>
      </c>
      <c r="AF53" s="6">
        <v>17.700489084000001</v>
      </c>
      <c r="AG53" s="6">
        <v>-30.590111089000001</v>
      </c>
      <c r="AH53" s="4"/>
      <c r="AI53" s="6">
        <v>17.250948211000001</v>
      </c>
      <c r="AJ53" s="6">
        <v>106.70731059000001</v>
      </c>
    </row>
    <row r="54" spans="1:44" x14ac:dyDescent="0.25">
      <c r="A54" s="6">
        <v>18.053271323000001</v>
      </c>
      <c r="B54" s="6">
        <v>102.7172961</v>
      </c>
      <c r="D54" s="6">
        <v>18.493024306999999</v>
      </c>
      <c r="E54" s="6">
        <v>47.061709366999999</v>
      </c>
      <c r="H54" s="6">
        <v>19.318530686999999</v>
      </c>
      <c r="I54" s="6">
        <v>65.170236666999998</v>
      </c>
      <c r="K54" s="4"/>
      <c r="L54" s="6">
        <v>19.562274613</v>
      </c>
      <c r="M54" s="6">
        <v>72.741033392000006</v>
      </c>
      <c r="P54" s="6">
        <v>19.684289502999999</v>
      </c>
      <c r="Q54" s="6">
        <v>2.1484693407000002</v>
      </c>
      <c r="AF54" s="6">
        <v>19.431956377999999</v>
      </c>
      <c r="AG54" s="6">
        <v>19.233916002000001</v>
      </c>
      <c r="AI54" s="6">
        <v>18.948601222000001</v>
      </c>
      <c r="AJ54" s="6">
        <v>123.38352499</v>
      </c>
    </row>
    <row r="55" spans="1:44" x14ac:dyDescent="0.25">
      <c r="A55" s="6">
        <v>19.794563529000001</v>
      </c>
      <c r="B55" s="6">
        <v>108.24193154</v>
      </c>
      <c r="D55" s="6">
        <v>20.34589222</v>
      </c>
      <c r="E55" s="6">
        <v>85.427233307999998</v>
      </c>
      <c r="H55" s="6">
        <v>21.192318924999999</v>
      </c>
      <c r="I55" s="6">
        <v>91.770333265999994</v>
      </c>
      <c r="K55" s="4"/>
      <c r="L55" s="6">
        <v>21.505440337</v>
      </c>
      <c r="M55" s="6">
        <v>99.545746117999997</v>
      </c>
      <c r="P55" s="6">
        <v>21.622898108000001</v>
      </c>
      <c r="Q55" s="6">
        <v>43.071694876999999</v>
      </c>
      <c r="AF55" s="6">
        <v>21.332796337000001</v>
      </c>
      <c r="AG55" s="6">
        <v>58.110980261999998</v>
      </c>
      <c r="AI55" s="6">
        <v>20.813319007</v>
      </c>
      <c r="AJ55" s="6">
        <v>142.71974906</v>
      </c>
    </row>
    <row r="56" spans="1:44" x14ac:dyDescent="0.25">
      <c r="A56" s="6">
        <v>21.703808595999998</v>
      </c>
      <c r="B56" s="6">
        <v>118.57504599000001</v>
      </c>
      <c r="D56" s="6">
        <v>22.384404159999999</v>
      </c>
      <c r="E56" s="6">
        <v>108.24193154</v>
      </c>
      <c r="H56" s="6">
        <v>23.247854024999999</v>
      </c>
      <c r="I56" s="6">
        <v>120.00735889000001</v>
      </c>
      <c r="L56" s="6">
        <v>23.641625180999998</v>
      </c>
      <c r="M56" s="6">
        <v>108.65116380000001</v>
      </c>
      <c r="P56" s="6">
        <v>23.752430714999999</v>
      </c>
      <c r="Q56" s="6">
        <v>71.308720498</v>
      </c>
      <c r="AF56" s="6">
        <v>23.419577045</v>
      </c>
      <c r="AG56" s="6">
        <v>94.021110671000002</v>
      </c>
      <c r="AI56" s="6">
        <v>22.861542283999999</v>
      </c>
      <c r="AJ56" s="6">
        <v>168.91061339999999</v>
      </c>
    </row>
    <row r="57" spans="1:44" x14ac:dyDescent="0.25">
      <c r="A57" s="6">
        <v>23.797206078999999</v>
      </c>
      <c r="B57" s="6">
        <v>112.74348635</v>
      </c>
      <c r="D57" s="6">
        <v>24.627160322000002</v>
      </c>
      <c r="E57" s="6">
        <v>119.29120244000001</v>
      </c>
      <c r="H57" s="6">
        <v>25.502764408000001</v>
      </c>
      <c r="I57" s="6">
        <v>101.2849832</v>
      </c>
      <c r="L57" s="6">
        <v>25.990002177000001</v>
      </c>
      <c r="M57" s="6">
        <v>102.7172961</v>
      </c>
      <c r="P57" s="6">
        <v>26.091690487000001</v>
      </c>
      <c r="Q57" s="6">
        <v>86.245697819</v>
      </c>
      <c r="AF57" s="6">
        <v>25.710487284999999</v>
      </c>
      <c r="AG57" s="6">
        <v>92.691105840999995</v>
      </c>
      <c r="AI57" s="6">
        <v>25.111329694999998</v>
      </c>
      <c r="AJ57" s="6">
        <v>128.19200398999999</v>
      </c>
    </row>
    <row r="58" spans="1:44" x14ac:dyDescent="0.25">
      <c r="A58" s="6">
        <v>26.092518034000001</v>
      </c>
      <c r="B58" s="6">
        <v>93.20264616</v>
      </c>
      <c r="D58" s="6">
        <v>27.094624505999999</v>
      </c>
      <c r="E58" s="6">
        <v>96.476504203000005</v>
      </c>
      <c r="H58" s="6">
        <v>27.976388346</v>
      </c>
      <c r="I58" s="6">
        <v>91.361101011000002</v>
      </c>
      <c r="L58" s="6">
        <v>28.571648862</v>
      </c>
      <c r="M58" s="6">
        <v>91.156484883000005</v>
      </c>
      <c r="P58" s="6">
        <v>28.661332419000001</v>
      </c>
      <c r="Q58" s="6">
        <v>85.734157499000005</v>
      </c>
      <c r="AF58" s="6">
        <v>28.225495071000001</v>
      </c>
      <c r="AG58" s="6">
        <v>89.928788116999996</v>
      </c>
      <c r="AI58" s="6">
        <v>27.582517015000001</v>
      </c>
      <c r="AJ58" s="6">
        <v>124.50891369999999</v>
      </c>
    </row>
    <row r="59" spans="1:44" x14ac:dyDescent="0.25">
      <c r="A59" s="6">
        <v>28.609219715999998</v>
      </c>
      <c r="B59" s="6">
        <v>78.879517222000004</v>
      </c>
      <c r="D59" s="6">
        <v>29.809310839999998</v>
      </c>
      <c r="E59" s="6">
        <v>86.859546202000004</v>
      </c>
      <c r="H59" s="6">
        <v>30.689939818999999</v>
      </c>
      <c r="I59" s="6">
        <v>81.232602689999993</v>
      </c>
      <c r="L59" s="6">
        <v>31.409736448</v>
      </c>
      <c r="M59" s="6">
        <v>63.635615710000003</v>
      </c>
      <c r="P59" s="6">
        <v>31.484045713</v>
      </c>
      <c r="Q59" s="6">
        <v>65.681776986000003</v>
      </c>
      <c r="AF59" s="6">
        <v>30.986521693</v>
      </c>
      <c r="AG59" s="6">
        <v>80.209522051999997</v>
      </c>
      <c r="AI59" s="6">
        <v>30.296892045</v>
      </c>
      <c r="AJ59" s="6">
        <v>90.5426365</v>
      </c>
    </row>
    <row r="60" spans="1:44" x14ac:dyDescent="0.25">
      <c r="A60" s="6">
        <v>31.368664829</v>
      </c>
      <c r="B60" s="6">
        <v>48.698638389000003</v>
      </c>
      <c r="D60" s="6">
        <v>32.795989202999998</v>
      </c>
      <c r="E60" s="6">
        <v>65.170236666999998</v>
      </c>
      <c r="H60" s="6">
        <v>33.666690441</v>
      </c>
      <c r="I60" s="6">
        <v>66.602549561000004</v>
      </c>
      <c r="L60" s="6">
        <v>34.529737801000003</v>
      </c>
      <c r="M60" s="6">
        <v>52.790960941999998</v>
      </c>
      <c r="P60" s="6">
        <v>34.584754119999999</v>
      </c>
      <c r="Q60" s="6">
        <v>55.553278665999997</v>
      </c>
      <c r="AF60" s="6">
        <v>34.01763279</v>
      </c>
      <c r="AG60" s="6">
        <v>67.830246326999998</v>
      </c>
      <c r="AI60" s="6">
        <v>33.278386707000003</v>
      </c>
      <c r="AJ60" s="6">
        <v>75.094118859999995</v>
      </c>
    </row>
    <row r="61" spans="1:44" x14ac:dyDescent="0.25">
      <c r="A61" s="6">
        <v>34.394266706000003</v>
      </c>
      <c r="B61" s="6">
        <v>47.777865814000002</v>
      </c>
      <c r="D61" s="6">
        <v>36.081911239</v>
      </c>
      <c r="E61" s="6">
        <v>46.038628729000003</v>
      </c>
      <c r="H61" s="6">
        <v>36.932169041000002</v>
      </c>
      <c r="I61" s="6">
        <v>42.764770685999999</v>
      </c>
      <c r="L61" s="6">
        <v>37.959656062999997</v>
      </c>
      <c r="M61" s="6">
        <v>37.751675558000002</v>
      </c>
      <c r="P61" s="6">
        <v>37.990836006999999</v>
      </c>
      <c r="Q61" s="6">
        <v>43.378619069000003</v>
      </c>
      <c r="AF61" s="6">
        <v>37.345248107000003</v>
      </c>
      <c r="AG61" s="6">
        <v>47.061709366999999</v>
      </c>
      <c r="AI61" s="6">
        <v>36.553288047000002</v>
      </c>
      <c r="AJ61" s="6">
        <v>46.447860984000002</v>
      </c>
    </row>
    <row r="62" spans="1:44" x14ac:dyDescent="0.25">
      <c r="A62" s="6">
        <v>37.711696965999998</v>
      </c>
      <c r="B62" s="6">
        <v>24.144703066999998</v>
      </c>
      <c r="D62" s="6">
        <v>39.697059007999997</v>
      </c>
      <c r="E62" s="6">
        <v>26.395480470999999</v>
      </c>
      <c r="H62" s="6">
        <v>40.514380600000003</v>
      </c>
      <c r="I62" s="6">
        <v>26.395480470999999</v>
      </c>
      <c r="L62" s="6">
        <v>41.730275994000003</v>
      </c>
      <c r="M62" s="6">
        <v>23.530854684000001</v>
      </c>
      <c r="P62" s="6">
        <v>41.732366104</v>
      </c>
      <c r="Q62" s="6">
        <v>31.715499790999999</v>
      </c>
      <c r="AF62" s="6">
        <v>40.998371779999999</v>
      </c>
      <c r="AG62" s="6">
        <v>29.873954642000001</v>
      </c>
      <c r="AI62" s="6">
        <v>40.150469997000002</v>
      </c>
      <c r="AJ62" s="6">
        <v>29.873954642000001</v>
      </c>
    </row>
    <row r="63" spans="1:44" x14ac:dyDescent="0.25">
      <c r="A63" s="6">
        <v>41.349103331000002</v>
      </c>
      <c r="B63" s="6">
        <v>16.676214406</v>
      </c>
      <c r="D63" s="6">
        <v>43.674418559999999</v>
      </c>
      <c r="E63" s="6">
        <v>15.755441832000001</v>
      </c>
      <c r="H63" s="6">
        <v>44.444046423000003</v>
      </c>
      <c r="I63" s="6">
        <v>14.220820873999999</v>
      </c>
      <c r="L63" s="6">
        <v>45.875440273999999</v>
      </c>
      <c r="M63" s="6">
        <v>11.049270894999999</v>
      </c>
      <c r="P63" s="6">
        <v>45.842381048999997</v>
      </c>
      <c r="Q63" s="6">
        <v>15.960057959</v>
      </c>
      <c r="AF63" s="6">
        <v>45.008845135999998</v>
      </c>
      <c r="AG63" s="6">
        <v>15.960057959</v>
      </c>
      <c r="AI63" s="6">
        <v>44.101647954000001</v>
      </c>
      <c r="AJ63" s="6">
        <v>17.699295045</v>
      </c>
    </row>
    <row r="64" spans="1:44" x14ac:dyDescent="0.25">
      <c r="A64" s="6">
        <v>45.337348458999998</v>
      </c>
      <c r="B64" s="6">
        <v>6.9569483412000004</v>
      </c>
      <c r="D64" s="6">
        <v>48.050280907999998</v>
      </c>
      <c r="E64" s="6">
        <v>9.2077257457999995</v>
      </c>
      <c r="H64" s="6">
        <v>48.754867611000002</v>
      </c>
      <c r="I64" s="6">
        <v>8.1846451072999997</v>
      </c>
      <c r="L64" s="6">
        <v>50.432353253999999</v>
      </c>
      <c r="M64" s="6">
        <v>6.2407918944</v>
      </c>
      <c r="P64" s="6">
        <v>50.357171098999999</v>
      </c>
      <c r="Q64" s="6">
        <v>8.4915692989</v>
      </c>
      <c r="AF64" s="6">
        <v>49.411624230999998</v>
      </c>
      <c r="AG64" s="6">
        <v>8.5938773627000007</v>
      </c>
      <c r="AI64" s="6">
        <v>48.441658400999998</v>
      </c>
      <c r="AJ64" s="6">
        <v>10.64003864</v>
      </c>
    </row>
    <row r="65" spans="1:36" x14ac:dyDescent="0.25">
      <c r="A65" s="6">
        <v>49.710271798999997</v>
      </c>
      <c r="B65" s="6">
        <v>4.0923225536999999</v>
      </c>
      <c r="D65" s="6">
        <v>52.864573163000003</v>
      </c>
      <c r="E65" s="6">
        <v>5.4223273835999999</v>
      </c>
      <c r="H65" s="6">
        <v>53.483814078000002</v>
      </c>
      <c r="I65" s="6">
        <v>4.3992467452000001</v>
      </c>
      <c r="L65" s="6">
        <v>55.441914879999999</v>
      </c>
      <c r="M65" s="6">
        <v>4.3992467452000001</v>
      </c>
      <c r="P65" s="6">
        <v>55.316600557000001</v>
      </c>
      <c r="Q65" s="6">
        <v>5.3200193198000001</v>
      </c>
      <c r="AF65" s="6">
        <v>54.245084533000004</v>
      </c>
      <c r="AG65" s="6">
        <v>5.5246354474999997</v>
      </c>
      <c r="AI65" s="6">
        <v>53.208766054999998</v>
      </c>
      <c r="AJ65" s="6">
        <v>5.5246354474999997</v>
      </c>
    </row>
    <row r="66" spans="1:36" x14ac:dyDescent="0.25">
      <c r="A66" s="6">
        <v>54.504976720999998</v>
      </c>
      <c r="B66" s="6">
        <v>1.6369290215000001</v>
      </c>
      <c r="D66" s="6">
        <v>58.161222846999998</v>
      </c>
      <c r="E66" s="6">
        <v>4.1946306174999997</v>
      </c>
      <c r="H66" s="6">
        <v>58.671441612000002</v>
      </c>
      <c r="I66" s="6">
        <v>3.1715499790999999</v>
      </c>
      <c r="L66" s="6">
        <v>60.949087781999999</v>
      </c>
      <c r="M66" s="6">
        <v>3.2738580429000002</v>
      </c>
      <c r="P66" s="6">
        <v>60.764459766999998</v>
      </c>
      <c r="Q66" s="6">
        <v>4.0923225536999999</v>
      </c>
      <c r="AF66" s="6">
        <v>59.551355411000003</v>
      </c>
      <c r="AG66" s="6">
        <v>4.1946306174999997</v>
      </c>
      <c r="AI66" s="6">
        <v>58.445001236000003</v>
      </c>
      <c r="AJ66" s="6">
        <v>4.8084790006000002</v>
      </c>
    </row>
    <row r="67" spans="1:36" x14ac:dyDescent="0.25">
      <c r="A67" s="6">
        <v>59.762145324999999</v>
      </c>
      <c r="B67" s="6">
        <v>0.92077257457999995</v>
      </c>
      <c r="D67" s="6">
        <v>63.988558701000002</v>
      </c>
      <c r="E67" s="6">
        <v>3.2738580429000002</v>
      </c>
      <c r="H67" s="6">
        <v>64.362239682999999</v>
      </c>
      <c r="I67" s="6">
        <v>2.2507774045</v>
      </c>
      <c r="L67" s="6">
        <v>67.003300832999997</v>
      </c>
      <c r="M67" s="6">
        <v>2.1484693407000002</v>
      </c>
      <c r="P67" s="6">
        <v>66.748851764999998</v>
      </c>
      <c r="Q67" s="6">
        <v>3.2738580429000002</v>
      </c>
      <c r="AF67" s="6">
        <v>65.376687340000004</v>
      </c>
      <c r="AG67" s="6">
        <v>3.2738580429000002</v>
      </c>
      <c r="AI67" s="6">
        <v>64.196530435</v>
      </c>
      <c r="AJ67" s="6">
        <v>3.2738580429000002</v>
      </c>
    </row>
    <row r="68" spans="1:36" x14ac:dyDescent="0.25">
      <c r="A68" s="6">
        <v>65.526383620000004</v>
      </c>
      <c r="B68" s="6">
        <v>0.20461612768000001</v>
      </c>
      <c r="D68" s="6">
        <v>70.399751659000003</v>
      </c>
      <c r="E68" s="6">
        <v>1.7392370853000001</v>
      </c>
      <c r="H68" s="6">
        <v>70.605012986000006</v>
      </c>
      <c r="I68" s="6">
        <v>1.0230806384</v>
      </c>
      <c r="L68" s="6">
        <v>73.658892789000006</v>
      </c>
      <c r="M68" s="6">
        <v>0.40923225537000002</v>
      </c>
      <c r="P68" s="6">
        <v>73.322617020999999</v>
      </c>
      <c r="Q68" s="6">
        <v>1.4323128938</v>
      </c>
      <c r="AF68" s="6">
        <v>71.771855032999994</v>
      </c>
      <c r="AG68" s="6">
        <v>2.0461612767999999</v>
      </c>
      <c r="AI68" s="6">
        <v>70.514063354000001</v>
      </c>
      <c r="AJ68" s="6">
        <v>1.5346209576000001</v>
      </c>
    </row>
    <row r="76" spans="1:36" x14ac:dyDescent="0.25">
      <c r="D76" s="4"/>
      <c r="E76" s="4"/>
      <c r="F76" s="4"/>
      <c r="M76" s="4"/>
      <c r="N76" s="4"/>
      <c r="Q76" s="4"/>
      <c r="R76" s="4"/>
      <c r="S76" s="4"/>
      <c r="U76" s="4"/>
      <c r="V76" s="4"/>
    </row>
    <row r="77" spans="1:36" x14ac:dyDescent="0.25">
      <c r="D77" s="4"/>
      <c r="E77" s="4"/>
      <c r="F77" s="4"/>
      <c r="M77" s="4"/>
      <c r="N77" s="4"/>
      <c r="Q77" s="4"/>
      <c r="R77" s="4"/>
      <c r="S77" s="4"/>
      <c r="U77" s="4"/>
      <c r="V77" s="4"/>
    </row>
    <row r="78" spans="1:36" x14ac:dyDescent="0.25">
      <c r="D78" s="4"/>
      <c r="E78" s="4"/>
      <c r="F78" s="4"/>
      <c r="M78" s="4"/>
      <c r="N78" s="4"/>
      <c r="Q78" s="4"/>
      <c r="R78" s="4"/>
      <c r="S78" s="4"/>
      <c r="U78" s="4"/>
      <c r="V78" s="4"/>
    </row>
    <row r="79" spans="1:36" x14ac:dyDescent="0.25">
      <c r="D79" s="4"/>
      <c r="E79" s="4"/>
      <c r="F79" s="4"/>
      <c r="M79" s="4"/>
      <c r="N79" s="4"/>
      <c r="Q79" s="4"/>
      <c r="R79" s="4"/>
      <c r="S79" s="4"/>
      <c r="U79" s="4"/>
      <c r="V79" s="4"/>
    </row>
    <row r="80" spans="1:36" x14ac:dyDescent="0.25">
      <c r="D80" s="4"/>
      <c r="E80" s="4"/>
      <c r="F80" s="4"/>
      <c r="M80" s="4"/>
      <c r="N80" s="4"/>
      <c r="Q80" s="4"/>
      <c r="R80" s="4"/>
      <c r="S80" s="4"/>
      <c r="U80" s="4"/>
      <c r="V80" s="4"/>
    </row>
    <row r="81" spans="4:22" x14ac:dyDescent="0.25">
      <c r="D81" s="4"/>
      <c r="E81" s="4"/>
      <c r="F81" s="4"/>
      <c r="M81" s="4"/>
      <c r="N81" s="4"/>
      <c r="Q81" s="4"/>
      <c r="R81" s="4"/>
      <c r="S81" s="4"/>
      <c r="U81" s="4"/>
      <c r="V81" s="4"/>
    </row>
    <row r="82" spans="4:22" x14ac:dyDescent="0.25">
      <c r="D82" s="4"/>
      <c r="E82" s="4"/>
      <c r="F82" s="4"/>
      <c r="M82" s="4"/>
      <c r="N82" s="4"/>
      <c r="Q82" s="4"/>
      <c r="R82" s="4"/>
      <c r="S82" s="4"/>
      <c r="U82" s="4"/>
      <c r="V82" s="4"/>
    </row>
    <row r="83" spans="4:22" x14ac:dyDescent="0.25">
      <c r="D83" s="4"/>
      <c r="E83" s="4"/>
      <c r="F83" s="4"/>
      <c r="M83" s="4"/>
      <c r="N83" s="4"/>
      <c r="Q83" s="4"/>
      <c r="R83" s="4"/>
      <c r="S83" s="4"/>
      <c r="U83" s="4"/>
      <c r="V83" s="4"/>
    </row>
    <row r="84" spans="4:22" x14ac:dyDescent="0.25">
      <c r="D84" s="4"/>
      <c r="E84" s="4"/>
      <c r="F84" s="4"/>
      <c r="M84" s="4"/>
      <c r="N84" s="4"/>
      <c r="Q84" s="4"/>
      <c r="R84" s="4"/>
      <c r="S84" s="4"/>
      <c r="U84" s="4"/>
      <c r="V84" s="4"/>
    </row>
    <row r="85" spans="4:22" x14ac:dyDescent="0.25">
      <c r="D85" s="4"/>
      <c r="E85" s="4"/>
      <c r="F85" s="4"/>
      <c r="M85" s="4"/>
      <c r="N85" s="4"/>
      <c r="Q85" s="4"/>
      <c r="R85" s="4"/>
      <c r="S85" s="4"/>
      <c r="U85" s="4"/>
      <c r="V85" s="4"/>
    </row>
    <row r="86" spans="4:22" x14ac:dyDescent="0.25">
      <c r="D86" s="4"/>
      <c r="E86" s="4"/>
      <c r="F86" s="4"/>
      <c r="M86" s="4"/>
      <c r="N86" s="4"/>
      <c r="Q86" s="4"/>
      <c r="R86" s="4"/>
      <c r="S86" s="4"/>
      <c r="U86" s="4"/>
      <c r="V86" s="4"/>
    </row>
    <row r="87" spans="4:22" x14ac:dyDescent="0.25">
      <c r="D87" s="4"/>
      <c r="E87" s="4"/>
      <c r="F87" s="4"/>
      <c r="M87" s="4"/>
      <c r="N87" s="4"/>
      <c r="Q87" s="4"/>
      <c r="R87" s="4"/>
      <c r="S87" s="4"/>
      <c r="U87" s="4"/>
      <c r="V87" s="4"/>
    </row>
    <row r="88" spans="4:22" x14ac:dyDescent="0.25">
      <c r="D88" s="4"/>
      <c r="E88" s="4"/>
      <c r="F88" s="4"/>
      <c r="M88" s="4"/>
      <c r="N88" s="4"/>
      <c r="Q88" s="4"/>
      <c r="R88" s="4"/>
      <c r="S88" s="4"/>
      <c r="U88" s="4"/>
      <c r="V88" s="4"/>
    </row>
    <row r="89" spans="4:22" x14ac:dyDescent="0.25">
      <c r="D89" s="4"/>
      <c r="E89" s="4"/>
      <c r="F89" s="4"/>
      <c r="M89" s="4"/>
      <c r="N89" s="4"/>
      <c r="Q89" s="4"/>
      <c r="R89" s="4"/>
      <c r="S89" s="4"/>
      <c r="U89" s="4"/>
      <c r="V89" s="4"/>
    </row>
    <row r="90" spans="4:22" x14ac:dyDescent="0.25">
      <c r="D90" s="4"/>
      <c r="E90" s="4"/>
      <c r="F90" s="4"/>
      <c r="M90" s="4"/>
      <c r="N90" s="4"/>
      <c r="Q90" s="4"/>
      <c r="R90" s="4"/>
      <c r="S90" s="4"/>
      <c r="U90" s="4"/>
      <c r="V90" s="4"/>
    </row>
    <row r="91" spans="4:22" x14ac:dyDescent="0.25">
      <c r="D91" s="4"/>
      <c r="E91" s="4"/>
      <c r="F91" s="4"/>
      <c r="M91" s="4"/>
      <c r="N91" s="4"/>
      <c r="Q91" s="4"/>
      <c r="R91" s="4"/>
      <c r="S91" s="4"/>
      <c r="U91" s="4"/>
      <c r="V91" s="4"/>
    </row>
    <row r="92" spans="4:22" x14ac:dyDescent="0.25">
      <c r="D92" s="4"/>
      <c r="E92" s="4"/>
      <c r="F92" s="4"/>
      <c r="M92" s="4"/>
      <c r="N92" s="4"/>
      <c r="Q92" s="4"/>
      <c r="R92" s="4"/>
      <c r="S92" s="4"/>
      <c r="U92" s="4"/>
      <c r="V92" s="4"/>
    </row>
    <row r="93" spans="4:22" x14ac:dyDescent="0.25">
      <c r="D93" s="4"/>
      <c r="E93" s="4"/>
      <c r="F93" s="4"/>
      <c r="M93" s="4"/>
      <c r="N93" s="4"/>
      <c r="Q93" s="4"/>
      <c r="R93" s="4"/>
      <c r="S93" s="4"/>
      <c r="U93" s="4"/>
      <c r="V93" s="4"/>
    </row>
    <row r="94" spans="4:22" x14ac:dyDescent="0.25">
      <c r="D94" s="4"/>
      <c r="E94" s="4"/>
      <c r="F94" s="4"/>
      <c r="M94" s="4"/>
      <c r="N94" s="4"/>
      <c r="Q94" s="4"/>
      <c r="R94" s="4"/>
      <c r="S94" s="4"/>
      <c r="U94" s="4"/>
      <c r="V94" s="4"/>
    </row>
    <row r="95" spans="4:22" x14ac:dyDescent="0.25">
      <c r="D95" s="4"/>
      <c r="E95" s="4"/>
      <c r="F95" s="4"/>
      <c r="M95" s="4"/>
      <c r="N95" s="4"/>
      <c r="Q95" s="4"/>
      <c r="R95" s="4"/>
      <c r="S95" s="4"/>
      <c r="U95" s="4"/>
      <c r="V95" s="4"/>
    </row>
    <row r="96" spans="4:22" x14ac:dyDescent="0.25">
      <c r="D96" s="4"/>
      <c r="E96" s="4"/>
      <c r="F96" s="4"/>
      <c r="M96" s="4"/>
      <c r="N96" s="4"/>
      <c r="Q96" s="4"/>
      <c r="R96" s="4"/>
      <c r="S96" s="4"/>
      <c r="U96" s="4"/>
      <c r="V96" s="4"/>
    </row>
    <row r="97" spans="4:22" x14ac:dyDescent="0.25">
      <c r="D97" s="4"/>
      <c r="E97" s="4"/>
      <c r="F97" s="4"/>
      <c r="M97" s="4"/>
      <c r="N97" s="4"/>
      <c r="Q97" s="4"/>
      <c r="R97" s="4"/>
      <c r="S97" s="4"/>
      <c r="U97" s="4"/>
      <c r="V97" s="4"/>
    </row>
    <row r="98" spans="4:22" x14ac:dyDescent="0.25">
      <c r="D98" s="4"/>
      <c r="E98" s="4"/>
      <c r="F98" s="4"/>
      <c r="M98" s="4"/>
      <c r="N98" s="4"/>
      <c r="Q98" s="4"/>
      <c r="R98" s="4"/>
      <c r="S98" s="4"/>
      <c r="U98" s="4"/>
      <c r="V98" s="4"/>
    </row>
    <row r="99" spans="4:22" x14ac:dyDescent="0.25">
      <c r="D99" s="4"/>
      <c r="E99" s="4"/>
      <c r="F99" s="4"/>
      <c r="M99" s="4"/>
      <c r="N99" s="4"/>
      <c r="Q99" s="4"/>
      <c r="R99" s="4"/>
      <c r="S99" s="4"/>
      <c r="U99" s="4"/>
      <c r="V99" s="4"/>
    </row>
    <row r="100" spans="4:22" x14ac:dyDescent="0.25">
      <c r="D100" s="4"/>
      <c r="E100" s="4"/>
      <c r="F100" s="4"/>
      <c r="M100" s="4"/>
      <c r="N100" s="4"/>
      <c r="Q100" s="4"/>
      <c r="R100" s="4"/>
      <c r="S100" s="4"/>
      <c r="U100" s="4"/>
      <c r="V100" s="4"/>
    </row>
    <row r="101" spans="4:22" x14ac:dyDescent="0.25">
      <c r="D101" s="4"/>
      <c r="E101" s="4"/>
      <c r="F101" s="4"/>
      <c r="M101" s="4"/>
      <c r="N101" s="4"/>
      <c r="Q101" s="4"/>
      <c r="R101" s="4"/>
      <c r="S101" s="4"/>
      <c r="U101" s="4"/>
      <c r="V101" s="4"/>
    </row>
    <row r="102" spans="4:22" x14ac:dyDescent="0.25">
      <c r="D102" s="4"/>
      <c r="E102" s="4"/>
      <c r="F102" s="4"/>
      <c r="M102" s="4"/>
      <c r="N102" s="4"/>
      <c r="Q102" s="4"/>
      <c r="R102" s="4"/>
      <c r="S102" s="4"/>
      <c r="U102" s="4"/>
      <c r="V102" s="4"/>
    </row>
    <row r="103" spans="4:22" x14ac:dyDescent="0.25">
      <c r="D103" s="4"/>
      <c r="E103" s="4"/>
      <c r="F103" s="4"/>
      <c r="M103" s="4"/>
      <c r="N103" s="4"/>
      <c r="Q103" s="4"/>
      <c r="R103" s="4"/>
      <c r="S103" s="4"/>
      <c r="U103" s="4"/>
      <c r="V103" s="4"/>
    </row>
    <row r="104" spans="4:22" x14ac:dyDescent="0.25">
      <c r="D104" s="4"/>
      <c r="E104" s="4"/>
      <c r="F104" s="4"/>
      <c r="M104" s="4"/>
      <c r="N104" s="4"/>
      <c r="Q104" s="4"/>
      <c r="R104" s="4"/>
      <c r="S104" s="4"/>
      <c r="U104" s="4"/>
      <c r="V104" s="4"/>
    </row>
    <row r="105" spans="4:22" x14ac:dyDescent="0.25">
      <c r="D105" s="4"/>
      <c r="E105" s="4"/>
      <c r="F105" s="4"/>
      <c r="M105" s="4"/>
      <c r="N105" s="4"/>
      <c r="Q105" s="4"/>
      <c r="R105" s="4"/>
      <c r="S105" s="4"/>
      <c r="U105" s="4"/>
      <c r="V105" s="4"/>
    </row>
    <row r="106" spans="4:22" x14ac:dyDescent="0.25">
      <c r="D106" s="4"/>
      <c r="E106" s="4"/>
      <c r="F106" s="4"/>
    </row>
    <row r="114" spans="4:19" x14ac:dyDescent="0.25">
      <c r="D114" s="4"/>
      <c r="E114" s="4"/>
      <c r="F114" s="4"/>
      <c r="Q114" s="4"/>
      <c r="R114" s="4"/>
      <c r="S114" s="4"/>
    </row>
    <row r="115" spans="4:19" x14ac:dyDescent="0.25">
      <c r="D115" s="4"/>
      <c r="E115" s="4"/>
      <c r="F115" s="4"/>
      <c r="Q115" s="4"/>
      <c r="R115" s="4"/>
      <c r="S115" s="4"/>
    </row>
    <row r="116" spans="4:19" x14ac:dyDescent="0.25">
      <c r="D116" s="4"/>
      <c r="E116" s="4"/>
      <c r="F116" s="4"/>
      <c r="Q116" s="4"/>
      <c r="R116" s="4"/>
      <c r="S116" s="4"/>
    </row>
    <row r="117" spans="4:19" x14ac:dyDescent="0.25">
      <c r="D117" s="4"/>
      <c r="E117" s="4"/>
      <c r="F117" s="4"/>
      <c r="Q117" s="4"/>
      <c r="R117" s="4"/>
      <c r="S117" s="4"/>
    </row>
    <row r="118" spans="4:19" x14ac:dyDescent="0.25">
      <c r="D118" s="4"/>
      <c r="E118" s="4"/>
      <c r="F118" s="4"/>
      <c r="Q118" s="4"/>
      <c r="R118" s="4"/>
      <c r="S118" s="4"/>
    </row>
    <row r="119" spans="4:19" x14ac:dyDescent="0.25">
      <c r="D119" s="4"/>
      <c r="E119" s="4"/>
      <c r="F119" s="4"/>
      <c r="Q119" s="4"/>
      <c r="R119" s="4"/>
      <c r="S119" s="4"/>
    </row>
    <row r="120" spans="4:19" x14ac:dyDescent="0.25">
      <c r="D120" s="4"/>
      <c r="E120" s="4"/>
      <c r="F120" s="4"/>
      <c r="Q120" s="4"/>
      <c r="R120" s="4"/>
      <c r="S120" s="4"/>
    </row>
    <row r="121" spans="4:19" x14ac:dyDescent="0.25">
      <c r="D121" s="4"/>
      <c r="E121" s="4"/>
      <c r="F121" s="4"/>
      <c r="Q121" s="4"/>
      <c r="R121" s="4"/>
      <c r="S121" s="4"/>
    </row>
    <row r="122" spans="4:19" x14ac:dyDescent="0.25">
      <c r="D122" s="4"/>
      <c r="E122" s="4"/>
      <c r="F122" s="4"/>
      <c r="Q122" s="4"/>
      <c r="R122" s="4"/>
      <c r="S122" s="4"/>
    </row>
    <row r="123" spans="4:19" x14ac:dyDescent="0.25">
      <c r="D123" s="4"/>
      <c r="E123" s="4"/>
      <c r="F123" s="4"/>
      <c r="Q123" s="4"/>
      <c r="R123" s="4"/>
      <c r="S123" s="4"/>
    </row>
    <row r="124" spans="4:19" x14ac:dyDescent="0.25">
      <c r="D124" s="4"/>
      <c r="E124" s="4"/>
      <c r="F124" s="4"/>
      <c r="Q124" s="4"/>
      <c r="R124" s="4"/>
      <c r="S124" s="4"/>
    </row>
    <row r="125" spans="4:19" x14ac:dyDescent="0.25">
      <c r="D125" s="4"/>
      <c r="E125" s="4"/>
      <c r="F125" s="4"/>
      <c r="Q125" s="4"/>
      <c r="R125" s="4"/>
      <c r="S125" s="4"/>
    </row>
    <row r="126" spans="4:19" x14ac:dyDescent="0.25">
      <c r="D126" s="4"/>
      <c r="E126" s="4"/>
      <c r="F126" s="4"/>
      <c r="Q126" s="4"/>
      <c r="R126" s="4"/>
      <c r="S126" s="4"/>
    </row>
    <row r="127" spans="4:19" x14ac:dyDescent="0.25">
      <c r="D127" s="4"/>
      <c r="E127" s="4"/>
      <c r="F127" s="4"/>
      <c r="Q127" s="4"/>
      <c r="R127" s="4"/>
      <c r="S127" s="4"/>
    </row>
    <row r="128" spans="4:19" x14ac:dyDescent="0.25">
      <c r="D128" s="4"/>
      <c r="E128" s="4"/>
      <c r="F128" s="4"/>
      <c r="Q128" s="4"/>
      <c r="R128" s="4"/>
      <c r="S128" s="4"/>
    </row>
    <row r="129" spans="4:19" x14ac:dyDescent="0.25">
      <c r="D129" s="4"/>
      <c r="E129" s="4"/>
      <c r="F129" s="4"/>
      <c r="Q129" s="4"/>
      <c r="R129" s="4"/>
      <c r="S129" s="4"/>
    </row>
    <row r="130" spans="4:19" x14ac:dyDescent="0.25">
      <c r="D130" s="4"/>
      <c r="E130" s="4"/>
      <c r="F130" s="4"/>
      <c r="Q130" s="4"/>
      <c r="R130" s="4"/>
      <c r="S130" s="4"/>
    </row>
    <row r="131" spans="4:19" x14ac:dyDescent="0.25">
      <c r="D131" s="4"/>
      <c r="E131" s="4"/>
      <c r="F131" s="4"/>
      <c r="Q131" s="4"/>
      <c r="R131" s="4"/>
      <c r="S131" s="4"/>
    </row>
    <row r="132" spans="4:19" x14ac:dyDescent="0.25">
      <c r="D132" s="4"/>
      <c r="E132" s="4"/>
      <c r="F132" s="4"/>
      <c r="Q132" s="4"/>
      <c r="R132" s="4"/>
      <c r="S132" s="4"/>
    </row>
    <row r="133" spans="4:19" x14ac:dyDescent="0.25">
      <c r="D133" s="4"/>
      <c r="E133" s="4"/>
      <c r="F133" s="4"/>
      <c r="Q133" s="4"/>
      <c r="R133" s="4"/>
      <c r="S133" s="4"/>
    </row>
    <row r="134" spans="4:19" x14ac:dyDescent="0.25">
      <c r="D134" s="4"/>
      <c r="E134" s="4"/>
      <c r="F134" s="4"/>
      <c r="Q134" s="4"/>
      <c r="R134" s="4"/>
      <c r="S134" s="4"/>
    </row>
    <row r="135" spans="4:19" x14ac:dyDescent="0.25">
      <c r="D135" s="4"/>
      <c r="E135" s="4"/>
      <c r="F135" s="4"/>
      <c r="Q135" s="4"/>
      <c r="R135" s="4"/>
      <c r="S135" s="4"/>
    </row>
    <row r="136" spans="4:19" x14ac:dyDescent="0.25">
      <c r="D136" s="4"/>
      <c r="E136" s="4"/>
      <c r="F136" s="4"/>
      <c r="Q136" s="4"/>
      <c r="R136" s="4"/>
      <c r="S136" s="4"/>
    </row>
    <row r="137" spans="4:19" x14ac:dyDescent="0.25">
      <c r="D137" s="4"/>
      <c r="E137" s="4"/>
      <c r="F137" s="4"/>
      <c r="Q137" s="4"/>
      <c r="R137" s="4"/>
      <c r="S137" s="4"/>
    </row>
    <row r="138" spans="4:19" x14ac:dyDescent="0.25">
      <c r="D138" s="4"/>
      <c r="E138" s="4"/>
      <c r="F138" s="4"/>
      <c r="Q138" s="4"/>
      <c r="R138" s="4"/>
      <c r="S138" s="4"/>
    </row>
    <row r="139" spans="4:19" x14ac:dyDescent="0.25">
      <c r="D139" s="4"/>
      <c r="E139" s="4"/>
      <c r="F139" s="4"/>
      <c r="Q139" s="4"/>
      <c r="R139" s="4"/>
      <c r="S139" s="4"/>
    </row>
    <row r="140" spans="4:19" x14ac:dyDescent="0.25">
      <c r="D140" s="4"/>
      <c r="E140" s="4"/>
      <c r="F140" s="4"/>
      <c r="Q140" s="4"/>
      <c r="R140" s="4"/>
      <c r="S140" s="4"/>
    </row>
    <row r="141" spans="4:19" x14ac:dyDescent="0.25">
      <c r="D141" s="4"/>
      <c r="E141" s="4"/>
      <c r="F141" s="4"/>
      <c r="Q141" s="4"/>
      <c r="R141" s="4"/>
      <c r="S141" s="4"/>
    </row>
    <row r="142" spans="4:19" x14ac:dyDescent="0.25">
      <c r="D142" s="4"/>
      <c r="E142" s="4"/>
      <c r="F142" s="4"/>
      <c r="Q142" s="4"/>
      <c r="R142" s="4"/>
      <c r="S142" s="4"/>
    </row>
    <row r="143" spans="4:19" x14ac:dyDescent="0.25">
      <c r="D143" s="4"/>
      <c r="E143" s="4"/>
      <c r="F143" s="4"/>
      <c r="Q143" s="4"/>
      <c r="R143" s="4"/>
      <c r="S143" s="4"/>
    </row>
    <row r="144" spans="4:19" x14ac:dyDescent="0.25">
      <c r="D144" s="4"/>
      <c r="E144" s="4"/>
      <c r="F144" s="4"/>
      <c r="Q144" s="4"/>
      <c r="R144" s="4"/>
      <c r="S144" s="4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68"/>
  <sheetViews>
    <sheetView workbookViewId="0">
      <selection activeCell="V46" sqref="V46"/>
    </sheetView>
  </sheetViews>
  <sheetFormatPr defaultRowHeight="15" x14ac:dyDescent="0.25"/>
  <cols>
    <col min="20" max="20" width="12" bestFit="1" customWidth="1"/>
    <col min="21" max="23" width="12" style="5" customWidth="1"/>
  </cols>
  <sheetData>
    <row r="1" spans="1:62" x14ac:dyDescent="0.25">
      <c r="A1">
        <v>1</v>
      </c>
      <c r="B1">
        <v>111217</v>
      </c>
      <c r="E1">
        <v>2</v>
      </c>
      <c r="F1">
        <v>111248</v>
      </c>
      <c r="K1" s="5" t="s">
        <v>113</v>
      </c>
      <c r="L1" s="2"/>
      <c r="M1" s="2"/>
      <c r="N1" s="2"/>
      <c r="O1" s="2" t="s">
        <v>83</v>
      </c>
      <c r="P1">
        <v>1</v>
      </c>
      <c r="Q1">
        <v>2</v>
      </c>
      <c r="R1">
        <v>5</v>
      </c>
      <c r="S1">
        <v>6</v>
      </c>
      <c r="T1">
        <v>7</v>
      </c>
      <c r="U1" s="5">
        <v>8</v>
      </c>
      <c r="V1" s="5">
        <v>9</v>
      </c>
      <c r="W1" s="5">
        <v>10</v>
      </c>
      <c r="X1">
        <v>3</v>
      </c>
      <c r="Y1" s="5">
        <v>111217</v>
      </c>
      <c r="Z1" t="s">
        <v>147</v>
      </c>
      <c r="AB1">
        <v>4</v>
      </c>
      <c r="AC1" s="5" t="s">
        <v>146</v>
      </c>
      <c r="AF1">
        <v>5</v>
      </c>
      <c r="AG1" t="s">
        <v>145</v>
      </c>
      <c r="AJ1">
        <v>6</v>
      </c>
      <c r="AK1" t="s">
        <v>144</v>
      </c>
      <c r="AN1" t="s">
        <v>148</v>
      </c>
      <c r="AR1" t="s">
        <v>149</v>
      </c>
      <c r="AU1">
        <v>7</v>
      </c>
      <c r="AV1" t="s">
        <v>150</v>
      </c>
      <c r="AY1">
        <v>8</v>
      </c>
      <c r="AZ1" t="s">
        <v>151</v>
      </c>
      <c r="BC1">
        <v>9</v>
      </c>
      <c r="BD1" t="s">
        <v>152</v>
      </c>
      <c r="BG1">
        <v>10</v>
      </c>
      <c r="BH1" t="s">
        <v>153</v>
      </c>
    </row>
    <row r="2" spans="1:62" x14ac:dyDescent="0.25">
      <c r="A2" s="5" t="s">
        <v>85</v>
      </c>
      <c r="B2" s="5" t="s">
        <v>86</v>
      </c>
      <c r="C2" s="5" t="s">
        <v>84</v>
      </c>
      <c r="E2" s="5" t="s">
        <v>85</v>
      </c>
      <c r="F2" s="5" t="s">
        <v>86</v>
      </c>
      <c r="G2" s="5" t="s">
        <v>84</v>
      </c>
      <c r="K2" s="5" t="s">
        <v>90</v>
      </c>
      <c r="L2" s="2"/>
      <c r="M2" s="2"/>
      <c r="N2" s="2"/>
      <c r="O2" s="2">
        <v>6248</v>
      </c>
      <c r="P2">
        <v>6198</v>
      </c>
      <c r="Q2">
        <v>6092</v>
      </c>
      <c r="R2">
        <v>6252</v>
      </c>
      <c r="S2">
        <v>6077</v>
      </c>
      <c r="T2">
        <v>5917</v>
      </c>
      <c r="U2" s="5">
        <v>5933</v>
      </c>
      <c r="V2" s="5">
        <v>6073</v>
      </c>
      <c r="W2" s="5">
        <v>5944</v>
      </c>
      <c r="X2" s="5" t="s">
        <v>85</v>
      </c>
      <c r="Y2" s="5" t="s">
        <v>86</v>
      </c>
      <c r="Z2" s="5" t="s">
        <v>84</v>
      </c>
      <c r="AB2" s="5" t="s">
        <v>85</v>
      </c>
      <c r="AC2" s="5" t="s">
        <v>86</v>
      </c>
      <c r="AD2" s="5" t="s">
        <v>84</v>
      </c>
      <c r="AF2" s="5" t="s">
        <v>85</v>
      </c>
      <c r="AG2" s="5" t="s">
        <v>86</v>
      </c>
      <c r="AH2" s="5" t="s">
        <v>84</v>
      </c>
      <c r="AJ2" s="5" t="s">
        <v>85</v>
      </c>
      <c r="AK2" s="5" t="s">
        <v>86</v>
      </c>
      <c r="AL2" s="5" t="s">
        <v>84</v>
      </c>
      <c r="AN2" s="5" t="s">
        <v>85</v>
      </c>
      <c r="AO2" s="5" t="s">
        <v>86</v>
      </c>
      <c r="AP2" s="5" t="s">
        <v>84</v>
      </c>
      <c r="AR2" s="5" t="s">
        <v>85</v>
      </c>
      <c r="AS2" s="5" t="s">
        <v>86</v>
      </c>
      <c r="AT2" s="5" t="s">
        <v>84</v>
      </c>
      <c r="AV2" s="5" t="s">
        <v>85</v>
      </c>
      <c r="AW2" s="5" t="s">
        <v>86</v>
      </c>
      <c r="AX2" s="5" t="s">
        <v>84</v>
      </c>
      <c r="AZ2" s="5" t="s">
        <v>85</v>
      </c>
      <c r="BA2" s="5" t="s">
        <v>86</v>
      </c>
      <c r="BB2" s="5" t="s">
        <v>84</v>
      </c>
      <c r="BD2" s="5" t="s">
        <v>85</v>
      </c>
      <c r="BE2" s="5" t="s">
        <v>86</v>
      </c>
      <c r="BF2" s="5" t="s">
        <v>84</v>
      </c>
      <c r="BH2" s="5" t="s">
        <v>85</v>
      </c>
      <c r="BI2" s="5" t="s">
        <v>86</v>
      </c>
      <c r="BJ2" s="5" t="s">
        <v>84</v>
      </c>
    </row>
    <row r="3" spans="1:62" x14ac:dyDescent="0.25">
      <c r="A3" s="6">
        <v>4.6578499999999998</v>
      </c>
      <c r="B3" s="6">
        <v>1.8000000000000001E-4</v>
      </c>
      <c r="C3" s="6">
        <v>3.5870257276999998E-5</v>
      </c>
      <c r="E3" s="6">
        <v>4.6578499999999998</v>
      </c>
      <c r="F3" s="6">
        <v>6.0000000000000002E-5</v>
      </c>
      <c r="G3" s="6">
        <v>1.2415229596E-5</v>
      </c>
      <c r="K3" s="5" t="s">
        <v>91</v>
      </c>
      <c r="L3" s="2"/>
      <c r="M3" s="2"/>
      <c r="N3" s="2"/>
      <c r="O3" s="2">
        <v>11017</v>
      </c>
      <c r="P3">
        <v>10384</v>
      </c>
      <c r="Q3">
        <v>10162</v>
      </c>
      <c r="R3">
        <v>10491</v>
      </c>
      <c r="S3">
        <v>10172</v>
      </c>
      <c r="T3">
        <v>10067</v>
      </c>
      <c r="U3" s="5">
        <v>10090</v>
      </c>
      <c r="V3" s="5">
        <v>9895</v>
      </c>
      <c r="W3" s="5">
        <v>10076</v>
      </c>
      <c r="X3" s="6">
        <v>4.6578499999999998</v>
      </c>
      <c r="Y3" s="6">
        <v>6.0000000000000002E-5</v>
      </c>
      <c r="Z3" s="6">
        <v>9.5874622664000005E-6</v>
      </c>
      <c r="AB3" s="6">
        <v>4.81846</v>
      </c>
      <c r="AC3" s="6">
        <v>4.0000000000000002E-4</v>
      </c>
      <c r="AD3" s="6">
        <v>6.2290527832000006E-5</v>
      </c>
      <c r="AF3" s="6">
        <v>4.6463700000000001</v>
      </c>
      <c r="AG3" s="6">
        <v>5.0000000000000002E-5</v>
      </c>
      <c r="AH3" s="6">
        <v>2.9845955652E-7</v>
      </c>
      <c r="AJ3" s="6">
        <v>4.6578499999999998</v>
      </c>
      <c r="AK3" s="6">
        <v>1.8000000000000001E-4</v>
      </c>
      <c r="AL3" s="6">
        <v>3.6772219679E-5</v>
      </c>
      <c r="AN3" s="6">
        <v>4.81846</v>
      </c>
      <c r="AO3" s="6">
        <v>9.0000000000000006E-5</v>
      </c>
      <c r="AP3" s="6">
        <v>1.0011946747E-5</v>
      </c>
      <c r="AR3" s="6">
        <v>4.6578499999999998</v>
      </c>
      <c r="AS3" s="6">
        <v>1.8000000000000001E-4</v>
      </c>
      <c r="AT3" s="6">
        <v>3.7711760499000002E-5</v>
      </c>
      <c r="AV3" s="6">
        <v>4.5885999999999996</v>
      </c>
      <c r="AW3" s="6">
        <v>6.0000000000000002E-5</v>
      </c>
      <c r="AX3" s="6">
        <v>2.9904353987000002E-7</v>
      </c>
      <c r="AZ3" s="6">
        <v>4.63924</v>
      </c>
      <c r="BA3" s="6">
        <v>6.0000000000000002E-5</v>
      </c>
      <c r="BB3" s="6">
        <v>2.9895530044000002E-7</v>
      </c>
      <c r="BD3" s="6">
        <v>4.6356900000000003</v>
      </c>
      <c r="BE3" s="6">
        <v>6.0000000000000002E-5</v>
      </c>
      <c r="BF3" s="6">
        <v>2.9860597553000001E-7</v>
      </c>
      <c r="BH3" s="6">
        <v>4.6578499999999998</v>
      </c>
      <c r="BI3" s="6">
        <v>6.0000000000000002E-5</v>
      </c>
      <c r="BJ3" s="6">
        <v>1.0464108704E-5</v>
      </c>
    </row>
    <row r="4" spans="1:62" x14ac:dyDescent="0.25">
      <c r="A4" s="6">
        <v>7.084365</v>
      </c>
      <c r="B4" s="6">
        <v>7.3514367386000007E-2</v>
      </c>
      <c r="C4" s="6">
        <v>1.6638991507999999E-2</v>
      </c>
      <c r="E4" s="6">
        <v>6.8151516667000003</v>
      </c>
      <c r="F4" s="6">
        <v>6.4785576472999998E-2</v>
      </c>
      <c r="G4" s="6">
        <v>1.3048993872E-2</v>
      </c>
      <c r="K4" s="1" t="s">
        <v>92</v>
      </c>
      <c r="L4" s="2"/>
      <c r="M4" s="2"/>
      <c r="N4" s="2"/>
      <c r="O4" s="2">
        <v>3.46143</v>
      </c>
      <c r="P4">
        <v>3.2955800000000002</v>
      </c>
      <c r="Q4">
        <v>3.28234</v>
      </c>
      <c r="R4">
        <v>3.30166</v>
      </c>
      <c r="S4">
        <v>3.2919200000000002</v>
      </c>
      <c r="T4">
        <v>3.3515299999999999</v>
      </c>
      <c r="U4" s="5">
        <v>3.3451900000000001</v>
      </c>
      <c r="V4" s="5">
        <v>3.2061600000000001</v>
      </c>
      <c r="W4" s="5">
        <v>3.3388300000000002</v>
      </c>
      <c r="X4" s="6">
        <v>7.0541650000000002</v>
      </c>
      <c r="Y4" s="6">
        <v>5.8685459625999997E-2</v>
      </c>
      <c r="Z4" s="6">
        <v>9.9446106878000005E-3</v>
      </c>
      <c r="AB4" s="6">
        <v>7.1941879999999996</v>
      </c>
      <c r="AC4" s="6">
        <v>6.7201606644000003E-2</v>
      </c>
      <c r="AD4" s="6">
        <v>1.2707890422E-2</v>
      </c>
      <c r="AF4" s="6">
        <v>7.0732676666999996</v>
      </c>
      <c r="AG4" s="6">
        <v>7.6399859643000001E-2</v>
      </c>
      <c r="AH4" s="6">
        <v>1.7282020148999998E-2</v>
      </c>
      <c r="AJ4" s="6">
        <v>7.1437216667000003</v>
      </c>
      <c r="AK4" s="6">
        <v>7.8163282663999994E-2</v>
      </c>
      <c r="AL4" s="6">
        <v>1.7871871099E-2</v>
      </c>
      <c r="AN4" s="6">
        <v>7.298978</v>
      </c>
      <c r="AO4" s="6">
        <v>4.1780139266000001E-2</v>
      </c>
      <c r="AP4" s="6">
        <v>6.4295014593999996E-3</v>
      </c>
      <c r="AR4" s="6">
        <v>7.2017749999999996</v>
      </c>
      <c r="AS4" s="6">
        <v>8.4018454852999996E-2</v>
      </c>
      <c r="AT4" s="6">
        <v>2.075311245E-2</v>
      </c>
      <c r="AV4" s="6">
        <v>7.1916666666999998</v>
      </c>
      <c r="AW4" s="6">
        <v>7.2887947948000006E-2</v>
      </c>
      <c r="AX4" s="6">
        <v>1.5497939358E-2</v>
      </c>
      <c r="AZ4" s="6">
        <v>6.9275486666999999</v>
      </c>
      <c r="BA4" s="6">
        <v>5.7419872683000001E-2</v>
      </c>
      <c r="BB4" s="6">
        <v>1.1439227793999999E-2</v>
      </c>
      <c r="BD4" s="6">
        <v>7.1803536667000003</v>
      </c>
      <c r="BE4" s="6">
        <v>8.7051723447000004E-2</v>
      </c>
      <c r="BF4" s="6">
        <v>1.9793119775E-2</v>
      </c>
      <c r="BH4" s="6">
        <v>7.084365</v>
      </c>
      <c r="BI4" s="6">
        <v>6.8541747814999998E-2</v>
      </c>
      <c r="BJ4" s="6">
        <v>1.5204380272000001E-2</v>
      </c>
    </row>
    <row r="5" spans="1:62" x14ac:dyDescent="0.25">
      <c r="A5" s="6">
        <v>9.5108800000000002</v>
      </c>
      <c r="B5" s="6">
        <v>0.12109516343</v>
      </c>
      <c r="C5" s="6">
        <v>7.0305855493000002E-2</v>
      </c>
      <c r="E5" s="6">
        <v>8.9724533333000007</v>
      </c>
      <c r="F5" s="6">
        <v>0.11246462409000001</v>
      </c>
      <c r="G5" s="6">
        <v>5.7414876981E-2</v>
      </c>
      <c r="K5" s="5" t="s">
        <v>93</v>
      </c>
      <c r="L5" s="2"/>
      <c r="M5" s="2"/>
      <c r="N5" s="2"/>
      <c r="O5" s="2">
        <v>208</v>
      </c>
      <c r="P5">
        <v>169</v>
      </c>
      <c r="Q5">
        <v>154</v>
      </c>
      <c r="R5">
        <v>171</v>
      </c>
      <c r="S5">
        <v>167</v>
      </c>
      <c r="T5">
        <v>154</v>
      </c>
      <c r="U5" s="5">
        <v>176</v>
      </c>
      <c r="V5" s="5">
        <v>169</v>
      </c>
      <c r="W5" s="5">
        <v>152</v>
      </c>
      <c r="X5" s="6">
        <v>9.4504800000000007</v>
      </c>
      <c r="Y5" s="6">
        <v>9.9748533109999996E-2</v>
      </c>
      <c r="Z5" s="6">
        <v>4.9790498645E-2</v>
      </c>
      <c r="AB5" s="6">
        <v>9.5699159999999992</v>
      </c>
      <c r="AC5" s="6">
        <v>0.10014296412</v>
      </c>
      <c r="AD5" s="6">
        <v>5.1714429441999998E-2</v>
      </c>
      <c r="AF5" s="6">
        <v>9.5001653333</v>
      </c>
      <c r="AG5" s="6">
        <v>0.11981126441000001</v>
      </c>
      <c r="AH5" s="6">
        <v>6.9762271079000002E-2</v>
      </c>
      <c r="AJ5" s="6">
        <v>9.6295933333000008</v>
      </c>
      <c r="AK5" s="6">
        <v>0.11926887808</v>
      </c>
      <c r="AL5" s="6">
        <v>6.9858107683000006E-2</v>
      </c>
      <c r="AN5" s="6">
        <v>9.779496</v>
      </c>
      <c r="AO5" s="6">
        <v>6.7191173810999996E-2</v>
      </c>
      <c r="AP5" s="6">
        <v>2.9577784288000002E-2</v>
      </c>
      <c r="AR5" s="6">
        <v>9.7456999999999994</v>
      </c>
      <c r="AS5" s="6">
        <v>0.12976822791000001</v>
      </c>
      <c r="AT5" s="6">
        <v>7.7345482844000002E-2</v>
      </c>
      <c r="AV5" s="6">
        <v>9.7947333333</v>
      </c>
      <c r="AW5" s="6">
        <v>0.12243493493</v>
      </c>
      <c r="AX5" s="6">
        <v>7.1345550618000006E-2</v>
      </c>
      <c r="AZ5" s="6">
        <v>9.2158573333000007</v>
      </c>
      <c r="BA5" s="6">
        <v>0.10896835799</v>
      </c>
      <c r="BB5" s="6">
        <v>5.6442490982999999E-2</v>
      </c>
      <c r="BD5" s="6">
        <v>9.7250173333000003</v>
      </c>
      <c r="BE5" s="6">
        <v>0.11591933868</v>
      </c>
      <c r="BF5" s="6">
        <v>6.6227855119000006E-2</v>
      </c>
      <c r="BH5" s="6">
        <v>9.5108800000000002</v>
      </c>
      <c r="BI5" s="6">
        <v>0.10873907615</v>
      </c>
      <c r="BJ5" s="6">
        <v>6.1812224950000001E-2</v>
      </c>
    </row>
    <row r="6" spans="1:62" x14ac:dyDescent="0.25">
      <c r="A6" s="6">
        <v>11.937395</v>
      </c>
      <c r="B6" s="6">
        <v>0.10426969003</v>
      </c>
      <c r="C6" s="6">
        <v>7.6998944710999995E-2</v>
      </c>
      <c r="E6" s="6">
        <v>11.129754999999999</v>
      </c>
      <c r="F6" s="6">
        <v>0.10015996063</v>
      </c>
      <c r="G6" s="6">
        <v>7.3053197971999995E-2</v>
      </c>
      <c r="K6" s="5" t="s">
        <v>94</v>
      </c>
      <c r="L6" s="2"/>
      <c r="M6" s="2"/>
      <c r="N6" s="2"/>
      <c r="O6" s="2">
        <v>199</v>
      </c>
      <c r="P6">
        <v>173</v>
      </c>
      <c r="Q6">
        <v>174</v>
      </c>
      <c r="R6">
        <v>169</v>
      </c>
      <c r="S6">
        <v>172</v>
      </c>
      <c r="T6">
        <v>149</v>
      </c>
      <c r="U6" s="5">
        <v>157</v>
      </c>
      <c r="V6" s="5">
        <v>150</v>
      </c>
      <c r="W6" s="5">
        <v>154</v>
      </c>
      <c r="X6" s="6">
        <v>11.846795</v>
      </c>
      <c r="Y6" s="6">
        <v>0.10400949985999999</v>
      </c>
      <c r="Z6" s="6">
        <v>6.9133851172999999E-2</v>
      </c>
      <c r="AB6" s="6">
        <v>11.945644</v>
      </c>
      <c r="AC6" s="6">
        <v>0.10102798012</v>
      </c>
      <c r="AD6" s="6">
        <v>7.2304194402000005E-2</v>
      </c>
      <c r="AF6" s="6">
        <v>11.927063</v>
      </c>
      <c r="AG6" s="6">
        <v>0.10679089769</v>
      </c>
      <c r="AH6" s="6">
        <v>8.0005712551999994E-2</v>
      </c>
      <c r="AJ6" s="6">
        <v>12.115465</v>
      </c>
      <c r="AK6" s="6">
        <v>0.10480644963000001</v>
      </c>
      <c r="AL6" s="6">
        <v>8.0227559628999995E-2</v>
      </c>
      <c r="AN6" s="6">
        <v>12.260014</v>
      </c>
      <c r="AO6" s="6">
        <v>8.3649846264999994E-2</v>
      </c>
      <c r="AP6" s="6">
        <v>5.6323394345E-2</v>
      </c>
      <c r="AR6" s="6">
        <v>12.289624999999999</v>
      </c>
      <c r="AS6" s="6">
        <v>0.10870352487</v>
      </c>
      <c r="AT6" s="6">
        <v>8.1944224036999996E-2</v>
      </c>
      <c r="AV6" s="6">
        <v>12.3978</v>
      </c>
      <c r="AW6" s="6">
        <v>0.10429179179</v>
      </c>
      <c r="AX6" s="6">
        <v>7.8499873836999995E-2</v>
      </c>
      <c r="AZ6" s="6">
        <v>11.504166</v>
      </c>
      <c r="BA6" s="6">
        <v>0.10522374087</v>
      </c>
      <c r="BB6" s="6">
        <v>7.6836938896000004E-2</v>
      </c>
      <c r="BD6" s="6">
        <v>12.269681</v>
      </c>
      <c r="BE6" s="6">
        <v>9.5754008015999995E-2</v>
      </c>
      <c r="BF6" s="6">
        <v>6.8770489697999995E-2</v>
      </c>
      <c r="BH6" s="6">
        <v>11.937395</v>
      </c>
      <c r="BI6" s="6">
        <v>0.11117353308</v>
      </c>
      <c r="BJ6" s="6">
        <v>8.1035141879000003E-2</v>
      </c>
    </row>
    <row r="7" spans="1:62" x14ac:dyDescent="0.25">
      <c r="A7" s="6">
        <v>14.363910000000001</v>
      </c>
      <c r="B7" s="6">
        <v>8.2680014474000002E-2</v>
      </c>
      <c r="C7" s="6">
        <v>6.8046033857000005E-2</v>
      </c>
      <c r="E7" s="6">
        <v>13.287056667</v>
      </c>
      <c r="F7" s="6">
        <v>6.3553586809000001E-2</v>
      </c>
      <c r="G7" s="6">
        <v>5.5306716619000003E-2</v>
      </c>
      <c r="K7" s="5" t="s">
        <v>95</v>
      </c>
      <c r="L7" s="2"/>
      <c r="M7" s="2"/>
      <c r="N7" s="2"/>
      <c r="O7" s="2">
        <v>3</v>
      </c>
      <c r="P7">
        <v>8</v>
      </c>
      <c r="Q7">
        <v>5</v>
      </c>
      <c r="R7">
        <v>13</v>
      </c>
      <c r="S7">
        <v>5</v>
      </c>
      <c r="T7">
        <v>9</v>
      </c>
      <c r="U7" s="5">
        <v>0</v>
      </c>
      <c r="V7" s="5">
        <v>1</v>
      </c>
      <c r="W7" s="5">
        <v>5</v>
      </c>
      <c r="X7" s="6">
        <v>14.24311</v>
      </c>
      <c r="Y7" s="6">
        <v>8.5638446492999995E-2</v>
      </c>
      <c r="Z7" s="6">
        <v>6.7101592503000004E-2</v>
      </c>
      <c r="AB7" s="6">
        <v>14.321372</v>
      </c>
      <c r="AC7" s="6">
        <v>8.2851113077999999E-2</v>
      </c>
      <c r="AD7" s="6">
        <v>6.3879372704000001E-2</v>
      </c>
      <c r="AF7" s="6">
        <v>14.353960667000001</v>
      </c>
      <c r="AG7" s="6">
        <v>7.8779191304000004E-2</v>
      </c>
      <c r="AH7" s="6">
        <v>6.5043026727999997E-2</v>
      </c>
      <c r="AJ7" s="6">
        <v>14.601336667</v>
      </c>
      <c r="AK7" s="6">
        <v>8.0620345866999996E-2</v>
      </c>
      <c r="AL7" s="6">
        <v>6.345228604E-2</v>
      </c>
      <c r="AN7" s="6">
        <v>14.740532</v>
      </c>
      <c r="AO7" s="6">
        <v>8.5729788387999994E-2</v>
      </c>
      <c r="AP7" s="6">
        <v>6.5886646356E-2</v>
      </c>
      <c r="AR7" s="6">
        <v>14.833550000000001</v>
      </c>
      <c r="AS7" s="6">
        <v>7.5144857556999997E-2</v>
      </c>
      <c r="AT7" s="6">
        <v>6.0300092622999998E-2</v>
      </c>
      <c r="AV7" s="6">
        <v>15.000866667</v>
      </c>
      <c r="AW7" s="6">
        <v>8.5710710711000004E-2</v>
      </c>
      <c r="AX7" s="6">
        <v>7.2217255798999999E-2</v>
      </c>
      <c r="AZ7" s="6">
        <v>13.792474667</v>
      </c>
      <c r="BA7" s="6">
        <v>6.3346439493000006E-2</v>
      </c>
      <c r="BB7" s="6">
        <v>5.9262830161999999E-2</v>
      </c>
      <c r="BD7" s="6">
        <v>14.814344667</v>
      </c>
      <c r="BE7" s="6">
        <v>7.7968436873999999E-2</v>
      </c>
      <c r="BF7" s="6">
        <v>6.2393747951999999E-2</v>
      </c>
      <c r="BH7" s="6">
        <v>14.363910000000001</v>
      </c>
      <c r="BI7" s="6">
        <v>7.7465667914999994E-2</v>
      </c>
      <c r="BJ7" s="6">
        <v>6.4568177769000007E-2</v>
      </c>
    </row>
    <row r="8" spans="1:62" x14ac:dyDescent="0.25">
      <c r="A8" s="6">
        <v>16.790424999999999</v>
      </c>
      <c r="B8" s="6">
        <v>7.4478350018000003E-2</v>
      </c>
      <c r="C8" s="6">
        <v>5.9031854543999999E-2</v>
      </c>
      <c r="E8" s="6">
        <v>15.444358333</v>
      </c>
      <c r="F8" s="6">
        <v>6.6322136089999997E-2</v>
      </c>
      <c r="G8" s="6">
        <v>5.3607950465999997E-2</v>
      </c>
      <c r="K8" s="5" t="s">
        <v>96</v>
      </c>
      <c r="L8" s="2"/>
      <c r="M8" s="2"/>
      <c r="N8" s="2"/>
      <c r="O8" s="2">
        <v>0</v>
      </c>
      <c r="P8">
        <v>0</v>
      </c>
      <c r="Q8">
        <v>0</v>
      </c>
      <c r="R8">
        <v>0</v>
      </c>
      <c r="S8">
        <v>0</v>
      </c>
      <c r="T8">
        <v>0</v>
      </c>
      <c r="U8" s="5">
        <v>0</v>
      </c>
      <c r="V8" s="5">
        <v>0</v>
      </c>
      <c r="W8" s="5">
        <v>0</v>
      </c>
      <c r="X8" s="6">
        <v>16.639424999999999</v>
      </c>
      <c r="Y8" s="6">
        <v>4.5543447889999998E-2</v>
      </c>
      <c r="Z8" s="6">
        <v>4.8468921232000001E-2</v>
      </c>
      <c r="AB8" s="6">
        <v>16.697099999999999</v>
      </c>
      <c r="AC8" s="6">
        <v>4.5952753760999998E-2</v>
      </c>
      <c r="AD8" s="6">
        <v>4.9729517271000001E-2</v>
      </c>
      <c r="AF8" s="6">
        <v>16.780858333000001</v>
      </c>
      <c r="AG8" s="6">
        <v>7.0536940810999996E-2</v>
      </c>
      <c r="AH8" s="6">
        <v>5.6695104909000003E-2</v>
      </c>
      <c r="AJ8" s="6">
        <v>17.087208333</v>
      </c>
      <c r="AK8" s="6">
        <v>7.1942888792999996E-2</v>
      </c>
      <c r="AL8" s="6">
        <v>5.8251258191999999E-2</v>
      </c>
      <c r="AN8" s="6">
        <v>17.221050000000002</v>
      </c>
      <c r="AO8" s="6">
        <v>8.2022065473000005E-2</v>
      </c>
      <c r="AP8" s="6">
        <v>6.5687311057E-2</v>
      </c>
      <c r="AR8" s="6">
        <v>17.377475</v>
      </c>
      <c r="AS8" s="6">
        <v>6.9773056493999994E-2</v>
      </c>
      <c r="AT8" s="6">
        <v>5.6728256873000003E-2</v>
      </c>
      <c r="AV8" s="6">
        <v>17.603933333000001</v>
      </c>
      <c r="AW8" s="6">
        <v>6.9381881881999993E-2</v>
      </c>
      <c r="AX8" s="6">
        <v>5.7322191059000001E-2</v>
      </c>
      <c r="AZ8" s="6">
        <v>16.080783332999999</v>
      </c>
      <c r="BA8" s="6">
        <v>6.7278287462E-2</v>
      </c>
      <c r="BB8" s="6">
        <v>5.6832032795000001E-2</v>
      </c>
      <c r="BD8" s="6">
        <v>17.359008332999998</v>
      </c>
      <c r="BE8" s="6">
        <v>7.0077655311000006E-2</v>
      </c>
      <c r="BF8" s="6">
        <v>6.3398263100000005E-2</v>
      </c>
      <c r="BH8" s="6">
        <v>16.790424999999999</v>
      </c>
      <c r="BI8" s="6">
        <v>7.2784019975000003E-2</v>
      </c>
      <c r="BJ8" s="6">
        <v>6.0492545914000002E-2</v>
      </c>
    </row>
    <row r="9" spans="1:62" x14ac:dyDescent="0.25">
      <c r="A9" s="6">
        <v>19.216940000000001</v>
      </c>
      <c r="B9" s="6">
        <v>0.10240019298</v>
      </c>
      <c r="C9" s="6">
        <v>7.3573335116999997E-2</v>
      </c>
      <c r="E9" s="6">
        <v>17.601659999999999</v>
      </c>
      <c r="F9" s="6">
        <v>6.0169804356000001E-2</v>
      </c>
      <c r="G9" s="6">
        <v>4.8590082862999998E-2</v>
      </c>
      <c r="K9" s="5" t="s">
        <v>97</v>
      </c>
      <c r="L9" s="2"/>
      <c r="M9" s="2"/>
      <c r="N9" s="2"/>
      <c r="O9" s="2">
        <v>12560</v>
      </c>
      <c r="P9">
        <v>12726</v>
      </c>
      <c r="Q9">
        <v>12451</v>
      </c>
      <c r="R9">
        <v>12732</v>
      </c>
      <c r="S9">
        <v>12412</v>
      </c>
      <c r="T9">
        <v>12165</v>
      </c>
      <c r="U9" s="5">
        <v>12225</v>
      </c>
      <c r="V9" s="5">
        <v>12361</v>
      </c>
      <c r="W9" s="5">
        <v>12258</v>
      </c>
      <c r="X9" s="6">
        <v>19.035740000000001</v>
      </c>
      <c r="Y9" s="6">
        <v>0.13188041351999999</v>
      </c>
      <c r="Z9" s="6">
        <v>8.5914035742999995E-2</v>
      </c>
      <c r="AB9" s="6">
        <v>19.072828000000001</v>
      </c>
      <c r="AC9" s="6">
        <v>0.12539995914999999</v>
      </c>
      <c r="AD9" s="6">
        <v>7.9543079744000003E-2</v>
      </c>
      <c r="AF9" s="6">
        <v>19.207756</v>
      </c>
      <c r="AG9" s="6">
        <v>0.10063907305</v>
      </c>
      <c r="AH9" s="6">
        <v>7.2581515712E-2</v>
      </c>
      <c r="AJ9" s="6">
        <v>19.573080000000001</v>
      </c>
      <c r="AK9" s="6">
        <v>0.10966828728</v>
      </c>
      <c r="AL9" s="6">
        <v>7.5283347614000004E-2</v>
      </c>
      <c r="AN9" s="6">
        <v>19.701568000000002</v>
      </c>
      <c r="AO9" s="6">
        <v>0.11638632664</v>
      </c>
      <c r="AP9" s="6">
        <v>8.1783526994000003E-2</v>
      </c>
      <c r="AR9" s="6">
        <v>19.921399999999998</v>
      </c>
      <c r="AS9" s="6">
        <v>0.10496137132</v>
      </c>
      <c r="AT9" s="6">
        <v>7.2687185335000001E-2</v>
      </c>
      <c r="AV9" s="6">
        <v>20.207000000000001</v>
      </c>
      <c r="AW9" s="6">
        <v>0.11480230230000001</v>
      </c>
      <c r="AX9" s="6">
        <v>8.1770502011000001E-2</v>
      </c>
      <c r="AZ9" s="6">
        <v>18.369091999999998</v>
      </c>
      <c r="BA9" s="6">
        <v>6.6342133183999993E-2</v>
      </c>
      <c r="BB9" s="6">
        <v>5.1192232727999998E-2</v>
      </c>
      <c r="BD9" s="6">
        <v>19.903672</v>
      </c>
      <c r="BE9" s="6">
        <v>0.10909318637</v>
      </c>
      <c r="BF9" s="6">
        <v>7.9603019753999998E-2</v>
      </c>
      <c r="BH9" s="6">
        <v>19.216940000000001</v>
      </c>
      <c r="BI9" s="6">
        <v>0.10561797753</v>
      </c>
      <c r="BJ9" s="6">
        <v>7.5478680263000003E-2</v>
      </c>
    </row>
    <row r="10" spans="1:62" x14ac:dyDescent="0.25">
      <c r="A10" s="6">
        <v>21.643454999999999</v>
      </c>
      <c r="B10" s="6">
        <v>7.0196598722E-2</v>
      </c>
      <c r="C10" s="6">
        <v>5.8953541626999999E-2</v>
      </c>
      <c r="E10" s="6">
        <v>19.758961667000001</v>
      </c>
      <c r="F10" s="6">
        <v>0.10046757721000001</v>
      </c>
      <c r="G10" s="6">
        <v>6.7416074401999995E-2</v>
      </c>
      <c r="K10" s="5" t="s">
        <v>98</v>
      </c>
      <c r="L10" s="2"/>
      <c r="M10" s="2"/>
      <c r="N10" s="2"/>
      <c r="O10" s="2">
        <v>4704</v>
      </c>
      <c r="P10">
        <v>3857</v>
      </c>
      <c r="Q10">
        <v>3798</v>
      </c>
      <c r="R10">
        <v>4012</v>
      </c>
      <c r="S10">
        <v>3833</v>
      </c>
      <c r="T10">
        <v>3816</v>
      </c>
      <c r="U10" s="5">
        <v>3795</v>
      </c>
      <c r="V10" s="5">
        <v>3607</v>
      </c>
      <c r="W10" s="5">
        <v>3759</v>
      </c>
      <c r="X10" s="6">
        <v>21.432054999999998</v>
      </c>
      <c r="Y10" s="6">
        <v>7.7745180218000004E-2</v>
      </c>
      <c r="Z10" s="6">
        <v>6.6732482253999997E-2</v>
      </c>
      <c r="AB10" s="6">
        <v>21.448556</v>
      </c>
      <c r="AC10" s="6">
        <v>7.8766423855000003E-2</v>
      </c>
      <c r="AD10" s="6">
        <v>6.2879136924999995E-2</v>
      </c>
      <c r="AF10" s="6">
        <v>21.634653666999998</v>
      </c>
      <c r="AG10" s="6">
        <v>7.1014752434000003E-2</v>
      </c>
      <c r="AH10" s="6">
        <v>5.7553472704999997E-2</v>
      </c>
      <c r="AJ10" s="6">
        <v>22.058951666999999</v>
      </c>
      <c r="AK10" s="6">
        <v>7.1327466305999995E-2</v>
      </c>
      <c r="AL10" s="6">
        <v>5.8434820860999999E-2</v>
      </c>
      <c r="AN10" s="6">
        <v>22.182086000000002</v>
      </c>
      <c r="AO10" s="6">
        <v>7.8133478024999994E-2</v>
      </c>
      <c r="AP10" s="6">
        <v>6.5553819917999995E-2</v>
      </c>
      <c r="AR10" s="6">
        <v>22.465325</v>
      </c>
      <c r="AS10" s="6">
        <v>7.2549492999000001E-2</v>
      </c>
      <c r="AT10" s="6">
        <v>6.1188411424999999E-2</v>
      </c>
      <c r="AV10" s="6">
        <v>22.810066667000001</v>
      </c>
      <c r="AW10" s="6">
        <v>7.0570570570999996E-2</v>
      </c>
      <c r="AX10" s="6">
        <v>6.1402635589999997E-2</v>
      </c>
      <c r="AZ10" s="6">
        <v>20.657400667000001</v>
      </c>
      <c r="BA10" s="6">
        <v>0.14142170630000001</v>
      </c>
      <c r="BB10" s="6">
        <v>9.5166789808000002E-2</v>
      </c>
      <c r="BD10" s="6">
        <v>22.448335666999998</v>
      </c>
      <c r="BE10" s="6">
        <v>7.2457414829999997E-2</v>
      </c>
      <c r="BF10" s="6">
        <v>6.5633627585999998E-2</v>
      </c>
      <c r="BH10" s="6">
        <v>21.643454999999999</v>
      </c>
      <c r="BI10" s="6">
        <v>7.8901373282999995E-2</v>
      </c>
      <c r="BJ10" s="6">
        <v>6.4846228044999996E-2</v>
      </c>
    </row>
    <row r="11" spans="1:62" x14ac:dyDescent="0.25">
      <c r="A11" s="6">
        <v>24.069970000000001</v>
      </c>
      <c r="B11" s="6">
        <v>5.1501628272E-2</v>
      </c>
      <c r="C11" s="6">
        <v>4.3871323245000003E-2</v>
      </c>
      <c r="E11" s="6">
        <v>21.916263333</v>
      </c>
      <c r="F11" s="6">
        <v>6.2938353636000005E-2</v>
      </c>
      <c r="G11" s="6">
        <v>5.5209206518999999E-2</v>
      </c>
      <c r="K11" s="5" t="s">
        <v>99</v>
      </c>
      <c r="L11" s="2"/>
      <c r="M11" s="2"/>
      <c r="N11" s="2"/>
      <c r="O11" s="2">
        <v>3</v>
      </c>
      <c r="P11">
        <v>1</v>
      </c>
      <c r="Q11">
        <v>7</v>
      </c>
      <c r="R11">
        <v>1</v>
      </c>
      <c r="S11">
        <v>6</v>
      </c>
      <c r="T11">
        <v>5</v>
      </c>
      <c r="U11" s="5">
        <v>5</v>
      </c>
      <c r="V11" s="5">
        <v>2</v>
      </c>
      <c r="W11" s="5">
        <v>5</v>
      </c>
      <c r="X11" s="6">
        <v>23.82837</v>
      </c>
      <c r="Y11" s="6">
        <v>5.7278569432999998E-2</v>
      </c>
      <c r="Z11" s="6">
        <v>5.1321195158000002E-2</v>
      </c>
      <c r="AB11" s="6">
        <v>23.824283999999999</v>
      </c>
      <c r="AC11" s="6">
        <v>5.8138743276999999E-2</v>
      </c>
      <c r="AD11" s="6">
        <v>5.3734675817999997E-2</v>
      </c>
      <c r="AF11" s="6">
        <v>24.061551333000001</v>
      </c>
      <c r="AG11" s="6">
        <v>5.5127515976999997E-2</v>
      </c>
      <c r="AH11" s="6">
        <v>5.0852461229000001E-2</v>
      </c>
      <c r="AJ11" s="6">
        <v>24.544823333</v>
      </c>
      <c r="AK11" s="6">
        <v>5.2187826942999997E-2</v>
      </c>
      <c r="AL11" s="6">
        <v>4.8112910015000003E-2</v>
      </c>
      <c r="AN11" s="6">
        <v>24.662604000000002</v>
      </c>
      <c r="AO11" s="6">
        <v>7.0356303129E-2</v>
      </c>
      <c r="AP11" s="6">
        <v>6.2002610069999999E-2</v>
      </c>
      <c r="AR11" s="6">
        <v>25.009250000000002</v>
      </c>
      <c r="AS11" s="6">
        <v>5.2812650893000003E-2</v>
      </c>
      <c r="AT11" s="6">
        <v>4.9221832791000002E-2</v>
      </c>
      <c r="AV11" s="6">
        <v>25.413133333000001</v>
      </c>
      <c r="AW11" s="6">
        <v>0.10172672672999999</v>
      </c>
      <c r="AX11" s="6">
        <v>8.4373374808000001E-2</v>
      </c>
      <c r="AZ11" s="6">
        <v>22.945709333</v>
      </c>
      <c r="BA11" s="6">
        <v>2.3778318667E-2</v>
      </c>
      <c r="BB11" s="6">
        <v>3.0058477952E-2</v>
      </c>
      <c r="BD11" s="6">
        <v>24.992999333</v>
      </c>
      <c r="BE11" s="6">
        <v>5.4671843687000003E-2</v>
      </c>
      <c r="BF11" s="6">
        <v>5.2069445406000003E-2</v>
      </c>
      <c r="BH11" s="6">
        <v>24.069970000000001</v>
      </c>
      <c r="BI11" s="6">
        <v>5.5867665418E-2</v>
      </c>
      <c r="BJ11" s="6">
        <v>5.2870477733999999E-2</v>
      </c>
    </row>
    <row r="12" spans="1:62" x14ac:dyDescent="0.25">
      <c r="A12" s="6">
        <v>26.496485</v>
      </c>
      <c r="B12" s="6">
        <v>8.3644916173999995E-2</v>
      </c>
      <c r="C12" s="6">
        <v>7.3780774083999995E-2</v>
      </c>
      <c r="E12" s="6">
        <v>24.073564999999999</v>
      </c>
      <c r="F12" s="6">
        <v>5.0326073582000003E-2</v>
      </c>
      <c r="G12" s="6">
        <v>4.2932989658999998E-2</v>
      </c>
      <c r="K12" s="5" t="s">
        <v>100</v>
      </c>
      <c r="L12" s="2"/>
      <c r="M12" s="2"/>
      <c r="N12" s="2"/>
      <c r="O12" s="2">
        <v>8.2549299999999999</v>
      </c>
      <c r="P12">
        <v>7.6053499999999996</v>
      </c>
      <c r="Q12">
        <v>7.57233</v>
      </c>
      <c r="R12">
        <v>7.6311400000000003</v>
      </c>
      <c r="S12">
        <v>7.52637</v>
      </c>
      <c r="T12">
        <v>7.6327400000000001</v>
      </c>
      <c r="U12" s="5">
        <v>7.6229100000000001</v>
      </c>
      <c r="V12" s="5">
        <v>7.3191699999999997</v>
      </c>
      <c r="W12" s="5">
        <v>7.6080800000000002</v>
      </c>
      <c r="X12" s="6">
        <v>26.224685000000001</v>
      </c>
      <c r="Y12" s="6">
        <v>6.6848281642999996E-2</v>
      </c>
      <c r="Z12" s="6">
        <v>5.8689179781000002E-2</v>
      </c>
      <c r="AB12" s="6">
        <v>26.200012000000001</v>
      </c>
      <c r="AC12" s="6">
        <v>6.7193137722000001E-2</v>
      </c>
      <c r="AD12" s="6">
        <v>6.0550122305000002E-2</v>
      </c>
      <c r="AF12" s="6">
        <v>26.488448999999999</v>
      </c>
      <c r="AG12" s="6">
        <v>8.5468554023000007E-2</v>
      </c>
      <c r="AH12" s="6">
        <v>7.5251237136999993E-2</v>
      </c>
      <c r="AJ12" s="6">
        <v>27.030695000000001</v>
      </c>
      <c r="AK12" s="6">
        <v>8.1543479599000004E-2</v>
      </c>
      <c r="AL12" s="6">
        <v>7.5687840115000002E-2</v>
      </c>
      <c r="AN12" s="6">
        <v>27.143122000000002</v>
      </c>
      <c r="AO12" s="6">
        <v>8.4735033459999998E-2</v>
      </c>
      <c r="AP12" s="6">
        <v>6.9605631995E-2</v>
      </c>
      <c r="AR12" s="6">
        <v>27.553175</v>
      </c>
      <c r="AS12" s="6">
        <v>7.9973442781000006E-2</v>
      </c>
      <c r="AT12" s="6">
        <v>7.1956288775999994E-2</v>
      </c>
      <c r="AV12" s="6">
        <v>28.016200000000001</v>
      </c>
      <c r="AW12" s="6">
        <v>5.1488988988999999E-2</v>
      </c>
      <c r="AX12" s="6">
        <v>5.7617645974999999E-2</v>
      </c>
      <c r="AZ12" s="6">
        <v>25.234017999999999</v>
      </c>
      <c r="BA12" s="6">
        <v>0.10147912376</v>
      </c>
      <c r="BB12" s="6">
        <v>8.2171491062999993E-2</v>
      </c>
      <c r="BD12" s="6">
        <v>27.537662999999998</v>
      </c>
      <c r="BE12" s="6">
        <v>8.4293587173999998E-2</v>
      </c>
      <c r="BF12" s="6">
        <v>7.6865098785000002E-2</v>
      </c>
      <c r="BH12" s="6">
        <v>26.496485</v>
      </c>
      <c r="BI12" s="6">
        <v>8.5393258427000004E-2</v>
      </c>
      <c r="BJ12" s="6">
        <v>7.3855237583E-2</v>
      </c>
    </row>
    <row r="13" spans="1:62" x14ac:dyDescent="0.25">
      <c r="A13" s="6">
        <v>28.922999999999998</v>
      </c>
      <c r="B13" s="6">
        <v>3.0454709925999999E-2</v>
      </c>
      <c r="C13" s="6">
        <v>3.6047441306000003E-2</v>
      </c>
      <c r="E13" s="6">
        <v>26.230866667000001</v>
      </c>
      <c r="F13" s="6">
        <v>6.0846560846999999E-2</v>
      </c>
      <c r="G13" s="6">
        <v>5.4141189429000001E-2</v>
      </c>
      <c r="K13" s="1" t="s">
        <v>101</v>
      </c>
      <c r="L13" s="2"/>
      <c r="M13" s="2">
        <f>(R13-O13)/O13</f>
        <v>2.4774220032840716E-2</v>
      </c>
      <c r="N13" s="2"/>
      <c r="O13" s="2">
        <v>0.19488</v>
      </c>
      <c r="P13">
        <v>0.199402</v>
      </c>
      <c r="Q13">
        <v>0.19683899999999999</v>
      </c>
      <c r="R13">
        <v>0.199708</v>
      </c>
      <c r="S13">
        <v>0.19937299999999999</v>
      </c>
      <c r="T13">
        <v>0.199318</v>
      </c>
      <c r="U13" s="5">
        <v>0.199377</v>
      </c>
      <c r="V13" s="5">
        <v>0.19961000000000001</v>
      </c>
      <c r="W13" s="5">
        <v>0.19936400000000001</v>
      </c>
      <c r="X13" s="6">
        <v>28.620999999999999</v>
      </c>
      <c r="Y13" s="6">
        <v>5.0642637608000002E-2</v>
      </c>
      <c r="Z13" s="6">
        <v>5.0141039243999999E-2</v>
      </c>
      <c r="AB13" s="6">
        <v>28.57574</v>
      </c>
      <c r="AC13" s="6">
        <v>4.5476206684999999E-2</v>
      </c>
      <c r="AD13" s="6">
        <v>4.831628919E-2</v>
      </c>
      <c r="AF13" s="6">
        <v>28.915346667000001</v>
      </c>
      <c r="AG13" s="6">
        <v>2.8310338649E-2</v>
      </c>
      <c r="AH13" s="6">
        <v>3.4225869721000002E-2</v>
      </c>
      <c r="AJ13" s="6">
        <v>29.516566666999999</v>
      </c>
      <c r="AK13" s="6">
        <v>3.8402363221999997E-2</v>
      </c>
      <c r="AL13" s="6">
        <v>4.2542985881999999E-2</v>
      </c>
      <c r="AN13" s="6">
        <v>29.623640000000002</v>
      </c>
      <c r="AO13" s="6">
        <v>3.9157171279000001E-2</v>
      </c>
      <c r="AP13" s="6">
        <v>4.2327269426999999E-2</v>
      </c>
      <c r="AR13" s="6">
        <v>30.097100000000001</v>
      </c>
      <c r="AS13" s="6">
        <v>3.6697247705999997E-2</v>
      </c>
      <c r="AT13" s="6">
        <v>4.2042553788000002E-2</v>
      </c>
      <c r="AV13" s="6">
        <v>30.619266667000002</v>
      </c>
      <c r="AW13" s="6">
        <v>4.0540540541000002E-2</v>
      </c>
      <c r="AX13" s="6">
        <v>4.6599977007999997E-2</v>
      </c>
      <c r="AZ13" s="6">
        <v>27.522326667000002</v>
      </c>
      <c r="BA13" s="6">
        <v>3.1517194034000003E-2</v>
      </c>
      <c r="BB13" s="6">
        <v>3.5692292856000001E-2</v>
      </c>
      <c r="BD13" s="6">
        <v>30.082326667</v>
      </c>
      <c r="BE13" s="6">
        <v>3.9266032063999999E-2</v>
      </c>
      <c r="BF13" s="6">
        <v>4.4308374508999999E-2</v>
      </c>
      <c r="BH13" s="6">
        <v>28.922999999999998</v>
      </c>
      <c r="BI13" s="6">
        <v>2.7215980024999999E-2</v>
      </c>
      <c r="BJ13" s="6">
        <v>3.1900653585000001E-2</v>
      </c>
    </row>
    <row r="14" spans="1:62" x14ac:dyDescent="0.25">
      <c r="A14" s="6">
        <v>31.349515</v>
      </c>
      <c r="B14" s="6">
        <v>6.1994934266000001E-2</v>
      </c>
      <c r="C14" s="6">
        <v>7.4535849947999999E-2</v>
      </c>
      <c r="E14" s="6">
        <v>28.388168332999999</v>
      </c>
      <c r="F14" s="6">
        <v>4.4912021656000001E-2</v>
      </c>
      <c r="G14" s="6">
        <v>4.474682629E-2</v>
      </c>
      <c r="K14" s="5" t="s">
        <v>102</v>
      </c>
      <c r="L14" s="2"/>
      <c r="M14" s="2"/>
      <c r="N14" s="2"/>
      <c r="O14" s="2">
        <v>0</v>
      </c>
      <c r="P14">
        <v>0</v>
      </c>
      <c r="Q14">
        <v>0</v>
      </c>
      <c r="R14">
        <v>0</v>
      </c>
      <c r="S14">
        <v>0</v>
      </c>
      <c r="T14">
        <v>0</v>
      </c>
      <c r="U14" s="5">
        <v>0</v>
      </c>
      <c r="V14" s="5">
        <v>0</v>
      </c>
      <c r="W14" s="5">
        <v>0</v>
      </c>
      <c r="X14" s="6">
        <v>31.017315</v>
      </c>
      <c r="Y14" s="6">
        <v>4.1422184968E-2</v>
      </c>
      <c r="Z14" s="6">
        <v>4.8200176868000003E-2</v>
      </c>
      <c r="AB14" s="6">
        <v>30.951467999999998</v>
      </c>
      <c r="AC14" s="6">
        <v>4.2072298999000002E-2</v>
      </c>
      <c r="AD14" s="6">
        <v>4.6970762579999999E-2</v>
      </c>
      <c r="AF14" s="6">
        <v>31.342244333</v>
      </c>
      <c r="AG14" s="6">
        <v>6.5221286508000006E-2</v>
      </c>
      <c r="AH14" s="6">
        <v>7.8771873209000004E-2</v>
      </c>
      <c r="AJ14" s="6">
        <v>32.002438333000001</v>
      </c>
      <c r="AK14" s="6">
        <v>4.9479967998000002E-2</v>
      </c>
      <c r="AL14" s="6">
        <v>5.9914387827000003E-2</v>
      </c>
      <c r="AN14" s="6">
        <v>32.104157999999998</v>
      </c>
      <c r="AO14" s="6">
        <v>5.8057514921000003E-2</v>
      </c>
      <c r="AP14" s="6">
        <v>6.0330005558999998E-2</v>
      </c>
      <c r="AR14" s="6">
        <v>32.641024999999999</v>
      </c>
      <c r="AS14" s="6">
        <v>4.7380492516000003E-2</v>
      </c>
      <c r="AT14" s="6">
        <v>5.8717999474999998E-2</v>
      </c>
      <c r="AV14" s="6">
        <v>33.222333333000002</v>
      </c>
      <c r="AW14" s="6">
        <v>3.1531531532000001E-2</v>
      </c>
      <c r="AX14" s="6">
        <v>4.1576345897000003E-2</v>
      </c>
      <c r="AZ14" s="6">
        <v>29.810635333</v>
      </c>
      <c r="BA14" s="6">
        <v>3.8631966548000003E-2</v>
      </c>
      <c r="BB14" s="6">
        <v>4.1824761292000003E-2</v>
      </c>
      <c r="BD14" s="6">
        <v>32.626990333000002</v>
      </c>
      <c r="BE14" s="6">
        <v>5.8930360720999997E-2</v>
      </c>
      <c r="BF14" s="6">
        <v>7.2708204927000003E-2</v>
      </c>
      <c r="BH14" s="6">
        <v>31.349515</v>
      </c>
      <c r="BI14" s="6">
        <v>6.6354556804000001E-2</v>
      </c>
      <c r="BJ14" s="6">
        <v>7.7681230747999999E-2</v>
      </c>
    </row>
    <row r="15" spans="1:62" x14ac:dyDescent="0.25">
      <c r="A15" s="6">
        <v>33.776029999999999</v>
      </c>
      <c r="B15" s="6">
        <v>1.0794837776E-2</v>
      </c>
      <c r="C15" s="6">
        <v>1.5374855410000001E-2</v>
      </c>
      <c r="E15" s="6">
        <v>30.545470000000002</v>
      </c>
      <c r="F15" s="6">
        <v>3.7775316844999997E-2</v>
      </c>
      <c r="G15" s="6">
        <v>4.2340087149999997E-2</v>
      </c>
      <c r="K15" s="1" t="s">
        <v>103</v>
      </c>
      <c r="L15" s="2"/>
      <c r="M15" s="2"/>
      <c r="N15" s="2">
        <f>(R15-O15)/O15</f>
        <v>7.3986249121750516E-2</v>
      </c>
      <c r="O15" s="2">
        <v>1594.08</v>
      </c>
      <c r="P15">
        <v>1939.79</v>
      </c>
      <c r="Q15">
        <v>1923.58</v>
      </c>
      <c r="R15">
        <v>1712.02</v>
      </c>
      <c r="S15">
        <v>2093.5</v>
      </c>
      <c r="T15">
        <v>1914.19</v>
      </c>
      <c r="U15" s="5">
        <v>1939.28</v>
      </c>
      <c r="V15" s="5">
        <v>1707.63</v>
      </c>
      <c r="W15" s="5">
        <v>2036.01</v>
      </c>
      <c r="X15" s="6">
        <v>33.413629999999998</v>
      </c>
      <c r="Y15" s="6">
        <v>3.3948030176000003E-2</v>
      </c>
      <c r="Z15" s="6">
        <v>4.0978410558E-2</v>
      </c>
      <c r="AB15" s="6">
        <v>33.327196000000001</v>
      </c>
      <c r="AC15" s="6">
        <v>3.0499012866999999E-2</v>
      </c>
      <c r="AD15" s="6">
        <v>3.8823560824999999E-2</v>
      </c>
      <c r="AF15" s="6">
        <v>33.769142000000002</v>
      </c>
      <c r="AG15" s="6">
        <v>1.0571582154E-2</v>
      </c>
      <c r="AH15" s="6">
        <v>1.6231131589000001E-2</v>
      </c>
      <c r="AJ15" s="6">
        <v>34.488309999999998</v>
      </c>
      <c r="AK15" s="6">
        <v>3.1571173611000002E-2</v>
      </c>
      <c r="AL15" s="6">
        <v>4.2507706068999999E-2</v>
      </c>
      <c r="AN15" s="6">
        <v>34.584676000000002</v>
      </c>
      <c r="AO15" s="6">
        <v>3.9338035810999997E-2</v>
      </c>
      <c r="AP15" s="6">
        <v>4.5875754728999997E-2</v>
      </c>
      <c r="AR15" s="6">
        <v>35.184950000000001</v>
      </c>
      <c r="AS15" s="6">
        <v>3.2170449057999997E-2</v>
      </c>
      <c r="AT15" s="6">
        <v>4.2929969763000002E-2</v>
      </c>
      <c r="AV15" s="6">
        <v>35.825400000000002</v>
      </c>
      <c r="AW15" s="6">
        <v>4.2605105104999999E-2</v>
      </c>
      <c r="AX15" s="6">
        <v>6.0510593458E-2</v>
      </c>
      <c r="AZ15" s="6">
        <v>32.098944000000003</v>
      </c>
      <c r="BA15" s="6">
        <v>5.2736691007E-2</v>
      </c>
      <c r="BB15" s="6">
        <v>6.5632972181000004E-2</v>
      </c>
      <c r="BD15" s="6">
        <v>35.171653999999997</v>
      </c>
      <c r="BE15" s="6">
        <v>3.4005511022000001E-2</v>
      </c>
      <c r="BF15" s="6">
        <v>4.6351432312E-2</v>
      </c>
      <c r="BH15" s="6">
        <v>33.776029999999999</v>
      </c>
      <c r="BI15" s="6">
        <v>9.8002496878999996E-3</v>
      </c>
      <c r="BJ15" s="6">
        <v>1.4486844969999999E-2</v>
      </c>
    </row>
    <row r="16" spans="1:62" x14ac:dyDescent="0.25">
      <c r="A16" s="6">
        <v>36.202545000000001</v>
      </c>
      <c r="B16" s="6">
        <v>3.6545651912000002E-2</v>
      </c>
      <c r="C16" s="6">
        <v>5.2393482337000002E-2</v>
      </c>
      <c r="E16" s="6">
        <v>32.702771667</v>
      </c>
      <c r="F16" s="6">
        <v>2.9408145686999999E-2</v>
      </c>
      <c r="G16" s="6">
        <v>3.6694201118000001E-2</v>
      </c>
      <c r="K16" s="5" t="s">
        <v>104</v>
      </c>
      <c r="L16" s="2"/>
      <c r="M16" s="2"/>
      <c r="N16" s="2"/>
      <c r="O16" s="4">
        <v>1.5732400000000001E-12</v>
      </c>
      <c r="P16" s="6">
        <v>1.9144199999999998E-12</v>
      </c>
      <c r="Q16" s="6">
        <v>1.8984199999999999E-12</v>
      </c>
      <c r="R16" s="6">
        <v>1.6896299999999999E-12</v>
      </c>
      <c r="S16" s="6">
        <v>2.0661200000000001E-12</v>
      </c>
      <c r="T16" s="6">
        <v>1.8891499999999999E-12</v>
      </c>
      <c r="U16" s="6">
        <v>1.91392E-12</v>
      </c>
      <c r="V16" s="6">
        <v>1.6853000000000001E-12</v>
      </c>
      <c r="W16" s="6">
        <v>2.0093800000000001E-12</v>
      </c>
      <c r="X16" s="6">
        <v>35.809944999999999</v>
      </c>
      <c r="Y16" s="6">
        <v>4.0234702430999997E-2</v>
      </c>
      <c r="Z16" s="6">
        <v>5.2421064078999997E-2</v>
      </c>
      <c r="AB16" s="6">
        <v>35.702924000000003</v>
      </c>
      <c r="AC16" s="6">
        <v>4.9152426986000003E-2</v>
      </c>
      <c r="AD16" s="6">
        <v>6.4584342830000002E-2</v>
      </c>
      <c r="AF16" s="6">
        <v>36.196039667000001</v>
      </c>
      <c r="AG16" s="6">
        <v>3.7149853670000003E-2</v>
      </c>
      <c r="AH16" s="6">
        <v>5.2875724503000002E-2</v>
      </c>
      <c r="AJ16" s="6">
        <v>36.974181667000003</v>
      </c>
      <c r="AK16" s="6">
        <v>2.0985906825000001E-2</v>
      </c>
      <c r="AL16" s="6">
        <v>3.2588793311000001E-2</v>
      </c>
      <c r="AN16" s="6">
        <v>37.065193999999998</v>
      </c>
      <c r="AO16" s="6">
        <v>2.7943570266000001E-2</v>
      </c>
      <c r="AP16" s="6">
        <v>3.6654121169999998E-2</v>
      </c>
      <c r="AR16" s="6">
        <v>37.728875000000002</v>
      </c>
      <c r="AS16" s="6">
        <v>2.6014002897E-2</v>
      </c>
      <c r="AT16" s="6">
        <v>4.2352324092000002E-2</v>
      </c>
      <c r="AV16" s="6">
        <v>38.428466667000002</v>
      </c>
      <c r="AW16" s="6">
        <v>2.4024024024000001E-2</v>
      </c>
      <c r="AX16" s="6">
        <v>4.1268029663999999E-2</v>
      </c>
      <c r="AZ16" s="6">
        <v>34.387252666999998</v>
      </c>
      <c r="BA16" s="6">
        <v>1.1733133620000001E-2</v>
      </c>
      <c r="BB16" s="6">
        <v>1.6905334859999999E-2</v>
      </c>
      <c r="BD16" s="6">
        <v>37.716317666999998</v>
      </c>
      <c r="BE16" s="6">
        <v>2.6052104207999999E-2</v>
      </c>
      <c r="BF16" s="6">
        <v>4.4908275866999997E-2</v>
      </c>
      <c r="BH16" s="6">
        <v>36.202545000000001</v>
      </c>
      <c r="BI16" s="6">
        <v>3.8826466916000002E-2</v>
      </c>
      <c r="BJ16" s="6">
        <v>5.2396595274999999E-2</v>
      </c>
    </row>
    <row r="17" spans="1:62" x14ac:dyDescent="0.25">
      <c r="A17" s="6">
        <v>38.629060000000003</v>
      </c>
      <c r="B17" s="6">
        <v>2.5871426848E-2</v>
      </c>
      <c r="C17" s="6">
        <v>4.4235409424999997E-2</v>
      </c>
      <c r="E17" s="6">
        <v>34.860073333000003</v>
      </c>
      <c r="F17" s="6">
        <v>2.9408145686999999E-2</v>
      </c>
      <c r="G17" s="6">
        <v>4.0161678054999997E-2</v>
      </c>
      <c r="K17" s="5" t="s">
        <v>105</v>
      </c>
      <c r="L17" s="2"/>
      <c r="M17" s="2"/>
      <c r="N17" s="2"/>
      <c r="O17" s="2">
        <v>26.203800000000001</v>
      </c>
      <c r="P17">
        <v>24.303999999999998</v>
      </c>
      <c r="Q17">
        <v>25.327200000000001</v>
      </c>
      <c r="R17">
        <v>26.029199999999999</v>
      </c>
      <c r="S17">
        <v>24.078800000000001</v>
      </c>
      <c r="T17">
        <v>24.2547</v>
      </c>
      <c r="U17" s="5">
        <v>24.189900000000002</v>
      </c>
      <c r="V17" s="5">
        <v>26.4053</v>
      </c>
      <c r="W17" s="5">
        <v>23.7301</v>
      </c>
      <c r="X17" s="6">
        <v>38.20626</v>
      </c>
      <c r="Y17" s="6">
        <v>1.6415199775999999E-2</v>
      </c>
      <c r="Z17" s="6">
        <v>2.8956595578E-2</v>
      </c>
      <c r="AB17" s="6">
        <v>38.078651999999998</v>
      </c>
      <c r="AC17" s="6">
        <v>1.8517257812000001E-2</v>
      </c>
      <c r="AD17" s="6">
        <v>3.2201279100000001E-2</v>
      </c>
      <c r="AF17" s="6">
        <v>38.622937333000003</v>
      </c>
      <c r="AG17" s="6">
        <v>2.5742101177000001E-2</v>
      </c>
      <c r="AH17" s="6">
        <v>4.7437187173000002E-2</v>
      </c>
      <c r="AJ17" s="6">
        <v>39.460053332999998</v>
      </c>
      <c r="AK17" s="6">
        <v>2.3816850268000001E-2</v>
      </c>
      <c r="AL17" s="6">
        <v>4.2034449756E-2</v>
      </c>
      <c r="AN17" s="6">
        <v>39.545712000000002</v>
      </c>
      <c r="AO17" s="6">
        <v>2.9933080123E-2</v>
      </c>
      <c r="AP17" s="6">
        <v>4.3895808148000003E-2</v>
      </c>
      <c r="AR17" s="6">
        <v>40.272799999999997</v>
      </c>
      <c r="AS17" s="6">
        <v>1.7262192177999999E-2</v>
      </c>
      <c r="AT17" s="6">
        <v>3.4546899409E-2</v>
      </c>
      <c r="AV17" s="6">
        <v>41.031533332999999</v>
      </c>
      <c r="AW17" s="6">
        <v>1.2512512513E-2</v>
      </c>
      <c r="AX17" s="6">
        <v>2.3944427497000001E-2</v>
      </c>
      <c r="AZ17" s="6">
        <v>36.675561332999997</v>
      </c>
      <c r="BA17" s="6">
        <v>4.3999251077E-2</v>
      </c>
      <c r="BB17" s="6">
        <v>6.3729237066999997E-2</v>
      </c>
      <c r="BD17" s="6">
        <v>40.260981332999997</v>
      </c>
      <c r="BE17" s="6">
        <v>1.7973446894E-2</v>
      </c>
      <c r="BF17" s="6">
        <v>3.5063819224000002E-2</v>
      </c>
      <c r="BH17" s="6">
        <v>38.629060000000003</v>
      </c>
      <c r="BI17" s="6">
        <v>2.1285892633999999E-2</v>
      </c>
      <c r="BJ17" s="6">
        <v>3.5047964866000002E-2</v>
      </c>
    </row>
    <row r="18" spans="1:62" x14ac:dyDescent="0.25">
      <c r="A18" s="6">
        <v>41.055574999999997</v>
      </c>
      <c r="B18" s="6">
        <v>1.4232300083999999E-2</v>
      </c>
      <c r="C18" s="6">
        <v>2.9532816157999998E-2</v>
      </c>
      <c r="E18" s="6">
        <v>37.017375000000001</v>
      </c>
      <c r="F18" s="6">
        <v>2.1040974529000001E-2</v>
      </c>
      <c r="G18" s="6">
        <v>3.1203044703000001E-2</v>
      </c>
      <c r="X18" s="6">
        <v>40.602575000000002</v>
      </c>
      <c r="Y18" s="6">
        <v>2.0536462698999999E-2</v>
      </c>
      <c r="Z18" s="6">
        <v>3.8816130467999997E-2</v>
      </c>
      <c r="AB18" s="6">
        <v>40.45438</v>
      </c>
      <c r="AC18" s="6">
        <v>1.9061883041999999E-2</v>
      </c>
      <c r="AD18" s="6">
        <v>3.4302991424E-2</v>
      </c>
      <c r="AF18" s="6">
        <v>41.049835000000002</v>
      </c>
      <c r="AG18" s="6">
        <v>1.3617631248999999E-2</v>
      </c>
      <c r="AH18" s="6">
        <v>2.5240738334999999E-2</v>
      </c>
      <c r="AJ18" s="6">
        <v>41.945925000000003</v>
      </c>
      <c r="AK18" s="6">
        <v>1.4339343960000001E-2</v>
      </c>
      <c r="AL18" s="6">
        <v>3.0198301986000001E-2</v>
      </c>
      <c r="AN18" s="6">
        <v>42.026229999999998</v>
      </c>
      <c r="AO18" s="6">
        <v>2.2608066558E-2</v>
      </c>
      <c r="AP18" s="6">
        <v>3.7055207558999999E-2</v>
      </c>
      <c r="AR18" s="6">
        <v>42.816724999999998</v>
      </c>
      <c r="AS18" s="6">
        <v>2.0823273781000001E-2</v>
      </c>
      <c r="AT18" s="6">
        <v>4.5610188824000003E-2</v>
      </c>
      <c r="AV18" s="6">
        <v>43.634599999999999</v>
      </c>
      <c r="AW18" s="6">
        <v>2.0020020020000001E-2</v>
      </c>
      <c r="AX18" s="6">
        <v>4.4790171083999998E-2</v>
      </c>
      <c r="AZ18" s="6">
        <v>38.96387</v>
      </c>
      <c r="BA18" s="6">
        <v>1.6413905012000001E-2</v>
      </c>
      <c r="BB18" s="6">
        <v>2.8267731987E-2</v>
      </c>
      <c r="BD18" s="6">
        <v>42.805644999999998</v>
      </c>
      <c r="BE18" s="6">
        <v>2.1292585169999999E-2</v>
      </c>
      <c r="BF18" s="6">
        <v>4.5914274056000001E-2</v>
      </c>
      <c r="BH18" s="6">
        <v>41.055574999999997</v>
      </c>
      <c r="BI18" s="6">
        <v>1.5730337079000001E-2</v>
      </c>
      <c r="BJ18" s="6">
        <v>3.2104850465000001E-2</v>
      </c>
    </row>
    <row r="19" spans="1:62" x14ac:dyDescent="0.25">
      <c r="A19" s="6">
        <v>43.482089999999999</v>
      </c>
      <c r="B19" s="6">
        <v>1.8453745024999999E-2</v>
      </c>
      <c r="C19" s="6">
        <v>4.3148837329000003E-2</v>
      </c>
      <c r="E19" s="6">
        <v>39.174676667</v>
      </c>
      <c r="F19" s="6">
        <v>2.3440383905999999E-2</v>
      </c>
      <c r="G19" s="6">
        <v>4.1879210351E-2</v>
      </c>
      <c r="X19" s="6">
        <v>42.998890000000003</v>
      </c>
      <c r="Y19" s="6">
        <v>2.4797429449999998E-2</v>
      </c>
      <c r="Z19" s="6">
        <v>5.1780802299999998E-2</v>
      </c>
      <c r="AB19" s="6">
        <v>42.830108000000003</v>
      </c>
      <c r="AC19" s="6">
        <v>2.10361495E-2</v>
      </c>
      <c r="AD19" s="6">
        <v>4.3099153340000002E-2</v>
      </c>
      <c r="AF19" s="6">
        <v>43.476732667</v>
      </c>
      <c r="AG19" s="6">
        <v>1.8336021024000001E-2</v>
      </c>
      <c r="AH19" s="6">
        <v>4.5081141088000001E-2</v>
      </c>
      <c r="AJ19" s="6">
        <v>44.431796667</v>
      </c>
      <c r="AK19" s="6">
        <v>1.2800787741E-2</v>
      </c>
      <c r="AL19" s="6">
        <v>3.0514306772999999E-2</v>
      </c>
      <c r="AN19" s="6">
        <v>44.506748000000002</v>
      </c>
      <c r="AO19" s="6">
        <v>1.7001266051999999E-2</v>
      </c>
      <c r="AP19" s="6">
        <v>3.4047974973000002E-2</v>
      </c>
      <c r="AR19" s="6">
        <v>45.36065</v>
      </c>
      <c r="AS19" s="6">
        <v>1.1105746016E-2</v>
      </c>
      <c r="AT19" s="6">
        <v>2.70368871E-2</v>
      </c>
      <c r="AV19" s="6">
        <v>46.237666666999999</v>
      </c>
      <c r="AW19" s="6">
        <v>9.8223223223000006E-3</v>
      </c>
      <c r="AX19" s="6">
        <v>2.8839171643000001E-2</v>
      </c>
      <c r="AZ19" s="6">
        <v>41.252178667000003</v>
      </c>
      <c r="BA19" s="6">
        <v>1.3730262747E-2</v>
      </c>
      <c r="BB19" s="6">
        <v>2.7465634103E-2</v>
      </c>
      <c r="BD19" s="6">
        <v>45.350308667</v>
      </c>
      <c r="BE19" s="6">
        <v>8.2665330661E-3</v>
      </c>
      <c r="BF19" s="6">
        <v>2.3317260978999998E-2</v>
      </c>
      <c r="BH19" s="6">
        <v>43.482089999999999</v>
      </c>
      <c r="BI19" s="6">
        <v>1.8414481898000001E-2</v>
      </c>
      <c r="BJ19" s="6">
        <v>4.1191008995E-2</v>
      </c>
    </row>
    <row r="20" spans="1:62" x14ac:dyDescent="0.25">
      <c r="A20" s="6">
        <v>45.908605000000001</v>
      </c>
      <c r="B20" s="6">
        <v>9.2871788686999992E-3</v>
      </c>
      <c r="C20" s="6">
        <v>2.4687653973999999E-2</v>
      </c>
      <c r="E20" s="6">
        <v>41.331978333000002</v>
      </c>
      <c r="F20" s="6">
        <v>8.1826012058999996E-3</v>
      </c>
      <c r="G20" s="6">
        <v>1.6256046796000002E-2</v>
      </c>
      <c r="X20" s="6">
        <v>45.395204999999997</v>
      </c>
      <c r="Y20" s="6">
        <v>1.1316010059000001E-2</v>
      </c>
      <c r="Z20" s="6">
        <v>2.9865308409999999E-2</v>
      </c>
      <c r="AB20" s="6">
        <v>45.205835999999998</v>
      </c>
      <c r="AC20" s="6">
        <v>1.3343318129E-2</v>
      </c>
      <c r="AD20" s="6">
        <v>3.4886964207E-2</v>
      </c>
      <c r="AF20" s="6">
        <v>45.903630333000002</v>
      </c>
      <c r="AG20" s="6">
        <v>9.6159589082000004E-3</v>
      </c>
      <c r="AH20" s="6">
        <v>2.5815869423000001E-2</v>
      </c>
      <c r="AJ20" s="6">
        <v>46.917668333000002</v>
      </c>
      <c r="AK20" s="6">
        <v>9.4775063081000005E-3</v>
      </c>
      <c r="AL20" s="6">
        <v>2.6711528625000001E-2</v>
      </c>
      <c r="AN20" s="6">
        <v>46.987265999999998</v>
      </c>
      <c r="AO20" s="6">
        <v>1.4288298065E-2</v>
      </c>
      <c r="AP20" s="6">
        <v>3.1283162386999998E-2</v>
      </c>
      <c r="AR20" s="6">
        <v>47.904575000000001</v>
      </c>
      <c r="AS20" s="6">
        <v>4.1042974407999996E-3</v>
      </c>
      <c r="AT20" s="6">
        <v>1.1487700098E-2</v>
      </c>
      <c r="AV20" s="6">
        <v>48.840733333000003</v>
      </c>
      <c r="AW20" s="6">
        <v>8.3833833834000004E-3</v>
      </c>
      <c r="AX20" s="6">
        <v>2.2747657404000001E-2</v>
      </c>
      <c r="AZ20" s="6">
        <v>43.540487333000002</v>
      </c>
      <c r="BA20" s="6">
        <v>1.9472008987000002E-2</v>
      </c>
      <c r="BB20" s="6">
        <v>4.5382932381000003E-2</v>
      </c>
      <c r="BD20" s="6">
        <v>47.894972332999998</v>
      </c>
      <c r="BE20" s="6">
        <v>4.1332665330999999E-3</v>
      </c>
      <c r="BF20" s="6">
        <v>1.1367935398E-2</v>
      </c>
      <c r="BH20" s="6">
        <v>45.908605000000001</v>
      </c>
      <c r="BI20" s="6">
        <v>1.0549313358000001E-2</v>
      </c>
      <c r="BJ20" s="6">
        <v>2.8808954093000001E-2</v>
      </c>
    </row>
    <row r="21" spans="1:62" x14ac:dyDescent="0.25">
      <c r="A21" s="6">
        <v>48.335120000000003</v>
      </c>
      <c r="B21" s="6">
        <v>6.9352309733000002E-3</v>
      </c>
      <c r="C21" s="6">
        <v>2.3187980279000001E-2</v>
      </c>
      <c r="E21" s="6">
        <v>43.489280000000001</v>
      </c>
      <c r="F21" s="6">
        <v>2.0794881259999998E-2</v>
      </c>
      <c r="G21" s="6">
        <v>4.3205824743999997E-2</v>
      </c>
      <c r="X21" s="6">
        <v>47.791519999999998</v>
      </c>
      <c r="Y21" s="6">
        <v>5.4484492874999997E-3</v>
      </c>
      <c r="Z21" s="6">
        <v>1.4424071287E-2</v>
      </c>
      <c r="AB21" s="6">
        <v>47.581564</v>
      </c>
      <c r="AC21" s="6">
        <v>4.6293144530000002E-3</v>
      </c>
      <c r="AD21" s="6">
        <v>1.1262332470000001E-2</v>
      </c>
      <c r="AF21" s="6">
        <v>48.330528000000001</v>
      </c>
      <c r="AG21" s="6">
        <v>6.3310040016999998E-3</v>
      </c>
      <c r="AH21" s="6">
        <v>1.9567021277E-2</v>
      </c>
      <c r="AJ21" s="6">
        <v>49.40354</v>
      </c>
      <c r="AK21" s="6">
        <v>8.7389993230000008E-3</v>
      </c>
      <c r="AL21" s="6">
        <v>3.0879333139000001E-2</v>
      </c>
      <c r="AN21" s="6">
        <v>49.467784000000002</v>
      </c>
      <c r="AO21" s="6">
        <v>1.4378730330999999E-2</v>
      </c>
      <c r="AP21" s="6">
        <v>4.1392212648999997E-2</v>
      </c>
      <c r="AR21" s="6">
        <v>50.448500000000003</v>
      </c>
      <c r="AS21" s="6">
        <v>1.0683244809E-2</v>
      </c>
      <c r="AT21" s="6">
        <v>4.1210201287000002E-2</v>
      </c>
      <c r="AV21" s="6">
        <v>51.443800000000003</v>
      </c>
      <c r="AW21" s="6">
        <v>4.0665665666000002E-3</v>
      </c>
      <c r="AX21" s="6">
        <v>1.7816426787999998E-2</v>
      </c>
      <c r="AZ21" s="6">
        <v>45.828795999999997</v>
      </c>
      <c r="BA21" s="6">
        <v>9.4239530674999992E-3</v>
      </c>
      <c r="BB21" s="6">
        <v>2.7714665565000001E-2</v>
      </c>
      <c r="BD21" s="6">
        <v>50.439636</v>
      </c>
      <c r="BE21" s="6">
        <v>8.9554108216000003E-3</v>
      </c>
      <c r="BF21" s="6">
        <v>3.0254474217000001E-2</v>
      </c>
      <c r="BH21" s="6">
        <v>48.335120000000003</v>
      </c>
      <c r="BI21" s="6">
        <v>6.0549313358000002E-3</v>
      </c>
      <c r="BJ21" s="6">
        <v>2.0100999795000001E-2</v>
      </c>
    </row>
    <row r="22" spans="1:62" x14ac:dyDescent="0.25">
      <c r="A22" s="6">
        <v>50.761634999999998</v>
      </c>
      <c r="B22" s="6">
        <v>6.7543119044999999E-3</v>
      </c>
      <c r="C22" s="6">
        <v>2.2814929514999999E-2</v>
      </c>
      <c r="E22" s="6">
        <v>45.646581667</v>
      </c>
      <c r="F22" s="6">
        <v>9.9052540912999993E-3</v>
      </c>
      <c r="G22" s="6">
        <v>2.3843857321E-2</v>
      </c>
      <c r="X22" s="6">
        <v>50.187835</v>
      </c>
      <c r="Y22" s="6">
        <v>1.0687342833E-2</v>
      </c>
      <c r="Z22" s="6">
        <v>3.4800168595E-2</v>
      </c>
      <c r="AB22" s="6">
        <v>49.957292000000002</v>
      </c>
      <c r="AC22" s="6">
        <v>9.7351759820000008E-3</v>
      </c>
      <c r="AD22" s="6">
        <v>2.8524032445999999E-2</v>
      </c>
      <c r="AF22" s="6">
        <v>50.757425667</v>
      </c>
      <c r="AG22" s="6">
        <v>6.2712775487999998E-3</v>
      </c>
      <c r="AH22" s="6">
        <v>2.0872480999E-2</v>
      </c>
      <c r="AJ22" s="6">
        <v>51.889411666999997</v>
      </c>
      <c r="AK22" s="6">
        <v>5.5388023878000002E-3</v>
      </c>
      <c r="AL22" s="6">
        <v>2.0816324785999998E-2</v>
      </c>
      <c r="AN22" s="6">
        <v>51.948301999999998</v>
      </c>
      <c r="AO22" s="6">
        <v>5.0642069090000002E-3</v>
      </c>
      <c r="AP22" s="6">
        <v>1.34287794E-2</v>
      </c>
      <c r="AR22" s="6">
        <v>52.992424999999997</v>
      </c>
      <c r="AS22" s="6">
        <v>3.1385803959E-3</v>
      </c>
      <c r="AT22" s="6">
        <v>1.3720769148E-2</v>
      </c>
      <c r="AV22" s="6">
        <v>54.046866667000003</v>
      </c>
      <c r="AW22" s="6">
        <v>4.8173173173000003E-3</v>
      </c>
      <c r="AX22" s="6">
        <v>2.2983897813E-2</v>
      </c>
      <c r="AZ22" s="6">
        <v>48.117104667</v>
      </c>
      <c r="BA22" s="6">
        <v>5.2424639580999997E-3</v>
      </c>
      <c r="BB22" s="6">
        <v>1.4906217007999999E-2</v>
      </c>
      <c r="BD22" s="6">
        <v>52.984299667000002</v>
      </c>
      <c r="BE22" s="6">
        <v>2.1918837675000001E-3</v>
      </c>
      <c r="BF22" s="6">
        <v>9.0886739183000005E-3</v>
      </c>
      <c r="BH22" s="6">
        <v>50.761634999999998</v>
      </c>
      <c r="BI22" s="6">
        <v>5.3058676654000004E-3</v>
      </c>
      <c r="BJ22" s="6">
        <v>1.5964380851E-2</v>
      </c>
    </row>
    <row r="23" spans="1:62" x14ac:dyDescent="0.25">
      <c r="A23" s="6">
        <v>53.18815</v>
      </c>
      <c r="B23" s="6">
        <v>3.0756241707999999E-3</v>
      </c>
      <c r="C23" s="6">
        <v>1.1781260444E-2</v>
      </c>
      <c r="E23" s="6">
        <v>47.803883333000002</v>
      </c>
      <c r="F23" s="6">
        <v>4.8603420696000004E-3</v>
      </c>
      <c r="G23" s="6">
        <v>1.4307766818999999E-2</v>
      </c>
      <c r="R23">
        <f>32^3/88/400</f>
        <v>0.93090909090909091</v>
      </c>
      <c r="S23">
        <f>S24/8</f>
        <v>1.024</v>
      </c>
      <c r="X23" s="6">
        <v>52.584150000000001</v>
      </c>
      <c r="Y23" s="6">
        <v>2.5845208159000002E-3</v>
      </c>
      <c r="Z23" s="6">
        <v>9.9539068029000002E-3</v>
      </c>
      <c r="AB23" s="6">
        <v>52.333019999999998</v>
      </c>
      <c r="AC23" s="6">
        <v>4.3570018381000001E-3</v>
      </c>
      <c r="AD23" s="6">
        <v>1.526121316E-2</v>
      </c>
      <c r="AF23" s="6">
        <v>53.184323333000002</v>
      </c>
      <c r="AG23" s="6">
        <v>3.0460490950999998E-3</v>
      </c>
      <c r="AH23" s="6">
        <v>1.3088051909E-2</v>
      </c>
      <c r="AJ23" s="6">
        <v>54.375283332999999</v>
      </c>
      <c r="AK23" s="6">
        <v>4.4925841589999998E-3</v>
      </c>
      <c r="AL23" s="6">
        <v>1.892359746E-2</v>
      </c>
      <c r="AN23" s="6">
        <v>54.428820000000002</v>
      </c>
      <c r="AO23" s="6">
        <v>7.7771748960000003E-3</v>
      </c>
      <c r="AP23" s="6">
        <v>2.5197380762999998E-2</v>
      </c>
      <c r="AR23" s="6">
        <v>55.536349999999999</v>
      </c>
      <c r="AS23" s="6">
        <v>4.4060840174000001E-3</v>
      </c>
      <c r="AT23" s="6">
        <v>1.9417332038000001E-2</v>
      </c>
      <c r="AV23" s="6">
        <v>56.649933333</v>
      </c>
      <c r="AW23" s="6">
        <v>2.7527527528000001E-3</v>
      </c>
      <c r="AX23" s="6">
        <v>1.4201583824E-2</v>
      </c>
      <c r="AZ23" s="6">
        <v>50.405413332999998</v>
      </c>
      <c r="BA23" s="6">
        <v>6.1786182362999998E-3</v>
      </c>
      <c r="BB23" s="6">
        <v>2.1343327862000001E-2</v>
      </c>
      <c r="BD23" s="6">
        <v>55.528963333</v>
      </c>
      <c r="BE23" s="6">
        <v>3.8201402805999999E-3</v>
      </c>
      <c r="BF23" s="6">
        <v>2.0638757351999999E-2</v>
      </c>
      <c r="BH23" s="6">
        <v>53.18815</v>
      </c>
      <c r="BI23" s="6">
        <v>3.8077403246000001E-3</v>
      </c>
      <c r="BJ23" s="6">
        <v>1.4416584553E-2</v>
      </c>
    </row>
    <row r="24" spans="1:62" x14ac:dyDescent="0.25">
      <c r="A24" s="6">
        <v>55.614665000000002</v>
      </c>
      <c r="B24" s="6">
        <v>4.6435894342999997E-3</v>
      </c>
      <c r="C24" s="6">
        <v>2.0671984899999999E-2</v>
      </c>
      <c r="E24" s="6">
        <v>49.961185</v>
      </c>
      <c r="F24" s="6">
        <v>1.0643533899E-2</v>
      </c>
      <c r="G24" s="6">
        <v>3.6420159525000002E-2</v>
      </c>
      <c r="R24">
        <f>64^3/115/400</f>
        <v>5.6987826086956526</v>
      </c>
      <c r="S24">
        <f>S25/8</f>
        <v>8.1920000000000002</v>
      </c>
      <c r="X24" s="6">
        <v>54.980465000000002</v>
      </c>
      <c r="Y24" s="6">
        <v>4.8896339759999996E-3</v>
      </c>
      <c r="Z24" s="6">
        <v>2.2399963274000002E-2</v>
      </c>
      <c r="AB24" s="6">
        <v>54.708748</v>
      </c>
      <c r="AC24" s="6">
        <v>5.1058615289999998E-3</v>
      </c>
      <c r="AD24" s="6">
        <v>1.9108265462E-2</v>
      </c>
      <c r="AF24" s="6">
        <v>55.611221</v>
      </c>
      <c r="AG24" s="6">
        <v>3.6433136235999998E-3</v>
      </c>
      <c r="AH24" s="6">
        <v>1.4696454514E-2</v>
      </c>
      <c r="AJ24" s="6">
        <v>56.861154999999997</v>
      </c>
      <c r="AK24" s="6">
        <v>3.3232814326999999E-3</v>
      </c>
      <c r="AL24" s="6">
        <v>1.4577912207000001E-2</v>
      </c>
      <c r="AN24" s="6">
        <v>56.909337999999998</v>
      </c>
      <c r="AO24" s="6">
        <v>3.0746970518999999E-3</v>
      </c>
      <c r="AP24" s="6">
        <v>1.2570178124000001E-2</v>
      </c>
      <c r="AR24" s="6">
        <v>58.080275</v>
      </c>
      <c r="AS24" s="6">
        <v>2.2935779817000001E-3</v>
      </c>
      <c r="AT24" s="6">
        <v>1.2311368055999999E-2</v>
      </c>
      <c r="AV24" s="6">
        <v>59.253</v>
      </c>
      <c r="AW24" s="6">
        <v>1.6891891892000001E-3</v>
      </c>
      <c r="AX24" s="6">
        <v>1.0329868685E-2</v>
      </c>
      <c r="AZ24" s="6">
        <v>52.693722000000001</v>
      </c>
      <c r="BA24" s="6">
        <v>2.9332834051000001E-3</v>
      </c>
      <c r="BB24" s="6">
        <v>1.1412921272E-2</v>
      </c>
      <c r="BD24" s="6">
        <v>58.073627000000002</v>
      </c>
      <c r="BE24" s="6">
        <v>1.8161322645000001E-3</v>
      </c>
      <c r="BF24" s="6">
        <v>8.9193660399999996E-3</v>
      </c>
      <c r="BH24" s="6">
        <v>55.614665000000002</v>
      </c>
      <c r="BI24" s="6">
        <v>3.9950062422000002E-3</v>
      </c>
      <c r="BJ24" s="6">
        <v>1.9625029658E-2</v>
      </c>
    </row>
    <row r="25" spans="1:62" x14ac:dyDescent="0.25">
      <c r="A25" s="6">
        <v>58.041179999999997</v>
      </c>
      <c r="B25" s="6">
        <v>1.447352551E-3</v>
      </c>
      <c r="C25" s="6">
        <v>7.2359088109E-3</v>
      </c>
      <c r="E25" s="6">
        <v>52.118486666999999</v>
      </c>
      <c r="F25" s="6">
        <v>5.2294819737000002E-3</v>
      </c>
      <c r="G25" s="6">
        <v>1.9389826868000001E-2</v>
      </c>
      <c r="R25">
        <f>128^3/144/400</f>
        <v>36.408888888888889</v>
      </c>
      <c r="S25">
        <f>R26/8</f>
        <v>65.536000000000001</v>
      </c>
      <c r="T25">
        <f>R25/128^3*144*5</f>
        <v>1.2500000000000001E-2</v>
      </c>
      <c r="X25" s="6">
        <v>57.376779999999997</v>
      </c>
      <c r="Y25" s="6">
        <v>1.6764459346E-3</v>
      </c>
      <c r="Z25" s="6">
        <v>7.8677371410999994E-3</v>
      </c>
      <c r="AB25" s="6">
        <v>57.084476000000002</v>
      </c>
      <c r="AC25" s="6">
        <v>2.9954387636999999E-3</v>
      </c>
      <c r="AD25" s="6">
        <v>1.3759057696000001E-2</v>
      </c>
      <c r="AF25" s="6">
        <v>58.038118666999999</v>
      </c>
      <c r="AG25" s="6">
        <v>1.8515200382E-3</v>
      </c>
      <c r="AH25" s="6">
        <v>1.1127179379999999E-2</v>
      </c>
      <c r="AJ25" s="6">
        <v>59.347026667000002</v>
      </c>
      <c r="AK25" s="6">
        <v>2.4616899501999998E-3</v>
      </c>
      <c r="AL25" s="6">
        <v>1.3538739859999999E-2</v>
      </c>
      <c r="AN25" s="6">
        <v>59.389856000000002</v>
      </c>
      <c r="AO25" s="6">
        <v>3.4364261168E-3</v>
      </c>
      <c r="AP25" s="6">
        <v>1.4499145644999999E-2</v>
      </c>
      <c r="AR25" s="6">
        <v>60.624200000000002</v>
      </c>
      <c r="AS25" s="6">
        <v>1.9314340898E-3</v>
      </c>
      <c r="AT25" s="6">
        <v>1.5275633978999999E-2</v>
      </c>
      <c r="AV25" s="6">
        <v>61.856066667</v>
      </c>
      <c r="AW25" s="6">
        <v>9.3843843844000001E-4</v>
      </c>
      <c r="AX25" s="6">
        <v>8.0771672951999995E-3</v>
      </c>
      <c r="AZ25" s="6">
        <v>54.982030666999997</v>
      </c>
      <c r="BA25" s="6">
        <v>4.4311302502999996E-3</v>
      </c>
      <c r="BB25" s="6">
        <v>2.0165142032999999E-2</v>
      </c>
      <c r="BD25" s="6">
        <v>60.618290666999997</v>
      </c>
      <c r="BE25" s="6">
        <v>2.4423847694999999E-3</v>
      </c>
      <c r="BF25" s="6">
        <v>1.4125263020000001E-2</v>
      </c>
      <c r="BH25" s="6">
        <v>58.041179999999997</v>
      </c>
      <c r="BI25" s="6">
        <v>2.1223470662E-3</v>
      </c>
      <c r="BJ25" s="6">
        <v>1.3379138598000001E-2</v>
      </c>
    </row>
    <row r="26" spans="1:62" x14ac:dyDescent="0.25">
      <c r="A26" s="6">
        <v>60.467694999999999</v>
      </c>
      <c r="B26" s="6">
        <v>1.8694970449999999E-3</v>
      </c>
      <c r="C26" s="6">
        <v>1.2803562909E-2</v>
      </c>
      <c r="E26" s="6">
        <v>54.275788333000001</v>
      </c>
      <c r="F26" s="6">
        <v>4.8603420696000004E-3</v>
      </c>
      <c r="G26" s="6">
        <v>2.4107599100000002E-2</v>
      </c>
      <c r="R26">
        <f>256^3/160/200</f>
        <v>524.28800000000001</v>
      </c>
      <c r="T26">
        <f>R26/256^3*160*5</f>
        <v>2.5000000000000001E-2</v>
      </c>
      <c r="X26" s="6">
        <v>59.773094999999998</v>
      </c>
      <c r="Y26" s="6">
        <v>2.8639284715999999E-3</v>
      </c>
      <c r="Z26" s="6">
        <v>1.7205337080000001E-2</v>
      </c>
      <c r="AB26" s="6">
        <v>59.460203999999997</v>
      </c>
      <c r="AC26" s="6">
        <v>1.5657975356E-3</v>
      </c>
      <c r="AD26" s="6">
        <v>1.09422029E-2</v>
      </c>
      <c r="AF26" s="6">
        <v>60.465016333000001</v>
      </c>
      <c r="AG26" s="6">
        <v>1.5528877739999999E-3</v>
      </c>
      <c r="AH26" s="6">
        <v>9.8718510446E-3</v>
      </c>
      <c r="AJ26" s="6">
        <v>61.832898333000003</v>
      </c>
      <c r="AK26" s="6">
        <v>1.2923872237999999E-3</v>
      </c>
      <c r="AL26" s="6">
        <v>8.7735932661999992E-3</v>
      </c>
      <c r="AN26" s="6">
        <v>61.870373999999998</v>
      </c>
      <c r="AO26" s="6">
        <v>2.4416711883E-3</v>
      </c>
      <c r="AP26" s="6">
        <v>1.4396307989E-2</v>
      </c>
      <c r="AR26" s="6">
        <v>63.168125000000003</v>
      </c>
      <c r="AS26" s="6">
        <v>1.5089328827000001E-3</v>
      </c>
      <c r="AT26" s="6">
        <v>1.0819077224999999E-2</v>
      </c>
      <c r="AV26" s="6">
        <v>64.459133332999997</v>
      </c>
      <c r="AW26" s="6">
        <v>5.0050050050000003E-4</v>
      </c>
      <c r="AX26" s="6">
        <v>5.2682516757000001E-3</v>
      </c>
      <c r="AZ26" s="6">
        <v>57.270339333000003</v>
      </c>
      <c r="BA26" s="6">
        <v>1.5602571304E-3</v>
      </c>
      <c r="BB26" s="6">
        <v>9.0392162993000007E-3</v>
      </c>
      <c r="BD26" s="6">
        <v>63.162954333000002</v>
      </c>
      <c r="BE26" s="6">
        <v>1.6282565129999999E-3</v>
      </c>
      <c r="BF26" s="6">
        <v>1.3939237546999999E-2</v>
      </c>
      <c r="BH26" s="6">
        <v>60.467694999999999</v>
      </c>
      <c r="BI26" s="6">
        <v>2.4968789013999999E-3</v>
      </c>
      <c r="BJ26" s="6">
        <v>1.2573400935E-2</v>
      </c>
    </row>
    <row r="27" spans="1:62" x14ac:dyDescent="0.25">
      <c r="A27" s="6">
        <v>62.894210000000001</v>
      </c>
      <c r="B27" s="6">
        <v>8.4428898806000003E-4</v>
      </c>
      <c r="C27" s="6">
        <v>5.9792572806999997E-3</v>
      </c>
      <c r="E27" s="6">
        <v>56.43309</v>
      </c>
      <c r="F27" s="6">
        <v>1.6611295681000001E-3</v>
      </c>
      <c r="G27" s="6">
        <v>1.2004596823999999E-2</v>
      </c>
      <c r="X27" s="6">
        <v>62.169409999999999</v>
      </c>
      <c r="Y27" s="6">
        <v>1.0477787090999999E-3</v>
      </c>
      <c r="Z27" s="6">
        <v>5.3683927149999998E-3</v>
      </c>
      <c r="AB27" s="6">
        <v>61.835932</v>
      </c>
      <c r="AC27" s="6">
        <v>1.2934849207000001E-3</v>
      </c>
      <c r="AD27" s="6">
        <v>9.4801564546999999E-3</v>
      </c>
      <c r="AF27" s="6">
        <v>62.891914</v>
      </c>
      <c r="AG27" s="6">
        <v>8.9589679268999999E-4</v>
      </c>
      <c r="AH27" s="6">
        <v>8.0703564286999999E-3</v>
      </c>
      <c r="AJ27" s="6">
        <v>64.318770000000001</v>
      </c>
      <c r="AK27" s="6">
        <v>1.2923872237999999E-3</v>
      </c>
      <c r="AL27" s="6">
        <v>8.8869060928000003E-3</v>
      </c>
      <c r="AN27" s="6">
        <v>64.350892000000002</v>
      </c>
      <c r="AO27" s="6">
        <v>1.3564839935000001E-3</v>
      </c>
      <c r="AP27" s="6">
        <v>7.9558735682999995E-3</v>
      </c>
      <c r="AR27" s="6">
        <v>65.712050000000005</v>
      </c>
      <c r="AS27" s="6">
        <v>6.6393046836999998E-4</v>
      </c>
      <c r="AT27" s="6">
        <v>6.8353877586999996E-3</v>
      </c>
      <c r="AV27" s="6">
        <v>67.062200000000004</v>
      </c>
      <c r="AW27" s="6">
        <v>7.5075075075000004E-4</v>
      </c>
      <c r="AX27" s="6">
        <v>7.8654448785999993E-3</v>
      </c>
      <c r="AZ27" s="6">
        <v>59.558647999999998</v>
      </c>
      <c r="BA27" s="6">
        <v>2.2467702677000001E-3</v>
      </c>
      <c r="BB27" s="6">
        <v>1.0297816713000001E-2</v>
      </c>
      <c r="BD27" s="6">
        <v>65.707617999999997</v>
      </c>
      <c r="BE27" s="6">
        <v>7.5150300601000005E-4</v>
      </c>
      <c r="BF27" s="6">
        <v>7.5804168477E-3</v>
      </c>
      <c r="BH27" s="6">
        <v>62.894210000000001</v>
      </c>
      <c r="BI27" s="6">
        <v>8.1148564295000002E-4</v>
      </c>
      <c r="BJ27" s="6">
        <v>7.5377698751999999E-3</v>
      </c>
    </row>
    <row r="28" spans="1:62" x14ac:dyDescent="0.25">
      <c r="A28" s="6">
        <v>65.320724999999996</v>
      </c>
      <c r="B28" s="6">
        <v>1.0252080569E-3</v>
      </c>
      <c r="C28" s="6">
        <v>9.9384246439000005E-3</v>
      </c>
      <c r="E28" s="6">
        <v>58.590391666999999</v>
      </c>
      <c r="F28" s="6">
        <v>1.5380829333999999E-3</v>
      </c>
      <c r="G28" s="6">
        <v>1.0377596482E-2</v>
      </c>
      <c r="X28" s="6">
        <v>64.565725</v>
      </c>
      <c r="Y28" s="6">
        <v>1.1874825369999999E-3</v>
      </c>
      <c r="Z28" s="6">
        <v>7.3374183543999999E-3</v>
      </c>
      <c r="AB28" s="6">
        <v>64.211659999999995</v>
      </c>
      <c r="AC28" s="6">
        <v>1.225406767E-3</v>
      </c>
      <c r="AD28" s="6">
        <v>9.7850224162000007E-3</v>
      </c>
      <c r="AF28" s="6">
        <v>65.318811667000006</v>
      </c>
      <c r="AG28" s="6">
        <v>1.1348026040999999E-3</v>
      </c>
      <c r="AH28" s="6">
        <v>1.2028820218000001E-2</v>
      </c>
      <c r="AJ28" s="6">
        <v>66.804641666999999</v>
      </c>
      <c r="AK28" s="6">
        <v>6.7696473628999995E-4</v>
      </c>
      <c r="AL28" s="6">
        <v>6.7077746177000002E-3</v>
      </c>
      <c r="AN28" s="6">
        <v>66.831410000000005</v>
      </c>
      <c r="AO28" s="6">
        <v>1.175619461E-3</v>
      </c>
      <c r="AP28" s="6">
        <v>8.4883221521000005E-3</v>
      </c>
      <c r="AR28" s="6">
        <v>68.255975000000007</v>
      </c>
      <c r="AS28" s="6">
        <v>8.4500241428999995E-4</v>
      </c>
      <c r="AT28" s="6">
        <v>7.6030949951000001E-3</v>
      </c>
      <c r="AV28" s="6">
        <v>69.665266666999997</v>
      </c>
      <c r="AW28" s="6">
        <v>6.8818818818999999E-4</v>
      </c>
      <c r="AX28" s="6">
        <v>6.7497118610999997E-3</v>
      </c>
      <c r="AZ28" s="6">
        <v>61.846956667000001</v>
      </c>
      <c r="BA28" s="6">
        <v>9.9856456343999991E-4</v>
      </c>
      <c r="BB28" s="6">
        <v>6.8484714050999996E-3</v>
      </c>
      <c r="BD28" s="6">
        <v>68.252281667000005</v>
      </c>
      <c r="BE28" s="6">
        <v>6.2625250500999996E-4</v>
      </c>
      <c r="BF28" s="6">
        <v>7.9551632134000003E-3</v>
      </c>
      <c r="BH28" s="6">
        <v>65.320724999999996</v>
      </c>
      <c r="BI28" s="6">
        <v>1.1860174781999999E-3</v>
      </c>
      <c r="BJ28" s="6">
        <v>1.2501351714999999E-2</v>
      </c>
    </row>
    <row r="29" spans="1:62" x14ac:dyDescent="0.25">
      <c r="A29" s="6">
        <v>67.747240000000005</v>
      </c>
      <c r="B29" s="6">
        <v>6.6336991918999996E-4</v>
      </c>
      <c r="C29" s="6">
        <v>4.9683169544000004E-3</v>
      </c>
      <c r="E29" s="6">
        <v>60.747693333000001</v>
      </c>
      <c r="F29" s="6">
        <v>1.6611295681000001E-3</v>
      </c>
      <c r="G29" s="6">
        <v>1.3870508518999999E-2</v>
      </c>
      <c r="X29" s="6">
        <v>66.962040000000002</v>
      </c>
      <c r="Y29" s="6">
        <v>8.3822296731000002E-4</v>
      </c>
      <c r="Z29" s="6">
        <v>7.3116602258000004E-3</v>
      </c>
      <c r="AB29" s="6">
        <v>66.587388000000004</v>
      </c>
      <c r="AC29" s="6">
        <v>6.8078153719999996E-4</v>
      </c>
      <c r="AD29" s="6">
        <v>4.0234392760999998E-3</v>
      </c>
      <c r="AF29" s="6">
        <v>67.745709332999994</v>
      </c>
      <c r="AG29" s="6">
        <v>7.7644388699999996E-4</v>
      </c>
      <c r="AH29" s="6">
        <v>9.0361646192999995E-3</v>
      </c>
      <c r="AJ29" s="6">
        <v>69.290513333000007</v>
      </c>
      <c r="AK29" s="6">
        <v>8.6159148255000005E-4</v>
      </c>
      <c r="AL29" s="6">
        <v>1.1090242388E-2</v>
      </c>
      <c r="AN29" s="6">
        <v>69.311927999999995</v>
      </c>
      <c r="AO29" s="6">
        <v>1.6277807921999999E-3</v>
      </c>
      <c r="AP29" s="6">
        <v>1.2927572934999999E-2</v>
      </c>
      <c r="AR29" s="6">
        <v>70.799899999999994</v>
      </c>
      <c r="AS29" s="6">
        <v>3.0178657653000002E-4</v>
      </c>
      <c r="AT29" s="6">
        <v>4.1363134966999997E-3</v>
      </c>
      <c r="AV29" s="6">
        <v>72.268333333000001</v>
      </c>
      <c r="AW29" s="6">
        <v>5.0050050050000003E-4</v>
      </c>
      <c r="AX29" s="6">
        <v>6.8134120756999997E-3</v>
      </c>
      <c r="AZ29" s="6">
        <v>64.135265333000007</v>
      </c>
      <c r="BA29" s="6">
        <v>1.2482057042999999E-3</v>
      </c>
      <c r="BB29" s="6">
        <v>9.2828684482999992E-3</v>
      </c>
      <c r="BD29" s="6">
        <v>70.796945332999996</v>
      </c>
      <c r="BE29" s="6">
        <v>1.2525050100000001E-4</v>
      </c>
      <c r="BF29" s="6">
        <v>2.0311219449000001E-3</v>
      </c>
      <c r="BH29" s="6">
        <v>67.747240000000005</v>
      </c>
      <c r="BI29" s="6">
        <v>3.7453183521000001E-4</v>
      </c>
      <c r="BJ29" s="6">
        <v>2.8495366020999998E-3</v>
      </c>
    </row>
    <row r="30" spans="1:62" x14ac:dyDescent="0.25">
      <c r="A30" s="6">
        <v>70.173755</v>
      </c>
      <c r="B30" s="6">
        <v>5.4275720660999999E-4</v>
      </c>
      <c r="C30" s="6">
        <v>7.8077401963000002E-3</v>
      </c>
      <c r="E30" s="6">
        <v>62.904995</v>
      </c>
      <c r="F30" s="6">
        <v>9.8437307740000001E-4</v>
      </c>
      <c r="G30" s="6">
        <v>1.0595925924999999E-2</v>
      </c>
      <c r="X30" s="6">
        <v>69.358355000000003</v>
      </c>
      <c r="Y30" s="6">
        <v>8.3822296731000002E-4</v>
      </c>
      <c r="Z30" s="6">
        <v>9.0374014178999998E-3</v>
      </c>
      <c r="AB30" s="6">
        <v>68.963115999999999</v>
      </c>
      <c r="AC30" s="6">
        <v>8.1693784465000001E-4</v>
      </c>
      <c r="AD30" s="6">
        <v>9.5729979304999997E-3</v>
      </c>
      <c r="AF30" s="6">
        <v>70.172606999999999</v>
      </c>
      <c r="AG30" s="6">
        <v>4.7781162276999998E-4</v>
      </c>
      <c r="AH30" s="6">
        <v>2.8479012461000001E-3</v>
      </c>
      <c r="AJ30" s="6">
        <v>71.776385000000005</v>
      </c>
      <c r="AK30" s="6">
        <v>2.4616899501999999E-4</v>
      </c>
      <c r="AL30" s="6">
        <v>2.8843686556999999E-3</v>
      </c>
      <c r="AN30" s="6">
        <v>71.792445999999998</v>
      </c>
      <c r="AO30" s="6">
        <v>2.7129679869999999E-4</v>
      </c>
      <c r="AP30" s="6">
        <v>3.0114786817999999E-3</v>
      </c>
      <c r="AR30" s="6">
        <v>73.343824999999995</v>
      </c>
      <c r="AS30" s="6">
        <v>6.0357315306999997E-4</v>
      </c>
      <c r="AT30" s="6">
        <v>9.0735488592000001E-3</v>
      </c>
      <c r="AV30" s="6">
        <v>74.871399999999994</v>
      </c>
      <c r="AW30" s="6">
        <v>2.5025025025000001E-4</v>
      </c>
      <c r="AX30" s="6">
        <v>4.3466001439000004E-3</v>
      </c>
      <c r="AZ30" s="6">
        <v>66.423574000000002</v>
      </c>
      <c r="BA30" s="6">
        <v>9.3615427823000004E-4</v>
      </c>
      <c r="BB30" s="6">
        <v>8.6601400843999993E-3</v>
      </c>
      <c r="BD30" s="6">
        <v>73.341609000000005</v>
      </c>
      <c r="BE30" s="6">
        <v>1.8787575150000001E-4</v>
      </c>
      <c r="BF30" s="6">
        <v>2.9771005664000001E-3</v>
      </c>
      <c r="BH30" s="6">
        <v>70.173755</v>
      </c>
      <c r="BI30" s="6">
        <v>3.1210986267000003E-4</v>
      </c>
      <c r="BJ30" s="6">
        <v>3.7309067557E-3</v>
      </c>
    </row>
    <row r="31" spans="1:62" x14ac:dyDescent="0.25">
      <c r="A31" s="6">
        <v>72.600269999999995</v>
      </c>
      <c r="B31" s="6">
        <v>3.0153178144999999E-4</v>
      </c>
      <c r="C31" s="6">
        <v>5.0006090775E-3</v>
      </c>
      <c r="E31" s="6">
        <v>65.062296666999998</v>
      </c>
      <c r="F31" s="6">
        <v>3.0761658669E-4</v>
      </c>
      <c r="G31" s="6">
        <v>2.7513278627999999E-3</v>
      </c>
      <c r="X31" s="6">
        <v>71.754670000000004</v>
      </c>
      <c r="Y31" s="6">
        <v>4.8896339760000004E-4</v>
      </c>
      <c r="Z31" s="6">
        <v>6.0236335765000001E-3</v>
      </c>
      <c r="AB31" s="6">
        <v>71.338843999999995</v>
      </c>
      <c r="AC31" s="6">
        <v>2.0423446115999999E-4</v>
      </c>
      <c r="AD31" s="6">
        <v>2.8243463567E-3</v>
      </c>
      <c r="AF31" s="6">
        <v>72.599504667000005</v>
      </c>
      <c r="AG31" s="6">
        <v>5.3753807560999998E-4</v>
      </c>
      <c r="AH31" s="6">
        <v>1.9671461302E-3</v>
      </c>
      <c r="AJ31" s="6">
        <v>74.262256667000003</v>
      </c>
      <c r="AK31" s="6">
        <v>2.4616899501999999E-4</v>
      </c>
      <c r="AL31" s="6">
        <v>3.9887283147E-3</v>
      </c>
      <c r="AN31" s="6">
        <v>74.272964000000002</v>
      </c>
      <c r="AO31" s="6">
        <v>5.4259359739999998E-4</v>
      </c>
      <c r="AP31" s="6">
        <v>5.2104738090999999E-3</v>
      </c>
      <c r="AR31" s="6">
        <v>75.887749999999997</v>
      </c>
      <c r="AS31" s="6">
        <v>6.0357315306999997E-5</v>
      </c>
      <c r="AT31" s="6">
        <v>1.0595196426E-4</v>
      </c>
      <c r="AV31" s="6">
        <v>77.474466667000002</v>
      </c>
      <c r="AW31" s="6">
        <v>1.2512512513E-4</v>
      </c>
      <c r="AX31" s="6">
        <v>2.3250620981E-3</v>
      </c>
      <c r="AZ31" s="6">
        <v>68.711882666999998</v>
      </c>
      <c r="BA31" s="6">
        <v>7.4892342258000004E-4</v>
      </c>
      <c r="BB31" s="6">
        <v>1.0675097660000001E-2</v>
      </c>
      <c r="BD31" s="6">
        <v>75.886272667</v>
      </c>
      <c r="BE31" s="6">
        <v>1.2525050100000001E-4</v>
      </c>
      <c r="BF31" s="6">
        <v>2.3079291065999999E-3</v>
      </c>
      <c r="BH31" s="6">
        <v>72.600269999999995</v>
      </c>
      <c r="BI31" s="6">
        <v>3.1210986267000003E-4</v>
      </c>
      <c r="BJ31" s="6">
        <v>4.6293379069000003E-3</v>
      </c>
    </row>
    <row r="32" spans="1:62" x14ac:dyDescent="0.25">
      <c r="A32" s="6">
        <v>77.453299999999999</v>
      </c>
      <c r="B32" s="6">
        <v>3.0153178144999999E-4</v>
      </c>
      <c r="C32" s="6">
        <v>0</v>
      </c>
      <c r="E32" s="6">
        <v>67.219598332999993</v>
      </c>
      <c r="F32" s="6">
        <v>5.5370985603999995E-4</v>
      </c>
      <c r="G32" s="6">
        <v>7.1357099545000004E-3</v>
      </c>
      <c r="X32" s="6">
        <v>74.150985000000006</v>
      </c>
      <c r="Y32" s="6">
        <v>4.1911148364999999E-4</v>
      </c>
      <c r="Z32" s="6">
        <v>5.3740757055000003E-3</v>
      </c>
      <c r="AB32" s="6">
        <v>73.714572000000004</v>
      </c>
      <c r="AC32" s="6">
        <v>8.1693784465000001E-4</v>
      </c>
      <c r="AD32" s="6">
        <v>9.9967544330000005E-3</v>
      </c>
      <c r="AF32" s="6">
        <v>75.026402332999993</v>
      </c>
      <c r="AG32" s="6">
        <v>1.1945290569E-4</v>
      </c>
      <c r="AH32" s="6">
        <v>2.4321492062999999E-3</v>
      </c>
      <c r="AJ32" s="6">
        <v>76.748128332999997</v>
      </c>
      <c r="AK32" s="6">
        <v>1.8462674625999999E-4</v>
      </c>
      <c r="AL32" s="6">
        <v>3.4278783407E-3</v>
      </c>
      <c r="AN32" s="6">
        <v>76.753482000000005</v>
      </c>
      <c r="AO32" s="6">
        <v>2.7129679869999999E-4</v>
      </c>
      <c r="AP32" s="6">
        <v>3.5812532189000001E-3</v>
      </c>
      <c r="AR32" s="6">
        <v>78.431674999999998</v>
      </c>
      <c r="AS32" s="6">
        <v>6.0357315306999997E-5</v>
      </c>
      <c r="AT32" s="6">
        <v>1.2292197136E-3</v>
      </c>
      <c r="AV32" s="6">
        <v>80.077533333000005</v>
      </c>
      <c r="AW32" s="6">
        <v>6.2562562562999997E-5</v>
      </c>
      <c r="AX32" s="6">
        <v>1.3992246825E-3</v>
      </c>
      <c r="AZ32" s="6">
        <v>71.000191333000004</v>
      </c>
      <c r="BA32" s="6">
        <v>3.1205142607999999E-4</v>
      </c>
      <c r="BB32" s="6">
        <v>3.2352996893E-3</v>
      </c>
      <c r="BD32" s="6">
        <v>80.9756</v>
      </c>
      <c r="BE32" s="6">
        <v>6.2625250501000007E-5</v>
      </c>
      <c r="BF32" s="6">
        <v>0</v>
      </c>
      <c r="BH32" s="6">
        <v>75.026785000000004</v>
      </c>
      <c r="BI32" s="6">
        <v>1.8726591759999999E-4</v>
      </c>
      <c r="BJ32" s="6">
        <v>3.4062262101999998E-3</v>
      </c>
    </row>
    <row r="33" spans="1:62" x14ac:dyDescent="0.25">
      <c r="A33" s="6"/>
      <c r="B33" s="6"/>
      <c r="C33" s="6"/>
      <c r="E33" s="6">
        <v>69.376900000000006</v>
      </c>
      <c r="F33" s="6">
        <v>7.3827980804999996E-4</v>
      </c>
      <c r="G33" s="6">
        <v>7.9745115813999994E-3</v>
      </c>
      <c r="X33" s="6">
        <v>76.547300000000007</v>
      </c>
      <c r="Y33" s="6">
        <v>2.7940765577000001E-4</v>
      </c>
      <c r="Z33" s="6">
        <v>4.6307516799999997E-3</v>
      </c>
      <c r="AB33" s="6">
        <v>76.090299999999999</v>
      </c>
      <c r="AC33" s="6">
        <v>3.4039076859999998E-4</v>
      </c>
      <c r="AD33" s="6">
        <v>5.1701259412000001E-3</v>
      </c>
      <c r="AF33" s="6">
        <v>77.453299999999999</v>
      </c>
      <c r="AG33" s="6">
        <v>1.7917935854E-4</v>
      </c>
      <c r="AH33" s="6">
        <v>3.6877673275E-3</v>
      </c>
      <c r="AJ33" s="6">
        <v>79.233999999999995</v>
      </c>
      <c r="AK33" s="6">
        <v>6.1542248753999998E-5</v>
      </c>
      <c r="AL33" s="6">
        <v>1.2753671757E-3</v>
      </c>
      <c r="AN33" s="6">
        <v>79.233999999999995</v>
      </c>
      <c r="AO33" s="6">
        <v>1.8086453247000001E-4</v>
      </c>
      <c r="AP33" s="6">
        <v>3.0114786817999999E-3</v>
      </c>
      <c r="AR33" s="6">
        <v>80.9756</v>
      </c>
      <c r="AS33" s="6">
        <v>6.0357315306999997E-5</v>
      </c>
      <c r="AT33" s="6">
        <v>1.3749800174000001E-3</v>
      </c>
      <c r="AV33" s="6">
        <v>82.680599999999998</v>
      </c>
      <c r="AW33" s="6">
        <v>6.2562562562999997E-5</v>
      </c>
      <c r="AX33" s="6">
        <v>1.4997064245E-3</v>
      </c>
      <c r="AZ33" s="6">
        <v>73.288499999999999</v>
      </c>
      <c r="BA33" s="6">
        <v>1.8723085564E-4</v>
      </c>
      <c r="BB33" s="6">
        <v>2.1151080964000001E-3</v>
      </c>
      <c r="BH33" s="6">
        <v>77.453299999999999</v>
      </c>
      <c r="BI33" s="6">
        <v>3.1210986267000003E-4</v>
      </c>
      <c r="BJ33" s="6">
        <v>5.4936750306999998E-3</v>
      </c>
    </row>
    <row r="37" spans="1:62" x14ac:dyDescent="0.25">
      <c r="A37" s="5" t="s">
        <v>87</v>
      </c>
      <c r="B37" s="5"/>
      <c r="E37" s="5" t="s">
        <v>87</v>
      </c>
      <c r="F37" s="5"/>
      <c r="X37" s="5" t="s">
        <v>87</v>
      </c>
      <c r="Y37" s="5"/>
      <c r="AB37" s="5" t="s">
        <v>87</v>
      </c>
      <c r="AC37" s="5"/>
      <c r="AF37" s="5" t="s">
        <v>87</v>
      </c>
      <c r="AG37" s="5"/>
      <c r="AJ37" s="5" t="s">
        <v>87</v>
      </c>
      <c r="AK37" s="5"/>
      <c r="AN37" s="5" t="s">
        <v>87</v>
      </c>
      <c r="AO37" s="5"/>
      <c r="AR37" s="5" t="s">
        <v>87</v>
      </c>
      <c r="AS37" s="5"/>
      <c r="AV37" s="5" t="s">
        <v>87</v>
      </c>
      <c r="AW37" s="5"/>
      <c r="AZ37" s="5" t="s">
        <v>87</v>
      </c>
      <c r="BA37" s="5"/>
      <c r="BD37" s="5" t="s">
        <v>87</v>
      </c>
      <c r="BE37" s="5"/>
      <c r="BH37" s="5" t="s">
        <v>87</v>
      </c>
      <c r="BI37" s="5"/>
    </row>
    <row r="38" spans="1:62" x14ac:dyDescent="0.25">
      <c r="A38" s="5" t="s">
        <v>88</v>
      </c>
      <c r="B38" s="5" t="s">
        <v>89</v>
      </c>
      <c r="E38" s="5" t="s">
        <v>88</v>
      </c>
      <c r="F38" s="5" t="s">
        <v>89</v>
      </c>
      <c r="X38" s="5" t="s">
        <v>88</v>
      </c>
      <c r="Y38" s="5" t="s">
        <v>89</v>
      </c>
      <c r="AB38" s="5" t="s">
        <v>88</v>
      </c>
      <c r="AC38" s="5" t="s">
        <v>89</v>
      </c>
      <c r="AF38" s="5" t="s">
        <v>88</v>
      </c>
      <c r="AG38" s="5" t="s">
        <v>89</v>
      </c>
      <c r="AJ38" s="5" t="s">
        <v>88</v>
      </c>
      <c r="AK38" s="5" t="s">
        <v>89</v>
      </c>
      <c r="AN38" s="5" t="s">
        <v>88</v>
      </c>
      <c r="AO38" s="5" t="s">
        <v>89</v>
      </c>
      <c r="AR38" s="5" t="s">
        <v>88</v>
      </c>
      <c r="AS38" s="5" t="s">
        <v>89</v>
      </c>
      <c r="AV38" s="5" t="s">
        <v>88</v>
      </c>
      <c r="AW38" s="5" t="s">
        <v>89</v>
      </c>
      <c r="AZ38" s="5" t="s">
        <v>88</v>
      </c>
      <c r="BA38" s="5" t="s">
        <v>89</v>
      </c>
      <c r="BD38" s="5" t="s">
        <v>88</v>
      </c>
      <c r="BE38" s="5" t="s">
        <v>89</v>
      </c>
      <c r="BH38" s="5" t="s">
        <v>88</v>
      </c>
      <c r="BI38" s="5" t="s">
        <v>89</v>
      </c>
    </row>
    <row r="39" spans="1:62" x14ac:dyDescent="0.25">
      <c r="A39" s="6">
        <v>4.6578499999999998</v>
      </c>
      <c r="B39" s="6">
        <v>-428.26155524000001</v>
      </c>
      <c r="E39" s="6">
        <v>4.6578499999999998</v>
      </c>
      <c r="F39" s="6">
        <v>-416.39381983999999</v>
      </c>
      <c r="X39" s="6">
        <v>4.6578499999999998</v>
      </c>
      <c r="Y39" s="6">
        <v>-378.33522009000001</v>
      </c>
      <c r="AB39" s="6">
        <v>4.81846</v>
      </c>
      <c r="AC39" s="6">
        <v>-389.69141517000003</v>
      </c>
      <c r="AF39" s="6">
        <v>4.6463700000000001</v>
      </c>
      <c r="AG39" s="6">
        <v>-433.68388263000003</v>
      </c>
      <c r="AJ39" s="6">
        <v>4.6578499999999998</v>
      </c>
      <c r="AK39" s="6">
        <v>-418.95152143000001</v>
      </c>
      <c r="AN39" s="6">
        <v>4.81846</v>
      </c>
      <c r="AO39" s="6">
        <v>-294.44260774000003</v>
      </c>
      <c r="AR39" s="6">
        <v>4.6578499999999998</v>
      </c>
      <c r="AS39" s="6">
        <v>-423.96461656000002</v>
      </c>
      <c r="AV39" s="6">
        <v>4.5885999999999996</v>
      </c>
      <c r="AW39" s="6">
        <v>-424.57846494</v>
      </c>
      <c r="AZ39" s="6">
        <v>4.63924</v>
      </c>
      <c r="BA39" s="6">
        <v>-425.29462138999997</v>
      </c>
      <c r="BD39" s="6">
        <v>4.6356900000000003</v>
      </c>
      <c r="BE39" s="6">
        <v>-391.02141999999998</v>
      </c>
      <c r="BH39" s="6">
        <v>4.6578499999999998</v>
      </c>
      <c r="BI39" s="6">
        <v>-422.73691979</v>
      </c>
    </row>
    <row r="40" spans="1:62" x14ac:dyDescent="0.25">
      <c r="A40" s="6">
        <v>5.115412332</v>
      </c>
      <c r="B40" s="6">
        <v>-425.60154557999999</v>
      </c>
      <c r="E40" s="6">
        <v>5.0966695718999997</v>
      </c>
      <c r="F40" s="6">
        <v>-413.32457792000002</v>
      </c>
      <c r="X40" s="6">
        <v>5.1134064055000001</v>
      </c>
      <c r="Y40" s="6">
        <v>-377.00521526</v>
      </c>
      <c r="AB40" s="6">
        <v>5.2826960814000001</v>
      </c>
      <c r="AC40" s="6">
        <v>-385.70140068000001</v>
      </c>
      <c r="AF40" s="6">
        <v>5.1032243548</v>
      </c>
      <c r="AG40" s="6">
        <v>-428.77309556</v>
      </c>
      <c r="AJ40" s="6">
        <v>5.1192896336000002</v>
      </c>
      <c r="AK40" s="6">
        <v>-415.77997145000001</v>
      </c>
      <c r="AN40" s="6">
        <v>5.2898298405000004</v>
      </c>
      <c r="AO40" s="6">
        <v>-293.21491097000001</v>
      </c>
      <c r="AR40" s="6">
        <v>5.1230011622999996</v>
      </c>
      <c r="AS40" s="6">
        <v>-419.87229401000002</v>
      </c>
      <c r="AV40" s="6">
        <v>5.0528644525999997</v>
      </c>
      <c r="AW40" s="6">
        <v>-421.61153109000003</v>
      </c>
      <c r="AZ40" s="6">
        <v>5.0862746394</v>
      </c>
      <c r="BA40" s="6">
        <v>-422.73691979</v>
      </c>
      <c r="BD40" s="6">
        <v>5.0994387394</v>
      </c>
      <c r="BE40" s="6">
        <v>-387.03140551000001</v>
      </c>
      <c r="BH40" s="6">
        <v>5.115412332</v>
      </c>
      <c r="BI40" s="6">
        <v>-420.17921819999998</v>
      </c>
    </row>
    <row r="41" spans="1:62" x14ac:dyDescent="0.25">
      <c r="A41" s="6">
        <v>5.6179231461999999</v>
      </c>
      <c r="B41" s="6">
        <v>-415.26843113000001</v>
      </c>
      <c r="E41" s="6">
        <v>5.5768306677000004</v>
      </c>
      <c r="F41" s="6">
        <v>-402.99146346999999</v>
      </c>
      <c r="X41" s="6">
        <v>5.613518054</v>
      </c>
      <c r="Y41" s="6">
        <v>-368.61595402</v>
      </c>
      <c r="AB41" s="6">
        <v>5.7916591376</v>
      </c>
      <c r="AC41" s="6">
        <v>-371.78750400000001</v>
      </c>
      <c r="AF41" s="6">
        <v>5.6049989164999996</v>
      </c>
      <c r="AG41" s="6">
        <v>-417.10997628000001</v>
      </c>
      <c r="AJ41" s="6">
        <v>5.6264427477999996</v>
      </c>
      <c r="AK41" s="6">
        <v>-400.33145381000003</v>
      </c>
      <c r="AN41" s="6">
        <v>5.8073118260000003</v>
      </c>
      <c r="AO41" s="6">
        <v>-288.09950778000001</v>
      </c>
      <c r="AR41" s="6">
        <v>5.6346041431999998</v>
      </c>
      <c r="AS41" s="6">
        <v>-406.06070539000001</v>
      </c>
      <c r="AV41" s="6">
        <v>5.5641021611000001</v>
      </c>
      <c r="AW41" s="6">
        <v>-410.66456826000001</v>
      </c>
      <c r="AZ41" s="6">
        <v>5.5763852931000004</v>
      </c>
      <c r="BA41" s="6">
        <v>-414.96150693999999</v>
      </c>
      <c r="BD41" s="6">
        <v>5.6095803336000003</v>
      </c>
      <c r="BE41" s="6">
        <v>-375.16367011</v>
      </c>
      <c r="BH41" s="6">
        <v>5.6179231461999999</v>
      </c>
      <c r="BI41" s="6">
        <v>-411.99457309000002</v>
      </c>
    </row>
    <row r="42" spans="1:62" x14ac:dyDescent="0.25">
      <c r="A42" s="6">
        <v>6.1697979415999997</v>
      </c>
      <c r="B42" s="6">
        <v>-385.18986036000001</v>
      </c>
      <c r="E42" s="6">
        <v>6.1022281034999999</v>
      </c>
      <c r="F42" s="6">
        <v>-377.92598783</v>
      </c>
      <c r="X42" s="6">
        <v>6.1625426268999997</v>
      </c>
      <c r="Y42" s="6">
        <v>-348.46126544999998</v>
      </c>
      <c r="AB42" s="6">
        <v>6.3496584035000003</v>
      </c>
      <c r="AC42" s="6">
        <v>-351.42819930000002</v>
      </c>
      <c r="AF42" s="6">
        <v>6.1561104646000002</v>
      </c>
      <c r="AG42" s="6">
        <v>-389.99833937</v>
      </c>
      <c r="AJ42" s="6">
        <v>6.1838380439999998</v>
      </c>
      <c r="AK42" s="6">
        <v>-379.15368460000002</v>
      </c>
      <c r="AN42" s="6">
        <v>6.3754169153999998</v>
      </c>
      <c r="AO42" s="6">
        <v>-278.89178203</v>
      </c>
      <c r="AR42" s="6">
        <v>6.1972978036999997</v>
      </c>
      <c r="AS42" s="6">
        <v>-382.01831039000001</v>
      </c>
      <c r="AV42" s="6">
        <v>6.1270657762000003</v>
      </c>
      <c r="AW42" s="6">
        <v>-387.84987002000003</v>
      </c>
      <c r="AZ42" s="6">
        <v>6.1137227424000002</v>
      </c>
      <c r="BA42" s="6">
        <v>-391.12372807000003</v>
      </c>
      <c r="BD42" s="6">
        <v>6.1707558669000004</v>
      </c>
      <c r="BE42" s="6">
        <v>-346.51741222999999</v>
      </c>
      <c r="BH42" s="6">
        <v>6.1697979415999997</v>
      </c>
      <c r="BI42" s="6">
        <v>-386.82678938999999</v>
      </c>
    </row>
    <row r="43" spans="1:62" x14ac:dyDescent="0.25">
      <c r="A43" s="6">
        <v>6.7758859724000002</v>
      </c>
      <c r="B43" s="6">
        <v>-349.07511383000002</v>
      </c>
      <c r="E43" s="6">
        <v>6.6771236291999996</v>
      </c>
      <c r="F43" s="6">
        <v>-342.32278160999999</v>
      </c>
      <c r="X43" s="6">
        <v>6.7652640043999996</v>
      </c>
      <c r="Y43" s="6">
        <v>-321.65655271999998</v>
      </c>
      <c r="AB43" s="6">
        <v>6.9614182884</v>
      </c>
      <c r="AC43" s="6">
        <v>-321.14501239999998</v>
      </c>
      <c r="AF43" s="6">
        <v>6.7614100585000001</v>
      </c>
      <c r="AG43" s="6">
        <v>-353.47436056999999</v>
      </c>
      <c r="AJ43" s="6">
        <v>6.7964528687000003</v>
      </c>
      <c r="AK43" s="6">
        <v>-341.19739291000002</v>
      </c>
      <c r="AN43" s="6">
        <v>6.9990973557</v>
      </c>
      <c r="AO43" s="6">
        <v>-263.85249664999998</v>
      </c>
      <c r="AR43" s="6">
        <v>6.8161842590999999</v>
      </c>
      <c r="AS43" s="6">
        <v>-343.55047838000002</v>
      </c>
      <c r="AV43" s="6">
        <v>6.7469888112999996</v>
      </c>
      <c r="AW43" s="6">
        <v>-352.55358799999999</v>
      </c>
      <c r="AZ43" s="6">
        <v>6.7028377357000002</v>
      </c>
      <c r="BA43" s="6">
        <v>-362.57977826000001</v>
      </c>
      <c r="BD43" s="6">
        <v>6.7880707118999997</v>
      </c>
      <c r="BE43" s="6">
        <v>-308.25419635999998</v>
      </c>
      <c r="BH43" s="6">
        <v>6.7758859724000002</v>
      </c>
      <c r="BI43" s="6">
        <v>-352.45127994000001</v>
      </c>
    </row>
    <row r="44" spans="1:62" x14ac:dyDescent="0.25">
      <c r="A44" s="6">
        <v>7.4415128576000003</v>
      </c>
      <c r="B44" s="6">
        <v>-306.41265120999998</v>
      </c>
      <c r="E44" s="6">
        <v>7.3061804972999997</v>
      </c>
      <c r="F44" s="6">
        <v>-299.66031899000001</v>
      </c>
      <c r="X44" s="6">
        <v>7.4269339491000004</v>
      </c>
      <c r="Y44" s="6">
        <v>-289.94105293000001</v>
      </c>
      <c r="AB44" s="6">
        <v>7.6321183767000003</v>
      </c>
      <c r="AC44" s="6">
        <v>-284.10949328999999</v>
      </c>
      <c r="AF44" s="6">
        <v>7.4262257383000003</v>
      </c>
      <c r="AG44" s="6">
        <v>-308.04958023</v>
      </c>
      <c r="AJ44" s="6">
        <v>7.4697576599</v>
      </c>
      <c r="AK44" s="6">
        <v>-296.38646095000001</v>
      </c>
      <c r="AN44" s="6">
        <v>7.6837898517000003</v>
      </c>
      <c r="AO44" s="6">
        <v>-247.79013062000001</v>
      </c>
      <c r="AR44" s="6">
        <v>7.4968751423000004</v>
      </c>
      <c r="AS44" s="6">
        <v>-294.85183998999997</v>
      </c>
      <c r="AV44" s="6">
        <v>7.4296342951999996</v>
      </c>
      <c r="AW44" s="6">
        <v>-312.55113504000002</v>
      </c>
      <c r="AZ44" s="6">
        <v>7.3487195288000002</v>
      </c>
      <c r="BA44" s="6">
        <v>-319.30346724999998</v>
      </c>
      <c r="BD44" s="6">
        <v>7.4671409765999996</v>
      </c>
      <c r="BE44" s="6">
        <v>-264.87557729000002</v>
      </c>
      <c r="BH44" s="6">
        <v>7.4415128576000003</v>
      </c>
      <c r="BI44" s="6">
        <v>-311.22113021000001</v>
      </c>
    </row>
    <row r="45" spans="1:62" x14ac:dyDescent="0.25">
      <c r="A45" s="6">
        <v>8.1725273764999997</v>
      </c>
      <c r="B45" s="6">
        <v>-253.41707414000001</v>
      </c>
      <c r="E45" s="6">
        <v>7.9945012887000004</v>
      </c>
      <c r="F45" s="6">
        <v>-253.11014994000001</v>
      </c>
      <c r="X45" s="6">
        <v>8.1533178674000002</v>
      </c>
      <c r="Y45" s="6">
        <v>-255.46323541000001</v>
      </c>
      <c r="AB45" s="6">
        <v>8.3674372810000008</v>
      </c>
      <c r="AC45" s="6">
        <v>-246.25550967000001</v>
      </c>
      <c r="AF45" s="6">
        <v>8.1564094232999995</v>
      </c>
      <c r="AG45" s="6">
        <v>-254.23553865</v>
      </c>
      <c r="AJ45" s="6">
        <v>8.2097647958</v>
      </c>
      <c r="AK45" s="6">
        <v>-248.09705482000001</v>
      </c>
      <c r="AN45" s="6">
        <v>8.4354629582000005</v>
      </c>
      <c r="AO45" s="6">
        <v>-230.09083558</v>
      </c>
      <c r="AR45" s="6">
        <v>8.2455424856999997</v>
      </c>
      <c r="AS45" s="6">
        <v>-237.86624843000001</v>
      </c>
      <c r="AV45" s="6">
        <v>8.1813483473000002</v>
      </c>
      <c r="AW45" s="6">
        <v>-268.25174339</v>
      </c>
      <c r="AZ45" s="6">
        <v>8.0568381397</v>
      </c>
      <c r="BA45" s="6">
        <v>-273.98099496999998</v>
      </c>
      <c r="BD45" s="6">
        <v>8.2141445973000007</v>
      </c>
      <c r="BE45" s="6">
        <v>-219.45079694</v>
      </c>
      <c r="BH45" s="6">
        <v>8.1725273764999997</v>
      </c>
      <c r="BI45" s="6">
        <v>-268.14943533000002</v>
      </c>
    </row>
    <row r="46" spans="1:62" x14ac:dyDescent="0.25">
      <c r="A46" s="6">
        <v>8.9753528613999993</v>
      </c>
      <c r="B46" s="6">
        <v>-198.37533579000001</v>
      </c>
      <c r="E46" s="6">
        <v>8.7476693026000003</v>
      </c>
      <c r="F46" s="6">
        <v>-200.62611319000001</v>
      </c>
      <c r="X46" s="6">
        <v>8.9507450453999997</v>
      </c>
      <c r="Y46" s="6">
        <v>-213.82385343000001</v>
      </c>
      <c r="AB46" s="6">
        <v>9.1736007220999998</v>
      </c>
      <c r="AC46" s="6">
        <v>-205.74151638999999</v>
      </c>
      <c r="AF46" s="6">
        <v>8.9583884229000006</v>
      </c>
      <c r="AG46" s="6">
        <v>-201.34226964000001</v>
      </c>
      <c r="AJ46" s="6">
        <v>9.0230822834000008</v>
      </c>
      <c r="AK46" s="6">
        <v>-196.43148257999999</v>
      </c>
      <c r="AN46" s="6">
        <v>9.2606691089000002</v>
      </c>
      <c r="AO46" s="6">
        <v>-207.07152121999999</v>
      </c>
      <c r="AR46" s="6">
        <v>9.0689746853000006</v>
      </c>
      <c r="AS46" s="6">
        <v>-182.2106617</v>
      </c>
      <c r="AV46" s="6">
        <v>9.0091191733000002</v>
      </c>
      <c r="AW46" s="6">
        <v>-215.76770664</v>
      </c>
      <c r="AZ46" s="6">
        <v>8.8331906742000008</v>
      </c>
      <c r="BA46" s="6">
        <v>-224.97543239000001</v>
      </c>
      <c r="BD46" s="6">
        <v>9.0358775436999998</v>
      </c>
      <c r="BE46" s="6">
        <v>-174.43524884999999</v>
      </c>
      <c r="BH46" s="6">
        <v>8.9753528613999993</v>
      </c>
      <c r="BI46" s="6">
        <v>-216.68847922</v>
      </c>
    </row>
    <row r="47" spans="1:62" x14ac:dyDescent="0.25">
      <c r="A47" s="6">
        <v>9.8570436385000004</v>
      </c>
      <c r="B47" s="6">
        <v>-144.56129421</v>
      </c>
      <c r="E47" s="6">
        <v>9.5717938448000002</v>
      </c>
      <c r="F47" s="6">
        <v>-152.234399</v>
      </c>
      <c r="X47" s="6">
        <v>9.8261637984999997</v>
      </c>
      <c r="Y47" s="6">
        <v>-171.05908274000001</v>
      </c>
      <c r="AB47" s="6">
        <v>10.057434239999999</v>
      </c>
      <c r="AC47" s="6">
        <v>-163.38597795999999</v>
      </c>
      <c r="AF47" s="6">
        <v>9.8392220120000005</v>
      </c>
      <c r="AG47" s="6">
        <v>-151.82516673999999</v>
      </c>
      <c r="AJ47" s="6">
        <v>9.9169727657000006</v>
      </c>
      <c r="AK47" s="6">
        <v>-147.32361193</v>
      </c>
      <c r="AN47" s="6">
        <v>10.166601735</v>
      </c>
      <c r="AO47" s="6">
        <v>-181.90373751000001</v>
      </c>
      <c r="AR47" s="6">
        <v>9.9746380525999996</v>
      </c>
      <c r="AS47" s="6">
        <v>-127.68046366999999</v>
      </c>
      <c r="AV47" s="6">
        <v>9.9206420302999998</v>
      </c>
      <c r="AW47" s="6">
        <v>-162.46520537999999</v>
      </c>
      <c r="AZ47" s="6">
        <v>9.6843521160999995</v>
      </c>
      <c r="BA47" s="6">
        <v>-175.76525368</v>
      </c>
      <c r="BD47" s="6">
        <v>9.9398156455999995</v>
      </c>
      <c r="BE47" s="6">
        <v>-133.51202330999999</v>
      </c>
      <c r="BH47" s="6">
        <v>9.8570436385000004</v>
      </c>
      <c r="BI47" s="6">
        <v>-167.78522469999999</v>
      </c>
    </row>
    <row r="48" spans="1:62" x14ac:dyDescent="0.25">
      <c r="A48" s="6">
        <v>10.825347013</v>
      </c>
      <c r="B48" s="6">
        <v>-100.56882675999999</v>
      </c>
      <c r="E48" s="6">
        <v>10.473559784000001</v>
      </c>
      <c r="F48" s="6">
        <v>-110.18578476</v>
      </c>
      <c r="X48" s="6">
        <v>10.787202016</v>
      </c>
      <c r="Y48" s="6">
        <v>-132.59125073999999</v>
      </c>
      <c r="AB48" s="6">
        <v>11.026420981999999</v>
      </c>
      <c r="AC48" s="6">
        <v>-121.54197984</v>
      </c>
      <c r="AF48" s="6">
        <v>10.806663567999999</v>
      </c>
      <c r="AG48" s="6">
        <v>-107.11654283999999</v>
      </c>
      <c r="AJ48" s="6">
        <v>10.899418375</v>
      </c>
      <c r="AK48" s="6">
        <v>-102.41037190999999</v>
      </c>
      <c r="AN48" s="6">
        <v>11.16115797</v>
      </c>
      <c r="AO48" s="6">
        <v>-152.13209093</v>
      </c>
      <c r="AR48" s="6">
        <v>10.970744514</v>
      </c>
      <c r="AS48" s="6">
        <v>-84.711076860999995</v>
      </c>
      <c r="AV48" s="6">
        <v>10.924390764</v>
      </c>
      <c r="AW48" s="6">
        <v>-115.71042021</v>
      </c>
      <c r="AZ48" s="6">
        <v>10.617531011000001</v>
      </c>
      <c r="BA48" s="6">
        <v>-130.85201365</v>
      </c>
      <c r="BD48" s="6">
        <v>10.934182606</v>
      </c>
      <c r="BE48" s="6">
        <v>-93.918802607000003</v>
      </c>
      <c r="BH48" s="6">
        <v>10.825347013</v>
      </c>
      <c r="BI48" s="6">
        <v>-117.75658147999999</v>
      </c>
    </row>
    <row r="49" spans="1:61" x14ac:dyDescent="0.25">
      <c r="A49" s="6">
        <v>11.888771345</v>
      </c>
      <c r="B49" s="6">
        <v>-62.407918944000002</v>
      </c>
      <c r="E49" s="6">
        <v>11.460281773</v>
      </c>
      <c r="F49" s="6">
        <v>-68.137170518999994</v>
      </c>
      <c r="X49" s="6">
        <v>11.842233624</v>
      </c>
      <c r="Y49" s="6">
        <v>-98.113433224000005</v>
      </c>
      <c r="AB49" s="6">
        <v>12.088765065</v>
      </c>
      <c r="AC49" s="6">
        <v>-84.506460732999997</v>
      </c>
      <c r="AF49" s="6">
        <v>11.869228821</v>
      </c>
      <c r="AG49" s="6">
        <v>-65.374852794999995</v>
      </c>
      <c r="AJ49" s="6">
        <v>11.979192009</v>
      </c>
      <c r="AK49" s="6">
        <v>-61.794070560000002</v>
      </c>
      <c r="AN49" s="6">
        <v>12.253007493</v>
      </c>
      <c r="AO49" s="6">
        <v>-124.61122176000001</v>
      </c>
      <c r="AR49" s="6">
        <v>12.066326073000001</v>
      </c>
      <c r="AS49" s="6">
        <v>-45.424780345999999</v>
      </c>
      <c r="AV49" s="6">
        <v>12.029696587</v>
      </c>
      <c r="AW49" s="6">
        <v>-73.150265646999998</v>
      </c>
      <c r="AZ49" s="6">
        <v>11.640630516</v>
      </c>
      <c r="BA49" s="6">
        <v>-89.110323605999994</v>
      </c>
      <c r="BD49" s="6">
        <v>12.028024817</v>
      </c>
      <c r="BE49" s="6">
        <v>-60.259449603</v>
      </c>
      <c r="BH49" s="6">
        <v>11.888771345</v>
      </c>
      <c r="BI49" s="6">
        <v>-76.014891434000006</v>
      </c>
    </row>
    <row r="50" spans="1:61" x14ac:dyDescent="0.25">
      <c r="A50" s="6">
        <v>13.056660809</v>
      </c>
      <c r="B50" s="6">
        <v>-22.507774045000001</v>
      </c>
      <c r="E50" s="6">
        <v>12.539963588999999</v>
      </c>
      <c r="F50" s="6">
        <v>-33.557044939999997</v>
      </c>
      <c r="X50" s="6">
        <v>13.000451553</v>
      </c>
      <c r="Y50" s="6">
        <v>-63.328691517999999</v>
      </c>
      <c r="AB50" s="6">
        <v>13.253461031000001</v>
      </c>
      <c r="AC50" s="6">
        <v>-52.586344814999997</v>
      </c>
      <c r="AF50" s="6">
        <v>13.036270806999999</v>
      </c>
      <c r="AG50" s="6">
        <v>-28.543949812000001</v>
      </c>
      <c r="AJ50" s="6">
        <v>13.165935672</v>
      </c>
      <c r="AK50" s="6">
        <v>-28.441641747999999</v>
      </c>
      <c r="AN50" s="6">
        <v>13.451668099999999</v>
      </c>
      <c r="AO50" s="6">
        <v>-92.691105840999995</v>
      </c>
      <c r="AR50" s="6">
        <v>13.271316701</v>
      </c>
      <c r="AS50" s="6">
        <v>-9.2077257457999995</v>
      </c>
      <c r="AV50" s="6">
        <v>13.246834821</v>
      </c>
      <c r="AW50" s="6">
        <v>-34.375509450999999</v>
      </c>
      <c r="AZ50" s="6">
        <v>12.762315331</v>
      </c>
      <c r="BA50" s="6">
        <v>-51.154031920999998</v>
      </c>
      <c r="BD50" s="6">
        <v>13.231293661</v>
      </c>
      <c r="BE50" s="6">
        <v>-30.283186897</v>
      </c>
      <c r="BH50" s="6">
        <v>13.056660809</v>
      </c>
      <c r="BI50" s="6">
        <v>-40.309377154000003</v>
      </c>
    </row>
    <row r="51" spans="1:61" x14ac:dyDescent="0.25">
      <c r="A51" s="6">
        <v>14.339277504</v>
      </c>
      <c r="B51" s="6">
        <v>4.5015548089999999</v>
      </c>
      <c r="E51" s="6">
        <v>13.721363044</v>
      </c>
      <c r="F51" s="6">
        <v>-2.6600096599</v>
      </c>
      <c r="X51" s="6">
        <v>14.271947839999999</v>
      </c>
      <c r="Y51" s="6">
        <v>-30.999343344</v>
      </c>
      <c r="AB51" s="6">
        <v>14.530370004</v>
      </c>
      <c r="AC51" s="6">
        <v>-21.689309534</v>
      </c>
      <c r="AF51" s="6">
        <v>14.318062203</v>
      </c>
      <c r="AG51" s="6">
        <v>-1.6369290215000001</v>
      </c>
      <c r="AJ51" s="6">
        <v>14.470246573000001</v>
      </c>
      <c r="AK51" s="6">
        <v>-0.20461612768000001</v>
      </c>
      <c r="AN51" s="6">
        <v>14.767588673000001</v>
      </c>
      <c r="AO51" s="6">
        <v>-61.077914114000002</v>
      </c>
      <c r="AR51" s="6">
        <v>14.596642417</v>
      </c>
      <c r="AS51" s="6">
        <v>13.709280554999999</v>
      </c>
      <c r="AV51" s="6">
        <v>14.587120424</v>
      </c>
      <c r="AW51" s="6">
        <v>-4.9107870644</v>
      </c>
      <c r="AZ51" s="6">
        <v>13.992085084999999</v>
      </c>
      <c r="BA51" s="6">
        <v>-19.029299875</v>
      </c>
      <c r="BD51" s="6">
        <v>14.554936043</v>
      </c>
      <c r="BE51" s="6">
        <v>-4.2969386814000003</v>
      </c>
      <c r="BH51" s="6">
        <v>14.339277504</v>
      </c>
      <c r="BI51" s="6">
        <v>-13.504664427</v>
      </c>
    </row>
    <row r="52" spans="1:61" x14ac:dyDescent="0.25">
      <c r="A52" s="6">
        <v>15.747891618000001</v>
      </c>
      <c r="B52" s="6">
        <v>32.840888493000001</v>
      </c>
      <c r="E52" s="6">
        <v>15.014063036</v>
      </c>
      <c r="F52" s="6">
        <v>20.461612767999998</v>
      </c>
      <c r="X52" s="6">
        <v>15.667801561999999</v>
      </c>
      <c r="Y52" s="6">
        <v>-5.1154031920999996</v>
      </c>
      <c r="AB52" s="6">
        <v>15.930303185</v>
      </c>
      <c r="AC52" s="6">
        <v>6.0361757666999996</v>
      </c>
      <c r="AF52" s="6">
        <v>15.725885744999999</v>
      </c>
      <c r="AG52" s="6">
        <v>25.986248216</v>
      </c>
      <c r="AJ52" s="6">
        <v>15.903771756999999</v>
      </c>
      <c r="AK52" s="6">
        <v>28.134717556999998</v>
      </c>
      <c r="AN52" s="6">
        <v>16.212240266999999</v>
      </c>
      <c r="AO52" s="6">
        <v>-30.999343344</v>
      </c>
      <c r="AR52" s="6">
        <v>16.054320356000002</v>
      </c>
      <c r="AS52" s="6">
        <v>41.127841664000002</v>
      </c>
      <c r="AV52" s="6">
        <v>16.063013175999998</v>
      </c>
      <c r="AW52" s="6">
        <v>26.600096599</v>
      </c>
      <c r="AZ52" s="6">
        <v>15.340354782</v>
      </c>
      <c r="BA52" s="6">
        <v>10.230806383999999</v>
      </c>
      <c r="BD52" s="6">
        <v>16.010993984999999</v>
      </c>
      <c r="BE52" s="6">
        <v>23.837778875000001</v>
      </c>
      <c r="BH52" s="6">
        <v>15.747891618000001</v>
      </c>
      <c r="BI52" s="6">
        <v>17.801603107999998</v>
      </c>
    </row>
    <row r="53" spans="1:61" x14ac:dyDescent="0.25">
      <c r="A53" s="6">
        <v>17.294880467999999</v>
      </c>
      <c r="B53" s="6">
        <v>46.550169048000001</v>
      </c>
      <c r="E53" s="6">
        <v>16.428549272000001</v>
      </c>
      <c r="F53" s="6">
        <v>45.936320664999997</v>
      </c>
      <c r="X53" s="6">
        <v>17.200175374000001</v>
      </c>
      <c r="Y53" s="6">
        <v>19.233916002000001</v>
      </c>
      <c r="AB53" s="6">
        <v>17.465113378000002</v>
      </c>
      <c r="AC53" s="6">
        <v>26.907020790000001</v>
      </c>
      <c r="AF53" s="6">
        <v>17.272133543999999</v>
      </c>
      <c r="AG53" s="6">
        <v>44.913240027000001</v>
      </c>
      <c r="AJ53" s="6">
        <v>17.479312105999998</v>
      </c>
      <c r="AK53" s="6">
        <v>47.164017430999998</v>
      </c>
      <c r="AN53" s="6">
        <v>17.798216099000001</v>
      </c>
      <c r="AO53" s="6">
        <v>-1.2276967661</v>
      </c>
      <c r="AR53" s="6">
        <v>17.657567728</v>
      </c>
      <c r="AS53" s="6">
        <v>55.246354474999997</v>
      </c>
      <c r="AV53" s="6">
        <v>17.688233509</v>
      </c>
      <c r="AW53" s="6">
        <v>45.220164218000001</v>
      </c>
      <c r="AZ53" s="6">
        <v>16.818543012999999</v>
      </c>
      <c r="BA53" s="6">
        <v>30.999343344</v>
      </c>
      <c r="BD53" s="6">
        <v>17.612714177000001</v>
      </c>
      <c r="BE53" s="6">
        <v>44.401699706999999</v>
      </c>
      <c r="BH53" s="6">
        <v>17.294880467999999</v>
      </c>
      <c r="BI53" s="6">
        <v>36.012438471999999</v>
      </c>
    </row>
    <row r="54" spans="1:61" x14ac:dyDescent="0.25">
      <c r="A54" s="6">
        <v>18.993837247999998</v>
      </c>
      <c r="B54" s="6">
        <v>52.790960941999998</v>
      </c>
      <c r="E54" s="6">
        <v>17.976295325999999</v>
      </c>
      <c r="F54" s="6">
        <v>56.780975431999998</v>
      </c>
      <c r="X54" s="6">
        <v>18.882421488999999</v>
      </c>
      <c r="Y54" s="6">
        <v>38.263215877</v>
      </c>
      <c r="AB54" s="6">
        <v>19.147795355</v>
      </c>
      <c r="AC54" s="6">
        <v>40.309377154000003</v>
      </c>
      <c r="AF54" s="6">
        <v>18.970416166</v>
      </c>
      <c r="AG54" s="6">
        <v>57.701748006999999</v>
      </c>
      <c r="AJ54" s="6">
        <v>19.210936648000001</v>
      </c>
      <c r="AK54" s="6">
        <v>58.622520581000003</v>
      </c>
      <c r="AN54" s="6">
        <v>19.539341330999999</v>
      </c>
      <c r="AO54" s="6">
        <v>27.316253046</v>
      </c>
      <c r="AR54" s="6">
        <v>19.420921668999998</v>
      </c>
      <c r="AS54" s="6">
        <v>61.589454433</v>
      </c>
      <c r="AV54" s="6">
        <v>19.477890059</v>
      </c>
      <c r="AW54" s="6">
        <v>60.464065730999998</v>
      </c>
      <c r="AZ54" s="6">
        <v>18.439168656</v>
      </c>
      <c r="BA54" s="6">
        <v>59.850217346999997</v>
      </c>
      <c r="BD54" s="6">
        <v>19.374668492000001</v>
      </c>
      <c r="BE54" s="6">
        <v>61.487146369000001</v>
      </c>
      <c r="BH54" s="6">
        <v>18.993837247999998</v>
      </c>
      <c r="BI54" s="6">
        <v>53.097885134000002</v>
      </c>
    </row>
    <row r="55" spans="1:61" x14ac:dyDescent="0.25">
      <c r="A55" s="6">
        <v>20.859690478000001</v>
      </c>
      <c r="B55" s="6">
        <v>64.556388283999993</v>
      </c>
      <c r="E55" s="6">
        <v>19.669855707</v>
      </c>
      <c r="F55" s="6">
        <v>63.226383454</v>
      </c>
      <c r="X55" s="6">
        <v>20.729198019999998</v>
      </c>
      <c r="Y55" s="6">
        <v>57.599439943</v>
      </c>
      <c r="AB55" s="6">
        <v>20.992595867999999</v>
      </c>
      <c r="AC55" s="6">
        <v>58.008672197999999</v>
      </c>
      <c r="AF55" s="6">
        <v>20.835682435999999</v>
      </c>
      <c r="AG55" s="6">
        <v>67.421014072000006</v>
      </c>
      <c r="AJ55" s="6">
        <v>21.114108191</v>
      </c>
      <c r="AK55" s="6">
        <v>70.081023732000006</v>
      </c>
      <c r="AN55" s="6">
        <v>21.450793579999999</v>
      </c>
      <c r="AO55" s="6">
        <v>45.834012600999998</v>
      </c>
      <c r="AR55" s="6">
        <v>21.360371047000001</v>
      </c>
      <c r="AS55" s="6">
        <v>69.569483411999997</v>
      </c>
      <c r="AV55" s="6">
        <v>21.448620122000001</v>
      </c>
      <c r="AW55" s="6">
        <v>73.559497902000004</v>
      </c>
      <c r="AZ55" s="6">
        <v>20.215956903999999</v>
      </c>
      <c r="BA55" s="6">
        <v>72.331801135999996</v>
      </c>
      <c r="BD55" s="6">
        <v>21.312886553999999</v>
      </c>
      <c r="BE55" s="6">
        <v>73.559497902000004</v>
      </c>
      <c r="BH55" s="6">
        <v>20.859690478000001</v>
      </c>
      <c r="BI55" s="6">
        <v>66.091009241999998</v>
      </c>
    </row>
    <row r="56" spans="1:61" x14ac:dyDescent="0.25">
      <c r="A56" s="6">
        <v>22.908835173</v>
      </c>
      <c r="B56" s="6">
        <v>80.721062371000002</v>
      </c>
      <c r="E56" s="6">
        <v>21.522967692999998</v>
      </c>
      <c r="F56" s="6">
        <v>68.239478582999993</v>
      </c>
      <c r="X56" s="6">
        <v>22.756596698999999</v>
      </c>
      <c r="Y56" s="6">
        <v>73.968730158</v>
      </c>
      <c r="AB56" s="6">
        <v>23.015134281000002</v>
      </c>
      <c r="AC56" s="6">
        <v>77.140280137000005</v>
      </c>
      <c r="AF56" s="6">
        <v>22.884351022000001</v>
      </c>
      <c r="AG56" s="6">
        <v>83.074147839999995</v>
      </c>
      <c r="AJ56" s="6">
        <v>23.205821395000001</v>
      </c>
      <c r="AK56" s="6">
        <v>83.790304285999994</v>
      </c>
      <c r="AN56" s="6">
        <v>23.549235229000001</v>
      </c>
      <c r="AO56" s="6">
        <v>66.397933433000006</v>
      </c>
      <c r="AR56" s="6">
        <v>23.493501444</v>
      </c>
      <c r="AS56" s="6">
        <v>86.654930074000006</v>
      </c>
      <c r="AV56" s="6">
        <v>23.618744317000001</v>
      </c>
      <c r="AW56" s="6">
        <v>90.133404244999994</v>
      </c>
      <c r="AZ56" s="6">
        <v>22.1639555</v>
      </c>
      <c r="BA56" s="6">
        <v>76.014891434000006</v>
      </c>
      <c r="BD56" s="6">
        <v>23.445001572999999</v>
      </c>
      <c r="BE56" s="6">
        <v>92.486489712999997</v>
      </c>
      <c r="BH56" s="6">
        <v>22.908835173</v>
      </c>
      <c r="BI56" s="6">
        <v>85.22261718</v>
      </c>
    </row>
    <row r="57" spans="1:61" x14ac:dyDescent="0.25">
      <c r="A57" s="6">
        <v>25.159276909999999</v>
      </c>
      <c r="B57" s="6">
        <v>67.421014072000006</v>
      </c>
      <c r="E57" s="6">
        <v>23.550662760000002</v>
      </c>
      <c r="F57" s="6">
        <v>83.687996222999999</v>
      </c>
      <c r="X57" s="6">
        <v>24.982283098</v>
      </c>
      <c r="Y57" s="6">
        <v>77.549512391999997</v>
      </c>
      <c r="AB57" s="6">
        <v>25.232534810000001</v>
      </c>
      <c r="AC57" s="6">
        <v>61.896378624</v>
      </c>
      <c r="AF57" s="6">
        <v>25.134454956999999</v>
      </c>
      <c r="AG57" s="6">
        <v>68.239478582999993</v>
      </c>
      <c r="AJ57" s="6">
        <v>25.504754534</v>
      </c>
      <c r="AK57" s="6">
        <v>67.114089879999995</v>
      </c>
      <c r="AN57" s="6">
        <v>25.852958671</v>
      </c>
      <c r="AO57" s="6">
        <v>56.064818985000002</v>
      </c>
      <c r="AR57" s="6">
        <v>25.839654605</v>
      </c>
      <c r="AS57" s="6">
        <v>69.774099539999995</v>
      </c>
      <c r="AV57" s="6">
        <v>26.008436903</v>
      </c>
      <c r="AW57" s="6">
        <v>74.582578541000004</v>
      </c>
      <c r="AZ57" s="6">
        <v>24.299662178999998</v>
      </c>
      <c r="BA57" s="6">
        <v>77.549512391999997</v>
      </c>
      <c r="BD57" s="6">
        <v>25.790410762</v>
      </c>
      <c r="BE57" s="6">
        <v>76.628739818</v>
      </c>
      <c r="BH57" s="6">
        <v>25.159276909999999</v>
      </c>
      <c r="BI57" s="6">
        <v>70.285639859</v>
      </c>
    </row>
    <row r="58" spans="1:61" x14ac:dyDescent="0.25">
      <c r="A58" s="6">
        <v>27.630790037000001</v>
      </c>
      <c r="B58" s="6">
        <v>72.229493071999997</v>
      </c>
      <c r="E58" s="6">
        <v>25.769388513999999</v>
      </c>
      <c r="F58" s="6">
        <v>70.285639859</v>
      </c>
      <c r="X58" s="6">
        <v>27.425650551</v>
      </c>
      <c r="Y58" s="6">
        <v>68.239478582999993</v>
      </c>
      <c r="AB58" s="6">
        <v>27.663571507</v>
      </c>
      <c r="AC58" s="6">
        <v>68.648710838</v>
      </c>
      <c r="AF58" s="6">
        <v>27.605800373000001</v>
      </c>
      <c r="AG58" s="6">
        <v>72.638725328000007</v>
      </c>
      <c r="AJ58" s="6">
        <v>28.031436283000001</v>
      </c>
      <c r="AK58" s="6">
        <v>63.635615710000003</v>
      </c>
      <c r="AN58" s="6">
        <v>28.382045766000001</v>
      </c>
      <c r="AO58" s="6">
        <v>56.576359304999997</v>
      </c>
      <c r="AR58" s="6">
        <v>28.420103819000001</v>
      </c>
      <c r="AS58" s="6">
        <v>66.500241497000005</v>
      </c>
      <c r="AV58" s="6">
        <v>28.639913327999999</v>
      </c>
      <c r="AW58" s="6">
        <v>68.444094710000002</v>
      </c>
      <c r="AZ58" s="6">
        <v>26.64116439</v>
      </c>
      <c r="BA58" s="6">
        <v>70.797180178999994</v>
      </c>
      <c r="BD58" s="6">
        <v>28.370451807999999</v>
      </c>
      <c r="BE58" s="6">
        <v>73.764114030000002</v>
      </c>
      <c r="BH58" s="6">
        <v>27.630790037000001</v>
      </c>
      <c r="BI58" s="6">
        <v>74.275654349000007</v>
      </c>
    </row>
    <row r="59" spans="1:61" x14ac:dyDescent="0.25">
      <c r="A59" s="6">
        <v>30.345091426</v>
      </c>
      <c r="B59" s="6">
        <v>59.031752836999999</v>
      </c>
      <c r="E59" s="6">
        <v>28.197142099000001</v>
      </c>
      <c r="F59" s="6">
        <v>65.988701177999999</v>
      </c>
      <c r="X59" s="6">
        <v>30.107989137000001</v>
      </c>
      <c r="Y59" s="6">
        <v>65.477160858999994</v>
      </c>
      <c r="AB59" s="6">
        <v>30.328827218000001</v>
      </c>
      <c r="AC59" s="6">
        <v>58.008672197999999</v>
      </c>
      <c r="AF59" s="6">
        <v>30.320140841000001</v>
      </c>
      <c r="AG59" s="6">
        <v>59.236368964</v>
      </c>
      <c r="AJ59" s="6">
        <v>30.808429035</v>
      </c>
      <c r="AK59" s="6">
        <v>59.747909284000002</v>
      </c>
      <c r="AN59" s="6">
        <v>31.158542901000001</v>
      </c>
      <c r="AO59" s="6">
        <v>54.837122219000001</v>
      </c>
      <c r="AR59" s="6">
        <v>31.258246808999999</v>
      </c>
      <c r="AS59" s="6">
        <v>53.404809325000002</v>
      </c>
      <c r="AV59" s="6">
        <v>31.537636748000001</v>
      </c>
      <c r="AW59" s="6">
        <v>55.450970601999998</v>
      </c>
      <c r="AZ59" s="6">
        <v>29.208292479000001</v>
      </c>
      <c r="BA59" s="6">
        <v>70.592564050999997</v>
      </c>
      <c r="BD59" s="6">
        <v>31.208596995000001</v>
      </c>
      <c r="BE59" s="6">
        <v>67.114089879999995</v>
      </c>
      <c r="BH59" s="6">
        <v>30.345091426</v>
      </c>
      <c r="BI59" s="6">
        <v>61.384838305000002</v>
      </c>
    </row>
    <row r="60" spans="1:61" x14ac:dyDescent="0.25">
      <c r="A60" s="6">
        <v>33.326031301</v>
      </c>
      <c r="B60" s="6">
        <v>57.701748006999999</v>
      </c>
      <c r="E60" s="6">
        <v>30.853616186</v>
      </c>
      <c r="F60" s="6">
        <v>62.203302815999997</v>
      </c>
      <c r="X60" s="6">
        <v>33.052671191999998</v>
      </c>
      <c r="Y60" s="6">
        <v>55.962510921000003</v>
      </c>
      <c r="AB60" s="6">
        <v>33.250867849000002</v>
      </c>
      <c r="AC60" s="6">
        <v>56.576359304999997</v>
      </c>
      <c r="AF60" s="6">
        <v>33.301368850000003</v>
      </c>
      <c r="AG60" s="6">
        <v>57.394823815000002</v>
      </c>
      <c r="AJ60" s="6">
        <v>33.860530371000003</v>
      </c>
      <c r="AK60" s="6">
        <v>54.427889964000002</v>
      </c>
      <c r="AN60" s="6">
        <v>34.206653168000003</v>
      </c>
      <c r="AO60" s="6">
        <v>52.074804495000002</v>
      </c>
      <c r="AR60" s="6">
        <v>34.379817883999998</v>
      </c>
      <c r="AS60" s="6">
        <v>55.144046410999998</v>
      </c>
      <c r="AV60" s="6">
        <v>34.728545447999998</v>
      </c>
      <c r="AW60" s="6">
        <v>48.596330324999997</v>
      </c>
      <c r="AZ60" s="6">
        <v>32.022787631999996</v>
      </c>
      <c r="BA60" s="6">
        <v>57.701748006999999</v>
      </c>
      <c r="BD60" s="6">
        <v>34.330666743999998</v>
      </c>
      <c r="BE60" s="6">
        <v>56.985591560000003</v>
      </c>
      <c r="BH60" s="6">
        <v>33.326031301</v>
      </c>
      <c r="BI60" s="6">
        <v>59.236368964</v>
      </c>
    </row>
    <row r="61" spans="1:61" x14ac:dyDescent="0.25">
      <c r="A61" s="6">
        <v>36.599802805000003</v>
      </c>
      <c r="B61" s="6">
        <v>42.150922303000002</v>
      </c>
      <c r="E61" s="6">
        <v>33.760358707000002</v>
      </c>
      <c r="F61" s="6">
        <v>56.371743176999999</v>
      </c>
      <c r="X61" s="6">
        <v>36.285354957999999</v>
      </c>
      <c r="Y61" s="6">
        <v>49.619410963</v>
      </c>
      <c r="AB61" s="6">
        <v>36.454433426999998</v>
      </c>
      <c r="AC61" s="6">
        <v>45.322472282</v>
      </c>
      <c r="AF61" s="6">
        <v>36.575726117999999</v>
      </c>
      <c r="AG61" s="6">
        <v>43.787851324000002</v>
      </c>
      <c r="AJ61" s="6">
        <v>37.214994496999999</v>
      </c>
      <c r="AK61" s="6">
        <v>45.731704536999999</v>
      </c>
      <c r="AN61" s="6">
        <v>37.552947346000003</v>
      </c>
      <c r="AO61" s="6">
        <v>42.867078749999997</v>
      </c>
      <c r="AR61" s="6">
        <v>37.813121285000001</v>
      </c>
      <c r="AS61" s="6">
        <v>44.299391644000004</v>
      </c>
      <c r="AV61" s="6">
        <v>38.242303270999997</v>
      </c>
      <c r="AW61" s="6">
        <v>42.560154558000001</v>
      </c>
      <c r="AZ61" s="6">
        <v>35.108486006</v>
      </c>
      <c r="BA61" s="6">
        <v>52.995577070000003</v>
      </c>
      <c r="BD61" s="6">
        <v>37.765064518999999</v>
      </c>
      <c r="BE61" s="6">
        <v>40.309377154000003</v>
      </c>
      <c r="BH61" s="6">
        <v>36.599802805000003</v>
      </c>
      <c r="BI61" s="6">
        <v>43.583235197</v>
      </c>
    </row>
    <row r="62" spans="1:61" x14ac:dyDescent="0.25">
      <c r="A62" s="6">
        <v>40.195172153999998</v>
      </c>
      <c r="B62" s="6">
        <v>37.035519110999999</v>
      </c>
      <c r="E62" s="6">
        <v>36.940947637999997</v>
      </c>
      <c r="F62" s="6">
        <v>45.834012600999998</v>
      </c>
      <c r="X62" s="6">
        <v>39.834208158000003</v>
      </c>
      <c r="Y62" s="6">
        <v>38.365523940999999</v>
      </c>
      <c r="AB62" s="6">
        <v>39.966647561999999</v>
      </c>
      <c r="AC62" s="6">
        <v>36.319362664000003</v>
      </c>
      <c r="AF62" s="6">
        <v>40.172034582000002</v>
      </c>
      <c r="AG62" s="6">
        <v>36.319362664000003</v>
      </c>
      <c r="AJ62" s="6">
        <v>40.901775614000002</v>
      </c>
      <c r="AK62" s="6">
        <v>37.956291684999997</v>
      </c>
      <c r="AN62" s="6">
        <v>41.226595523999997</v>
      </c>
      <c r="AO62" s="6">
        <v>36.830902983000001</v>
      </c>
      <c r="AR62" s="6">
        <v>41.589287824000003</v>
      </c>
      <c r="AS62" s="6">
        <v>34.887049769999997</v>
      </c>
      <c r="AV62" s="6">
        <v>42.111575379000001</v>
      </c>
      <c r="AW62" s="6">
        <v>32.840888493000001</v>
      </c>
      <c r="AZ62" s="6">
        <v>38.491520592999997</v>
      </c>
      <c r="BA62" s="6">
        <v>40.002452962</v>
      </c>
      <c r="BD62" s="6">
        <v>41.543035234000001</v>
      </c>
      <c r="BE62" s="6">
        <v>30.897035280000001</v>
      </c>
      <c r="BH62" s="6">
        <v>40.195172153999998</v>
      </c>
      <c r="BI62" s="6">
        <v>39.081680388000002</v>
      </c>
    </row>
    <row r="63" spans="1:61" x14ac:dyDescent="0.25">
      <c r="A63" s="6">
        <v>44.143731404999997</v>
      </c>
      <c r="B63" s="6">
        <v>25.577015960000001</v>
      </c>
      <c r="E63" s="6">
        <v>40.421182260000002</v>
      </c>
      <c r="F63" s="6">
        <v>40.718609409000003</v>
      </c>
      <c r="X63" s="6">
        <v>43.730153430000001</v>
      </c>
      <c r="Y63" s="6">
        <v>26.190864344000001</v>
      </c>
      <c r="AB63" s="6">
        <v>43.817247100000003</v>
      </c>
      <c r="AC63" s="6">
        <v>26.804712726999998</v>
      </c>
      <c r="AF63" s="6">
        <v>44.121950093999999</v>
      </c>
      <c r="AG63" s="6">
        <v>24.451627257999998</v>
      </c>
      <c r="AJ63" s="6">
        <v>44.953795399000001</v>
      </c>
      <c r="AK63" s="6">
        <v>27.009328854</v>
      </c>
      <c r="AN63" s="6">
        <v>45.259621377999999</v>
      </c>
      <c r="AO63" s="6">
        <v>22.610082109</v>
      </c>
      <c r="AR63" s="6">
        <v>45.742557159</v>
      </c>
      <c r="AS63" s="6">
        <v>23.940086939</v>
      </c>
      <c r="AV63" s="6">
        <v>46.372331926000001</v>
      </c>
      <c r="AW63" s="6">
        <v>20.563920832000001</v>
      </c>
      <c r="AZ63" s="6">
        <v>42.200542550999998</v>
      </c>
      <c r="BA63" s="6">
        <v>31.203959472000001</v>
      </c>
      <c r="BD63" s="6">
        <v>45.698949503000001</v>
      </c>
      <c r="BE63" s="6">
        <v>20.461612767999998</v>
      </c>
      <c r="BH63" s="6">
        <v>44.143731404999997</v>
      </c>
      <c r="BI63" s="6">
        <v>25.781632087999999</v>
      </c>
    </row>
    <row r="64" spans="1:61" x14ac:dyDescent="0.25">
      <c r="A64" s="6">
        <v>48.480176049000001</v>
      </c>
      <c r="B64" s="6">
        <v>16.778522469999999</v>
      </c>
      <c r="E64" s="6">
        <v>44.229292417000003</v>
      </c>
      <c r="F64" s="6">
        <v>30.999343344</v>
      </c>
      <c r="X64" s="6">
        <v>48.00713777</v>
      </c>
      <c r="Y64" s="6">
        <v>17.290062789</v>
      </c>
      <c r="AB64" s="6">
        <v>48.038833892</v>
      </c>
      <c r="AC64" s="6">
        <v>18.108527299999999</v>
      </c>
      <c r="AF64" s="6">
        <v>48.460241070000002</v>
      </c>
      <c r="AG64" s="6">
        <v>16.573906342000001</v>
      </c>
      <c r="AJ64" s="6">
        <v>49.407236982000001</v>
      </c>
      <c r="AK64" s="6">
        <v>15.44851764</v>
      </c>
      <c r="AN64" s="6">
        <v>49.687181326999998</v>
      </c>
      <c r="AO64" s="6">
        <v>15.141593449</v>
      </c>
      <c r="AR64" s="6">
        <v>50.310588252000002</v>
      </c>
      <c r="AS64" s="6">
        <v>13.913896682000001</v>
      </c>
      <c r="AV64" s="6">
        <v>51.064182445999997</v>
      </c>
      <c r="AW64" s="6">
        <v>13.095432172000001</v>
      </c>
      <c r="AZ64" s="6">
        <v>46.266963844000003</v>
      </c>
      <c r="BA64" s="6">
        <v>19.233916002000001</v>
      </c>
      <c r="BD64" s="6">
        <v>50.270616336000003</v>
      </c>
      <c r="BE64" s="6">
        <v>12.993124108</v>
      </c>
      <c r="BH64" s="6">
        <v>48.480176049000001</v>
      </c>
      <c r="BI64" s="6">
        <v>16.573906342000001</v>
      </c>
    </row>
    <row r="65" spans="1:61" x14ac:dyDescent="0.25">
      <c r="A65" s="6">
        <v>53.242609877</v>
      </c>
      <c r="B65" s="6">
        <v>11.049270894999999</v>
      </c>
      <c r="E65" s="6">
        <v>48.396167513000002</v>
      </c>
      <c r="F65" s="6">
        <v>21.996233726</v>
      </c>
      <c r="X65" s="6">
        <v>52.702428327</v>
      </c>
      <c r="Y65" s="6">
        <v>12.174659597</v>
      </c>
      <c r="AB65" s="6">
        <v>52.667150823</v>
      </c>
      <c r="AC65" s="6">
        <v>12.072351533000001</v>
      </c>
      <c r="AF65" s="6">
        <v>53.22509453</v>
      </c>
      <c r="AG65" s="6">
        <v>9.5146499372999997</v>
      </c>
      <c r="AJ65" s="6">
        <v>54.301868052000003</v>
      </c>
      <c r="AK65" s="6">
        <v>9.2077257457999995</v>
      </c>
      <c r="AN65" s="6">
        <v>54.547870994999997</v>
      </c>
      <c r="AO65" s="6">
        <v>9.8215741288</v>
      </c>
      <c r="AR65" s="6">
        <v>55.334800839000003</v>
      </c>
      <c r="AS65" s="6">
        <v>9.0031096180999999</v>
      </c>
      <c r="AV65" s="6">
        <v>56.230744080000001</v>
      </c>
      <c r="AW65" s="6">
        <v>6.8546402773999997</v>
      </c>
      <c r="AZ65" s="6">
        <v>50.725223278000001</v>
      </c>
      <c r="BA65" s="6">
        <v>13.402356363000001</v>
      </c>
      <c r="BD65" s="6">
        <v>55.299627110000003</v>
      </c>
      <c r="BE65" s="6">
        <v>8.2869531712000004</v>
      </c>
      <c r="BH65" s="6">
        <v>53.242609877</v>
      </c>
      <c r="BI65" s="6">
        <v>11.867735406</v>
      </c>
    </row>
    <row r="66" spans="1:61" x14ac:dyDescent="0.25">
      <c r="A66" s="6">
        <v>58.472879796000001</v>
      </c>
      <c r="B66" s="6">
        <v>5.7292515751000002</v>
      </c>
      <c r="E66" s="6">
        <v>52.955607063999999</v>
      </c>
      <c r="F66" s="6">
        <v>13.504664427</v>
      </c>
      <c r="X66" s="6">
        <v>57.856937125999998</v>
      </c>
      <c r="Y66" s="6">
        <v>6.9569483412000004</v>
      </c>
      <c r="AB66" s="6">
        <v>57.741384439999997</v>
      </c>
      <c r="AC66" s="6">
        <v>7.6731047880999999</v>
      </c>
      <c r="AF66" s="6">
        <v>58.458452231000003</v>
      </c>
      <c r="AG66" s="6">
        <v>5.9338677027999998</v>
      </c>
      <c r="AJ66" s="6">
        <v>59.681395967</v>
      </c>
      <c r="AK66" s="6">
        <v>5.1154031920999996</v>
      </c>
      <c r="AN66" s="6">
        <v>59.884061654999996</v>
      </c>
      <c r="AO66" s="6">
        <v>5.5246354474999997</v>
      </c>
      <c r="AR66" s="6">
        <v>60.860750993000003</v>
      </c>
      <c r="AS66" s="6">
        <v>4.2969386814000003</v>
      </c>
      <c r="AV66" s="6">
        <v>61.920047052999998</v>
      </c>
      <c r="AW66" s="6">
        <v>3.9900144898000001</v>
      </c>
      <c r="AZ66" s="6">
        <v>55.613078162999997</v>
      </c>
      <c r="BA66" s="6">
        <v>7.7754128519999997</v>
      </c>
      <c r="BD66" s="6">
        <v>60.83173395</v>
      </c>
      <c r="BE66" s="6">
        <v>4.2969386814000003</v>
      </c>
      <c r="BH66" s="6">
        <v>58.472879796000001</v>
      </c>
      <c r="BI66" s="6">
        <v>6.0361757666999996</v>
      </c>
    </row>
    <row r="67" spans="1:61" x14ac:dyDescent="0.25">
      <c r="A67" s="6">
        <v>64.216943524000001</v>
      </c>
      <c r="B67" s="6">
        <v>2.8646257876000001</v>
      </c>
      <c r="E67" s="6">
        <v>57.944594864000003</v>
      </c>
      <c r="F67" s="6">
        <v>6.3430999581999998</v>
      </c>
      <c r="X67" s="6">
        <v>63.515577553</v>
      </c>
      <c r="Y67" s="6">
        <v>3.5807822345</v>
      </c>
      <c r="AB67" s="6">
        <v>63.304496729999997</v>
      </c>
      <c r="AC67" s="6">
        <v>4.2969386814000003</v>
      </c>
      <c r="AF67" s="6">
        <v>64.206379855999998</v>
      </c>
      <c r="AG67" s="6">
        <v>2.9669338513999999</v>
      </c>
      <c r="AJ67" s="6">
        <v>65.593858045000005</v>
      </c>
      <c r="AK67" s="6">
        <v>2.8646257876000001</v>
      </c>
      <c r="AN67" s="6">
        <v>65.742269586999996</v>
      </c>
      <c r="AO67" s="6">
        <v>3.0692419153000001</v>
      </c>
      <c r="AR67" s="6">
        <v>66.938544194000002</v>
      </c>
      <c r="AS67" s="6">
        <v>1.9438532129999999</v>
      </c>
      <c r="AV67" s="6">
        <v>68.184981183000005</v>
      </c>
      <c r="AW67" s="6">
        <v>1.7392370853000001</v>
      </c>
      <c r="AZ67" s="6">
        <v>60.971924082000001</v>
      </c>
      <c r="BA67" s="6">
        <v>4.6038628728999997</v>
      </c>
      <c r="BD67" s="6">
        <v>66.917265971000006</v>
      </c>
      <c r="BE67" s="6">
        <v>1.2276967661</v>
      </c>
      <c r="BH67" s="6">
        <v>64.216943524000001</v>
      </c>
      <c r="BI67" s="6">
        <v>2.9669338513999999</v>
      </c>
    </row>
    <row r="68" spans="1:61" x14ac:dyDescent="0.25">
      <c r="A68" s="6">
        <v>70.525273427000002</v>
      </c>
      <c r="B68" s="6">
        <v>1.0230806384</v>
      </c>
      <c r="E68" s="6">
        <v>63.403598977999998</v>
      </c>
      <c r="F68" s="6">
        <v>2.1484693407000002</v>
      </c>
      <c r="X68" s="6">
        <v>69.727655701000003</v>
      </c>
      <c r="Y68" s="6">
        <v>1.3300048299</v>
      </c>
      <c r="AB68" s="6">
        <v>69.403588866000007</v>
      </c>
      <c r="AC68" s="6">
        <v>1.7392370853000001</v>
      </c>
      <c r="AF68" s="6">
        <v>70.519472493999999</v>
      </c>
      <c r="AG68" s="6">
        <v>0.71615644689000002</v>
      </c>
      <c r="AJ68" s="6">
        <v>72.092050521000004</v>
      </c>
      <c r="AK68" s="6">
        <v>0.71615644689000002</v>
      </c>
      <c r="AN68" s="6">
        <v>72.173561561</v>
      </c>
      <c r="AO68" s="6">
        <v>0.81846451073000004</v>
      </c>
      <c r="AR68" s="6">
        <v>73.623289653</v>
      </c>
      <c r="AS68" s="6">
        <v>0.20461612768000001</v>
      </c>
      <c r="AV68" s="6">
        <v>75.083787565999998</v>
      </c>
      <c r="AW68" s="6">
        <v>0.40923225537000002</v>
      </c>
      <c r="AZ68" s="6">
        <v>66.847145474000001</v>
      </c>
      <c r="BA68" s="6">
        <v>1.7392370853000001</v>
      </c>
      <c r="BD68" s="6">
        <v>73.611587146999995</v>
      </c>
      <c r="BE68" s="6">
        <v>0.30692419153</v>
      </c>
      <c r="BH68" s="6">
        <v>70.525273427000002</v>
      </c>
      <c r="BI68" s="6">
        <v>1.3300048299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5"/>
  <sheetViews>
    <sheetView tabSelected="1" workbookViewId="0">
      <selection activeCell="Q12" sqref="Q12"/>
    </sheetView>
  </sheetViews>
  <sheetFormatPr defaultRowHeight="15" x14ac:dyDescent="0.25"/>
  <cols>
    <col min="3" max="3" width="9.140625" style="5"/>
    <col min="7" max="7" width="9.140625" style="5"/>
  </cols>
  <sheetData>
    <row r="1" spans="1:14" s="5" customFormat="1" x14ac:dyDescent="0.25">
      <c r="A1" s="5" t="s">
        <v>113</v>
      </c>
      <c r="E1" s="2" t="s">
        <v>83</v>
      </c>
      <c r="F1" s="5">
        <v>1</v>
      </c>
      <c r="G1" s="5">
        <v>2</v>
      </c>
      <c r="H1" s="5" t="s">
        <v>161</v>
      </c>
      <c r="I1" s="5">
        <v>3</v>
      </c>
      <c r="J1" s="5" t="s">
        <v>160</v>
      </c>
      <c r="K1" s="5">
        <v>4</v>
      </c>
      <c r="L1" s="5" t="s">
        <v>159</v>
      </c>
    </row>
    <row r="2" spans="1:14" s="5" customFormat="1" x14ac:dyDescent="0.25">
      <c r="A2" s="5" t="s">
        <v>90</v>
      </c>
      <c r="E2" s="2">
        <v>6248</v>
      </c>
      <c r="F2" s="5">
        <v>6330</v>
      </c>
      <c r="G2" s="5">
        <v>6458</v>
      </c>
      <c r="H2" s="5">
        <v>6541</v>
      </c>
      <c r="I2" s="5">
        <v>6394</v>
      </c>
      <c r="J2" s="5">
        <v>6510</v>
      </c>
      <c r="K2" s="5">
        <v>6409</v>
      </c>
      <c r="L2" s="5">
        <v>6375</v>
      </c>
    </row>
    <row r="3" spans="1:14" s="5" customFormat="1" x14ac:dyDescent="0.25">
      <c r="A3" s="5" t="s">
        <v>91</v>
      </c>
      <c r="E3" s="2">
        <v>11017</v>
      </c>
      <c r="F3" s="5">
        <v>10809</v>
      </c>
      <c r="G3" s="5">
        <v>10966</v>
      </c>
      <c r="H3" s="5">
        <v>11044</v>
      </c>
      <c r="I3" s="5">
        <v>10881</v>
      </c>
      <c r="J3" s="5">
        <v>10997</v>
      </c>
      <c r="K3" s="5">
        <v>11001</v>
      </c>
      <c r="L3" s="5">
        <v>10845</v>
      </c>
    </row>
    <row r="4" spans="1:14" s="5" customFormat="1" x14ac:dyDescent="0.25">
      <c r="A4" s="1" t="s">
        <v>92</v>
      </c>
      <c r="E4" s="2">
        <v>3.46143</v>
      </c>
      <c r="F4" s="5">
        <v>3.3559199999999998</v>
      </c>
      <c r="G4" s="5">
        <v>3.3401999999999998</v>
      </c>
      <c r="H4" s="5">
        <v>3.3282400000000001</v>
      </c>
      <c r="I4" s="5">
        <v>3.3465699999999998</v>
      </c>
      <c r="J4" s="5">
        <v>3.3225799999999999</v>
      </c>
      <c r="K4" s="5">
        <v>3.3760300000000001</v>
      </c>
      <c r="L4" s="5">
        <v>3.3447800000000001</v>
      </c>
    </row>
    <row r="5" spans="1:14" s="5" customFormat="1" x14ac:dyDescent="0.25">
      <c r="A5" s="5" t="s">
        <v>93</v>
      </c>
      <c r="E5" s="2">
        <v>208</v>
      </c>
      <c r="F5" s="5">
        <v>191</v>
      </c>
      <c r="G5" s="5">
        <v>186</v>
      </c>
      <c r="H5" s="5">
        <v>156</v>
      </c>
      <c r="I5" s="5">
        <v>189</v>
      </c>
      <c r="J5" s="5">
        <v>171</v>
      </c>
      <c r="K5" s="5">
        <v>178</v>
      </c>
      <c r="L5" s="5">
        <v>195</v>
      </c>
    </row>
    <row r="6" spans="1:14" s="5" customFormat="1" x14ac:dyDescent="0.25">
      <c r="A6" s="5" t="s">
        <v>94</v>
      </c>
      <c r="E6" s="2">
        <v>199</v>
      </c>
      <c r="F6" s="5">
        <v>184</v>
      </c>
      <c r="G6" s="5">
        <v>175</v>
      </c>
      <c r="H6" s="5">
        <v>162</v>
      </c>
      <c r="I6" s="5">
        <v>175</v>
      </c>
      <c r="J6" s="5">
        <v>193</v>
      </c>
      <c r="K6" s="5">
        <v>187</v>
      </c>
      <c r="L6" s="5">
        <v>172</v>
      </c>
    </row>
    <row r="7" spans="1:14" s="5" customFormat="1" x14ac:dyDescent="0.25">
      <c r="A7" s="5" t="s">
        <v>95</v>
      </c>
      <c r="E7" s="2">
        <v>3</v>
      </c>
      <c r="F7" s="5">
        <v>0</v>
      </c>
      <c r="G7" s="5">
        <v>3</v>
      </c>
      <c r="H7" s="5">
        <v>2</v>
      </c>
      <c r="I7" s="5">
        <v>5</v>
      </c>
      <c r="J7" s="5">
        <v>2</v>
      </c>
      <c r="K7" s="5">
        <v>1</v>
      </c>
      <c r="L7" s="5">
        <v>1</v>
      </c>
    </row>
    <row r="8" spans="1:14" s="5" customFormat="1" x14ac:dyDescent="0.25">
      <c r="A8" s="5" t="s">
        <v>96</v>
      </c>
      <c r="E8" s="2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</row>
    <row r="9" spans="1:14" s="5" customFormat="1" x14ac:dyDescent="0.25">
      <c r="A9" s="5" t="s">
        <v>97</v>
      </c>
      <c r="E9" s="2">
        <v>12560</v>
      </c>
      <c r="F9" s="5">
        <v>12970</v>
      </c>
      <c r="G9" s="5">
        <v>13134</v>
      </c>
      <c r="H9" s="5">
        <v>13346</v>
      </c>
      <c r="I9" s="5">
        <v>13090</v>
      </c>
      <c r="J9" s="5">
        <v>13333</v>
      </c>
      <c r="K9" s="5">
        <v>13161</v>
      </c>
      <c r="L9" s="5">
        <v>12977</v>
      </c>
    </row>
    <row r="10" spans="1:14" s="5" customFormat="1" x14ac:dyDescent="0.25">
      <c r="A10" s="5" t="s">
        <v>98</v>
      </c>
      <c r="E10" s="2">
        <v>4704</v>
      </c>
      <c r="F10" s="5">
        <v>4165</v>
      </c>
      <c r="G10" s="5">
        <v>4285</v>
      </c>
      <c r="H10" s="5">
        <v>4235</v>
      </c>
      <c r="I10" s="5">
        <v>4182</v>
      </c>
      <c r="J10" s="5">
        <v>4172</v>
      </c>
      <c r="K10" s="5">
        <v>4247</v>
      </c>
      <c r="L10" s="5">
        <v>4243</v>
      </c>
    </row>
    <row r="11" spans="1:14" s="5" customFormat="1" x14ac:dyDescent="0.25">
      <c r="A11" s="5" t="s">
        <v>99</v>
      </c>
      <c r="E11" s="2">
        <v>3</v>
      </c>
      <c r="F11" s="5">
        <v>6</v>
      </c>
      <c r="G11" s="5">
        <v>7</v>
      </c>
      <c r="H11" s="5">
        <v>6</v>
      </c>
      <c r="I11" s="5">
        <v>5</v>
      </c>
      <c r="J11" s="5">
        <v>4</v>
      </c>
      <c r="K11" s="5">
        <v>4</v>
      </c>
      <c r="L11" s="5">
        <v>2</v>
      </c>
    </row>
    <row r="12" spans="1:14" s="5" customFormat="1" x14ac:dyDescent="0.25">
      <c r="A12" s="5" t="s">
        <v>100</v>
      </c>
      <c r="E12" s="2">
        <v>8.2549299999999999</v>
      </c>
      <c r="F12" s="5">
        <v>7.7415200000000004</v>
      </c>
      <c r="G12" s="5">
        <v>7.7313599999999996</v>
      </c>
      <c r="H12" s="5">
        <v>7.7113500000000004</v>
      </c>
      <c r="I12" s="5">
        <v>7.9001299999999999</v>
      </c>
      <c r="J12" s="5">
        <v>7.7409600000000003</v>
      </c>
      <c r="K12" s="5">
        <v>7.8172600000000001</v>
      </c>
      <c r="L12" s="5">
        <v>7.7138400000000003</v>
      </c>
    </row>
    <row r="13" spans="1:14" s="5" customFormat="1" x14ac:dyDescent="0.25">
      <c r="A13" s="1" t="s">
        <v>101</v>
      </c>
      <c r="D13" s="5">
        <f>ABS(E13-J13)/E13</f>
        <v>2.8345648604269299E-2</v>
      </c>
      <c r="E13" s="2">
        <v>0.19488</v>
      </c>
      <c r="F13" s="5">
        <v>0.189613</v>
      </c>
      <c r="G13" s="5">
        <v>0.189332</v>
      </c>
      <c r="H13" s="5">
        <v>0.18937499999999999</v>
      </c>
      <c r="I13" s="5">
        <v>0.18931799999999999</v>
      </c>
      <c r="J13" s="5">
        <v>0.189356</v>
      </c>
      <c r="K13" s="5">
        <v>0.18954399999999999</v>
      </c>
      <c r="L13" s="5">
        <v>0.189634</v>
      </c>
    </row>
    <row r="14" spans="1:14" s="5" customFormat="1" x14ac:dyDescent="0.25">
      <c r="A14" s="5" t="s">
        <v>102</v>
      </c>
      <c r="E14" s="2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</row>
    <row r="15" spans="1:14" s="5" customFormat="1" x14ac:dyDescent="0.25">
      <c r="A15" s="1" t="s">
        <v>103</v>
      </c>
      <c r="D15" s="5">
        <f>ABS(E15-J15)/E15</f>
        <v>7.0071765532470173E-2</v>
      </c>
      <c r="E15" s="2">
        <v>1594.08</v>
      </c>
      <c r="F15" s="5">
        <v>1769.98</v>
      </c>
      <c r="G15" s="5">
        <v>1653.34</v>
      </c>
      <c r="H15" s="5">
        <v>1741.84</v>
      </c>
      <c r="I15" s="1">
        <v>1715.63</v>
      </c>
      <c r="J15" s="1">
        <v>1705.78</v>
      </c>
      <c r="K15" s="5">
        <v>1870.62</v>
      </c>
      <c r="L15" s="5">
        <v>1748.48</v>
      </c>
    </row>
    <row r="16" spans="1:14" s="5" customFormat="1" x14ac:dyDescent="0.25">
      <c r="A16" s="5" t="s">
        <v>104</v>
      </c>
      <c r="E16" s="4">
        <v>1.5732400000000001E-12</v>
      </c>
      <c r="F16" s="6">
        <v>1.7468299999999999E-12</v>
      </c>
      <c r="G16" s="6">
        <v>1.63172E-12</v>
      </c>
      <c r="H16" s="6">
        <v>1.7190599999999999E-12</v>
      </c>
      <c r="I16" s="6">
        <v>1.69319E-12</v>
      </c>
      <c r="J16" s="6">
        <v>1.68348E-12</v>
      </c>
      <c r="K16" s="6">
        <v>1.8461599999999999E-12</v>
      </c>
      <c r="L16" s="6">
        <v>1.7256200000000001E-12</v>
      </c>
      <c r="N16" s="6"/>
    </row>
    <row r="17" spans="1:27" s="5" customFormat="1" x14ac:dyDescent="0.25">
      <c r="A17" s="5" t="s">
        <v>105</v>
      </c>
      <c r="E17" s="2">
        <v>26.203800000000001</v>
      </c>
      <c r="F17" s="5">
        <v>24.4924</v>
      </c>
      <c r="G17" s="5">
        <v>25.581600000000002</v>
      </c>
      <c r="H17" s="5">
        <v>25.108899999999998</v>
      </c>
      <c r="I17" s="5">
        <v>25.0519</v>
      </c>
      <c r="J17" s="5">
        <v>25.0593</v>
      </c>
      <c r="K17" s="5">
        <v>24.301200000000001</v>
      </c>
      <c r="L17" s="5">
        <v>24.805800000000001</v>
      </c>
    </row>
    <row r="18" spans="1:27" s="5" customFormat="1" x14ac:dyDescent="0.25"/>
    <row r="19" spans="1:27" x14ac:dyDescent="0.25">
      <c r="A19" t="s">
        <v>154</v>
      </c>
      <c r="E19" t="s">
        <v>155</v>
      </c>
      <c r="I19" s="5" t="s">
        <v>156</v>
      </c>
      <c r="M19" t="s">
        <v>157</v>
      </c>
      <c r="Q19" s="5" t="s">
        <v>158</v>
      </c>
      <c r="U19" t="s">
        <v>160</v>
      </c>
      <c r="Y19" t="s">
        <v>161</v>
      </c>
    </row>
    <row r="20" spans="1:27" x14ac:dyDescent="0.25">
      <c r="A20" s="5" t="s">
        <v>85</v>
      </c>
      <c r="B20" s="5" t="s">
        <v>86</v>
      </c>
      <c r="C20" s="5" t="s">
        <v>84</v>
      </c>
      <c r="E20" s="5" t="s">
        <v>85</v>
      </c>
      <c r="F20" s="5" t="s">
        <v>86</v>
      </c>
      <c r="G20" s="5" t="s">
        <v>84</v>
      </c>
      <c r="I20" s="5" t="s">
        <v>85</v>
      </c>
      <c r="J20" s="5" t="s">
        <v>86</v>
      </c>
      <c r="K20" s="5" t="s">
        <v>84</v>
      </c>
      <c r="M20" s="5" t="s">
        <v>85</v>
      </c>
      <c r="N20" s="5" t="s">
        <v>86</v>
      </c>
      <c r="O20" s="5" t="s">
        <v>84</v>
      </c>
      <c r="Q20" s="5" t="s">
        <v>85</v>
      </c>
      <c r="R20" s="5" t="s">
        <v>86</v>
      </c>
      <c r="S20" s="5" t="s">
        <v>84</v>
      </c>
      <c r="U20" s="5" t="s">
        <v>85</v>
      </c>
      <c r="V20" s="5" t="s">
        <v>86</v>
      </c>
      <c r="W20" s="5" t="s">
        <v>84</v>
      </c>
      <c r="Y20" s="5" t="s">
        <v>85</v>
      </c>
      <c r="Z20" s="5" t="s">
        <v>86</v>
      </c>
      <c r="AA20" s="5" t="s">
        <v>84</v>
      </c>
    </row>
    <row r="21" spans="1:27" x14ac:dyDescent="0.25">
      <c r="A21" s="6">
        <v>4.57613</v>
      </c>
      <c r="B21" s="6">
        <v>5.0000000000000002E-5</v>
      </c>
      <c r="C21" s="6">
        <v>3.1434919800000001E-7</v>
      </c>
      <c r="E21" s="6">
        <v>4.4914899999999998</v>
      </c>
      <c r="F21" s="6">
        <v>5.0000000000000002E-5</v>
      </c>
      <c r="G21" s="6">
        <v>3.1481680166999999E-7</v>
      </c>
      <c r="I21" s="6">
        <v>4.6578499999999998</v>
      </c>
      <c r="J21" s="6">
        <v>1.7000000000000001E-4</v>
      </c>
      <c r="K21" s="6">
        <v>3.0224539854999999E-5</v>
      </c>
      <c r="M21" s="6">
        <v>4.6578499999999998</v>
      </c>
      <c r="N21" s="6">
        <v>2.2000000000000001E-4</v>
      </c>
      <c r="O21" s="6">
        <v>3.8993513317000001E-5</v>
      </c>
      <c r="Q21" s="6">
        <v>4.6578499999999998</v>
      </c>
      <c r="R21" s="6">
        <v>1.7000000000000001E-4</v>
      </c>
      <c r="S21" s="6">
        <v>3.0174246176000001E-5</v>
      </c>
      <c r="U21" s="6">
        <v>4.4914899999999998</v>
      </c>
      <c r="V21" s="6">
        <v>5.0000000000000002E-5</v>
      </c>
      <c r="W21" s="6">
        <v>3.1477607256999998E-7</v>
      </c>
      <c r="Y21" s="6">
        <v>4.6578499999999998</v>
      </c>
      <c r="Z21" s="6">
        <v>2.2000000000000001E-4</v>
      </c>
      <c r="AA21" s="6">
        <v>4.2805268048000003E-5</v>
      </c>
    </row>
    <row r="22" spans="1:27" x14ac:dyDescent="0.25">
      <c r="A22" s="6">
        <v>6.6681256667</v>
      </c>
      <c r="B22" s="6">
        <v>4.5051814575000002E-2</v>
      </c>
      <c r="C22" s="6">
        <v>8.5625551950999999E-3</v>
      </c>
      <c r="E22" s="6">
        <v>6.7204236667000004</v>
      </c>
      <c r="F22" s="6">
        <v>5.0799403122E-2</v>
      </c>
      <c r="G22" s="6">
        <v>1.0170785485E-2</v>
      </c>
      <c r="I22" s="6">
        <v>7.0081883332999997</v>
      </c>
      <c r="J22" s="6">
        <v>6.6805397973999994E-2</v>
      </c>
      <c r="K22" s="6">
        <v>1.4914574799E-2</v>
      </c>
      <c r="M22" s="6">
        <v>6.9926750000000002</v>
      </c>
      <c r="N22" s="6">
        <v>6.5259609420000003E-2</v>
      </c>
      <c r="O22" s="6">
        <v>1.3821335093000001E-2</v>
      </c>
      <c r="Q22" s="6">
        <v>6.8648916667000002</v>
      </c>
      <c r="R22" s="6">
        <v>5.4185400697000001E-2</v>
      </c>
      <c r="S22" s="6">
        <v>1.0914605875E-2</v>
      </c>
      <c r="U22" s="6">
        <v>6.7040769999999998</v>
      </c>
      <c r="V22" s="6">
        <v>5.0958168161000003E-2</v>
      </c>
      <c r="W22" s="6">
        <v>1.0209130396999999E-2</v>
      </c>
      <c r="Y22" s="6">
        <v>7.0081883332999997</v>
      </c>
      <c r="Z22" s="6">
        <v>6.9214176855000004E-2</v>
      </c>
      <c r="AA22" s="6">
        <v>1.6803615899999999E-2</v>
      </c>
    </row>
    <row r="23" spans="1:27" x14ac:dyDescent="0.25">
      <c r="A23" s="6">
        <v>8.7601213333000008</v>
      </c>
      <c r="B23" s="6">
        <v>0.10245638602</v>
      </c>
      <c r="C23" s="6">
        <v>5.1115405018999999E-2</v>
      </c>
      <c r="E23" s="6">
        <v>8.9493573333000001</v>
      </c>
      <c r="F23" s="6">
        <v>0.11966253444</v>
      </c>
      <c r="G23" s="6">
        <v>6.2551923529000006E-2</v>
      </c>
      <c r="I23" s="6">
        <v>9.3585266666999996</v>
      </c>
      <c r="J23" s="6">
        <v>0.11808972504</v>
      </c>
      <c r="K23" s="6">
        <v>6.6844236710000005E-2</v>
      </c>
      <c r="M23" s="6">
        <v>9.3275000000000006</v>
      </c>
      <c r="N23" s="6">
        <v>0.11562320505</v>
      </c>
      <c r="O23" s="6">
        <v>6.8810183464999994E-2</v>
      </c>
      <c r="Q23" s="6">
        <v>9.0719333333000005</v>
      </c>
      <c r="R23" s="6">
        <v>0.11329849013</v>
      </c>
      <c r="S23" s="6">
        <v>6.3101398853999999E-2</v>
      </c>
      <c r="U23" s="6">
        <v>8.9166640000000008</v>
      </c>
      <c r="V23" s="6">
        <v>0.11743873879</v>
      </c>
      <c r="W23" s="6">
        <v>6.0737329670999998E-2</v>
      </c>
      <c r="Y23" s="6">
        <v>9.3585266666999996</v>
      </c>
      <c r="Z23" s="6">
        <v>0.12044355985000001</v>
      </c>
      <c r="AA23" s="6">
        <v>7.1051243732999994E-2</v>
      </c>
    </row>
    <row r="24" spans="1:27" x14ac:dyDescent="0.25">
      <c r="A24" s="6">
        <v>10.852117</v>
      </c>
      <c r="B24" s="6">
        <v>0.10543205555</v>
      </c>
      <c r="C24" s="6">
        <v>7.8180262087999997E-2</v>
      </c>
      <c r="E24" s="6">
        <v>11.178291</v>
      </c>
      <c r="F24" s="6">
        <v>0.10933195592</v>
      </c>
      <c r="G24" s="6">
        <v>8.2299451181000002E-2</v>
      </c>
      <c r="I24" s="6">
        <v>11.708864999999999</v>
      </c>
      <c r="J24" s="6">
        <v>0.11606367583</v>
      </c>
      <c r="K24" s="6">
        <v>8.9847684181000004E-2</v>
      </c>
      <c r="M24" s="6">
        <v>11.662324999999999</v>
      </c>
      <c r="N24" s="6">
        <v>0.11470419299</v>
      </c>
      <c r="O24" s="6">
        <v>8.9869241767999999E-2</v>
      </c>
      <c r="Q24" s="6">
        <v>11.278975000000001</v>
      </c>
      <c r="R24" s="6">
        <v>0.10644599303000001</v>
      </c>
      <c r="S24" s="6">
        <v>7.4979087484999998E-2</v>
      </c>
      <c r="U24" s="6">
        <v>11.129251</v>
      </c>
      <c r="V24" s="6">
        <v>0.10932769749</v>
      </c>
      <c r="W24" s="6">
        <v>8.4527814281999999E-2</v>
      </c>
      <c r="Y24" s="6">
        <v>11.708864999999999</v>
      </c>
      <c r="Z24" s="6">
        <v>0.11162922946000001</v>
      </c>
      <c r="AA24" s="6">
        <v>8.6110551544000005E-2</v>
      </c>
    </row>
    <row r="25" spans="1:27" x14ac:dyDescent="0.25">
      <c r="A25" s="6">
        <v>12.944112667000001</v>
      </c>
      <c r="B25" s="6">
        <v>7.4625123986000005E-2</v>
      </c>
      <c r="C25" s="6">
        <v>6.6698334134000004E-2</v>
      </c>
      <c r="E25" s="6">
        <v>13.407224666999999</v>
      </c>
      <c r="F25" s="6">
        <v>6.5599173553999995E-2</v>
      </c>
      <c r="G25" s="6">
        <v>6.6170121952999997E-2</v>
      </c>
      <c r="I25" s="6">
        <v>14.059203332999999</v>
      </c>
      <c r="J25" s="6">
        <v>7.3342981187E-2</v>
      </c>
      <c r="K25" s="6">
        <v>6.7413154926999994E-2</v>
      </c>
      <c r="M25" s="6">
        <v>13.99715</v>
      </c>
      <c r="N25" s="6">
        <v>7.3463526708999999E-2</v>
      </c>
      <c r="O25" s="6">
        <v>6.8541000510000005E-2</v>
      </c>
      <c r="Q25" s="6">
        <v>13.486016666999999</v>
      </c>
      <c r="R25" s="6">
        <v>6.6202090591999996E-2</v>
      </c>
      <c r="S25" s="6">
        <v>6.5545214707000005E-2</v>
      </c>
      <c r="U25" s="6">
        <v>13.341837999999999</v>
      </c>
      <c r="V25" s="6">
        <v>6.7801450848000003E-2</v>
      </c>
      <c r="W25" s="6">
        <v>6.6269212305999997E-2</v>
      </c>
      <c r="Y25" s="6">
        <v>14.059203332999999</v>
      </c>
      <c r="Z25" s="6">
        <v>7.2334375889000005E-2</v>
      </c>
      <c r="AA25" s="6">
        <v>6.4220000772000005E-2</v>
      </c>
    </row>
    <row r="26" spans="1:27" x14ac:dyDescent="0.25">
      <c r="A26" s="6">
        <v>15.036108333</v>
      </c>
      <c r="B26" s="6">
        <v>7.0307485850999996E-2</v>
      </c>
      <c r="C26" s="6">
        <v>5.7066986431E-2</v>
      </c>
      <c r="E26" s="6">
        <v>15.636158332999999</v>
      </c>
      <c r="F26" s="6">
        <v>7.0305325986999997E-2</v>
      </c>
      <c r="G26" s="6">
        <v>5.9745648068999999E-2</v>
      </c>
      <c r="I26" s="6">
        <v>16.409541666999999</v>
      </c>
      <c r="J26" s="6">
        <v>5.5918958031999998E-2</v>
      </c>
      <c r="K26" s="6">
        <v>4.8955994093999998E-2</v>
      </c>
      <c r="M26" s="6">
        <v>16.331975</v>
      </c>
      <c r="N26" s="6">
        <v>6.0769672602000002E-2</v>
      </c>
      <c r="O26" s="6">
        <v>5.8952349186000001E-2</v>
      </c>
      <c r="Q26" s="6">
        <v>15.693058333</v>
      </c>
      <c r="R26" s="6">
        <v>7.0615563298000006E-2</v>
      </c>
      <c r="S26" s="6">
        <v>6.0898363317E-2</v>
      </c>
      <c r="U26" s="6">
        <v>15.554425</v>
      </c>
      <c r="V26" s="6">
        <v>6.9457931112999999E-2</v>
      </c>
      <c r="W26" s="6">
        <v>5.7190436104E-2</v>
      </c>
      <c r="Y26" s="6">
        <v>16.409541666999999</v>
      </c>
      <c r="Z26" s="6">
        <v>6.0335513221000003E-2</v>
      </c>
      <c r="AA26" s="6">
        <v>5.5499664355999997E-2</v>
      </c>
    </row>
    <row r="27" spans="1:27" x14ac:dyDescent="0.25">
      <c r="A27" s="6">
        <v>17.128104</v>
      </c>
      <c r="B27" s="6">
        <v>6.3422603418999995E-2</v>
      </c>
      <c r="C27" s="6">
        <v>5.3971577626000002E-2</v>
      </c>
      <c r="E27" s="6">
        <v>17.865092000000001</v>
      </c>
      <c r="F27" s="6">
        <v>6.9272268136000001E-2</v>
      </c>
      <c r="G27" s="6">
        <v>5.5342928637000001E-2</v>
      </c>
      <c r="I27" s="6">
        <v>18.759879999999999</v>
      </c>
      <c r="J27" s="6">
        <v>0.13302460202999999</v>
      </c>
      <c r="K27" s="6">
        <v>8.937478988E-2</v>
      </c>
      <c r="M27" s="6">
        <v>18.666799999999999</v>
      </c>
      <c r="N27" s="6">
        <v>6.8408960367999996E-2</v>
      </c>
      <c r="O27" s="6">
        <v>5.7363359017000001E-2</v>
      </c>
      <c r="Q27" s="6">
        <v>17.900099999999998</v>
      </c>
      <c r="R27" s="6">
        <v>6.9105691056999999E-2</v>
      </c>
      <c r="S27" s="6">
        <v>5.7179692377999997E-2</v>
      </c>
      <c r="U27" s="6">
        <v>17.767012000000001</v>
      </c>
      <c r="V27" s="6">
        <v>6.4317130291000002E-2</v>
      </c>
      <c r="W27" s="6">
        <v>5.1164036167E-2</v>
      </c>
      <c r="Y27" s="6">
        <v>18.759879999999999</v>
      </c>
      <c r="Z27" s="6">
        <v>0.13255615580999999</v>
      </c>
      <c r="AA27" s="6">
        <v>8.9481458107999998E-2</v>
      </c>
    </row>
    <row r="28" spans="1:27" x14ac:dyDescent="0.25">
      <c r="A28" s="6">
        <v>19.220099666999999</v>
      </c>
      <c r="B28" s="6">
        <v>0.10834937861000001</v>
      </c>
      <c r="C28" s="6">
        <v>7.6732991161999997E-2</v>
      </c>
      <c r="E28" s="6">
        <v>20.094025667</v>
      </c>
      <c r="F28" s="6">
        <v>0.10514233242</v>
      </c>
      <c r="G28" s="6">
        <v>7.6932443715999999E-2</v>
      </c>
      <c r="I28" s="6">
        <v>21.110218332999999</v>
      </c>
      <c r="J28" s="6">
        <v>7.5137481909999998E-2</v>
      </c>
      <c r="K28" s="6">
        <v>6.6537272608999998E-2</v>
      </c>
      <c r="M28" s="6">
        <v>21.001625000000001</v>
      </c>
      <c r="N28" s="6">
        <v>0.14020677771000001</v>
      </c>
      <c r="O28" s="6">
        <v>9.7423304562999996E-2</v>
      </c>
      <c r="Q28" s="6">
        <v>20.107141667</v>
      </c>
      <c r="R28" s="6">
        <v>0.10969802554999999</v>
      </c>
      <c r="S28" s="6">
        <v>8.0050568365000005E-2</v>
      </c>
      <c r="U28" s="6">
        <v>19.979599</v>
      </c>
      <c r="V28" s="6">
        <v>9.9845775974999995E-2</v>
      </c>
      <c r="W28" s="6">
        <v>7.3201526109000006E-2</v>
      </c>
      <c r="Y28" s="6">
        <v>21.110218332999999</v>
      </c>
      <c r="Z28" s="6">
        <v>7.4040375320000004E-2</v>
      </c>
      <c r="AA28" s="6">
        <v>6.6340130144999995E-2</v>
      </c>
    </row>
    <row r="29" spans="1:27" x14ac:dyDescent="0.25">
      <c r="A29" s="6">
        <v>21.312095332999998</v>
      </c>
      <c r="B29" s="6">
        <v>7.1882840306000007E-2</v>
      </c>
      <c r="C29" s="6">
        <v>5.9645273200000001E-2</v>
      </c>
      <c r="E29" s="6">
        <v>22.322959333</v>
      </c>
      <c r="F29" s="6">
        <v>6.5484389347999994E-2</v>
      </c>
      <c r="G29" s="6">
        <v>5.7317461894999998E-2</v>
      </c>
      <c r="I29" s="6">
        <v>23.460556666999999</v>
      </c>
      <c r="J29" s="6">
        <v>2.3096960925999999E-2</v>
      </c>
      <c r="K29" s="6">
        <v>3.3538605200000002E-2</v>
      </c>
      <c r="M29" s="6">
        <v>23.336449999999999</v>
      </c>
      <c r="N29" s="6">
        <v>2.0448018379999999E-2</v>
      </c>
      <c r="O29" s="6">
        <v>2.6505901357000001E-2</v>
      </c>
      <c r="Q29" s="6">
        <v>22.314183332999999</v>
      </c>
      <c r="R29" s="6">
        <v>6.6840882695000006E-2</v>
      </c>
      <c r="S29" s="6">
        <v>5.8009489541999998E-2</v>
      </c>
      <c r="U29" s="6">
        <v>22.192186</v>
      </c>
      <c r="V29" s="6">
        <v>7.0486091277999999E-2</v>
      </c>
      <c r="W29" s="6">
        <v>6.1385137178000003E-2</v>
      </c>
      <c r="Y29" s="6">
        <v>23.460556666999999</v>
      </c>
      <c r="Z29" s="6">
        <v>2.0699459767000002E-2</v>
      </c>
      <c r="AA29" s="6">
        <v>2.7975823959000001E-2</v>
      </c>
    </row>
    <row r="30" spans="1:27" x14ac:dyDescent="0.25">
      <c r="A30" s="6">
        <v>23.404091000000001</v>
      </c>
      <c r="B30" s="6">
        <v>2.1938269444E-2</v>
      </c>
      <c r="C30" s="6">
        <v>3.0635546324E-2</v>
      </c>
      <c r="E30" s="6">
        <v>24.551893</v>
      </c>
      <c r="F30" s="6">
        <v>5.4752066116000003E-2</v>
      </c>
      <c r="G30" s="6">
        <v>4.8867772798000003E-2</v>
      </c>
      <c r="I30" s="6">
        <v>25.810894999999999</v>
      </c>
      <c r="J30" s="6">
        <v>0.10865412446</v>
      </c>
      <c r="K30" s="6">
        <v>9.3823469014000002E-2</v>
      </c>
      <c r="M30" s="6">
        <v>25.671275000000001</v>
      </c>
      <c r="N30" s="6">
        <v>0.10591614015</v>
      </c>
      <c r="O30" s="6">
        <v>8.8779308693000006E-2</v>
      </c>
      <c r="Q30" s="6">
        <v>24.521225000000001</v>
      </c>
      <c r="R30" s="6">
        <v>5.3890824623000003E-2</v>
      </c>
      <c r="S30" s="6">
        <v>5.0264747066000003E-2</v>
      </c>
      <c r="U30" s="6">
        <v>24.404772999999999</v>
      </c>
      <c r="V30" s="6">
        <v>5.4092648654999999E-2</v>
      </c>
      <c r="W30" s="6">
        <v>5.1332440037E-2</v>
      </c>
      <c r="Y30" s="6">
        <v>25.810894999999999</v>
      </c>
      <c r="Z30" s="6">
        <v>0.10292863235999999</v>
      </c>
      <c r="AA30" s="6">
        <v>9.0348577691000007E-2</v>
      </c>
    </row>
    <row r="31" spans="1:27" x14ac:dyDescent="0.25">
      <c r="A31" s="6">
        <v>25.496086667</v>
      </c>
      <c r="B31" s="6">
        <v>0.10613221308</v>
      </c>
      <c r="C31" s="6">
        <v>9.3971278571999994E-2</v>
      </c>
      <c r="E31" s="6">
        <v>26.780826666999999</v>
      </c>
      <c r="F31" s="6">
        <v>8.2644628099E-2</v>
      </c>
      <c r="G31" s="6">
        <v>7.8044070472999993E-2</v>
      </c>
      <c r="I31" s="6">
        <v>28.161233332999998</v>
      </c>
      <c r="J31" s="6">
        <v>4.8509406657000001E-2</v>
      </c>
      <c r="K31" s="6">
        <v>5.2587670761000002E-2</v>
      </c>
      <c r="M31" s="6">
        <v>28.0061</v>
      </c>
      <c r="N31" s="6">
        <v>4.8650201034000001E-2</v>
      </c>
      <c r="O31" s="6">
        <v>5.1255833069000001E-2</v>
      </c>
      <c r="Q31" s="6">
        <v>26.728266667</v>
      </c>
      <c r="R31" s="6">
        <v>8.1765389081999998E-2</v>
      </c>
      <c r="S31" s="6">
        <v>7.4518604064999994E-2</v>
      </c>
      <c r="U31" s="6">
        <v>26.617360000000001</v>
      </c>
      <c r="V31" s="6">
        <v>8.4194893470999996E-2</v>
      </c>
      <c r="W31" s="6">
        <v>7.9407018263000007E-2</v>
      </c>
      <c r="Y31" s="6">
        <v>28.161233332999998</v>
      </c>
      <c r="Z31" s="6">
        <v>5.0725049757999997E-2</v>
      </c>
      <c r="AA31" s="6">
        <v>5.2736526016999997E-2</v>
      </c>
    </row>
    <row r="32" spans="1:27" x14ac:dyDescent="0.25">
      <c r="A32" s="6">
        <v>27.588082332999999</v>
      </c>
      <c r="B32" s="6">
        <v>3.1390396171999999E-2</v>
      </c>
      <c r="C32" s="6">
        <v>3.4106902318000003E-2</v>
      </c>
      <c r="E32" s="6">
        <v>29.009760332999999</v>
      </c>
      <c r="F32" s="6">
        <v>3.8050964186999998E-2</v>
      </c>
      <c r="G32" s="6">
        <v>4.5314124811999999E-2</v>
      </c>
      <c r="I32" s="6">
        <v>30.511571666999998</v>
      </c>
      <c r="J32" s="6">
        <v>4.1852387844E-2</v>
      </c>
      <c r="K32" s="6">
        <v>5.3760129843E-2</v>
      </c>
      <c r="M32" s="6">
        <v>30.340924999999999</v>
      </c>
      <c r="N32" s="6">
        <v>3.9632395175000001E-2</v>
      </c>
      <c r="O32" s="6">
        <v>4.8688542399000001E-2</v>
      </c>
      <c r="Q32" s="6">
        <v>28.935308332999998</v>
      </c>
      <c r="R32" s="6">
        <v>3.8385598142000002E-2</v>
      </c>
      <c r="S32" s="6">
        <v>4.6514334765999997E-2</v>
      </c>
      <c r="U32" s="6">
        <v>28.829947000000001</v>
      </c>
      <c r="V32" s="6">
        <v>2.7703204432999999E-2</v>
      </c>
      <c r="W32" s="6">
        <v>3.0306654923000002E-2</v>
      </c>
      <c r="Y32" s="6">
        <v>30.511571666999998</v>
      </c>
      <c r="Z32" s="6">
        <v>4.2934319021999998E-2</v>
      </c>
      <c r="AA32" s="6">
        <v>5.2763904983000001E-2</v>
      </c>
    </row>
    <row r="33" spans="1:27" x14ac:dyDescent="0.25">
      <c r="A33" s="6">
        <v>29.680078000000002</v>
      </c>
      <c r="B33" s="6">
        <v>3.7458428145999999E-2</v>
      </c>
      <c r="C33" s="6">
        <v>4.1960923673999999E-2</v>
      </c>
      <c r="E33" s="6">
        <v>31.238693999999999</v>
      </c>
      <c r="F33" s="6">
        <v>2.9269972452000002E-2</v>
      </c>
      <c r="G33" s="6">
        <v>3.5237466634999999E-2</v>
      </c>
      <c r="I33" s="6">
        <v>32.861910000000002</v>
      </c>
      <c r="J33" s="6">
        <v>3.1548480463000003E-2</v>
      </c>
      <c r="K33" s="6">
        <v>4.3838905784000001E-2</v>
      </c>
      <c r="M33" s="6">
        <v>32.675750000000001</v>
      </c>
      <c r="N33" s="6">
        <v>3.1246410108999999E-2</v>
      </c>
      <c r="O33" s="6">
        <v>4.1232587358999997E-2</v>
      </c>
      <c r="Q33" s="6">
        <v>31.14235</v>
      </c>
      <c r="R33" s="6">
        <v>2.7351916375999999E-2</v>
      </c>
      <c r="S33" s="6">
        <v>3.3666042331999997E-2</v>
      </c>
      <c r="U33" s="6">
        <v>31.042534</v>
      </c>
      <c r="V33" s="6">
        <v>3.8841606214999998E-2</v>
      </c>
      <c r="W33" s="6">
        <v>4.6777633869000003E-2</v>
      </c>
      <c r="Y33" s="6">
        <v>32.861910000000002</v>
      </c>
      <c r="Z33" s="6">
        <v>3.0025589990999999E-2</v>
      </c>
      <c r="AA33" s="6">
        <v>4.0522204551000002E-2</v>
      </c>
    </row>
    <row r="34" spans="1:27" x14ac:dyDescent="0.25">
      <c r="A34" s="6">
        <v>31.772073667000001</v>
      </c>
      <c r="B34" s="6">
        <v>4.9536145633000003E-2</v>
      </c>
      <c r="C34" s="6">
        <v>6.4388491303000006E-2</v>
      </c>
      <c r="E34" s="6">
        <v>33.467627667000002</v>
      </c>
      <c r="F34" s="6">
        <v>3.2713498622999999E-2</v>
      </c>
      <c r="G34" s="6">
        <v>4.6619351215999999E-2</v>
      </c>
      <c r="I34" s="6">
        <v>35.212248332999998</v>
      </c>
      <c r="J34" s="6">
        <v>3.1895803184000003E-2</v>
      </c>
      <c r="K34" s="6">
        <v>4.9458476382000002E-2</v>
      </c>
      <c r="M34" s="6">
        <v>35.010575000000003</v>
      </c>
      <c r="N34" s="6">
        <v>3.2510051694000001E-2</v>
      </c>
      <c r="O34" s="6">
        <v>4.9456779292999999E-2</v>
      </c>
      <c r="Q34" s="6">
        <v>33.349391666999999</v>
      </c>
      <c r="R34" s="6">
        <v>3.1300813008E-2</v>
      </c>
      <c r="S34" s="6">
        <v>4.4107301415000001E-2</v>
      </c>
      <c r="U34" s="6">
        <v>33.255121000000003</v>
      </c>
      <c r="V34" s="6">
        <v>3.1587365053999998E-2</v>
      </c>
      <c r="W34" s="6">
        <v>4.2987414997999997E-2</v>
      </c>
      <c r="Y34" s="6">
        <v>35.212248332999998</v>
      </c>
      <c r="Z34" s="6">
        <v>3.3323855558999999E-2</v>
      </c>
      <c r="AA34" s="6">
        <v>5.3734586239000001E-2</v>
      </c>
    </row>
    <row r="35" spans="1:27" x14ac:dyDescent="0.25">
      <c r="A35" s="6">
        <v>33.864069333000003</v>
      </c>
      <c r="B35" s="6">
        <v>7.1182682769999998E-3</v>
      </c>
      <c r="C35" s="6">
        <v>1.0298713254000001E-2</v>
      </c>
      <c r="E35" s="6">
        <v>35.696561332999998</v>
      </c>
      <c r="F35" s="6">
        <v>3.7649219466999999E-2</v>
      </c>
      <c r="G35" s="6">
        <v>6.1192234227E-2</v>
      </c>
      <c r="I35" s="6">
        <v>37.562586666999998</v>
      </c>
      <c r="J35" s="6">
        <v>2.3444283646999999E-2</v>
      </c>
      <c r="K35" s="6">
        <v>4.5340373376999997E-2</v>
      </c>
      <c r="M35" s="6">
        <v>37.345399999999998</v>
      </c>
      <c r="N35" s="6">
        <v>2.0390580126000001E-2</v>
      </c>
      <c r="O35" s="6">
        <v>3.9133222505000002E-2</v>
      </c>
      <c r="Q35" s="6">
        <v>35.556433333000001</v>
      </c>
      <c r="R35" s="6">
        <v>4.0940766550999999E-2</v>
      </c>
      <c r="S35" s="6">
        <v>6.4350499709999995E-2</v>
      </c>
      <c r="U35" s="6">
        <v>35.467708000000002</v>
      </c>
      <c r="V35" s="6">
        <v>4.2897126863999997E-2</v>
      </c>
      <c r="W35" s="6">
        <v>6.7392338450999997E-2</v>
      </c>
      <c r="Y35" s="6">
        <v>37.562586666999998</v>
      </c>
      <c r="Z35" s="6">
        <v>2.2234859254999999E-2</v>
      </c>
      <c r="AA35" s="6">
        <v>4.1606812803999998E-2</v>
      </c>
    </row>
    <row r="36" spans="1:27" x14ac:dyDescent="0.25">
      <c r="A36" s="6">
        <v>35.956065000000002</v>
      </c>
      <c r="B36" s="6">
        <v>3.6291498920999997E-2</v>
      </c>
      <c r="C36" s="6">
        <v>6.0104853121000001E-2</v>
      </c>
      <c r="E36" s="6">
        <v>37.925494999999998</v>
      </c>
      <c r="F36" s="6">
        <v>1.3946280992E-2</v>
      </c>
      <c r="G36" s="6">
        <v>2.7840521396999999E-2</v>
      </c>
      <c r="I36" s="6">
        <v>39.912925000000001</v>
      </c>
      <c r="J36" s="6">
        <v>1.3603473227E-2</v>
      </c>
      <c r="K36" s="6">
        <v>3.2266025123000003E-2</v>
      </c>
      <c r="M36" s="6">
        <v>39.680225</v>
      </c>
      <c r="N36" s="6">
        <v>1.8207926478999999E-2</v>
      </c>
      <c r="O36" s="6">
        <v>3.8946115742E-2</v>
      </c>
      <c r="Q36" s="6">
        <v>37.763475</v>
      </c>
      <c r="R36" s="6">
        <v>1.4634146341E-2</v>
      </c>
      <c r="S36" s="6">
        <v>2.7116337452000001E-2</v>
      </c>
      <c r="U36" s="6">
        <v>37.680295000000001</v>
      </c>
      <c r="V36" s="6">
        <v>1.2395041983E-2</v>
      </c>
      <c r="W36" s="6">
        <v>2.5111269193E-2</v>
      </c>
      <c r="Y36" s="6">
        <v>39.912925000000001</v>
      </c>
      <c r="Z36" s="6">
        <v>1.4046061985E-2</v>
      </c>
      <c r="AA36" s="6">
        <v>3.1826729941999997E-2</v>
      </c>
    </row>
    <row r="37" spans="1:27" x14ac:dyDescent="0.25">
      <c r="A37" s="6">
        <v>38.048060667000001</v>
      </c>
      <c r="B37" s="6">
        <v>1.3302993173000001E-2</v>
      </c>
      <c r="C37" s="6">
        <v>2.6228054250999999E-2</v>
      </c>
      <c r="E37" s="6">
        <v>40.154428666999998</v>
      </c>
      <c r="F37" s="6">
        <v>1.4462809917E-2</v>
      </c>
      <c r="G37" s="6">
        <v>3.2786924921999999E-2</v>
      </c>
      <c r="I37" s="6">
        <v>42.263263332999998</v>
      </c>
      <c r="J37" s="6">
        <v>1.0535455861E-2</v>
      </c>
      <c r="K37" s="6">
        <v>2.8764700838999999E-2</v>
      </c>
      <c r="M37" s="6">
        <v>42.015050000000002</v>
      </c>
      <c r="N37" s="6">
        <v>1.378518093E-2</v>
      </c>
      <c r="O37" s="6">
        <v>3.4288268512000002E-2</v>
      </c>
      <c r="Q37" s="6">
        <v>39.970516666999998</v>
      </c>
      <c r="R37" s="6">
        <v>1.2891986063E-2</v>
      </c>
      <c r="S37" s="6">
        <v>3.0675018599000001E-2</v>
      </c>
      <c r="U37" s="6">
        <v>39.892882</v>
      </c>
      <c r="V37" s="6">
        <v>1.6107842577000001E-2</v>
      </c>
      <c r="W37" s="6">
        <v>3.4599889383000001E-2</v>
      </c>
      <c r="Y37" s="6">
        <v>42.263263332999998</v>
      </c>
      <c r="Z37" s="6">
        <v>1.1998862666999999E-2</v>
      </c>
      <c r="AA37" s="6">
        <v>3.0495355788999999E-2</v>
      </c>
    </row>
    <row r="38" spans="1:27" x14ac:dyDescent="0.25">
      <c r="A38" s="6">
        <v>40.140056332999997</v>
      </c>
      <c r="B38" s="6">
        <v>1.5636851625E-2</v>
      </c>
      <c r="C38" s="6">
        <v>3.7009609120000002E-2</v>
      </c>
      <c r="E38" s="6">
        <v>42.383362333000001</v>
      </c>
      <c r="F38" s="6">
        <v>1.2052341598E-2</v>
      </c>
      <c r="G38" s="6">
        <v>3.2550185551999997E-2</v>
      </c>
      <c r="I38" s="6">
        <v>44.613601666999998</v>
      </c>
      <c r="J38" s="6">
        <v>7.6410998553000003E-3</v>
      </c>
      <c r="K38" s="6">
        <v>2.3981336977999999E-2</v>
      </c>
      <c r="M38" s="6">
        <v>44.349874999999997</v>
      </c>
      <c r="N38" s="6">
        <v>8.8454910971000004E-3</v>
      </c>
      <c r="O38" s="6">
        <v>2.5112192942999999E-2</v>
      </c>
      <c r="Q38" s="6">
        <v>42.177558333</v>
      </c>
      <c r="R38" s="6">
        <v>1.1730545877000001E-2</v>
      </c>
      <c r="S38" s="6">
        <v>3.2047948010999999E-2</v>
      </c>
      <c r="U38" s="6">
        <v>42.105468999999999</v>
      </c>
      <c r="V38" s="6">
        <v>1.2337921974E-2</v>
      </c>
      <c r="W38" s="6">
        <v>3.2658349396E-2</v>
      </c>
      <c r="Y38" s="6">
        <v>44.613601666999998</v>
      </c>
      <c r="Z38" s="6">
        <v>8.3593972135E-3</v>
      </c>
      <c r="AA38" s="6">
        <v>2.5934070593E-2</v>
      </c>
    </row>
    <row r="39" spans="1:27" x14ac:dyDescent="0.25">
      <c r="A39" s="6">
        <v>42.232052000000003</v>
      </c>
      <c r="B39" s="6">
        <v>9.6855125736999993E-3</v>
      </c>
      <c r="C39" s="6">
        <v>2.4362389333999999E-2</v>
      </c>
      <c r="E39" s="6">
        <v>44.612296000000001</v>
      </c>
      <c r="F39" s="6">
        <v>7.1740128557999999E-3</v>
      </c>
      <c r="G39" s="6">
        <v>2.0475062612000001E-2</v>
      </c>
      <c r="I39" s="6">
        <v>46.963940000000001</v>
      </c>
      <c r="J39" s="6">
        <v>6.5412445730999996E-3</v>
      </c>
      <c r="K39" s="6">
        <v>2.349679491E-2</v>
      </c>
      <c r="M39" s="6">
        <v>46.684699999999999</v>
      </c>
      <c r="N39" s="6">
        <v>6.3756461804000001E-3</v>
      </c>
      <c r="O39" s="6">
        <v>2.2758739906999999E-2</v>
      </c>
      <c r="Q39" s="6">
        <v>44.384599999999999</v>
      </c>
      <c r="R39" s="6">
        <v>8.1300813008000003E-3</v>
      </c>
      <c r="S39" s="6">
        <v>2.5740261803999999E-2</v>
      </c>
      <c r="U39" s="6">
        <v>44.318055999999999</v>
      </c>
      <c r="V39" s="6">
        <v>7.7683212429000004E-3</v>
      </c>
      <c r="W39" s="6">
        <v>2.3745774245E-2</v>
      </c>
      <c r="Y39" s="6">
        <v>46.963940000000001</v>
      </c>
      <c r="Z39" s="6">
        <v>7.9613306796000004E-3</v>
      </c>
      <c r="AA39" s="6">
        <v>2.7743855291E-2</v>
      </c>
    </row>
    <row r="40" spans="1:27" x14ac:dyDescent="0.25">
      <c r="A40" s="6">
        <v>44.324047667000002</v>
      </c>
      <c r="B40" s="6">
        <v>7.5850399672999997E-3</v>
      </c>
      <c r="C40" s="6">
        <v>2.0350977605999999E-2</v>
      </c>
      <c r="E40" s="6">
        <v>46.841229667</v>
      </c>
      <c r="F40" s="6">
        <v>6.6574839302E-3</v>
      </c>
      <c r="G40" s="6">
        <v>2.3108823965000001E-2</v>
      </c>
      <c r="I40" s="6">
        <v>49.314278332999997</v>
      </c>
      <c r="J40" s="6">
        <v>5.7308248915000004E-3</v>
      </c>
      <c r="K40" s="6">
        <v>2.2365895537999999E-2</v>
      </c>
      <c r="M40" s="6">
        <v>49.019525000000002</v>
      </c>
      <c r="N40" s="6">
        <v>5.6863871337999999E-3</v>
      </c>
      <c r="O40" s="6">
        <v>2.4849300862999999E-2</v>
      </c>
      <c r="Q40" s="6">
        <v>46.591641666999998</v>
      </c>
      <c r="R40" s="6">
        <v>6.7944250870999997E-3</v>
      </c>
      <c r="S40" s="6">
        <v>2.2156117996999999E-2</v>
      </c>
      <c r="U40" s="6">
        <v>46.530642999999998</v>
      </c>
      <c r="V40" s="6">
        <v>6.0547209687999998E-3</v>
      </c>
      <c r="W40" s="6">
        <v>2.0616900232999998E-2</v>
      </c>
      <c r="Y40" s="6">
        <v>49.314278332999997</v>
      </c>
      <c r="Z40" s="6">
        <v>4.9473983508999996E-3</v>
      </c>
      <c r="AA40" s="6">
        <v>1.9383904428999999E-2</v>
      </c>
    </row>
    <row r="41" spans="1:27" x14ac:dyDescent="0.25">
      <c r="A41" s="6">
        <v>46.416043332999998</v>
      </c>
      <c r="B41" s="6">
        <v>7.0015753545E-3</v>
      </c>
      <c r="C41" s="6">
        <v>2.507910973E-2</v>
      </c>
      <c r="E41" s="6">
        <v>49.070163333000004</v>
      </c>
      <c r="F41" s="6">
        <v>5.3374655646999999E-3</v>
      </c>
      <c r="G41" s="6">
        <v>1.9513298549999999E-2</v>
      </c>
      <c r="I41" s="6">
        <v>51.664616666999997</v>
      </c>
      <c r="J41" s="6">
        <v>2.8364688856999999E-3</v>
      </c>
      <c r="K41" s="6">
        <v>1.3271751377999999E-2</v>
      </c>
      <c r="M41" s="6">
        <v>51.354349999999997</v>
      </c>
      <c r="N41" s="6">
        <v>1.9529006317999999E-3</v>
      </c>
      <c r="O41" s="6">
        <v>8.4870839461999997E-3</v>
      </c>
      <c r="Q41" s="6">
        <v>48.798683333</v>
      </c>
      <c r="R41" s="6">
        <v>5.3426248547999997E-3</v>
      </c>
      <c r="S41" s="6">
        <v>2.1471538924E-2</v>
      </c>
      <c r="U41" s="6">
        <v>48.743229999999997</v>
      </c>
      <c r="V41" s="6">
        <v>5.0836808134000003E-3</v>
      </c>
      <c r="W41" s="6">
        <v>1.9430194341999999E-2</v>
      </c>
      <c r="Y41" s="6">
        <v>51.664616666999997</v>
      </c>
      <c r="Z41" s="6">
        <v>3.7531987488999999E-3</v>
      </c>
      <c r="AA41" s="6">
        <v>1.6469363207000001E-2</v>
      </c>
    </row>
    <row r="42" spans="1:27" x14ac:dyDescent="0.25">
      <c r="A42" s="6">
        <v>48.508038999999997</v>
      </c>
      <c r="B42" s="6">
        <v>4.5510239804000003E-3</v>
      </c>
      <c r="C42" s="6">
        <v>1.8619539792000001E-2</v>
      </c>
      <c r="E42" s="6">
        <v>51.299097000000003</v>
      </c>
      <c r="F42" s="6">
        <v>2.9269972451999998E-3</v>
      </c>
      <c r="G42" s="6">
        <v>1.585009289E-2</v>
      </c>
      <c r="I42" s="6">
        <v>54.014955</v>
      </c>
      <c r="J42" s="6">
        <v>2.1997105643999999E-3</v>
      </c>
      <c r="K42" s="6">
        <v>1.2279379256999999E-2</v>
      </c>
      <c r="M42" s="6">
        <v>53.689174999999999</v>
      </c>
      <c r="N42" s="6">
        <v>3.6760482481000001E-3</v>
      </c>
      <c r="O42" s="6">
        <v>1.6639891229999999E-2</v>
      </c>
      <c r="Q42" s="6">
        <v>51.005724999999998</v>
      </c>
      <c r="R42" s="6">
        <v>3.1939605110000002E-3</v>
      </c>
      <c r="S42" s="6">
        <v>1.2450361950000001E-2</v>
      </c>
      <c r="U42" s="6">
        <v>50.955817000000003</v>
      </c>
      <c r="V42" s="6">
        <v>3.1987205117999999E-3</v>
      </c>
      <c r="W42" s="6">
        <v>1.3161739253E-2</v>
      </c>
      <c r="Y42" s="6">
        <v>54.014955</v>
      </c>
      <c r="Z42" s="6">
        <v>1.8765993745000001E-3</v>
      </c>
      <c r="AA42" s="6">
        <v>9.9453197478000001E-3</v>
      </c>
    </row>
    <row r="43" spans="1:27" x14ac:dyDescent="0.25">
      <c r="A43" s="6">
        <v>50.600034667000003</v>
      </c>
      <c r="B43" s="6">
        <v>4.0842522900999996E-3</v>
      </c>
      <c r="C43" s="6">
        <v>1.6895332395E-2</v>
      </c>
      <c r="E43" s="6">
        <v>53.528030667000003</v>
      </c>
      <c r="F43" s="6">
        <v>2.6400367308999999E-3</v>
      </c>
      <c r="G43" s="6">
        <v>1.5686697414E-2</v>
      </c>
      <c r="I43" s="6">
        <v>56.365293332999997</v>
      </c>
      <c r="J43" s="6">
        <v>1.6208393632E-3</v>
      </c>
      <c r="K43" s="6">
        <v>1.1055595709000001E-2</v>
      </c>
      <c r="M43" s="6">
        <v>56.024000000000001</v>
      </c>
      <c r="N43" s="6">
        <v>1.0338885698000001E-3</v>
      </c>
      <c r="O43" s="6">
        <v>4.7273474083000004E-3</v>
      </c>
      <c r="Q43" s="6">
        <v>53.212766666999997</v>
      </c>
      <c r="R43" s="6">
        <v>1.8002322880000001E-3</v>
      </c>
      <c r="S43" s="6">
        <v>8.3356542863000007E-3</v>
      </c>
      <c r="U43" s="6">
        <v>53.168404000000002</v>
      </c>
      <c r="V43" s="6">
        <v>1.9992003199000002E-3</v>
      </c>
      <c r="W43" s="6">
        <v>8.4621294531000008E-3</v>
      </c>
      <c r="Y43" s="6">
        <v>56.365293332999997</v>
      </c>
      <c r="Z43" s="6">
        <v>1.1941996019000001E-3</v>
      </c>
      <c r="AA43" s="6">
        <v>7.3990348482000003E-3</v>
      </c>
    </row>
    <row r="44" spans="1:27" x14ac:dyDescent="0.25">
      <c r="A44" s="6">
        <v>52.692030332999998</v>
      </c>
      <c r="B44" s="6">
        <v>1.8670867612E-3</v>
      </c>
      <c r="C44" s="6">
        <v>7.9756717253000008E-3</v>
      </c>
      <c r="E44" s="6">
        <v>55.756964332999999</v>
      </c>
      <c r="F44" s="6">
        <v>1.0904499541E-3</v>
      </c>
      <c r="G44" s="6">
        <v>4.2481389517000003E-3</v>
      </c>
      <c r="I44" s="6">
        <v>58.715631666999997</v>
      </c>
      <c r="J44" s="6">
        <v>4.6309696092999999E-4</v>
      </c>
      <c r="K44" s="6">
        <v>2.5930173232000002E-3</v>
      </c>
      <c r="M44" s="6">
        <v>58.358825000000003</v>
      </c>
      <c r="N44" s="6">
        <v>1.2062033314E-3</v>
      </c>
      <c r="O44" s="6">
        <v>7.3172752541000004E-3</v>
      </c>
      <c r="Q44" s="6">
        <v>55.419808332999999</v>
      </c>
      <c r="R44" s="6">
        <v>2.3228803717E-3</v>
      </c>
      <c r="S44" s="6">
        <v>1.1911947068000001E-2</v>
      </c>
      <c r="U44" s="6">
        <v>55.380991000000002</v>
      </c>
      <c r="V44" s="6">
        <v>2.3990403837999999E-3</v>
      </c>
      <c r="W44" s="6">
        <v>1.1843140441999999E-2</v>
      </c>
      <c r="Y44" s="6">
        <v>58.715631666999997</v>
      </c>
      <c r="Z44" s="6">
        <v>8.5299971567000005E-4</v>
      </c>
      <c r="AA44" s="6">
        <v>6.4585741479000003E-3</v>
      </c>
    </row>
    <row r="45" spans="1:27" x14ac:dyDescent="0.25">
      <c r="A45" s="6">
        <v>54.784025999999997</v>
      </c>
      <c r="B45" s="6">
        <v>1.9254332225E-3</v>
      </c>
      <c r="C45" s="6">
        <v>1.173466345E-2</v>
      </c>
      <c r="E45" s="6">
        <v>57.985897999999999</v>
      </c>
      <c r="F45" s="6">
        <v>1.0330578512E-3</v>
      </c>
      <c r="G45" s="6">
        <v>6.1471098510000001E-3</v>
      </c>
      <c r="I45" s="6">
        <v>61.06597</v>
      </c>
      <c r="J45" s="6">
        <v>6.9464544138999999E-4</v>
      </c>
      <c r="K45" s="6">
        <v>6.7444947781000004E-3</v>
      </c>
      <c r="M45" s="6">
        <v>60.693649999999998</v>
      </c>
      <c r="N45" s="6">
        <v>8.6157380815999999E-4</v>
      </c>
      <c r="O45" s="6">
        <v>5.3889845166999999E-3</v>
      </c>
      <c r="Q45" s="6">
        <v>57.626849999999997</v>
      </c>
      <c r="R45" s="6">
        <v>9.2915214866000004E-4</v>
      </c>
      <c r="S45" s="6">
        <v>5.7812113831000001E-3</v>
      </c>
      <c r="U45" s="6">
        <v>57.593578000000001</v>
      </c>
      <c r="V45" s="6">
        <v>1.1995201918999999E-3</v>
      </c>
      <c r="W45" s="6">
        <v>6.7286639899999997E-3</v>
      </c>
      <c r="Y45" s="6">
        <v>61.06597</v>
      </c>
      <c r="Z45" s="6">
        <v>5.6866647710999995E-4</v>
      </c>
      <c r="AA45" s="6">
        <v>4.2015327668000002E-3</v>
      </c>
    </row>
    <row r="46" spans="1:27" x14ac:dyDescent="0.25">
      <c r="A46" s="6">
        <v>56.876021667000003</v>
      </c>
      <c r="B46" s="6">
        <v>7.0015753544999996E-4</v>
      </c>
      <c r="C46" s="6">
        <v>4.2801812720999997E-3</v>
      </c>
      <c r="E46" s="6">
        <v>60.214831666999999</v>
      </c>
      <c r="F46" s="6">
        <v>6.8870523416000005E-4</v>
      </c>
      <c r="G46" s="6">
        <v>2.8276887912000001E-3</v>
      </c>
      <c r="I46" s="6">
        <v>63.416308333000003</v>
      </c>
      <c r="J46" s="6">
        <v>2.3154848046E-4</v>
      </c>
      <c r="K46" s="6">
        <v>2.7494908797000002E-3</v>
      </c>
      <c r="M46" s="6">
        <v>63.028475</v>
      </c>
      <c r="N46" s="6">
        <v>2.2975301550999999E-4</v>
      </c>
      <c r="O46" s="6">
        <v>2.9125740211999999E-3</v>
      </c>
      <c r="Q46" s="6">
        <v>59.833891667000003</v>
      </c>
      <c r="R46" s="6">
        <v>1.1033681764999999E-3</v>
      </c>
      <c r="S46" s="6">
        <v>6.3501145388999997E-3</v>
      </c>
      <c r="U46" s="6">
        <v>59.806165</v>
      </c>
      <c r="V46" s="6">
        <v>7.9968012794999997E-4</v>
      </c>
      <c r="W46" s="6">
        <v>4.0429919566999997E-3</v>
      </c>
      <c r="Y46" s="6">
        <v>63.416308333000003</v>
      </c>
      <c r="Z46" s="6">
        <v>2.2746659084000001E-4</v>
      </c>
      <c r="AA46" s="6">
        <v>2.0905422345999999E-3</v>
      </c>
    </row>
    <row r="47" spans="1:27" x14ac:dyDescent="0.25">
      <c r="A47" s="6">
        <v>58.968017332999999</v>
      </c>
      <c r="B47" s="6">
        <v>2.9173230644000001E-4</v>
      </c>
      <c r="C47" s="6">
        <v>2.6964909934999999E-3</v>
      </c>
      <c r="E47" s="6">
        <v>62.443765333000002</v>
      </c>
      <c r="F47" s="6">
        <v>2.8696051423E-4</v>
      </c>
      <c r="G47" s="6">
        <v>2.1265900593000001E-3</v>
      </c>
      <c r="I47" s="6">
        <v>65.766646667000003</v>
      </c>
      <c r="J47" s="6">
        <v>1.1577424023E-4</v>
      </c>
      <c r="K47" s="6">
        <v>7.6506115148000002E-4</v>
      </c>
      <c r="M47" s="6">
        <v>65.363299999999995</v>
      </c>
      <c r="N47" s="6">
        <v>4.0206777714000001E-4</v>
      </c>
      <c r="O47" s="6">
        <v>4.9094171544999997E-3</v>
      </c>
      <c r="Q47" s="6">
        <v>62.040933332999998</v>
      </c>
      <c r="R47" s="6">
        <v>2.3228803717E-4</v>
      </c>
      <c r="S47" s="6">
        <v>1.9459269371E-3</v>
      </c>
      <c r="U47" s="6">
        <v>62.018751999999999</v>
      </c>
      <c r="V47" s="6">
        <v>9.7104015537000001E-4</v>
      </c>
      <c r="W47" s="6">
        <v>7.4472866584000003E-3</v>
      </c>
      <c r="Y47" s="6">
        <v>65.766646667000003</v>
      </c>
      <c r="Z47" s="6">
        <v>2.8433323855999999E-4</v>
      </c>
      <c r="AA47" s="6">
        <v>3.9277059756000002E-3</v>
      </c>
    </row>
    <row r="48" spans="1:27" x14ac:dyDescent="0.25">
      <c r="A48" s="6">
        <v>61.060012999999998</v>
      </c>
      <c r="B48" s="6">
        <v>8.1685045802000001E-4</v>
      </c>
      <c r="C48" s="6">
        <v>8.1067605378999999E-3</v>
      </c>
      <c r="E48" s="6">
        <v>64.672698999999994</v>
      </c>
      <c r="F48" s="6">
        <v>4.0174471993E-4</v>
      </c>
      <c r="G48" s="6">
        <v>4.645755348E-3</v>
      </c>
      <c r="I48" s="6">
        <v>70.467323332999996</v>
      </c>
      <c r="J48" s="6">
        <v>5.7887120116000002E-5</v>
      </c>
      <c r="K48" s="6">
        <v>0</v>
      </c>
      <c r="M48" s="6">
        <v>67.698125000000005</v>
      </c>
      <c r="N48" s="6">
        <v>2.2975301550999999E-4</v>
      </c>
      <c r="O48" s="6">
        <v>2.5707460226000001E-3</v>
      </c>
      <c r="Q48" s="6">
        <v>64.247974999999997</v>
      </c>
      <c r="R48" s="6">
        <v>2.9036004646E-4</v>
      </c>
      <c r="S48" s="6">
        <v>3.7133362973999998E-3</v>
      </c>
      <c r="U48" s="6">
        <v>64.231339000000006</v>
      </c>
      <c r="V48" s="6">
        <v>3.9984006397000003E-4</v>
      </c>
      <c r="W48" s="6">
        <v>4.5903841219999998E-3</v>
      </c>
      <c r="Y48" s="6">
        <v>68.116985</v>
      </c>
      <c r="Z48" s="6">
        <v>1.1373329542E-4</v>
      </c>
      <c r="AA48" s="6">
        <v>1.6199947627E-3</v>
      </c>
    </row>
    <row r="49" spans="1:27" x14ac:dyDescent="0.25">
      <c r="A49" s="6">
        <v>63.152008666999997</v>
      </c>
      <c r="B49" s="6">
        <v>5.2511815158000005E-4</v>
      </c>
      <c r="C49" s="6">
        <v>3.4575315236E-3</v>
      </c>
      <c r="E49" s="6">
        <v>66.901632667000001</v>
      </c>
      <c r="F49" s="6">
        <v>2.8696051423E-4</v>
      </c>
      <c r="G49" s="6">
        <v>1.8136637276999999E-3</v>
      </c>
      <c r="I49" s="6">
        <v>72.817661666999996</v>
      </c>
      <c r="J49" s="6">
        <v>1.1577424023E-4</v>
      </c>
      <c r="K49" s="6">
        <v>9.5049913489999997E-4</v>
      </c>
      <c r="M49" s="6">
        <v>74.702600000000004</v>
      </c>
      <c r="N49" s="6">
        <v>5.7438253876999997E-5</v>
      </c>
      <c r="O49" s="6">
        <v>0</v>
      </c>
      <c r="Q49" s="6">
        <v>66.455016666999995</v>
      </c>
      <c r="R49" s="6">
        <v>1.1614401858E-4</v>
      </c>
      <c r="S49" s="6">
        <v>1.614951448E-3</v>
      </c>
      <c r="U49" s="6">
        <v>66.443926000000005</v>
      </c>
      <c r="V49" s="6">
        <v>5.7120009138999997E-5</v>
      </c>
      <c r="W49" s="6">
        <v>7.9071548872000001E-4</v>
      </c>
      <c r="Y49" s="6">
        <v>72.817661666999996</v>
      </c>
      <c r="Z49" s="6">
        <v>1.1373329542E-4</v>
      </c>
      <c r="AA49" s="6">
        <v>0</v>
      </c>
    </row>
    <row r="50" spans="1:27" x14ac:dyDescent="0.25">
      <c r="A50" s="6">
        <v>65.244004333000007</v>
      </c>
      <c r="B50" s="6">
        <v>3.5007876772000002E-4</v>
      </c>
      <c r="C50" s="6">
        <v>2.1146292526000002E-3</v>
      </c>
      <c r="E50" s="6">
        <v>69.130566333000004</v>
      </c>
      <c r="F50" s="6">
        <v>1.7217630854000001E-4</v>
      </c>
      <c r="G50" s="6">
        <v>2.6964072220999999E-3</v>
      </c>
      <c r="I50" s="6">
        <v>75.168000000000006</v>
      </c>
      <c r="J50" s="6">
        <v>5.7887120116000002E-5</v>
      </c>
      <c r="K50" s="6">
        <v>1.2480245971E-3</v>
      </c>
      <c r="Q50" s="6">
        <v>68.662058333000004</v>
      </c>
      <c r="R50" s="6">
        <v>2.3228803717E-4</v>
      </c>
      <c r="S50" s="6">
        <v>3.5341669996999999E-3</v>
      </c>
      <c r="U50" s="6">
        <v>68.656513000000004</v>
      </c>
      <c r="V50" s="6">
        <v>1.7136002742000001E-4</v>
      </c>
      <c r="W50" s="6">
        <v>2.8833514397999999E-3</v>
      </c>
      <c r="Y50" s="6">
        <v>75.168000000000006</v>
      </c>
      <c r="Z50" s="6">
        <v>5.6866647711000002E-5</v>
      </c>
      <c r="AA50" s="6">
        <v>2.1399500623999999E-3</v>
      </c>
    </row>
    <row r="51" spans="1:27" x14ac:dyDescent="0.25">
      <c r="A51" s="6">
        <v>67.335999999999999</v>
      </c>
      <c r="B51" s="6">
        <v>2.3338584514999999E-4</v>
      </c>
      <c r="C51" s="6">
        <v>3.6486512454E-3</v>
      </c>
      <c r="E51" s="6">
        <v>71.359499999999997</v>
      </c>
      <c r="F51" s="6">
        <v>1.1478420569E-4</v>
      </c>
      <c r="G51" s="6">
        <v>1.8769393050999999E-3</v>
      </c>
      <c r="Q51" s="6">
        <v>70.869100000000003</v>
      </c>
      <c r="R51" s="6">
        <v>5.8072009291999999E-5</v>
      </c>
      <c r="S51" s="6">
        <v>1.0249821801E-3</v>
      </c>
      <c r="U51" s="6">
        <v>70.869100000000003</v>
      </c>
      <c r="V51" s="6">
        <v>5.7120009138999997E-5</v>
      </c>
      <c r="W51" s="6">
        <v>9.9878287197000004E-4</v>
      </c>
    </row>
    <row r="54" spans="1:27" x14ac:dyDescent="0.25">
      <c r="A54" s="5" t="s">
        <v>87</v>
      </c>
      <c r="B54" s="5"/>
      <c r="E54" s="5" t="s">
        <v>87</v>
      </c>
      <c r="F54" s="5"/>
      <c r="I54" s="5" t="s">
        <v>87</v>
      </c>
      <c r="J54" s="5"/>
      <c r="M54" s="5" t="s">
        <v>87</v>
      </c>
      <c r="N54" s="5"/>
      <c r="Q54" s="5" t="s">
        <v>87</v>
      </c>
      <c r="R54" s="5"/>
      <c r="U54" s="5" t="s">
        <v>87</v>
      </c>
      <c r="V54" s="5"/>
      <c r="Y54" s="5" t="s">
        <v>87</v>
      </c>
      <c r="Z54" s="5"/>
    </row>
    <row r="55" spans="1:27" x14ac:dyDescent="0.25">
      <c r="A55" s="5" t="s">
        <v>88</v>
      </c>
      <c r="B55" s="5" t="s">
        <v>89</v>
      </c>
      <c r="E55" s="5" t="s">
        <v>88</v>
      </c>
      <c r="F55" s="5" t="s">
        <v>89</v>
      </c>
      <c r="I55" s="5" t="s">
        <v>88</v>
      </c>
      <c r="J55" s="5" t="s">
        <v>89</v>
      </c>
      <c r="M55" s="5" t="s">
        <v>88</v>
      </c>
      <c r="N55" s="5" t="s">
        <v>89</v>
      </c>
      <c r="Q55" s="5" t="s">
        <v>88</v>
      </c>
      <c r="R55" s="5" t="s">
        <v>89</v>
      </c>
      <c r="U55" s="5" t="s">
        <v>88</v>
      </c>
      <c r="V55" s="5" t="s">
        <v>89</v>
      </c>
      <c r="Y55" s="5" t="s">
        <v>88</v>
      </c>
      <c r="Z55" s="5" t="s">
        <v>89</v>
      </c>
    </row>
    <row r="56" spans="1:27" x14ac:dyDescent="0.25">
      <c r="A56" s="6">
        <v>4.57613</v>
      </c>
      <c r="B56" s="6">
        <v>-458.23781795000002</v>
      </c>
      <c r="E56" s="6">
        <v>4.4914899999999998</v>
      </c>
      <c r="F56" s="6">
        <v>-461.2047518</v>
      </c>
      <c r="I56" s="6">
        <v>4.6578499999999998</v>
      </c>
      <c r="J56" s="6">
        <v>-459.05628245999998</v>
      </c>
      <c r="M56" s="6">
        <v>4.6578499999999998</v>
      </c>
      <c r="N56" s="6">
        <v>-469.79862916000002</v>
      </c>
      <c r="Q56" s="6">
        <v>4.6578499999999998</v>
      </c>
      <c r="R56" s="6">
        <v>-457.31704537000002</v>
      </c>
      <c r="U56" s="6">
        <v>4.4914899999999998</v>
      </c>
      <c r="V56" s="6">
        <v>-459.05628245999998</v>
      </c>
      <c r="Y56" s="6">
        <v>4.6578499999999998</v>
      </c>
      <c r="Z56" s="6">
        <v>-460.69321148</v>
      </c>
    </row>
    <row r="57" spans="1:27" x14ac:dyDescent="0.25">
      <c r="A57" s="6">
        <v>5.0052217012</v>
      </c>
      <c r="B57" s="6">
        <v>-456.29396473000003</v>
      </c>
      <c r="E57" s="6">
        <v>4.9252220577000001</v>
      </c>
      <c r="F57" s="6">
        <v>-459.87474696999999</v>
      </c>
      <c r="I57" s="6">
        <v>5.1103080677000001</v>
      </c>
      <c r="J57" s="6">
        <v>-456.70319698999998</v>
      </c>
      <c r="M57" s="6">
        <v>5.1092502223</v>
      </c>
      <c r="N57" s="6">
        <v>-467.65015982</v>
      </c>
      <c r="Q57" s="6">
        <v>5.1002861863</v>
      </c>
      <c r="R57" s="6">
        <v>-454.14549539000001</v>
      </c>
      <c r="U57" s="6">
        <v>4.9240900487000001</v>
      </c>
      <c r="V57" s="6">
        <v>-457.72627763000003</v>
      </c>
      <c r="Y57" s="6">
        <v>5.1103080677000001</v>
      </c>
      <c r="Z57" s="6">
        <v>-457.41935344000001</v>
      </c>
    </row>
    <row r="58" spans="1:27" x14ac:dyDescent="0.25">
      <c r="A58" s="6">
        <v>5.4745482051999996</v>
      </c>
      <c r="B58" s="6">
        <v>-446.26777448000001</v>
      </c>
      <c r="E58" s="6">
        <v>5.4008385453000001</v>
      </c>
      <c r="F58" s="6">
        <v>-451.07625347999999</v>
      </c>
      <c r="I58" s="6">
        <v>5.6067173797000001</v>
      </c>
      <c r="J58" s="6">
        <v>-446.98393091999998</v>
      </c>
      <c r="M58" s="6">
        <v>5.6043964133999999</v>
      </c>
      <c r="N58" s="6">
        <v>-457.52166149999999</v>
      </c>
      <c r="Q58" s="6">
        <v>5.5847481524999996</v>
      </c>
      <c r="R58" s="6">
        <v>-444.32392127000003</v>
      </c>
      <c r="U58" s="6">
        <v>5.3983561818999997</v>
      </c>
      <c r="V58" s="6">
        <v>-449.43932446000002</v>
      </c>
      <c r="Y58" s="6">
        <v>5.6067173797000001</v>
      </c>
      <c r="Z58" s="6">
        <v>-444.32392127000003</v>
      </c>
    </row>
    <row r="59" spans="1:27" x14ac:dyDescent="0.25">
      <c r="A59" s="6">
        <v>5.9878822238999998</v>
      </c>
      <c r="B59" s="6">
        <v>-428.46617136999998</v>
      </c>
      <c r="E59" s="6">
        <v>5.9223841383</v>
      </c>
      <c r="F59" s="6">
        <v>-432.76311005000002</v>
      </c>
      <c r="I59" s="6">
        <v>6.1513473080000001</v>
      </c>
      <c r="J59" s="6">
        <v>-420.79306658000002</v>
      </c>
      <c r="M59" s="6">
        <v>6.1475280700999999</v>
      </c>
      <c r="N59" s="6">
        <v>-432.14926166999999</v>
      </c>
      <c r="Q59" s="6">
        <v>6.1152278104000004</v>
      </c>
      <c r="R59" s="6">
        <v>-421.40691495999999</v>
      </c>
      <c r="U59" s="6">
        <v>5.9183014889000001</v>
      </c>
      <c r="V59" s="6">
        <v>-430.00079233000002</v>
      </c>
      <c r="Y59" s="6">
        <v>6.1513473080000001</v>
      </c>
      <c r="Z59" s="6">
        <v>-417.31459240999999</v>
      </c>
    </row>
    <row r="60" spans="1:27" x14ac:dyDescent="0.25">
      <c r="A60" s="6">
        <v>6.5493502263999996</v>
      </c>
      <c r="B60" s="6">
        <v>-402.37761509000001</v>
      </c>
      <c r="E60" s="6">
        <v>6.4942940966</v>
      </c>
      <c r="F60" s="6">
        <v>-403.19607960000002</v>
      </c>
      <c r="I60" s="6">
        <v>6.7488819467000001</v>
      </c>
      <c r="J60" s="6">
        <v>-381.71138618999998</v>
      </c>
      <c r="M60" s="6">
        <v>6.7432955459999997</v>
      </c>
      <c r="N60" s="6">
        <v>-394.39758611000002</v>
      </c>
      <c r="Q60" s="6">
        <v>6.6960962520000002</v>
      </c>
      <c r="R60" s="6">
        <v>-393.37450546999997</v>
      </c>
      <c r="U60" s="6">
        <v>6.4883255815999998</v>
      </c>
      <c r="V60" s="6">
        <v>-399.00144898000002</v>
      </c>
      <c r="Y60" s="6">
        <v>6.7488819467000001</v>
      </c>
      <c r="Z60" s="6">
        <v>-380.38138135999998</v>
      </c>
    </row>
    <row r="61" spans="1:27" x14ac:dyDescent="0.25">
      <c r="A61" s="6">
        <v>7.1634656101000003</v>
      </c>
      <c r="B61" s="6">
        <v>-360.84054116999999</v>
      </c>
      <c r="E61" s="6">
        <v>7.1214319821999998</v>
      </c>
      <c r="F61" s="6">
        <v>-357.56668313</v>
      </c>
      <c r="I61" s="6">
        <v>7.4044603970000002</v>
      </c>
      <c r="J61" s="6">
        <v>-333.52428811999999</v>
      </c>
      <c r="M61" s="6">
        <v>7.3967998684999996</v>
      </c>
      <c r="N61" s="6">
        <v>-348.46126544999998</v>
      </c>
      <c r="Q61" s="6">
        <v>7.3321397676000002</v>
      </c>
      <c r="R61" s="6">
        <v>-349.17742189000001</v>
      </c>
      <c r="U61" s="6">
        <v>7.1132518226999997</v>
      </c>
      <c r="V61" s="6">
        <v>-352.45127994000001</v>
      </c>
      <c r="Y61" s="6">
        <v>7.4044603970000002</v>
      </c>
      <c r="Z61" s="6">
        <v>-328.30657687000001</v>
      </c>
    </row>
    <row r="62" spans="1:27" x14ac:dyDescent="0.25">
      <c r="A62" s="6">
        <v>7.8351649817000002</v>
      </c>
      <c r="B62" s="6">
        <v>-311.83497858999999</v>
      </c>
      <c r="E62" s="6">
        <v>7.8091310191999996</v>
      </c>
      <c r="F62" s="6">
        <v>-303.75264155000002</v>
      </c>
      <c r="I62" s="6">
        <v>8.1237209665000005</v>
      </c>
      <c r="J62" s="6">
        <v>-282.77948845999998</v>
      </c>
      <c r="M62" s="6">
        <v>8.1136364143000002</v>
      </c>
      <c r="N62" s="6">
        <v>-294.54491580000001</v>
      </c>
      <c r="Q62" s="6">
        <v>8.0285992835000002</v>
      </c>
      <c r="R62" s="6">
        <v>-294.03337548000002</v>
      </c>
      <c r="U62" s="6">
        <v>7.7983681392999999</v>
      </c>
      <c r="V62" s="6">
        <v>-299.66031899000001</v>
      </c>
      <c r="Y62" s="6">
        <v>8.1237209665000005</v>
      </c>
      <c r="Z62" s="6">
        <v>-275.41330785999997</v>
      </c>
    </row>
    <row r="63" spans="1:27" x14ac:dyDescent="0.25">
      <c r="A63" s="6">
        <v>8.5698478405999996</v>
      </c>
      <c r="B63" s="6">
        <v>-260.8855628</v>
      </c>
      <c r="E63" s="6">
        <v>8.5632394476999991</v>
      </c>
      <c r="F63" s="6">
        <v>-245.64166127999999</v>
      </c>
      <c r="I63" s="6">
        <v>8.9128496612999992</v>
      </c>
      <c r="J63" s="6">
        <v>-228.0446743</v>
      </c>
      <c r="M63" s="6">
        <v>8.8999428177999995</v>
      </c>
      <c r="N63" s="6">
        <v>-238.58240488000001</v>
      </c>
      <c r="Q63" s="6">
        <v>8.7912135471999999</v>
      </c>
      <c r="R63" s="6">
        <v>-237.35470810999999</v>
      </c>
      <c r="U63" s="6">
        <v>8.5494717678000001</v>
      </c>
      <c r="V63" s="6">
        <v>-246.05089354</v>
      </c>
      <c r="Y63" s="6">
        <v>8.9128496612999992</v>
      </c>
      <c r="Z63" s="6">
        <v>-219.14387275000001</v>
      </c>
    </row>
    <row r="64" spans="1:27" x14ac:dyDescent="0.25">
      <c r="A64" s="6">
        <v>9.3734199832999998</v>
      </c>
      <c r="B64" s="6">
        <v>-205.22997606999999</v>
      </c>
      <c r="E64" s="6">
        <v>9.3901702582999995</v>
      </c>
      <c r="F64" s="6">
        <v>-187.63298909</v>
      </c>
      <c r="I64" s="6">
        <v>9.7786333888999994</v>
      </c>
      <c r="J64" s="6">
        <v>-170.13831017000001</v>
      </c>
      <c r="M64" s="6">
        <v>9.7624515216999992</v>
      </c>
      <c r="N64" s="6">
        <v>-181.90373751000001</v>
      </c>
      <c r="Q64" s="6">
        <v>9.6262664138999998</v>
      </c>
      <c r="R64" s="6">
        <v>-183.13143428000001</v>
      </c>
      <c r="U64" s="6">
        <v>9.3729183084999992</v>
      </c>
      <c r="V64" s="6">
        <v>-189.88376649</v>
      </c>
      <c r="Y64" s="6">
        <v>9.7786333888999994</v>
      </c>
      <c r="Z64" s="6">
        <v>-160.21442798000001</v>
      </c>
    </row>
    <row r="65" spans="1:26" x14ac:dyDescent="0.25">
      <c r="A65" s="6">
        <v>10.252340976999999</v>
      </c>
      <c r="B65" s="6">
        <v>-151.21131836000001</v>
      </c>
      <c r="E65" s="6">
        <v>10.296955728</v>
      </c>
      <c r="F65" s="6">
        <v>-135.55818459</v>
      </c>
      <c r="I65" s="6">
        <v>10.728518329</v>
      </c>
      <c r="J65" s="6">
        <v>-115.60811214</v>
      </c>
      <c r="M65" s="6">
        <v>10.708547422000001</v>
      </c>
      <c r="N65" s="6">
        <v>-127.8850798</v>
      </c>
      <c r="Q65" s="6">
        <v>10.540638624</v>
      </c>
      <c r="R65" s="6">
        <v>-137.19511360999999</v>
      </c>
      <c r="U65" s="6">
        <v>10.275675504000001</v>
      </c>
      <c r="V65" s="6">
        <v>-138.32050230999999</v>
      </c>
      <c r="Y65" s="6">
        <v>10.728518329</v>
      </c>
      <c r="Z65" s="6">
        <v>-111.82271378</v>
      </c>
    </row>
    <row r="66" spans="1:26" x14ac:dyDescent="0.25">
      <c r="A66" s="6">
        <v>11.213676086</v>
      </c>
      <c r="B66" s="6">
        <v>-101.69421546</v>
      </c>
      <c r="E66" s="6">
        <v>11.291307223</v>
      </c>
      <c r="F66" s="6">
        <v>-89.008015541999995</v>
      </c>
      <c r="I66" s="6">
        <v>11.770673973999999</v>
      </c>
      <c r="J66" s="6">
        <v>-71.615644689000007</v>
      </c>
      <c r="M66" s="6">
        <v>11.746331096</v>
      </c>
      <c r="N66" s="6">
        <v>-76.219507562000004</v>
      </c>
      <c r="Q66" s="6">
        <v>11.541864501999999</v>
      </c>
      <c r="R66" s="6">
        <v>-89.110323605999994</v>
      </c>
      <c r="U66" s="6">
        <v>11.265382198999999</v>
      </c>
      <c r="V66" s="6">
        <v>-89.928788116999996</v>
      </c>
      <c r="Y66" s="6">
        <v>11.770673973999999</v>
      </c>
      <c r="Z66" s="6">
        <v>-65.886393114000001</v>
      </c>
    </row>
    <row r="67" spans="1:26" x14ac:dyDescent="0.25">
      <c r="A67" s="6">
        <v>12.265153065</v>
      </c>
      <c r="B67" s="6">
        <v>-59.747909284000002</v>
      </c>
      <c r="E67" s="6">
        <v>12.381680777</v>
      </c>
      <c r="F67" s="6">
        <v>-46.754785175999999</v>
      </c>
      <c r="I67" s="6">
        <v>12.914063392999999</v>
      </c>
      <c r="J67" s="6">
        <v>-28.543949812000001</v>
      </c>
      <c r="M67" s="6">
        <v>12.884688164</v>
      </c>
      <c r="N67" s="6">
        <v>-34.375509450999999</v>
      </c>
      <c r="Q67" s="6">
        <v>12.638194035</v>
      </c>
      <c r="R67" s="6">
        <v>-47.061709366999999</v>
      </c>
      <c r="U67" s="6">
        <v>12.350412977</v>
      </c>
      <c r="V67" s="6">
        <v>-46.652477112</v>
      </c>
      <c r="Y67" s="6">
        <v>12.914063392999999</v>
      </c>
      <c r="Z67" s="6">
        <v>-26.395480470999999</v>
      </c>
    </row>
    <row r="68" spans="1:26" x14ac:dyDescent="0.25">
      <c r="A68" s="6">
        <v>13.415224281</v>
      </c>
      <c r="B68" s="6">
        <v>-20.768536959999999</v>
      </c>
      <c r="E68" s="6">
        <v>13.577349003</v>
      </c>
      <c r="F68" s="6">
        <v>-7.2638725327999998</v>
      </c>
      <c r="I68" s="6">
        <v>14.168520313</v>
      </c>
      <c r="J68" s="6">
        <v>6.4454080219999996</v>
      </c>
      <c r="M68" s="6">
        <v>14.133365365</v>
      </c>
      <c r="N68" s="6">
        <v>1.1253887023</v>
      </c>
      <c r="Q68" s="6">
        <v>13.838660853</v>
      </c>
      <c r="R68" s="6">
        <v>-8.1846451072999997</v>
      </c>
      <c r="U68" s="6">
        <v>13.539949023</v>
      </c>
      <c r="V68" s="6">
        <v>-6.5477160859000003</v>
      </c>
      <c r="Y68" s="6">
        <v>14.168520313</v>
      </c>
      <c r="Z68" s="6">
        <v>4.8084790006000002</v>
      </c>
    </row>
    <row r="69" spans="1:26" x14ac:dyDescent="0.25">
      <c r="A69" s="6">
        <v>14.673134657</v>
      </c>
      <c r="B69" s="6">
        <v>9.6169580011000004</v>
      </c>
      <c r="E69" s="6">
        <v>14.888479947</v>
      </c>
      <c r="F69" s="6">
        <v>20.256996641000001</v>
      </c>
      <c r="I69" s="6">
        <v>15.544833703</v>
      </c>
      <c r="J69" s="6">
        <v>30.180878833000001</v>
      </c>
      <c r="M69" s="6">
        <v>15.503054012</v>
      </c>
      <c r="N69" s="6">
        <v>32.943196557</v>
      </c>
      <c r="Q69" s="6">
        <v>15.153156667999999</v>
      </c>
      <c r="R69" s="6">
        <v>20.870845024000001</v>
      </c>
      <c r="U69" s="6">
        <v>14.844055813000001</v>
      </c>
      <c r="V69" s="6">
        <v>18.313143428</v>
      </c>
      <c r="Y69" s="6">
        <v>15.544833703</v>
      </c>
      <c r="Z69" s="6">
        <v>32.943196557</v>
      </c>
    </row>
    <row r="70" spans="1:26" x14ac:dyDescent="0.25">
      <c r="A70" s="6">
        <v>16.048995988000001</v>
      </c>
      <c r="B70" s="6">
        <v>41.639381984000003</v>
      </c>
      <c r="E70" s="6">
        <v>16.326223555999999</v>
      </c>
      <c r="F70" s="6">
        <v>57.701748006999999</v>
      </c>
      <c r="I70" s="6">
        <v>17.054840555999998</v>
      </c>
      <c r="J70" s="6">
        <v>47.675557750000003</v>
      </c>
      <c r="M70" s="6">
        <v>17.005481533000001</v>
      </c>
      <c r="N70" s="6">
        <v>53.507117389000001</v>
      </c>
      <c r="Q70" s="6">
        <v>16.592512776</v>
      </c>
      <c r="R70" s="6">
        <v>57.190207688000001</v>
      </c>
      <c r="U70" s="6">
        <v>16.273768283999999</v>
      </c>
      <c r="V70" s="6">
        <v>49.005562580000003</v>
      </c>
      <c r="Y70" s="6">
        <v>17.054840555999998</v>
      </c>
      <c r="Z70" s="6">
        <v>52.893269005999997</v>
      </c>
    </row>
    <row r="71" spans="1:26" x14ac:dyDescent="0.25">
      <c r="A71" s="6">
        <v>17.553868225999999</v>
      </c>
      <c r="B71" s="6">
        <v>61.180222176999997</v>
      </c>
      <c r="E71" s="6">
        <v>17.902806502000001</v>
      </c>
      <c r="F71" s="6">
        <v>73.252573710999997</v>
      </c>
      <c r="I71" s="6">
        <v>18.711527698000001</v>
      </c>
      <c r="J71" s="6">
        <v>62.612535071000003</v>
      </c>
      <c r="M71" s="6">
        <v>18.653511879</v>
      </c>
      <c r="N71" s="6">
        <v>89.826480052999997</v>
      </c>
      <c r="Q71" s="6">
        <v>18.168589308000001</v>
      </c>
      <c r="R71" s="6">
        <v>78.163360775000001</v>
      </c>
      <c r="U71" s="6">
        <v>17.841184208000001</v>
      </c>
      <c r="V71" s="6">
        <v>66.602549561000004</v>
      </c>
      <c r="Y71" s="6">
        <v>18.711527698000001</v>
      </c>
      <c r="Z71" s="6">
        <v>62.817151199000001</v>
      </c>
    </row>
    <row r="72" spans="1:26" x14ac:dyDescent="0.25">
      <c r="A72" s="6">
        <v>19.199848382999999</v>
      </c>
      <c r="B72" s="6">
        <v>73.661805966000003</v>
      </c>
      <c r="E72" s="6">
        <v>19.631636155999999</v>
      </c>
      <c r="F72" s="6">
        <v>78.572593030999997</v>
      </c>
      <c r="I72" s="6">
        <v>20.529143478999998</v>
      </c>
      <c r="J72" s="6">
        <v>78.265668839</v>
      </c>
      <c r="M72" s="6">
        <v>20.461255668</v>
      </c>
      <c r="N72" s="6">
        <v>79.288749476999996</v>
      </c>
      <c r="Q72" s="6">
        <v>19.894372956000002</v>
      </c>
      <c r="R72" s="6">
        <v>88.394167159000006</v>
      </c>
      <c r="U72" s="6">
        <v>19.559566562000001</v>
      </c>
      <c r="V72" s="6">
        <v>76.014891434000006</v>
      </c>
      <c r="Y72" s="6">
        <v>20.529143478999998</v>
      </c>
      <c r="Z72" s="6">
        <v>74.071038220999995</v>
      </c>
    </row>
    <row r="73" spans="1:26" x14ac:dyDescent="0.25">
      <c r="A73" s="6">
        <v>21.000167780999998</v>
      </c>
      <c r="B73" s="6">
        <v>87.678010712000003</v>
      </c>
      <c r="E73" s="6">
        <v>21.527414605000001</v>
      </c>
      <c r="F73" s="6">
        <v>86.041081691000002</v>
      </c>
      <c r="I73" s="6">
        <v>22.523320319</v>
      </c>
      <c r="J73" s="6">
        <v>97.090352585999995</v>
      </c>
      <c r="M73" s="6">
        <v>22.444191005</v>
      </c>
      <c r="N73" s="6">
        <v>95.658039692000003</v>
      </c>
      <c r="Q73" s="6">
        <v>21.784083980999998</v>
      </c>
      <c r="R73" s="6">
        <v>95.964963883999999</v>
      </c>
      <c r="U73" s="6">
        <v>21.443455749000002</v>
      </c>
      <c r="V73" s="6">
        <v>87.166470392999997</v>
      </c>
      <c r="Y73" s="6">
        <v>22.523320319</v>
      </c>
      <c r="Z73" s="6">
        <v>94.328034861999996</v>
      </c>
    </row>
    <row r="74" spans="1:26" x14ac:dyDescent="0.25">
      <c r="A74" s="6">
        <v>22.969298405</v>
      </c>
      <c r="B74" s="6">
        <v>107.42346703</v>
      </c>
      <c r="E74" s="6">
        <v>23.606263681000001</v>
      </c>
      <c r="F74" s="6">
        <v>100.36421063</v>
      </c>
      <c r="I74" s="6">
        <v>24.711209148999998</v>
      </c>
      <c r="J74" s="6">
        <v>100.36421063</v>
      </c>
      <c r="M74" s="6">
        <v>24.619296000999999</v>
      </c>
      <c r="N74" s="6">
        <v>93.918802607000003</v>
      </c>
      <c r="Q74" s="6">
        <v>23.853293389000001</v>
      </c>
      <c r="R74" s="6">
        <v>94.123418733999998</v>
      </c>
      <c r="U74" s="6">
        <v>23.508792642</v>
      </c>
      <c r="V74" s="6">
        <v>105.27499769000001</v>
      </c>
      <c r="Y74" s="6">
        <v>24.711209148999998</v>
      </c>
      <c r="Z74" s="6">
        <v>96.169580010999994</v>
      </c>
    </row>
    <row r="75" spans="1:26" x14ac:dyDescent="0.25">
      <c r="A75" s="6">
        <v>25.123069238999999</v>
      </c>
      <c r="B75" s="6">
        <v>85.938773627000003</v>
      </c>
      <c r="E75" s="6">
        <v>25.885862059000001</v>
      </c>
      <c r="F75" s="6">
        <v>87.268778456999996</v>
      </c>
      <c r="I75" s="6">
        <v>27.111626926</v>
      </c>
      <c r="J75" s="6">
        <v>86.961854266000003</v>
      </c>
      <c r="M75" s="6">
        <v>27.005194149000001</v>
      </c>
      <c r="N75" s="6">
        <v>84.404152670000002</v>
      </c>
      <c r="Q75" s="6">
        <v>26.119051229</v>
      </c>
      <c r="R75" s="6">
        <v>87.88262684</v>
      </c>
      <c r="U75" s="6">
        <v>25.773053465</v>
      </c>
      <c r="V75" s="6">
        <v>86.654930074000006</v>
      </c>
      <c r="Y75" s="6">
        <v>27.111626926</v>
      </c>
      <c r="Z75" s="6">
        <v>84.608768796999996</v>
      </c>
    </row>
    <row r="76" spans="1:26" x14ac:dyDescent="0.25">
      <c r="A76" s="6">
        <v>27.478793512999999</v>
      </c>
      <c r="B76" s="6">
        <v>89.110323605999994</v>
      </c>
      <c r="E76" s="6">
        <v>28.385595602999999</v>
      </c>
      <c r="F76" s="6">
        <v>78.777209158000005</v>
      </c>
      <c r="I76" s="6">
        <v>29.745218461</v>
      </c>
      <c r="J76" s="6">
        <v>81.232602689999993</v>
      </c>
      <c r="M76" s="6">
        <v>29.622313773999998</v>
      </c>
      <c r="N76" s="6">
        <v>82.051067200999995</v>
      </c>
      <c r="Q76" s="6">
        <v>28.600027091000001</v>
      </c>
      <c r="R76" s="6">
        <v>79.391057540999995</v>
      </c>
      <c r="U76" s="6">
        <v>28.255397672000001</v>
      </c>
      <c r="V76" s="6">
        <v>81.948759136999996</v>
      </c>
      <c r="Y76" s="6">
        <v>29.745218461</v>
      </c>
      <c r="Z76" s="6">
        <v>80.004905923999999</v>
      </c>
    </row>
    <row r="77" spans="1:26" x14ac:dyDescent="0.25">
      <c r="A77" s="6">
        <v>30.055407869</v>
      </c>
      <c r="B77" s="6">
        <v>79.288749476999996</v>
      </c>
      <c r="E77" s="6">
        <v>31.126722221000001</v>
      </c>
      <c r="F77" s="6">
        <v>73.559497902000004</v>
      </c>
      <c r="I77" s="6">
        <v>32.634633979</v>
      </c>
      <c r="J77" s="6">
        <v>62.100994751999998</v>
      </c>
      <c r="M77" s="6">
        <v>32.493062944000002</v>
      </c>
      <c r="N77" s="6">
        <v>64.863312476000004</v>
      </c>
      <c r="Q77" s="6">
        <v>31.316663933000001</v>
      </c>
      <c r="R77" s="6">
        <v>58.724828645000002</v>
      </c>
      <c r="U77" s="6">
        <v>30.976830070999998</v>
      </c>
      <c r="V77" s="6">
        <v>75.810275306999998</v>
      </c>
      <c r="Y77" s="6">
        <v>32.634633979</v>
      </c>
      <c r="Z77" s="6">
        <v>62.612535071000003</v>
      </c>
    </row>
    <row r="78" spans="1:26" x14ac:dyDescent="0.25">
      <c r="A78" s="6">
        <v>32.873624593000002</v>
      </c>
      <c r="B78" s="6">
        <v>63.226383454</v>
      </c>
      <c r="E78" s="6">
        <v>34.132552642</v>
      </c>
      <c r="F78" s="6">
        <v>61.691762496999999</v>
      </c>
      <c r="I78" s="6">
        <v>35.804723918999997</v>
      </c>
      <c r="J78" s="6">
        <v>45.117856154000002</v>
      </c>
      <c r="M78" s="6">
        <v>35.642021333999999</v>
      </c>
      <c r="N78" s="6">
        <v>45.424780345999999</v>
      </c>
      <c r="Q78" s="6">
        <v>34.291346535000002</v>
      </c>
      <c r="R78" s="6">
        <v>62.407918944000002</v>
      </c>
      <c r="U78" s="6">
        <v>33.960378558999999</v>
      </c>
      <c r="V78" s="6">
        <v>62.510227006999997</v>
      </c>
      <c r="Y78" s="6">
        <v>35.804723918999997</v>
      </c>
      <c r="Z78" s="6">
        <v>45.527088409999998</v>
      </c>
    </row>
    <row r="79" spans="1:26" x14ac:dyDescent="0.25">
      <c r="A79" s="6">
        <v>35.956098101999999</v>
      </c>
      <c r="B79" s="6">
        <v>43.583235197</v>
      </c>
      <c r="E79" s="6">
        <v>37.428648656999997</v>
      </c>
      <c r="F79" s="6">
        <v>37.751675558000002</v>
      </c>
      <c r="I79" s="6">
        <v>39.282752666</v>
      </c>
      <c r="J79" s="6">
        <v>30.283186897</v>
      </c>
      <c r="M79" s="6">
        <v>39.096150676000001</v>
      </c>
      <c r="N79" s="6">
        <v>34.273201387</v>
      </c>
      <c r="Q79" s="6">
        <v>37.548585944000003</v>
      </c>
      <c r="R79" s="6">
        <v>38.877064259999997</v>
      </c>
      <c r="U79" s="6">
        <v>37.231288974000002</v>
      </c>
      <c r="V79" s="6">
        <v>41.639381984000003</v>
      </c>
      <c r="Y79" s="6">
        <v>39.282752666</v>
      </c>
      <c r="Z79" s="6">
        <v>30.385494960999999</v>
      </c>
    </row>
    <row r="80" spans="1:26" x14ac:dyDescent="0.25">
      <c r="A80" s="6">
        <v>39.327607063999999</v>
      </c>
      <c r="B80" s="6">
        <v>25.883940152000001</v>
      </c>
      <c r="E80" s="6">
        <v>41.043040496000003</v>
      </c>
      <c r="F80" s="6">
        <v>25.679324024</v>
      </c>
      <c r="I80" s="6">
        <v>43.098633032999999</v>
      </c>
      <c r="J80" s="6">
        <v>17.596986981000001</v>
      </c>
      <c r="M80" s="6">
        <v>42.885025609000003</v>
      </c>
      <c r="N80" s="6">
        <v>19.643148258</v>
      </c>
      <c r="Q80" s="6">
        <v>41.115221445000003</v>
      </c>
      <c r="R80" s="6">
        <v>26.907020790000001</v>
      </c>
      <c r="U80" s="6">
        <v>40.817238719000002</v>
      </c>
      <c r="V80" s="6">
        <v>30.385494960999999</v>
      </c>
      <c r="Y80" s="6">
        <v>43.098633032999999</v>
      </c>
      <c r="Z80" s="6">
        <v>19.745456320999999</v>
      </c>
    </row>
    <row r="81" spans="1:26" x14ac:dyDescent="0.25">
      <c r="A81" s="6">
        <v>43.015253573000003</v>
      </c>
      <c r="B81" s="6">
        <v>18.926991811000001</v>
      </c>
      <c r="E81" s="6">
        <v>45.006465196000001</v>
      </c>
      <c r="F81" s="6">
        <v>13.402356363000001</v>
      </c>
      <c r="I81" s="6">
        <v>47.285183527999997</v>
      </c>
      <c r="J81" s="6">
        <v>11.356195086</v>
      </c>
      <c r="M81" s="6">
        <v>47.041086902000004</v>
      </c>
      <c r="N81" s="6">
        <v>12.686199916</v>
      </c>
      <c r="Q81" s="6">
        <v>45.020641709000003</v>
      </c>
      <c r="R81" s="6">
        <v>13.606972491000001</v>
      </c>
      <c r="U81" s="6">
        <v>44.748570962000002</v>
      </c>
      <c r="V81" s="6">
        <v>16.369290214999999</v>
      </c>
      <c r="Y81" s="6">
        <v>47.285183527999997</v>
      </c>
      <c r="Z81" s="6">
        <v>11.356195086</v>
      </c>
    </row>
    <row r="82" spans="1:26" x14ac:dyDescent="0.25">
      <c r="A82" s="6">
        <v>47.048681018000003</v>
      </c>
      <c r="B82" s="6">
        <v>13.300048299</v>
      </c>
      <c r="E82" s="6">
        <v>49.352627996999999</v>
      </c>
      <c r="F82" s="6">
        <v>8.5938773627000007</v>
      </c>
      <c r="I82" s="6">
        <v>51.878410611</v>
      </c>
      <c r="J82" s="6">
        <v>6.0361757666999996</v>
      </c>
      <c r="M82" s="6">
        <v>51.599919214000003</v>
      </c>
      <c r="N82" s="6">
        <v>4.7061709367000004</v>
      </c>
      <c r="Q82" s="6">
        <v>49.297026956000003</v>
      </c>
      <c r="R82" s="6">
        <v>8.9008015541999992</v>
      </c>
      <c r="U82" s="6">
        <v>49.058551385999998</v>
      </c>
      <c r="V82" s="6">
        <v>9.0031096180999999</v>
      </c>
      <c r="Y82" s="6">
        <v>51.878410611</v>
      </c>
      <c r="Z82" s="6">
        <v>5.6269435113000004</v>
      </c>
    </row>
    <row r="83" spans="1:26" x14ac:dyDescent="0.25">
      <c r="A83" s="6">
        <v>51.460312369999997</v>
      </c>
      <c r="B83" s="6">
        <v>6.6500241497000001</v>
      </c>
      <c r="E83" s="6">
        <v>54.118488968999998</v>
      </c>
      <c r="F83" s="6">
        <v>3.4784741706000002</v>
      </c>
      <c r="I83" s="6">
        <v>56.917818369000003</v>
      </c>
      <c r="J83" s="6">
        <v>2.1484693407000002</v>
      </c>
      <c r="M83" s="6">
        <v>56.600555774999997</v>
      </c>
      <c r="N83" s="6">
        <v>2.3530854684000002</v>
      </c>
      <c r="Q83" s="6">
        <v>53.979614116</v>
      </c>
      <c r="R83" s="6">
        <v>3.6830902982999998</v>
      </c>
      <c r="U83" s="6">
        <v>53.783649676000003</v>
      </c>
      <c r="V83" s="6">
        <v>3.3761661068</v>
      </c>
      <c r="Y83" s="6">
        <v>56.917818369000003</v>
      </c>
      <c r="Z83" s="6">
        <v>2.5577015959999998</v>
      </c>
    </row>
    <row r="84" spans="1:26" x14ac:dyDescent="0.25">
      <c r="A84" s="6">
        <v>56.285610816999998</v>
      </c>
      <c r="B84" s="6">
        <v>2.5577015959999998</v>
      </c>
      <c r="E84" s="6">
        <v>59.344577321999999</v>
      </c>
      <c r="F84" s="6">
        <v>1.6369290215000001</v>
      </c>
      <c r="I84" s="6">
        <v>62.446748264999997</v>
      </c>
      <c r="J84" s="6">
        <v>0.61384838305</v>
      </c>
      <c r="M84" s="6">
        <v>62.085812591</v>
      </c>
      <c r="N84" s="6">
        <v>1.0230806384</v>
      </c>
      <c r="Q84" s="6">
        <v>59.106987175999997</v>
      </c>
      <c r="R84" s="6">
        <v>1.6369290215000001</v>
      </c>
      <c r="U84" s="6">
        <v>58.963848110999997</v>
      </c>
      <c r="V84" s="6">
        <v>2.1484693407000002</v>
      </c>
      <c r="Y84" s="6">
        <v>62.446748264999997</v>
      </c>
      <c r="Z84" s="6">
        <v>1.3300048299</v>
      </c>
    </row>
    <row r="85" spans="1:26" x14ac:dyDescent="0.25">
      <c r="A85" s="6">
        <v>61.563364835999998</v>
      </c>
      <c r="B85" s="6">
        <v>0.92077257457999995</v>
      </c>
      <c r="E85" s="6">
        <v>65.075336075999999</v>
      </c>
      <c r="F85" s="6">
        <v>0.71615644689000002</v>
      </c>
      <c r="I85" s="6">
        <v>68.512751905000002</v>
      </c>
      <c r="J85" s="6">
        <v>0.20461612768000001</v>
      </c>
      <c r="M85" s="6">
        <v>68.102655041000006</v>
      </c>
      <c r="N85" s="6">
        <v>0.10230806384</v>
      </c>
      <c r="Q85" s="6">
        <v>64.721395108999999</v>
      </c>
      <c r="R85" s="6">
        <v>0.71615644689000002</v>
      </c>
      <c r="U85" s="6">
        <v>64.642979882999995</v>
      </c>
      <c r="V85" s="6">
        <v>0.51154031920999998</v>
      </c>
      <c r="Y85" s="6">
        <v>68.512751905000002</v>
      </c>
      <c r="Z85" s="6">
        <v>0.30692419153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43"/>
  <sheetViews>
    <sheetView topLeftCell="K1" workbookViewId="0">
      <selection activeCell="W47" sqref="W47"/>
    </sheetView>
  </sheetViews>
  <sheetFormatPr defaultRowHeight="15" x14ac:dyDescent="0.25"/>
  <cols>
    <col min="1" max="16384" width="9.140625" style="5"/>
  </cols>
  <sheetData>
    <row r="1" spans="1:39" x14ac:dyDescent="0.25">
      <c r="B1" s="1" t="s">
        <v>112</v>
      </c>
      <c r="E1" s="1" t="s">
        <v>111</v>
      </c>
      <c r="F1" s="1"/>
      <c r="G1" s="1"/>
      <c r="J1" s="5" t="s">
        <v>116</v>
      </c>
      <c r="N1" s="5" t="s">
        <v>113</v>
      </c>
      <c r="R1" s="5" t="s">
        <v>114</v>
      </c>
      <c r="S1" s="5" t="s">
        <v>116</v>
      </c>
      <c r="T1" s="5" t="s">
        <v>115</v>
      </c>
      <c r="U1" s="5">
        <v>2</v>
      </c>
      <c r="V1" s="5">
        <v>3</v>
      </c>
      <c r="W1" s="5">
        <v>4</v>
      </c>
      <c r="X1" s="5">
        <v>5</v>
      </c>
      <c r="Y1" s="5" t="s">
        <v>119</v>
      </c>
    </row>
    <row r="2" spans="1:39" x14ac:dyDescent="0.25">
      <c r="A2" s="5" t="s">
        <v>117</v>
      </c>
      <c r="F2" s="5" t="s">
        <v>83</v>
      </c>
      <c r="G2" s="5" t="s">
        <v>118</v>
      </c>
      <c r="H2" s="5">
        <f>52/256</f>
        <v>0.203125</v>
      </c>
      <c r="J2" s="5" t="s">
        <v>106</v>
      </c>
      <c r="N2" s="5" t="s">
        <v>90</v>
      </c>
      <c r="R2" s="5">
        <v>3615</v>
      </c>
      <c r="S2" s="5">
        <v>1406</v>
      </c>
      <c r="T2" s="5">
        <v>3294</v>
      </c>
      <c r="U2" s="5">
        <v>3333</v>
      </c>
      <c r="V2" s="5">
        <v>2515</v>
      </c>
      <c r="W2" s="5">
        <v>3344</v>
      </c>
      <c r="X2" s="5">
        <v>3344</v>
      </c>
      <c r="Y2" s="5">
        <v>2</v>
      </c>
      <c r="AC2" s="5">
        <v>3</v>
      </c>
      <c r="AG2" s="5">
        <v>4</v>
      </c>
      <c r="AK2" s="5">
        <v>5</v>
      </c>
    </row>
    <row r="3" spans="1:39" x14ac:dyDescent="0.25">
      <c r="A3" s="5" t="s">
        <v>85</v>
      </c>
      <c r="B3" s="5" t="s">
        <v>86</v>
      </c>
      <c r="C3" s="5" t="s">
        <v>84</v>
      </c>
      <c r="F3" s="5" t="s">
        <v>85</v>
      </c>
      <c r="G3" s="5" t="s">
        <v>86</v>
      </c>
      <c r="H3" s="5" t="s">
        <v>84</v>
      </c>
      <c r="J3" s="5" t="s">
        <v>85</v>
      </c>
      <c r="K3" s="5" t="s">
        <v>86</v>
      </c>
      <c r="L3" s="5" t="s">
        <v>84</v>
      </c>
      <c r="N3" s="5" t="s">
        <v>91</v>
      </c>
      <c r="R3" s="5">
        <v>5630</v>
      </c>
      <c r="S3" s="5">
        <v>2079</v>
      </c>
      <c r="T3" s="5">
        <v>4814</v>
      </c>
      <c r="U3" s="5">
        <v>4846</v>
      </c>
      <c r="V3" s="5">
        <v>3689</v>
      </c>
      <c r="W3" s="5">
        <v>4888</v>
      </c>
      <c r="X3" s="5">
        <v>4919</v>
      </c>
      <c r="Y3" s="5" t="s">
        <v>85</v>
      </c>
      <c r="Z3" s="5" t="s">
        <v>86</v>
      </c>
      <c r="AA3" s="5" t="s">
        <v>84</v>
      </c>
      <c r="AC3" s="5" t="s">
        <v>85</v>
      </c>
      <c r="AD3" s="5" t="s">
        <v>86</v>
      </c>
      <c r="AE3" s="5" t="s">
        <v>84</v>
      </c>
      <c r="AG3" s="5" t="s">
        <v>85</v>
      </c>
      <c r="AH3" s="5" t="s">
        <v>86</v>
      </c>
      <c r="AI3" s="5" t="s">
        <v>84</v>
      </c>
    </row>
    <row r="4" spans="1:39" x14ac:dyDescent="0.25">
      <c r="A4" s="6">
        <v>0.52164100000000002</v>
      </c>
      <c r="B4" s="6">
        <v>1.2E-4</v>
      </c>
      <c r="C4" s="6">
        <v>2.9742318006999999E-7</v>
      </c>
      <c r="F4" s="6">
        <v>0.53371400000000002</v>
      </c>
      <c r="G4" s="6">
        <v>1E-4</v>
      </c>
      <c r="H4" s="6">
        <v>2.9403722533999997E-7</v>
      </c>
      <c r="J4" s="6">
        <v>0.54096200000000005</v>
      </c>
      <c r="K4" s="6">
        <v>2.2899999999999999E-3</v>
      </c>
      <c r="L4" s="6">
        <v>5.7844608919999996E-4</v>
      </c>
      <c r="N4" s="1" t="s">
        <v>92</v>
      </c>
      <c r="O4" s="1"/>
      <c r="P4" s="1"/>
      <c r="Q4" s="1"/>
      <c r="R4" s="1">
        <v>3.05477</v>
      </c>
      <c r="S4" s="5">
        <v>2.9167900000000002</v>
      </c>
      <c r="T4" s="1">
        <v>2.86612</v>
      </c>
      <c r="U4" s="5">
        <v>2.84728</v>
      </c>
      <c r="V4" s="5">
        <v>2.8763399999999999</v>
      </c>
      <c r="W4" s="5">
        <v>2.87201</v>
      </c>
      <c r="X4" s="5">
        <v>2.89683</v>
      </c>
      <c r="Y4" s="6">
        <v>0.54096200000000005</v>
      </c>
      <c r="Z4" s="6">
        <v>1.2E-4</v>
      </c>
      <c r="AA4" s="6">
        <v>4.8876745203E-5</v>
      </c>
      <c r="AC4" s="6">
        <v>0.54096200000000005</v>
      </c>
      <c r="AD4" s="6">
        <v>1.2E-4</v>
      </c>
      <c r="AE4" s="6">
        <v>5.2926610090999999E-5</v>
      </c>
      <c r="AG4" s="6">
        <v>0.53291900000000003</v>
      </c>
      <c r="AH4" s="6">
        <v>1.2E-4</v>
      </c>
      <c r="AI4" s="6">
        <v>2.9762470841999998E-7</v>
      </c>
      <c r="AK4" s="6"/>
      <c r="AL4" s="6"/>
      <c r="AM4" s="6"/>
    </row>
    <row r="5" spans="1:39" x14ac:dyDescent="0.25">
      <c r="A5" s="6">
        <v>1.1581529666999999</v>
      </c>
      <c r="B5" s="6">
        <v>0.29403392205000001</v>
      </c>
      <c r="C5" s="6">
        <v>4.9822236765999998E-2</v>
      </c>
      <c r="F5" s="6">
        <v>1.1447968666999999</v>
      </c>
      <c r="G5" s="6">
        <v>0.37848301784999999</v>
      </c>
      <c r="H5" s="6">
        <v>8.0219235058999999E-2</v>
      </c>
      <c r="J5" s="6">
        <v>1.2466299332999999</v>
      </c>
      <c r="K5" s="6">
        <v>0.45309020086000001</v>
      </c>
      <c r="L5" s="6">
        <v>5.3002778572000003E-2</v>
      </c>
      <c r="N5" s="5" t="s">
        <v>93</v>
      </c>
      <c r="R5" s="5">
        <v>86</v>
      </c>
      <c r="S5" s="5">
        <v>25</v>
      </c>
      <c r="T5" s="5">
        <v>94</v>
      </c>
      <c r="U5" s="5">
        <v>105</v>
      </c>
      <c r="V5" s="5">
        <v>69</v>
      </c>
      <c r="W5" s="5">
        <v>80</v>
      </c>
      <c r="X5" s="5">
        <v>79</v>
      </c>
      <c r="Y5" s="6">
        <v>1.2095866</v>
      </c>
      <c r="Z5" s="6">
        <v>0.3226578457</v>
      </c>
      <c r="AA5" s="6">
        <v>8.2350957084999996E-2</v>
      </c>
      <c r="AC5" s="6">
        <v>1.2276732667000001</v>
      </c>
      <c r="AD5" s="6">
        <v>0.33785166854999998</v>
      </c>
      <c r="AE5" s="6">
        <v>8.3918005953000002E-2</v>
      </c>
      <c r="AG5" s="6">
        <v>1.1895683667000001</v>
      </c>
      <c r="AH5" s="6">
        <v>0.33066231292999998</v>
      </c>
      <c r="AI5" s="6">
        <v>7.3908582612999998E-2</v>
      </c>
      <c r="AK5" s="6"/>
      <c r="AL5" s="6"/>
      <c r="AM5" s="6"/>
    </row>
    <row r="6" spans="1:39" x14ac:dyDescent="0.25">
      <c r="A6" s="6">
        <v>1.7946649333</v>
      </c>
      <c r="B6" s="6">
        <v>0.25246669956000001</v>
      </c>
      <c r="C6" s="6">
        <v>9.2292212329000006E-2</v>
      </c>
      <c r="F6" s="6">
        <v>1.7558797333</v>
      </c>
      <c r="G6" s="6">
        <v>0.24986479178000001</v>
      </c>
      <c r="H6" s="6">
        <v>9.0359392159999996E-2</v>
      </c>
      <c r="J6" s="6">
        <v>1.9522978666999999</v>
      </c>
      <c r="K6" s="6">
        <v>0.13974175036</v>
      </c>
      <c r="L6" s="6">
        <v>4.6002962074000002E-2</v>
      </c>
      <c r="N6" s="5" t="s">
        <v>94</v>
      </c>
      <c r="R6" s="5">
        <v>131</v>
      </c>
      <c r="S6" s="5">
        <v>32</v>
      </c>
      <c r="T6" s="5">
        <v>93</v>
      </c>
      <c r="U6" s="5">
        <v>97</v>
      </c>
      <c r="V6" s="5">
        <v>75</v>
      </c>
      <c r="W6" s="5">
        <v>92</v>
      </c>
      <c r="X6" s="5">
        <v>72</v>
      </c>
      <c r="Y6" s="6">
        <v>1.8782112</v>
      </c>
      <c r="Z6" s="6">
        <v>0.23144638709000001</v>
      </c>
      <c r="AA6" s="6">
        <v>0.10982303727000001</v>
      </c>
      <c r="AC6" s="6">
        <v>1.9143845333</v>
      </c>
      <c r="AD6" s="6">
        <v>0.21787639463</v>
      </c>
      <c r="AE6" s="6">
        <v>9.9776947771000005E-2</v>
      </c>
      <c r="AG6" s="6">
        <v>1.8462177333000001</v>
      </c>
      <c r="AH6" s="6">
        <v>0.22898445092</v>
      </c>
      <c r="AI6" s="6">
        <v>9.7346206121999998E-2</v>
      </c>
      <c r="AK6" s="6"/>
      <c r="AL6" s="6"/>
      <c r="AM6" s="6"/>
    </row>
    <row r="7" spans="1:39" x14ac:dyDescent="0.25">
      <c r="A7" s="6">
        <v>2.4311769000000001</v>
      </c>
      <c r="B7" s="6">
        <v>0.23421312284000001</v>
      </c>
      <c r="C7" s="6">
        <v>0.10545495946</v>
      </c>
      <c r="F7" s="6">
        <v>2.3669625999999999</v>
      </c>
      <c r="G7" s="6">
        <v>0.18431584640000001</v>
      </c>
      <c r="H7" s="6">
        <v>9.0677854311999997E-2</v>
      </c>
      <c r="J7" s="6">
        <v>2.6579657999999999</v>
      </c>
      <c r="K7" s="6">
        <v>7.4605451936999995E-2</v>
      </c>
      <c r="L7" s="6">
        <v>2.8714542948000001E-2</v>
      </c>
      <c r="N7" s="5" t="s">
        <v>95</v>
      </c>
      <c r="R7" s="5">
        <v>539</v>
      </c>
      <c r="S7" s="5">
        <v>139</v>
      </c>
      <c r="T7" s="5">
        <v>160</v>
      </c>
      <c r="U7" s="5">
        <v>173</v>
      </c>
      <c r="V7" s="5">
        <v>112</v>
      </c>
      <c r="W7" s="5">
        <v>150</v>
      </c>
      <c r="X7" s="5">
        <v>163</v>
      </c>
      <c r="Y7" s="6">
        <v>2.5468358000000002</v>
      </c>
      <c r="Z7" s="6">
        <v>0.22826751437000001</v>
      </c>
      <c r="AA7" s="6">
        <v>0.13534958397999999</v>
      </c>
      <c r="AC7" s="6">
        <v>2.6010958</v>
      </c>
      <c r="AD7" s="6">
        <v>0.23680581672000001</v>
      </c>
      <c r="AE7" s="6">
        <v>0.13213826184999999</v>
      </c>
      <c r="AG7" s="6">
        <v>2.5028671</v>
      </c>
      <c r="AH7" s="6">
        <v>0.23177842566000001</v>
      </c>
      <c r="AI7" s="6">
        <v>0.11593017688</v>
      </c>
      <c r="AK7" s="6"/>
      <c r="AL7" s="6"/>
      <c r="AM7" s="6"/>
    </row>
    <row r="8" spans="1:39" x14ac:dyDescent="0.25">
      <c r="A8" s="6">
        <v>3.0676888667000002</v>
      </c>
      <c r="B8" s="6">
        <v>5.8214109521E-2</v>
      </c>
      <c r="C8" s="6">
        <v>5.0519116740000002E-2</v>
      </c>
      <c r="F8" s="6">
        <v>2.9780454666999998</v>
      </c>
      <c r="G8" s="6">
        <v>5.2244456463000001E-2</v>
      </c>
      <c r="H8" s="6">
        <v>4.4741294034999997E-2</v>
      </c>
      <c r="J8" s="6">
        <v>3.3636337332999999</v>
      </c>
      <c r="K8" s="6">
        <v>4.3328550932999997E-2</v>
      </c>
      <c r="L8" s="6">
        <v>2.0623362095999999E-2</v>
      </c>
      <c r="N8" s="5" t="s">
        <v>96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6">
        <v>3.2154604</v>
      </c>
      <c r="Z8" s="6">
        <v>5.9664995721000001E-2</v>
      </c>
      <c r="AA8" s="6">
        <v>6.1920134298000001E-2</v>
      </c>
      <c r="AC8" s="6">
        <v>3.2878070667000001</v>
      </c>
      <c r="AD8" s="6">
        <v>5.3904976808000001E-2</v>
      </c>
      <c r="AE8" s="6">
        <v>4.9020684407999997E-2</v>
      </c>
      <c r="AG8" s="6">
        <v>3.1595164667</v>
      </c>
      <c r="AH8" s="6">
        <v>5.4057337221E-2</v>
      </c>
      <c r="AI8" s="6">
        <v>5.8218376421000001E-2</v>
      </c>
      <c r="AK8" s="6"/>
      <c r="AL8" s="6"/>
      <c r="AM8" s="6"/>
    </row>
    <row r="9" spans="1:39" x14ac:dyDescent="0.25">
      <c r="A9" s="6">
        <v>3.7042008332999998</v>
      </c>
      <c r="B9" s="6">
        <v>2.2693635915E-2</v>
      </c>
      <c r="C9" s="6">
        <v>2.6363883421E-2</v>
      </c>
      <c r="F9" s="6">
        <v>3.5891283333000001</v>
      </c>
      <c r="G9" s="6">
        <v>1.8604651162999999E-2</v>
      </c>
      <c r="H9" s="6">
        <v>3.2712228149000003E-2</v>
      </c>
      <c r="J9" s="6">
        <v>4.0693016667000004</v>
      </c>
      <c r="K9" s="6">
        <v>3.0416068867000001E-2</v>
      </c>
      <c r="L9" s="6">
        <v>1.7979085313999998E-2</v>
      </c>
      <c r="N9" s="5" t="s">
        <v>97</v>
      </c>
      <c r="R9" s="5">
        <v>5769</v>
      </c>
      <c r="S9" s="5">
        <v>2401</v>
      </c>
      <c r="T9" s="5">
        <v>5443</v>
      </c>
      <c r="U9" s="5">
        <v>5364</v>
      </c>
      <c r="V9" s="5">
        <v>3942</v>
      </c>
      <c r="W9" s="5">
        <v>5471</v>
      </c>
      <c r="X9" s="5">
        <v>5560</v>
      </c>
      <c r="Y9" s="6">
        <v>3.8840849999999998</v>
      </c>
      <c r="Z9" s="6">
        <v>2.3841545421000001E-2</v>
      </c>
      <c r="AA9" s="6">
        <v>2.6148825176999999E-2</v>
      </c>
      <c r="AC9" s="6">
        <v>3.9745183332999998</v>
      </c>
      <c r="AD9" s="6">
        <v>2.0308386612E-2</v>
      </c>
      <c r="AE9" s="6">
        <v>2.5235847360999999E-2</v>
      </c>
      <c r="AG9" s="6">
        <v>3.8161658332999999</v>
      </c>
      <c r="AH9" s="6">
        <v>2.4538386783E-2</v>
      </c>
      <c r="AI9" s="6">
        <v>3.2914625635999999E-2</v>
      </c>
      <c r="AK9" s="6"/>
      <c r="AL9" s="6"/>
      <c r="AM9" s="6"/>
    </row>
    <row r="10" spans="1:39" x14ac:dyDescent="0.25">
      <c r="A10" s="6">
        <v>4.3407128000000004</v>
      </c>
      <c r="B10" s="6">
        <v>1.4800197336E-2</v>
      </c>
      <c r="C10" s="6">
        <v>2.5081103096E-2</v>
      </c>
      <c r="F10" s="6">
        <v>4.2002112</v>
      </c>
      <c r="G10" s="6">
        <v>1.4494321255E-2</v>
      </c>
      <c r="H10" s="6">
        <v>2.9764500114999998E-2</v>
      </c>
      <c r="J10" s="6">
        <v>4.7749696000000004</v>
      </c>
      <c r="K10" s="6">
        <v>2.4103299857E-2</v>
      </c>
      <c r="L10" s="6">
        <v>1.0624112252000001E-2</v>
      </c>
      <c r="N10" s="5" t="s">
        <v>98</v>
      </c>
      <c r="R10" s="5">
        <v>3472</v>
      </c>
      <c r="S10" s="5">
        <v>1085</v>
      </c>
      <c r="T10" s="5">
        <v>2663</v>
      </c>
      <c r="U10" s="5">
        <v>2811</v>
      </c>
      <c r="V10" s="5">
        <v>2260</v>
      </c>
      <c r="W10" s="5">
        <v>2757</v>
      </c>
      <c r="X10" s="5">
        <v>2702</v>
      </c>
      <c r="Y10" s="6">
        <v>4.5527096</v>
      </c>
      <c r="Z10" s="6">
        <v>1.8217385988999999E-2</v>
      </c>
      <c r="AA10" s="6">
        <v>2.8407892894E-2</v>
      </c>
      <c r="AC10" s="6">
        <v>4.6612296000000004</v>
      </c>
      <c r="AD10" s="6">
        <v>1.7049015920999999E-2</v>
      </c>
      <c r="AE10" s="6">
        <v>2.8080211019E-2</v>
      </c>
      <c r="AG10" s="6">
        <v>4.4728152000000003</v>
      </c>
      <c r="AH10" s="6">
        <v>1.6642371233999999E-2</v>
      </c>
      <c r="AI10" s="6">
        <v>2.9214255509999999E-2</v>
      </c>
      <c r="AK10" s="6"/>
      <c r="AL10" s="6"/>
      <c r="AM10" s="6"/>
    </row>
    <row r="11" spans="1:39" x14ac:dyDescent="0.25">
      <c r="A11" s="6">
        <v>4.9772247667</v>
      </c>
      <c r="B11" s="6">
        <v>1.3196842625E-2</v>
      </c>
      <c r="C11" s="6">
        <v>2.5364552859000002E-2</v>
      </c>
      <c r="F11" s="6">
        <v>4.8112940667000004</v>
      </c>
      <c r="G11" s="6">
        <v>9.8431584639999993E-3</v>
      </c>
      <c r="H11" s="6">
        <v>2.5871160761999999E-2</v>
      </c>
      <c r="J11" s="6">
        <v>5.4806375333000004</v>
      </c>
      <c r="K11" s="6">
        <v>1.6642754663000001E-2</v>
      </c>
      <c r="L11" s="6">
        <v>2.1801404101E-2</v>
      </c>
      <c r="N11" s="5" t="s">
        <v>99</v>
      </c>
      <c r="R11" s="5">
        <v>6</v>
      </c>
      <c r="S11" s="5">
        <v>1</v>
      </c>
      <c r="T11" s="5">
        <v>4</v>
      </c>
      <c r="U11" s="5">
        <v>6</v>
      </c>
      <c r="V11" s="5">
        <v>4</v>
      </c>
      <c r="W11" s="5">
        <v>6</v>
      </c>
      <c r="X11" s="5">
        <v>3</v>
      </c>
      <c r="Y11" s="6">
        <v>5.2213342000000003</v>
      </c>
      <c r="Z11" s="6">
        <v>1.0881525858999999E-2</v>
      </c>
      <c r="AA11" s="6">
        <v>2.1567214905E-2</v>
      </c>
      <c r="AC11" s="6">
        <v>5.3479408667000001</v>
      </c>
      <c r="AD11" s="6">
        <v>1.4416447286E-2</v>
      </c>
      <c r="AE11" s="6">
        <v>2.1029681793E-2</v>
      </c>
      <c r="AG11" s="6">
        <v>5.1294645667000003</v>
      </c>
      <c r="AH11" s="6">
        <v>1.1661807579999999E-2</v>
      </c>
      <c r="AI11" s="6">
        <v>2.2027201820000002E-2</v>
      </c>
      <c r="AK11" s="6"/>
      <c r="AL11" s="6"/>
      <c r="AM11" s="6"/>
    </row>
    <row r="12" spans="1:39" x14ac:dyDescent="0.25">
      <c r="A12" s="6">
        <v>5.6137367332999997</v>
      </c>
      <c r="B12" s="6">
        <v>1.1593487913E-2</v>
      </c>
      <c r="C12" s="6">
        <v>2.2957503960999999E-2</v>
      </c>
      <c r="F12" s="6">
        <v>5.4223769332999998</v>
      </c>
      <c r="G12" s="6">
        <v>1.4386154678E-2</v>
      </c>
      <c r="H12" s="6">
        <v>3.6823151408999999E-2</v>
      </c>
      <c r="J12" s="6">
        <v>6.1863054667000004</v>
      </c>
      <c r="K12" s="6">
        <v>2.1520803442999999E-2</v>
      </c>
      <c r="L12" s="6">
        <v>2.4948918281000002E-2</v>
      </c>
      <c r="N12" s="5" t="s">
        <v>100</v>
      </c>
      <c r="R12" s="5">
        <v>9.4930800000000009</v>
      </c>
      <c r="S12" s="5">
        <v>7.1948499999999997</v>
      </c>
      <c r="T12" s="5">
        <v>8.3257300000000001</v>
      </c>
      <c r="U12" s="5">
        <v>8.26783</v>
      </c>
      <c r="V12" s="5">
        <v>8.1486800000000006</v>
      </c>
      <c r="W12" s="5">
        <v>8.5194700000000001</v>
      </c>
      <c r="X12" s="5">
        <v>8.3308300000000006</v>
      </c>
      <c r="Y12" s="6">
        <v>5.8899587999999996</v>
      </c>
      <c r="Z12" s="6">
        <v>1.2348697885000001E-2</v>
      </c>
      <c r="AA12" s="6">
        <v>2.7480407921E-2</v>
      </c>
      <c r="AC12" s="6">
        <v>6.0346521332999998</v>
      </c>
      <c r="AD12" s="6">
        <v>1.0279553717E-2</v>
      </c>
      <c r="AE12" s="6">
        <v>2.2445005439E-2</v>
      </c>
      <c r="AG12" s="6">
        <v>5.7861139333000002</v>
      </c>
      <c r="AH12" s="6">
        <v>1.0568513119999999E-2</v>
      </c>
      <c r="AI12" s="6">
        <v>2.0162293711999998E-2</v>
      </c>
      <c r="AK12" s="6"/>
      <c r="AL12" s="6"/>
      <c r="AM12" s="6"/>
    </row>
    <row r="13" spans="1:39" x14ac:dyDescent="0.25">
      <c r="A13" s="6">
        <v>6.2502487000000002</v>
      </c>
      <c r="B13" s="6">
        <v>1.0483473113E-2</v>
      </c>
      <c r="C13" s="6">
        <v>2.7119039165000001E-2</v>
      </c>
      <c r="F13" s="6">
        <v>6.0334598000000002</v>
      </c>
      <c r="G13" s="6">
        <v>1.2979989183E-2</v>
      </c>
      <c r="H13" s="6">
        <v>3.4907801696000003E-2</v>
      </c>
      <c r="J13" s="6">
        <v>6.8919734000000004</v>
      </c>
      <c r="K13" s="6">
        <v>2.6398852224E-2</v>
      </c>
      <c r="L13" s="6">
        <v>2.4700083139999999E-2</v>
      </c>
      <c r="N13" s="1" t="s">
        <v>101</v>
      </c>
      <c r="O13" s="1"/>
      <c r="P13" s="1"/>
      <c r="Q13" s="1"/>
      <c r="R13" s="1">
        <v>0.202711</v>
      </c>
      <c r="S13" s="5">
        <v>0.20289199999999999</v>
      </c>
      <c r="T13" s="1">
        <v>0.200403</v>
      </c>
      <c r="U13" s="5">
        <v>0.19999600000000001</v>
      </c>
      <c r="V13" s="5">
        <v>0.2034</v>
      </c>
      <c r="W13" s="5">
        <v>0.200268</v>
      </c>
      <c r="X13" s="5">
        <v>0.200317</v>
      </c>
      <c r="Y13" s="6">
        <v>6.5585833999999998</v>
      </c>
      <c r="Z13" s="6">
        <v>1.0147939845999999E-2</v>
      </c>
      <c r="AA13" s="6">
        <v>2.3601568856E-2</v>
      </c>
      <c r="AC13" s="6">
        <v>6.7213634000000004</v>
      </c>
      <c r="AD13" s="6">
        <v>7.3962642596999998E-3</v>
      </c>
      <c r="AE13" s="6">
        <v>1.8959588813E-2</v>
      </c>
      <c r="AG13" s="6">
        <v>6.4427633000000002</v>
      </c>
      <c r="AH13" s="6">
        <v>1.0325558795E-2</v>
      </c>
      <c r="AI13" s="6">
        <v>2.5084102915E-2</v>
      </c>
      <c r="AK13" s="6"/>
      <c r="AL13" s="6"/>
      <c r="AM13" s="6"/>
    </row>
    <row r="14" spans="1:39" x14ac:dyDescent="0.25">
      <c r="A14" s="6">
        <v>6.8867606666999999</v>
      </c>
      <c r="B14" s="6">
        <v>9.4967932906000006E-3</v>
      </c>
      <c r="C14" s="6">
        <v>3.6660961093000002E-2</v>
      </c>
      <c r="F14" s="6">
        <v>6.6445426666999996</v>
      </c>
      <c r="G14" s="6">
        <v>8.9778258518000004E-3</v>
      </c>
      <c r="H14" s="6">
        <v>3.4309743541999997E-2</v>
      </c>
      <c r="J14" s="6">
        <v>7.5976413333000004</v>
      </c>
      <c r="K14" s="6">
        <v>2.1807747488999999E-2</v>
      </c>
      <c r="L14" s="6">
        <v>3.3330618818E-2</v>
      </c>
      <c r="N14" s="5" t="s">
        <v>102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6">
        <v>7.2272080000000001</v>
      </c>
      <c r="Z14" s="6">
        <v>9.4143538329999991E-3</v>
      </c>
      <c r="AA14" s="6">
        <v>2.1361568224999999E-2</v>
      </c>
      <c r="AC14" s="6">
        <v>7.4080746667000001</v>
      </c>
      <c r="AD14" s="6">
        <v>1.2034599473E-2</v>
      </c>
      <c r="AE14" s="6">
        <v>3.2402935856000001E-2</v>
      </c>
      <c r="AG14" s="6">
        <v>7.0994126667000002</v>
      </c>
      <c r="AH14" s="6">
        <v>9.9611273081000005E-3</v>
      </c>
      <c r="AI14" s="6">
        <v>2.8455595231000001E-2</v>
      </c>
      <c r="AK14" s="6"/>
      <c r="AL14" s="6"/>
      <c r="AM14" s="6"/>
    </row>
    <row r="15" spans="1:39" x14ac:dyDescent="0.25">
      <c r="A15" s="6">
        <v>7.5232726333000004</v>
      </c>
      <c r="B15" s="6">
        <v>8.1401085347999995E-3</v>
      </c>
      <c r="C15" s="6">
        <v>2.7382539062E-2</v>
      </c>
      <c r="F15" s="6">
        <v>7.2556255332999999</v>
      </c>
      <c r="G15" s="6">
        <v>8.1124932395999997E-3</v>
      </c>
      <c r="H15" s="6">
        <v>2.8189936455000002E-2</v>
      </c>
      <c r="J15" s="6">
        <v>8.3033092666999995</v>
      </c>
      <c r="K15" s="6">
        <v>1.4921090386999999E-2</v>
      </c>
      <c r="L15" s="6">
        <v>2.6397537355E-2</v>
      </c>
      <c r="N15" s="1" t="s">
        <v>103</v>
      </c>
      <c r="O15" s="1"/>
      <c r="P15" s="1"/>
      <c r="Q15" s="1"/>
      <c r="R15" s="1">
        <v>49.720599999999997</v>
      </c>
      <c r="S15" s="5">
        <v>0.124393</v>
      </c>
      <c r="T15" s="1">
        <v>48.232399999999998</v>
      </c>
      <c r="U15" s="5">
        <v>119.53700000000001</v>
      </c>
      <c r="V15" s="5">
        <v>5.9757400000000001</v>
      </c>
      <c r="W15" s="5">
        <v>11.962300000000001</v>
      </c>
      <c r="X15" s="5">
        <v>42.581000000000003</v>
      </c>
      <c r="Y15" s="6">
        <v>7.8958326000000003</v>
      </c>
      <c r="Z15" s="6">
        <v>1.0759261523E-2</v>
      </c>
      <c r="AA15" s="6">
        <v>2.773374675E-2</v>
      </c>
      <c r="AC15" s="6">
        <v>8.0947859333000007</v>
      </c>
      <c r="AD15" s="6">
        <v>1.1909239061999999E-2</v>
      </c>
      <c r="AE15" s="6">
        <v>3.8369348078999999E-2</v>
      </c>
      <c r="AG15" s="6">
        <v>7.7560620333000001</v>
      </c>
      <c r="AH15" s="6">
        <v>7.2886297375999998E-3</v>
      </c>
      <c r="AI15" s="6">
        <v>1.8526541564999999E-2</v>
      </c>
      <c r="AK15" s="6"/>
      <c r="AL15" s="6"/>
      <c r="AM15" s="6"/>
    </row>
    <row r="16" spans="1:39" x14ac:dyDescent="0.25">
      <c r="A16" s="6">
        <v>8.1597846000000001</v>
      </c>
      <c r="B16" s="6">
        <v>1.0976813024E-2</v>
      </c>
      <c r="C16" s="6">
        <v>4.4327655087999997E-2</v>
      </c>
      <c r="F16" s="6">
        <v>7.8667084000000003</v>
      </c>
      <c r="G16" s="6">
        <v>8.5451595456999992E-3</v>
      </c>
      <c r="H16" s="6">
        <v>3.7467385973999998E-2</v>
      </c>
      <c r="J16" s="6">
        <v>9.0089772000000004</v>
      </c>
      <c r="K16" s="6">
        <v>1.9512195122E-2</v>
      </c>
      <c r="L16" s="6">
        <v>4.1583412558999999E-2</v>
      </c>
      <c r="N16" s="5" t="s">
        <v>104</v>
      </c>
      <c r="R16" s="6">
        <v>4.9070499999999998E-14</v>
      </c>
      <c r="S16" s="6">
        <v>1.22766E-16</v>
      </c>
      <c r="T16" s="6">
        <v>4.7601699999999997E-14</v>
      </c>
      <c r="U16" s="6">
        <v>1.1797299999999999E-13</v>
      </c>
      <c r="V16" s="6">
        <v>5.8976000000000002E-15</v>
      </c>
      <c r="W16" s="6">
        <v>1.1805799999999999E-14</v>
      </c>
      <c r="X16" s="6">
        <v>4.2024200000000002E-14</v>
      </c>
      <c r="Y16" s="6">
        <v>8.5644571999999997</v>
      </c>
      <c r="Z16" s="6">
        <v>7.8249174715999993E-3</v>
      </c>
      <c r="AA16" s="6">
        <v>2.3251673797000001E-2</v>
      </c>
      <c r="AC16" s="6">
        <v>8.7814972000000004</v>
      </c>
      <c r="AD16" s="6">
        <v>9.4020308387000005E-3</v>
      </c>
      <c r="AE16" s="6">
        <v>2.7938077708000001E-2</v>
      </c>
      <c r="AG16" s="6">
        <v>8.4127113999999992</v>
      </c>
      <c r="AH16" s="6">
        <v>7.8960155491000009E-3</v>
      </c>
      <c r="AI16" s="6">
        <v>2.4278148425999999E-2</v>
      </c>
      <c r="AK16" s="6"/>
      <c r="AL16" s="6"/>
      <c r="AM16" s="6"/>
    </row>
    <row r="17" spans="1:39" x14ac:dyDescent="0.25">
      <c r="A17" s="6">
        <v>8.7962965667000006</v>
      </c>
      <c r="B17" s="6">
        <v>8.1401085347999995E-3</v>
      </c>
      <c r="C17" s="6">
        <v>5.0960767290999999E-2</v>
      </c>
      <c r="F17" s="6">
        <v>8.4777912667000006</v>
      </c>
      <c r="G17" s="6">
        <v>4.7593293672000001E-3</v>
      </c>
      <c r="H17" s="6">
        <v>2.7290467693E-2</v>
      </c>
      <c r="J17" s="6">
        <v>9.7146451332999995</v>
      </c>
      <c r="K17" s="6">
        <v>2.0373027259999999E-2</v>
      </c>
      <c r="L17" s="6">
        <v>5.4558620040999997E-2</v>
      </c>
      <c r="N17" s="5" t="s">
        <v>105</v>
      </c>
      <c r="R17" s="5">
        <v>63.980800000000002</v>
      </c>
      <c r="S17" s="5">
        <v>852.76099999999997</v>
      </c>
      <c r="T17" s="5">
        <v>48.430999999999997</v>
      </c>
      <c r="U17" s="5">
        <v>49.896000000000001</v>
      </c>
      <c r="V17" s="5">
        <v>84.852000000000004</v>
      </c>
      <c r="W17" s="5">
        <v>59.051299999999998</v>
      </c>
      <c r="X17" s="5">
        <v>38.453200000000002</v>
      </c>
      <c r="Y17" s="6">
        <v>9.2330818000000008</v>
      </c>
      <c r="Z17" s="6">
        <v>8.4362391489999997E-3</v>
      </c>
      <c r="AA17" s="6">
        <v>2.9410151735000001E-2</v>
      </c>
      <c r="AC17" s="6">
        <v>9.4682084667000002</v>
      </c>
      <c r="AD17" s="6">
        <v>9.5273912497999998E-3</v>
      </c>
      <c r="AE17" s="6">
        <v>2.8126293867E-2</v>
      </c>
      <c r="AG17" s="6">
        <v>9.0693607666999991</v>
      </c>
      <c r="AH17" s="6">
        <v>8.0174927114000007E-3</v>
      </c>
      <c r="AI17" s="6">
        <v>2.8408877873000001E-2</v>
      </c>
      <c r="AK17" s="6"/>
      <c r="AL17" s="6"/>
      <c r="AM17" s="6"/>
    </row>
    <row r="18" spans="1:39" x14ac:dyDescent="0.25">
      <c r="A18" s="6">
        <v>9.4328085332999994</v>
      </c>
      <c r="B18" s="6">
        <v>9.7434632462000004E-3</v>
      </c>
      <c r="C18" s="6">
        <v>3.8115391625000002E-2</v>
      </c>
      <c r="F18" s="6">
        <v>9.0888741332999992</v>
      </c>
      <c r="G18" s="6">
        <v>4.5429962142000003E-3</v>
      </c>
      <c r="H18" s="6">
        <v>3.1158249547E-2</v>
      </c>
      <c r="J18" s="6">
        <v>10.420313067</v>
      </c>
      <c r="K18" s="6">
        <v>1.4347202296E-2</v>
      </c>
      <c r="L18" s="6">
        <v>4.3738246077999997E-2</v>
      </c>
      <c r="M18" s="6">
        <f>SUM(L5:L18)</f>
        <v>0.44800568362899995</v>
      </c>
      <c r="Y18" s="6">
        <v>9.9017064000000001</v>
      </c>
      <c r="Z18" s="6">
        <v>6.8468027875999999E-3</v>
      </c>
      <c r="AA18" s="6">
        <v>3.7024528534999997E-2</v>
      </c>
      <c r="AC18" s="6">
        <v>10.154919733</v>
      </c>
      <c r="AD18" s="6">
        <v>7.1455434373999998E-3</v>
      </c>
      <c r="AE18" s="6">
        <v>3.6031664599E-2</v>
      </c>
      <c r="AG18" s="6">
        <v>9.7260101333000009</v>
      </c>
      <c r="AH18" s="6">
        <v>9.4752186588999993E-3</v>
      </c>
      <c r="AI18" s="6">
        <v>3.8116200773E-2</v>
      </c>
      <c r="AK18" s="6"/>
      <c r="AL18" s="6"/>
      <c r="AM18" s="6"/>
    </row>
    <row r="19" spans="1:39" x14ac:dyDescent="0.25">
      <c r="A19" s="6">
        <v>10.0693205</v>
      </c>
      <c r="B19" s="6">
        <v>7.5234336457999998E-3</v>
      </c>
      <c r="C19" s="6">
        <v>3.7618674637999998E-2</v>
      </c>
      <c r="F19" s="6">
        <v>9.6999569999999995</v>
      </c>
      <c r="G19" s="6">
        <v>3.8939967549999998E-3</v>
      </c>
      <c r="H19" s="6">
        <v>2.1222732708999999E-2</v>
      </c>
      <c r="J19" s="6">
        <v>11.125980999999999</v>
      </c>
      <c r="K19" s="6">
        <v>1.7790530846000002E-2</v>
      </c>
      <c r="L19" s="6">
        <v>7.1086433741999994E-2</v>
      </c>
      <c r="Y19" s="6">
        <v>10.570330999999999</v>
      </c>
      <c r="Z19" s="6">
        <v>8.4362391489999997E-3</v>
      </c>
      <c r="AA19" s="6">
        <v>4.0014056200000002E-2</v>
      </c>
      <c r="AC19" s="6">
        <v>10.841631</v>
      </c>
      <c r="AD19" s="6">
        <v>6.6441017926999997E-3</v>
      </c>
      <c r="AE19" s="6">
        <v>4.9167573622999998E-2</v>
      </c>
      <c r="AG19" s="6">
        <v>10.382659500000001</v>
      </c>
      <c r="AH19" s="6">
        <v>7.1671525752999999E-3</v>
      </c>
      <c r="AI19" s="6">
        <v>4.3915421300999999E-2</v>
      </c>
      <c r="AK19" s="6"/>
      <c r="AL19" s="6"/>
      <c r="AM19" s="6"/>
    </row>
    <row r="20" spans="1:39" x14ac:dyDescent="0.25">
      <c r="A20" s="6">
        <v>10.705832467</v>
      </c>
      <c r="B20" s="6">
        <v>6.2900838678000004E-3</v>
      </c>
      <c r="C20" s="6">
        <v>3.7052682555999999E-2</v>
      </c>
      <c r="F20" s="6">
        <v>10.311039867</v>
      </c>
      <c r="G20" s="6">
        <v>3.8939967549999998E-3</v>
      </c>
      <c r="H20" s="6">
        <v>2.8520723272999999E-2</v>
      </c>
      <c r="J20" s="6">
        <v>11.831648933</v>
      </c>
      <c r="K20" s="6">
        <v>1.0616929698999999E-2</v>
      </c>
      <c r="L20" s="6">
        <v>7.1918427963999998E-2</v>
      </c>
      <c r="Y20" s="6">
        <v>11.238955600000001</v>
      </c>
      <c r="Z20" s="6">
        <v>6.2354811102000004E-3</v>
      </c>
      <c r="AA20" s="6">
        <v>2.9467976351E-2</v>
      </c>
      <c r="AC20" s="6">
        <v>11.528342266999999</v>
      </c>
      <c r="AD20" s="6">
        <v>4.2622539801999999E-3</v>
      </c>
      <c r="AE20" s="6">
        <v>2.8095964272999999E-2</v>
      </c>
      <c r="AG20" s="6">
        <v>11.039308867000001</v>
      </c>
      <c r="AH20" s="6">
        <v>5.1020408163000002E-3</v>
      </c>
      <c r="AI20" s="6">
        <v>3.6224492189999999E-2</v>
      </c>
      <c r="AK20" s="6"/>
      <c r="AL20" s="6"/>
      <c r="AM20" s="6"/>
    </row>
    <row r="21" spans="1:39" x14ac:dyDescent="0.25">
      <c r="A21" s="6">
        <v>11.342344432999999</v>
      </c>
      <c r="B21" s="6">
        <v>4.9333991120000002E-3</v>
      </c>
      <c r="C21" s="6">
        <v>2.9842847198999999E-2</v>
      </c>
      <c r="F21" s="6">
        <v>10.922122733</v>
      </c>
      <c r="G21" s="6">
        <v>4.5429962142000003E-3</v>
      </c>
      <c r="H21" s="6">
        <v>4.3999455739999999E-2</v>
      </c>
      <c r="J21" s="6">
        <v>12.537316866999999</v>
      </c>
      <c r="K21" s="6">
        <v>9.1822094692000002E-3</v>
      </c>
      <c r="L21" s="6">
        <v>4.1515268768999997E-2</v>
      </c>
      <c r="Y21" s="6">
        <v>11.9075802</v>
      </c>
      <c r="Z21" s="6">
        <v>5.1351020907000004E-3</v>
      </c>
      <c r="AA21" s="6">
        <v>2.4440523746999999E-2</v>
      </c>
      <c r="AC21" s="6">
        <v>12.215053533000001</v>
      </c>
      <c r="AD21" s="6">
        <v>3.5100915130999999E-3</v>
      </c>
      <c r="AE21" s="6">
        <v>2.9758983499E-2</v>
      </c>
      <c r="AG21" s="6">
        <v>11.695958233000001</v>
      </c>
      <c r="AH21" s="6">
        <v>4.3731778426E-3</v>
      </c>
      <c r="AI21" s="6">
        <v>4.0232897625E-2</v>
      </c>
      <c r="AK21" s="6"/>
      <c r="AL21" s="6"/>
      <c r="AM21" s="6"/>
    </row>
    <row r="22" spans="1:39" x14ac:dyDescent="0.25">
      <c r="A22" s="6">
        <v>11.9788564</v>
      </c>
      <c r="B22" s="6">
        <v>3.7000493339999999E-3</v>
      </c>
      <c r="C22" s="6">
        <v>2.051624883E-2</v>
      </c>
      <c r="F22" s="6">
        <v>11.533205600000001</v>
      </c>
      <c r="G22" s="6">
        <v>3.8939967549999998E-3</v>
      </c>
      <c r="H22" s="6">
        <v>3.5633193650999997E-2</v>
      </c>
      <c r="J22" s="6">
        <v>13.2429848</v>
      </c>
      <c r="K22" s="6">
        <v>6.5997130559999999E-3</v>
      </c>
      <c r="L22" s="6">
        <v>4.4681868224999997E-2</v>
      </c>
      <c r="Y22" s="6">
        <v>12.576204799999999</v>
      </c>
      <c r="Z22" s="6">
        <v>2.9343440517999998E-3</v>
      </c>
      <c r="AA22" s="6">
        <v>1.9292064118E-2</v>
      </c>
      <c r="AC22" s="6">
        <v>12.9017648</v>
      </c>
      <c r="AD22" s="6">
        <v>3.0086498683999999E-3</v>
      </c>
      <c r="AE22" s="6">
        <v>2.4915006811999998E-2</v>
      </c>
      <c r="AG22" s="6">
        <v>12.352607600000001</v>
      </c>
      <c r="AH22" s="6">
        <v>3.1584062196E-3</v>
      </c>
      <c r="AI22" s="6">
        <v>1.9078039966E-2</v>
      </c>
      <c r="AK22" s="6"/>
      <c r="AL22" s="6"/>
      <c r="AM22" s="6"/>
    </row>
    <row r="23" spans="1:39" x14ac:dyDescent="0.25">
      <c r="A23" s="6">
        <v>12.615368367</v>
      </c>
      <c r="B23" s="6">
        <v>4.3167242229999996E-3</v>
      </c>
      <c r="C23" s="6">
        <v>3.3280757647000003E-2</v>
      </c>
      <c r="F23" s="6">
        <v>12.144288467000001</v>
      </c>
      <c r="G23" s="6">
        <v>2.3796646836E-3</v>
      </c>
      <c r="H23" s="6">
        <v>2.8533341444999999E-2</v>
      </c>
      <c r="J23" s="6">
        <v>13.948652732999999</v>
      </c>
      <c r="K23" s="6">
        <v>5.1649928263999998E-3</v>
      </c>
      <c r="L23" s="6">
        <v>3.6643933586000002E-2</v>
      </c>
      <c r="Y23" s="6">
        <v>13.2448294</v>
      </c>
      <c r="Z23" s="6">
        <v>3.7901944002999999E-3</v>
      </c>
      <c r="AA23" s="6">
        <v>2.4123404816000001E-2</v>
      </c>
      <c r="AC23" s="6">
        <v>13.588476067</v>
      </c>
      <c r="AD23" s="6">
        <v>4.7636956248999999E-3</v>
      </c>
      <c r="AE23" s="6">
        <v>3.6276397123000001E-2</v>
      </c>
      <c r="AG23" s="6">
        <v>13.009256967000001</v>
      </c>
      <c r="AH23" s="6">
        <v>4.4946550048999999E-3</v>
      </c>
      <c r="AI23" s="6">
        <v>2.5290354835999999E-2</v>
      </c>
      <c r="AK23" s="6"/>
      <c r="AL23" s="6"/>
      <c r="AM23" s="6"/>
    </row>
    <row r="24" spans="1:39" x14ac:dyDescent="0.25">
      <c r="A24" s="6">
        <v>13.251880333000001</v>
      </c>
      <c r="B24" s="6">
        <v>2.4666995560000001E-3</v>
      </c>
      <c r="C24" s="6">
        <v>1.6804421486000001E-2</v>
      </c>
      <c r="F24" s="6">
        <v>12.755371332999999</v>
      </c>
      <c r="G24" s="6">
        <v>2.055164954E-3</v>
      </c>
      <c r="H24" s="6">
        <v>1.7068281522E-2</v>
      </c>
      <c r="J24" s="6">
        <v>14.654320667</v>
      </c>
      <c r="K24" s="6">
        <v>6.5997130559999999E-3</v>
      </c>
      <c r="L24" s="6">
        <v>5.8921183122000002E-2</v>
      </c>
      <c r="Y24" s="6">
        <v>13.913454</v>
      </c>
      <c r="Z24" s="6">
        <v>4.0347230713000002E-3</v>
      </c>
      <c r="AA24" s="6">
        <v>1.4641005978000001E-2</v>
      </c>
      <c r="AC24" s="6">
        <v>14.275187333</v>
      </c>
      <c r="AD24" s="6">
        <v>4.1368935689999999E-3</v>
      </c>
      <c r="AE24" s="6">
        <v>5.6392364782E-2</v>
      </c>
      <c r="AG24" s="6">
        <v>13.665906333000001</v>
      </c>
      <c r="AH24" s="6">
        <v>3.6443148687999999E-3</v>
      </c>
      <c r="AI24" s="6">
        <v>3.4840267873E-2</v>
      </c>
      <c r="AK24" s="6"/>
      <c r="AL24" s="6"/>
      <c r="AM24" s="6"/>
    </row>
    <row r="25" spans="1:39" x14ac:dyDescent="0.25">
      <c r="A25" s="6">
        <v>13.8883923</v>
      </c>
      <c r="B25" s="6">
        <v>3.2067094228000002E-3</v>
      </c>
      <c r="C25" s="6">
        <v>3.5808853564000001E-2</v>
      </c>
      <c r="F25" s="6">
        <v>13.3664542</v>
      </c>
      <c r="G25" s="6">
        <v>2.7041644132E-3</v>
      </c>
      <c r="H25" s="6">
        <v>2.1849590113999999E-2</v>
      </c>
      <c r="J25" s="6">
        <v>15.359988599999999</v>
      </c>
      <c r="K25" s="6">
        <v>4.0172166428000004E-3</v>
      </c>
      <c r="L25" s="6">
        <v>2.9875556362999999E-2</v>
      </c>
      <c r="Y25" s="6">
        <v>14.582078599999999</v>
      </c>
      <c r="Z25" s="6">
        <v>1.2226433549000001E-3</v>
      </c>
      <c r="AA25" s="6">
        <v>5.9909700329000004E-3</v>
      </c>
      <c r="AC25" s="6">
        <v>14.9618986</v>
      </c>
      <c r="AD25" s="6">
        <v>2.2564874012999999E-3</v>
      </c>
      <c r="AE25" s="6">
        <v>3.1471647016999997E-2</v>
      </c>
      <c r="AG25" s="6">
        <v>14.322555700000001</v>
      </c>
      <c r="AH25" s="6">
        <v>2.3080660835999999E-3</v>
      </c>
      <c r="AI25" s="6">
        <v>1.5608921079000001E-2</v>
      </c>
      <c r="AK25" s="6"/>
      <c r="AL25" s="6"/>
      <c r="AM25" s="6"/>
    </row>
    <row r="26" spans="1:39" x14ac:dyDescent="0.25">
      <c r="A26" s="6">
        <v>14.524904267</v>
      </c>
      <c r="B26" s="6">
        <v>1.850024667E-3</v>
      </c>
      <c r="C26" s="6">
        <v>2.5679521306E-2</v>
      </c>
      <c r="F26" s="6">
        <v>13.977537067</v>
      </c>
      <c r="G26" s="6">
        <v>1.9469983774999999E-3</v>
      </c>
      <c r="H26" s="6">
        <v>2.2166566822000001E-2</v>
      </c>
      <c r="J26" s="6">
        <v>16.065656532999999</v>
      </c>
      <c r="K26" s="6">
        <v>5.4519368722999997E-3</v>
      </c>
      <c r="L26" s="6">
        <v>6.2655677861E-2</v>
      </c>
      <c r="Y26" s="6">
        <v>15.2507032</v>
      </c>
      <c r="Z26" s="6">
        <v>2.5675510454000001E-3</v>
      </c>
      <c r="AA26" s="6">
        <v>4.5005429548999998E-2</v>
      </c>
      <c r="AC26" s="6">
        <v>15.648609866999999</v>
      </c>
      <c r="AD26" s="6">
        <v>1.1282437006E-3</v>
      </c>
      <c r="AE26" s="6">
        <v>4.4612975871999999E-3</v>
      </c>
      <c r="AG26" s="6">
        <v>14.979205067000001</v>
      </c>
      <c r="AH26" s="6">
        <v>2.9154518949999998E-3</v>
      </c>
      <c r="AI26" s="6">
        <v>2.8575842245999999E-2</v>
      </c>
      <c r="AK26" s="6"/>
      <c r="AL26" s="6"/>
      <c r="AM26" s="6"/>
    </row>
    <row r="27" spans="1:39" x14ac:dyDescent="0.25">
      <c r="A27" s="6">
        <v>15.161416233000001</v>
      </c>
      <c r="B27" s="6">
        <v>1.4800197335999999E-3</v>
      </c>
      <c r="C27" s="6">
        <v>2.1378164796999999E-2</v>
      </c>
      <c r="F27" s="6">
        <v>14.588619933</v>
      </c>
      <c r="G27" s="6">
        <v>1.4061654948999999E-3</v>
      </c>
      <c r="H27" s="6">
        <v>3.4205642499000002E-2</v>
      </c>
      <c r="J27" s="6">
        <v>16.771324466999999</v>
      </c>
      <c r="K27" s="6">
        <v>3.7302725967999998E-3</v>
      </c>
      <c r="L27" s="6">
        <v>1.8947374486E-2</v>
      </c>
      <c r="Y27" s="6">
        <v>15.9193278</v>
      </c>
      <c r="Z27" s="6">
        <v>1.5894363614E-3</v>
      </c>
      <c r="AA27" s="6">
        <v>2.5088731552999999E-2</v>
      </c>
      <c r="AC27" s="6">
        <v>16.335321133000001</v>
      </c>
      <c r="AD27" s="6">
        <v>1.1282437006E-3</v>
      </c>
      <c r="AE27" s="6">
        <v>1.6706654769E-2</v>
      </c>
      <c r="AG27" s="6">
        <v>15.635854433</v>
      </c>
      <c r="AH27" s="6">
        <v>1.7006802721000001E-3</v>
      </c>
      <c r="AI27" s="6">
        <v>1.8798281167000001E-2</v>
      </c>
      <c r="AK27" s="6"/>
      <c r="AL27" s="6"/>
      <c r="AM27" s="6"/>
    </row>
    <row r="28" spans="1:39" x14ac:dyDescent="0.25">
      <c r="A28" s="6">
        <v>15.797928199999999</v>
      </c>
      <c r="B28" s="6">
        <v>1.6033547114000001E-3</v>
      </c>
      <c r="C28" s="6">
        <v>3.5004303387000002E-2</v>
      </c>
      <c r="F28" s="6">
        <v>15.199702800000001</v>
      </c>
      <c r="G28" s="6">
        <v>5.4083288264000003E-4</v>
      </c>
      <c r="H28" s="6">
        <v>1.2789743696E-2</v>
      </c>
      <c r="J28" s="6">
        <v>17.4769924</v>
      </c>
      <c r="K28" s="6">
        <v>3.1563845050000001E-3</v>
      </c>
      <c r="L28" s="6">
        <v>3.3585067782000003E-2</v>
      </c>
      <c r="Y28" s="6">
        <v>16.587952399999999</v>
      </c>
      <c r="Z28" s="6">
        <v>3.6679300647999999E-4</v>
      </c>
      <c r="AA28" s="6">
        <v>5.8592553160000003E-3</v>
      </c>
      <c r="AC28" s="6">
        <v>17.022032400000001</v>
      </c>
      <c r="AD28" s="6">
        <v>3.7608123354999998E-4</v>
      </c>
      <c r="AE28" s="6">
        <v>1.3288721232000001E-2</v>
      </c>
      <c r="AG28" s="6">
        <v>16.292503799999999</v>
      </c>
      <c r="AH28" s="6">
        <v>9.7181729835000002E-4</v>
      </c>
      <c r="AI28" s="6">
        <v>3.0118109497999999E-2</v>
      </c>
      <c r="AK28" s="6"/>
      <c r="AL28" s="6"/>
      <c r="AM28" s="6"/>
    </row>
    <row r="29" spans="1:39" x14ac:dyDescent="0.25">
      <c r="A29" s="6">
        <v>16.434440167000002</v>
      </c>
      <c r="B29" s="6">
        <v>1.4800197335999999E-3</v>
      </c>
      <c r="C29" s="6">
        <v>1.0693851809E-2</v>
      </c>
      <c r="F29" s="6">
        <v>15.810785666999999</v>
      </c>
      <c r="G29" s="6">
        <v>1.1898323418E-3</v>
      </c>
      <c r="H29" s="6">
        <v>5.7718974173000002E-2</v>
      </c>
      <c r="J29" s="6">
        <v>18.182660333000001</v>
      </c>
      <c r="K29" s="6">
        <v>1.7216642754999999E-3</v>
      </c>
      <c r="L29" s="6">
        <v>1.9067850870999999E-2</v>
      </c>
      <c r="Y29" s="6">
        <v>17.256577</v>
      </c>
      <c r="Z29" s="6">
        <v>8.5585034844999999E-4</v>
      </c>
      <c r="AA29" s="6">
        <v>9.0988359580999999E-3</v>
      </c>
      <c r="AC29" s="6">
        <v>17.708743667</v>
      </c>
      <c r="AD29" s="6">
        <v>6.2680205591000003E-4</v>
      </c>
      <c r="AE29" s="6">
        <v>8.3736818494000009E-3</v>
      </c>
      <c r="AG29" s="6">
        <v>16.949153166999999</v>
      </c>
      <c r="AH29" s="6">
        <v>2.4295432459000001E-4</v>
      </c>
      <c r="AI29" s="6">
        <v>9.8555466419999998E-3</v>
      </c>
      <c r="AK29" s="6"/>
      <c r="AL29" s="6"/>
      <c r="AM29" s="6"/>
    </row>
    <row r="30" spans="1:39" x14ac:dyDescent="0.25">
      <c r="A30" s="6">
        <v>17.070952132999999</v>
      </c>
      <c r="B30" s="6">
        <v>8.6334484460000001E-4</v>
      </c>
      <c r="C30" s="6">
        <v>1.3838511011000001E-2</v>
      </c>
      <c r="F30" s="6">
        <v>16.421868533000001</v>
      </c>
      <c r="G30" s="6">
        <v>6.4899945917000002E-4</v>
      </c>
      <c r="H30" s="6">
        <v>1.5745406957999999E-2</v>
      </c>
      <c r="J30" s="6">
        <v>18.888328266999999</v>
      </c>
      <c r="K30" s="6">
        <v>8.6083213773E-4</v>
      </c>
      <c r="L30" s="6">
        <v>1.1678167053E-2</v>
      </c>
      <c r="Y30" s="6">
        <v>17.925201600000001</v>
      </c>
      <c r="Z30" s="6">
        <v>7.3358601295999998E-4</v>
      </c>
      <c r="AA30" s="6">
        <v>1.74722774E-2</v>
      </c>
      <c r="AC30" s="6">
        <v>18.395454933</v>
      </c>
      <c r="AD30" s="6">
        <v>6.2680205591000003E-4</v>
      </c>
      <c r="AE30" s="6">
        <v>9.4108136359999997E-3</v>
      </c>
      <c r="AG30" s="6">
        <v>17.605802532999999</v>
      </c>
      <c r="AH30" s="6">
        <v>6.0738581147000003E-4</v>
      </c>
      <c r="AI30" s="6">
        <v>1.1240090443000001E-2</v>
      </c>
      <c r="AK30" s="6"/>
      <c r="AL30" s="6"/>
      <c r="AM30" s="6"/>
    </row>
    <row r="31" spans="1:39" x14ac:dyDescent="0.25">
      <c r="A31" s="6">
        <v>17.707464099999999</v>
      </c>
      <c r="B31" s="6">
        <v>7.4000986679999996E-4</v>
      </c>
      <c r="C31" s="6">
        <v>6.8957734719E-3</v>
      </c>
      <c r="F31" s="6">
        <v>17.032951400000002</v>
      </c>
      <c r="G31" s="6">
        <v>2.1633315306000001E-4</v>
      </c>
      <c r="H31" s="6">
        <v>7.7728477127999998E-3</v>
      </c>
      <c r="J31" s="6">
        <v>19.593996199999999</v>
      </c>
      <c r="K31" s="6">
        <v>2.8694404591E-4</v>
      </c>
      <c r="L31" s="6">
        <v>7.1387704263999995E-5</v>
      </c>
      <c r="Y31" s="6">
        <v>18.593826199999999</v>
      </c>
      <c r="Z31" s="6">
        <v>4.8905734197000005E-4</v>
      </c>
      <c r="AA31" s="6">
        <v>1.9244069635E-2</v>
      </c>
      <c r="AC31" s="6">
        <v>19.0821662</v>
      </c>
      <c r="AD31" s="6">
        <v>1.0028832894999999E-3</v>
      </c>
      <c r="AE31" s="6">
        <v>3.7023290341999998E-2</v>
      </c>
      <c r="AG31" s="6">
        <v>18.262451899999999</v>
      </c>
      <c r="AH31" s="6">
        <v>4.8590864916999999E-4</v>
      </c>
      <c r="AI31" s="6">
        <v>1.7958101155E-2</v>
      </c>
      <c r="AK31" s="6"/>
      <c r="AL31" s="6"/>
      <c r="AM31" s="6"/>
    </row>
    <row r="32" spans="1:39" x14ac:dyDescent="0.25">
      <c r="A32" s="6">
        <v>18.343976067</v>
      </c>
      <c r="B32" s="6">
        <v>3.7000493339999998E-4</v>
      </c>
      <c r="C32" s="6">
        <v>5.2495212627999999E-4</v>
      </c>
      <c r="F32" s="6">
        <v>17.644034266999999</v>
      </c>
      <c r="G32" s="6">
        <v>1.0816657653E-4</v>
      </c>
      <c r="H32" s="6">
        <v>8.2483312800999999E-3</v>
      </c>
      <c r="J32" s="6">
        <v>21.005332067000001</v>
      </c>
      <c r="K32" s="6">
        <v>8.6083213773E-4</v>
      </c>
      <c r="L32" s="6">
        <v>0</v>
      </c>
      <c r="Y32" s="6">
        <v>19.2624508</v>
      </c>
      <c r="Z32" s="6">
        <v>3.6679300647999999E-4</v>
      </c>
      <c r="AA32" s="6">
        <v>3.0050326046000001E-2</v>
      </c>
      <c r="AC32" s="6">
        <v>19.768877466999999</v>
      </c>
      <c r="AD32" s="6">
        <v>1.2536041117999999E-4</v>
      </c>
      <c r="AE32" s="6">
        <v>1.071495403E-2</v>
      </c>
      <c r="AG32" s="6">
        <v>18.919101266999999</v>
      </c>
      <c r="AH32" s="6">
        <v>1.2147716229E-4</v>
      </c>
      <c r="AI32" s="6">
        <v>9.8847132261999995E-3</v>
      </c>
      <c r="AK32" s="6"/>
      <c r="AL32" s="6"/>
      <c r="AM32" s="6"/>
    </row>
    <row r="33" spans="1:39" x14ac:dyDescent="0.25">
      <c r="A33" s="6">
        <v>18.980488033</v>
      </c>
      <c r="B33" s="6">
        <v>4.9333991119999998E-4</v>
      </c>
      <c r="C33" s="6">
        <v>2.0277408922000001E-2</v>
      </c>
      <c r="F33" s="6">
        <v>18.255117132999999</v>
      </c>
      <c r="G33" s="6">
        <v>1.0816657653E-4</v>
      </c>
      <c r="H33" s="6">
        <v>9.2545372949000004E-3</v>
      </c>
      <c r="J33" s="6">
        <v>21.710999999999999</v>
      </c>
      <c r="K33" s="6">
        <v>8.6083213773E-4</v>
      </c>
      <c r="L33" s="6">
        <v>3.0713668138E-2</v>
      </c>
      <c r="Y33" s="6">
        <v>19.931075400000001</v>
      </c>
      <c r="Z33" s="6">
        <v>2.4452867098999999E-4</v>
      </c>
      <c r="AA33" s="6">
        <v>2.2201140966E-2</v>
      </c>
      <c r="AC33" s="6">
        <v>21.142299999999999</v>
      </c>
      <c r="AD33" s="6">
        <v>3.7608123354999998E-4</v>
      </c>
      <c r="AE33" s="6">
        <v>0</v>
      </c>
      <c r="AG33" s="6">
        <v>19.575750632999998</v>
      </c>
      <c r="AH33" s="6">
        <v>4.8590864916999999E-4</v>
      </c>
      <c r="AI33" s="6">
        <v>4.5209151240000002E-2</v>
      </c>
      <c r="AK33" s="6"/>
      <c r="AL33" s="6"/>
      <c r="AM33" s="6"/>
    </row>
    <row r="34" spans="1:39" x14ac:dyDescent="0.25">
      <c r="A34" s="6">
        <v>19.617000000000001</v>
      </c>
      <c r="B34" s="6">
        <v>3.7000493339999998E-4</v>
      </c>
      <c r="C34" s="6">
        <v>3.2360807865000001E-2</v>
      </c>
      <c r="F34" s="6">
        <v>18.866199999999999</v>
      </c>
      <c r="G34" s="6">
        <v>2.1633315306000001E-4</v>
      </c>
      <c r="H34" s="6">
        <v>1.0777936165E-2</v>
      </c>
      <c r="J34" s="6">
        <v>21.710999999999999</v>
      </c>
      <c r="K34" s="6">
        <v>8.6083213773E-4</v>
      </c>
      <c r="L34" s="6">
        <v>3.0713668138E-2</v>
      </c>
      <c r="Y34" s="6">
        <v>20.599699999999999</v>
      </c>
      <c r="Z34" s="6">
        <v>1.2226433549000001E-4</v>
      </c>
      <c r="AA34" s="6">
        <v>1.2529764157E-2</v>
      </c>
      <c r="AG34" s="6">
        <v>20.232399999999998</v>
      </c>
      <c r="AH34" s="6">
        <v>2.4295432459000001E-4</v>
      </c>
      <c r="AI34" s="6">
        <v>5.7828639364999998E-4</v>
      </c>
      <c r="AK34" s="6"/>
      <c r="AL34" s="6"/>
      <c r="AM34" s="6"/>
    </row>
    <row r="37" spans="1:39" x14ac:dyDescent="0.25">
      <c r="A37" s="5" t="s">
        <v>87</v>
      </c>
      <c r="F37" s="5" t="s">
        <v>87</v>
      </c>
      <c r="J37" s="5" t="s">
        <v>87</v>
      </c>
      <c r="Y37" s="5" t="s">
        <v>87</v>
      </c>
      <c r="AC37" s="5" t="s">
        <v>87</v>
      </c>
      <c r="AG37" s="5" t="s">
        <v>87</v>
      </c>
    </row>
    <row r="38" spans="1:39" x14ac:dyDescent="0.25">
      <c r="A38" s="5" t="s">
        <v>88</v>
      </c>
      <c r="B38" s="5" t="s">
        <v>89</v>
      </c>
      <c r="F38" s="5" t="s">
        <v>88</v>
      </c>
      <c r="G38" s="5" t="s">
        <v>89</v>
      </c>
      <c r="J38" s="5" t="s">
        <v>88</v>
      </c>
      <c r="K38" s="5" t="s">
        <v>89</v>
      </c>
      <c r="Y38" s="5" t="s">
        <v>88</v>
      </c>
      <c r="Z38" s="5" t="s">
        <v>89</v>
      </c>
      <c r="AC38" s="5" t="s">
        <v>88</v>
      </c>
      <c r="AD38" s="5" t="s">
        <v>89</v>
      </c>
      <c r="AG38" s="5" t="s">
        <v>88</v>
      </c>
      <c r="AH38" s="5" t="s">
        <v>89</v>
      </c>
    </row>
    <row r="39" spans="1:39" x14ac:dyDescent="0.25">
      <c r="A39" s="6">
        <v>0.52164100000000002</v>
      </c>
      <c r="B39" s="6">
        <v>-99267.821068999998</v>
      </c>
      <c r="F39" s="6">
        <v>0.53371400000000002</v>
      </c>
      <c r="G39" s="6">
        <v>-131595.17069</v>
      </c>
      <c r="J39" s="6">
        <v>0.54096200000000005</v>
      </c>
      <c r="K39" s="6">
        <v>-43952.133933999998</v>
      </c>
      <c r="Y39" s="6">
        <v>0.54096200000000005</v>
      </c>
      <c r="Z39" s="6">
        <v>-98810.666630000007</v>
      </c>
      <c r="AC39" s="6">
        <v>0.54096200000000005</v>
      </c>
      <c r="AD39" s="6">
        <v>-97765.742198000007</v>
      </c>
      <c r="AG39" s="6">
        <v>0.53291900000000003</v>
      </c>
      <c r="AH39" s="6">
        <v>-100835.20772000001</v>
      </c>
      <c r="AK39" s="6"/>
      <c r="AL39" s="6"/>
    </row>
    <row r="40" spans="1:39" x14ac:dyDescent="0.25">
      <c r="A40" s="6">
        <v>0.58868153625999997</v>
      </c>
      <c r="B40" s="6">
        <v>-97569.818866999994</v>
      </c>
      <c r="F40" s="6">
        <v>0.60106456165</v>
      </c>
      <c r="G40" s="6">
        <v>-128786.93627999999</v>
      </c>
      <c r="J40" s="6">
        <v>0.61181087828000003</v>
      </c>
      <c r="K40" s="6">
        <v>-36572.355130999997</v>
      </c>
      <c r="Y40" s="6">
        <v>0.61074027966</v>
      </c>
      <c r="Z40" s="6">
        <v>-95545.277778999996</v>
      </c>
      <c r="AC40" s="6">
        <v>0.61126980227000005</v>
      </c>
      <c r="AD40" s="6">
        <v>-95022.815562999996</v>
      </c>
      <c r="AG40" s="6">
        <v>0.60159942279</v>
      </c>
      <c r="AH40" s="6">
        <v>-98026.973306</v>
      </c>
      <c r="AK40" s="6"/>
      <c r="AL40" s="6"/>
    </row>
    <row r="41" spans="1:39" x14ac:dyDescent="0.25">
      <c r="A41" s="6">
        <v>0.66433802391999996</v>
      </c>
      <c r="B41" s="6">
        <v>-89798.193400999997</v>
      </c>
      <c r="F41" s="6">
        <v>0.67691424108999998</v>
      </c>
      <c r="G41" s="6">
        <v>-111480.37536999999</v>
      </c>
      <c r="J41" s="6">
        <v>0.69193871431999998</v>
      </c>
      <c r="K41" s="6">
        <v>-21943.413078000001</v>
      </c>
      <c r="Y41" s="6">
        <v>0.68951920690000001</v>
      </c>
      <c r="Z41" s="6">
        <v>-82940.876814000003</v>
      </c>
      <c r="AC41" s="6">
        <v>0.69071537587999998</v>
      </c>
      <c r="AD41" s="6">
        <v>-81308.182388999994</v>
      </c>
      <c r="AG41" s="6">
        <v>0.67913109778000003</v>
      </c>
      <c r="AH41" s="6">
        <v>-86598.112326999995</v>
      </c>
      <c r="AK41" s="6"/>
      <c r="AL41" s="6"/>
    </row>
    <row r="42" spans="1:39" x14ac:dyDescent="0.25">
      <c r="A42" s="6">
        <v>0.74971777241000004</v>
      </c>
      <c r="B42" s="6">
        <v>-69226.243640000001</v>
      </c>
      <c r="F42" s="6">
        <v>0.76233556097999999</v>
      </c>
      <c r="G42" s="6">
        <v>-77650.946876000002</v>
      </c>
      <c r="J42" s="6">
        <v>0.78256075754999999</v>
      </c>
      <c r="K42" s="6">
        <v>-11624.784309000001</v>
      </c>
      <c r="Y42" s="6">
        <v>0.77845976843999998</v>
      </c>
      <c r="Z42" s="6">
        <v>-60083.154858000002</v>
      </c>
      <c r="AC42" s="6">
        <v>0.78048633959000002</v>
      </c>
      <c r="AD42" s="6">
        <v>-61062.771513</v>
      </c>
      <c r="AG42" s="6">
        <v>0.76665473819999996</v>
      </c>
      <c r="AH42" s="6">
        <v>-65046.545911000001</v>
      </c>
      <c r="AK42" s="6"/>
      <c r="AL42" s="6"/>
    </row>
    <row r="43" spans="1:39" x14ac:dyDescent="0.25">
      <c r="A43" s="6">
        <v>0.84607040095999997</v>
      </c>
      <c r="B43" s="6">
        <v>-42972.517279</v>
      </c>
      <c r="F43" s="6">
        <v>0.85853638799999998</v>
      </c>
      <c r="G43" s="6">
        <v>-36180.508469</v>
      </c>
      <c r="J43" s="6">
        <v>0.88505141650999997</v>
      </c>
      <c r="K43" s="6">
        <v>-6073.6232627999998</v>
      </c>
      <c r="Y43" s="6">
        <v>0.87887270580999999</v>
      </c>
      <c r="Z43" s="6">
        <v>-35919.277361</v>
      </c>
      <c r="AC43" s="6">
        <v>0.88192466471999997</v>
      </c>
      <c r="AD43" s="6">
        <v>-32653.888510000001</v>
      </c>
      <c r="AG43" s="6">
        <v>0.86545806769</v>
      </c>
      <c r="AH43" s="6">
        <v>-39968.359536000004</v>
      </c>
      <c r="AK43" s="6"/>
      <c r="AL43" s="6"/>
    </row>
    <row r="44" spans="1:39" x14ac:dyDescent="0.25">
      <c r="A44" s="6">
        <v>0.95480612800999998</v>
      </c>
      <c r="B44" s="6">
        <v>-19592.333105999998</v>
      </c>
      <c r="F44" s="6">
        <v>0.96687701224</v>
      </c>
      <c r="G44" s="6">
        <v>-5747.0843777</v>
      </c>
      <c r="J44" s="6">
        <v>1.0009651038</v>
      </c>
      <c r="K44" s="6">
        <v>-2481.6955266999998</v>
      </c>
      <c r="Y44" s="6">
        <v>0.99223783211000005</v>
      </c>
      <c r="Z44" s="6">
        <v>-12735.016519000001</v>
      </c>
      <c r="AC44" s="6">
        <v>0.99654673602999999</v>
      </c>
      <c r="AD44" s="6">
        <v>-12081.938749000001</v>
      </c>
      <c r="AG44" s="6">
        <v>0.97699476650999995</v>
      </c>
      <c r="AH44" s="6">
        <v>-17045.329802</v>
      </c>
      <c r="AK44" s="6"/>
      <c r="AL44" s="6"/>
    </row>
    <row r="45" spans="1:39" x14ac:dyDescent="0.25">
      <c r="A45" s="6">
        <v>1.0775164112</v>
      </c>
      <c r="B45" s="6">
        <v>2938.8499658999999</v>
      </c>
      <c r="F45" s="6">
        <v>1.0888893818000001</v>
      </c>
      <c r="G45" s="6">
        <v>20833.180869</v>
      </c>
      <c r="J45" s="6">
        <v>1.1320598105999999</v>
      </c>
      <c r="K45" s="6">
        <v>326.53888510000002</v>
      </c>
      <c r="Y45" s="6">
        <v>1.1202258404000001</v>
      </c>
      <c r="Z45" s="6">
        <v>7053.2399181000001</v>
      </c>
      <c r="AC45" s="6">
        <v>1.1260660199999999</v>
      </c>
      <c r="AD45" s="6">
        <v>7706.3176882999996</v>
      </c>
      <c r="AG45" s="6">
        <v>1.1029058592000001</v>
      </c>
      <c r="AH45" s="6">
        <v>7771.6254652999996</v>
      </c>
      <c r="AK45" s="6"/>
      <c r="AL45" s="6"/>
    </row>
    <row r="46" spans="1:39" x14ac:dyDescent="0.25">
      <c r="A46" s="6">
        <v>1.2159972401000001</v>
      </c>
      <c r="B46" s="6">
        <v>21094.411977</v>
      </c>
      <c r="F46" s="6">
        <v>1.2262987648000001</v>
      </c>
      <c r="G46" s="6">
        <v>30172.192983000001</v>
      </c>
      <c r="J46" s="6">
        <v>1.2803237695</v>
      </c>
      <c r="K46" s="6">
        <v>849.00110125000003</v>
      </c>
      <c r="Y46" s="6">
        <v>1.2647229252000001</v>
      </c>
      <c r="Z46" s="6">
        <v>22792.41418</v>
      </c>
      <c r="AC46" s="6">
        <v>1.2724186789</v>
      </c>
      <c r="AD46" s="6">
        <v>24294.493051000001</v>
      </c>
      <c r="AG46" s="6">
        <v>1.2450438589999999</v>
      </c>
      <c r="AH46" s="6">
        <v>22204.644187000002</v>
      </c>
      <c r="AK46" s="6"/>
      <c r="AL46" s="6"/>
    </row>
    <row r="47" spans="1:39" x14ac:dyDescent="0.25">
      <c r="A47" s="6">
        <v>1.3722754219</v>
      </c>
      <c r="B47" s="6">
        <v>37029.509570000002</v>
      </c>
      <c r="F47" s="6">
        <v>1.3810481447</v>
      </c>
      <c r="G47" s="6">
        <v>43299.056164000001</v>
      </c>
      <c r="J47" s="6">
        <v>1.4480056082999999</v>
      </c>
      <c r="K47" s="6">
        <v>1567.3866485000001</v>
      </c>
      <c r="Y47" s="6">
        <v>1.4278585798000001</v>
      </c>
      <c r="Z47" s="6">
        <v>38205.049555999998</v>
      </c>
      <c r="AC47" s="6">
        <v>1.4377925144999999</v>
      </c>
      <c r="AD47" s="6">
        <v>39707.128428000004</v>
      </c>
      <c r="AG47" s="6">
        <v>1.4055000232999999</v>
      </c>
      <c r="AH47" s="6">
        <v>36115.200691999999</v>
      </c>
      <c r="AK47" s="6"/>
      <c r="AL47" s="6"/>
    </row>
    <row r="48" spans="1:39" x14ac:dyDescent="0.25">
      <c r="A48" s="6">
        <v>1.5486382464999999</v>
      </c>
      <c r="B48" s="6">
        <v>50482.911635999997</v>
      </c>
      <c r="F48" s="6">
        <v>1.5553256945</v>
      </c>
      <c r="G48" s="6">
        <v>56034.072681999998</v>
      </c>
      <c r="J48" s="6">
        <v>1.637648454</v>
      </c>
      <c r="K48" s="6">
        <v>2024.5410876000001</v>
      </c>
      <c r="Y48" s="6">
        <v>1.6120369792</v>
      </c>
      <c r="Z48" s="6">
        <v>50025.757196999999</v>
      </c>
      <c r="AC48" s="6">
        <v>1.624659673</v>
      </c>
      <c r="AD48" s="6">
        <v>46433.829461000001</v>
      </c>
      <c r="AG48" s="6">
        <v>1.5866351223999999</v>
      </c>
      <c r="AH48" s="6">
        <v>46433.829461000001</v>
      </c>
      <c r="AK48" s="6"/>
      <c r="AL48" s="6"/>
    </row>
    <row r="49" spans="1:38" x14ac:dyDescent="0.25">
      <c r="A49" s="6">
        <v>1.7476669627000001</v>
      </c>
      <c r="B49" s="6">
        <v>49895.141643000003</v>
      </c>
      <c r="F49" s="6">
        <v>1.7515957176000001</v>
      </c>
      <c r="G49" s="6">
        <v>48131.831662999997</v>
      </c>
      <c r="J49" s="6">
        <v>1.8521285024</v>
      </c>
      <c r="K49" s="6">
        <v>2416.3877496999999</v>
      </c>
      <c r="Y49" s="6">
        <v>1.8199724111</v>
      </c>
      <c r="Z49" s="6">
        <v>50940.066075000002</v>
      </c>
      <c r="AC49" s="6">
        <v>1.8358136007999999</v>
      </c>
      <c r="AD49" s="6">
        <v>50548.219412999999</v>
      </c>
      <c r="AG49" s="6">
        <v>1.7911141727</v>
      </c>
      <c r="AH49" s="6">
        <v>50548.219412999999</v>
      </c>
      <c r="AK49" s="6"/>
      <c r="AL49" s="6"/>
    </row>
    <row r="50" spans="1:38" x14ac:dyDescent="0.25">
      <c r="A50" s="6">
        <v>1.9722745575</v>
      </c>
      <c r="B50" s="6">
        <v>43690.902825999998</v>
      </c>
      <c r="F50" s="6">
        <v>1.9726334931</v>
      </c>
      <c r="G50" s="6">
        <v>31086.501861000001</v>
      </c>
      <c r="J50" s="6">
        <v>2.0946986400999998</v>
      </c>
      <c r="K50" s="6">
        <v>1893.9255336000001</v>
      </c>
      <c r="Y50" s="6">
        <v>2.0547292773999999</v>
      </c>
      <c r="Z50" s="6">
        <v>43103.132833000003</v>
      </c>
      <c r="AC50" s="6">
        <v>2.0744108029000001</v>
      </c>
      <c r="AD50" s="6">
        <v>45911.367244000001</v>
      </c>
      <c r="AG50" s="6">
        <v>2.0219456472999999</v>
      </c>
      <c r="AH50" s="6">
        <v>45388.905028000001</v>
      </c>
      <c r="AK50" s="6"/>
      <c r="AL50" s="6"/>
    </row>
    <row r="51" spans="1:38" x14ac:dyDescent="0.25">
      <c r="A51" s="6">
        <v>2.2257483910999998</v>
      </c>
      <c r="B51" s="6">
        <v>25012.878597999999</v>
      </c>
      <c r="F51" s="6">
        <v>2.2215645193000002</v>
      </c>
      <c r="G51" s="6">
        <v>12473.785411000001</v>
      </c>
      <c r="J51" s="6">
        <v>2.3690377785000001</v>
      </c>
      <c r="K51" s="6">
        <v>522.46221615000002</v>
      </c>
      <c r="Y51" s="6">
        <v>2.3197672544999999</v>
      </c>
      <c r="Z51" s="6">
        <v>23641.415281000001</v>
      </c>
      <c r="AC51" s="6">
        <v>2.3440180294999999</v>
      </c>
      <c r="AD51" s="6">
        <v>25665.956369</v>
      </c>
      <c r="AG51" s="6">
        <v>2.2825257391</v>
      </c>
      <c r="AH51" s="6">
        <v>24294.493051000001</v>
      </c>
      <c r="AK51" s="6"/>
      <c r="AL51" s="6"/>
    </row>
    <row r="52" spans="1:38" x14ac:dyDescent="0.25">
      <c r="A52" s="6">
        <v>2.5117983099000001</v>
      </c>
      <c r="B52" s="6">
        <v>15935.097593</v>
      </c>
      <c r="F52" s="6">
        <v>2.5019087076000002</v>
      </c>
      <c r="G52" s="6">
        <v>6400.1621478999996</v>
      </c>
      <c r="J52" s="6">
        <v>2.6793066499</v>
      </c>
      <c r="K52" s="6">
        <v>326.53888510000002</v>
      </c>
      <c r="Y52" s="6">
        <v>2.6189922799000001</v>
      </c>
      <c r="Z52" s="6">
        <v>13453.402066000001</v>
      </c>
      <c r="AC52" s="6">
        <v>2.6486655947000002</v>
      </c>
      <c r="AD52" s="6">
        <v>14171.787613</v>
      </c>
      <c r="AG52" s="6">
        <v>2.5766883280999999</v>
      </c>
      <c r="AH52" s="6">
        <v>14498.326498</v>
      </c>
      <c r="AK52" s="6"/>
      <c r="AL52" s="6"/>
    </row>
    <row r="53" spans="1:38" x14ac:dyDescent="0.25">
      <c r="A53" s="6">
        <v>2.8346109448000001</v>
      </c>
      <c r="B53" s="6">
        <v>10449.244323000001</v>
      </c>
      <c r="F53" s="6">
        <v>2.8176301550999998</v>
      </c>
      <c r="G53" s="6">
        <v>3657.2355130999999</v>
      </c>
      <c r="J53" s="6">
        <v>3.0302109107000001</v>
      </c>
      <c r="K53" s="6">
        <v>65.307777019</v>
      </c>
      <c r="Y53" s="6">
        <v>2.9568141153999998</v>
      </c>
      <c r="Z53" s="6">
        <v>4571.5443912999999</v>
      </c>
      <c r="AC53" s="6">
        <v>2.9929076243999999</v>
      </c>
      <c r="AD53" s="6">
        <v>5094.0066075000004</v>
      </c>
      <c r="AG53" s="6">
        <v>2.9087613894</v>
      </c>
      <c r="AH53" s="6">
        <v>10318.628769000001</v>
      </c>
      <c r="AK53" s="6"/>
      <c r="AL53" s="6"/>
    </row>
    <row r="54" spans="1:38" x14ac:dyDescent="0.25">
      <c r="A54" s="6">
        <v>3.1989109861</v>
      </c>
      <c r="B54" s="6">
        <v>5420.5454926000002</v>
      </c>
      <c r="F54" s="6">
        <v>3.1731931971999998</v>
      </c>
      <c r="G54" s="6">
        <v>1044.9244323</v>
      </c>
      <c r="J54" s="6">
        <v>3.4270725089999998</v>
      </c>
      <c r="K54" s="6">
        <v>130.61555404000001</v>
      </c>
      <c r="Y54" s="6">
        <v>3.3382113340999999</v>
      </c>
      <c r="Z54" s="6">
        <v>3526.6199590000001</v>
      </c>
      <c r="AC54" s="6">
        <v>3.3818901361</v>
      </c>
      <c r="AD54" s="6">
        <v>3461.3121820000001</v>
      </c>
      <c r="AG54" s="6">
        <v>3.2836306698</v>
      </c>
      <c r="AH54" s="6">
        <v>3853.1588440999999</v>
      </c>
      <c r="AK54" s="6"/>
      <c r="AL54" s="6"/>
    </row>
    <row r="55" spans="1:38" x14ac:dyDescent="0.25">
      <c r="A55" s="6">
        <v>3.6100303344000002</v>
      </c>
      <c r="B55" s="6">
        <v>3134.7732968999999</v>
      </c>
      <c r="F55" s="6">
        <v>3.5736255337</v>
      </c>
      <c r="G55" s="6">
        <v>783.69332423000003</v>
      </c>
      <c r="J55" s="6">
        <v>3.8759103997</v>
      </c>
      <c r="K55" s="6">
        <v>195.92333106000001</v>
      </c>
      <c r="Y55" s="6">
        <v>3.7688046919999998</v>
      </c>
      <c r="Z55" s="6">
        <v>2285.7721956999999</v>
      </c>
      <c r="AC55" s="6">
        <v>3.8214279649999998</v>
      </c>
      <c r="AD55" s="6">
        <v>2351.0799726999999</v>
      </c>
      <c r="AG55" s="6">
        <v>3.7068115709999998</v>
      </c>
      <c r="AH55" s="6">
        <v>2351.0799726999999</v>
      </c>
      <c r="AK55" s="6"/>
      <c r="AL55" s="6"/>
    </row>
    <row r="56" spans="1:38" x14ac:dyDescent="0.25">
      <c r="A56" s="6">
        <v>4.0739861383999996</v>
      </c>
      <c r="B56" s="6">
        <v>2416.3877496999999</v>
      </c>
      <c r="F56" s="6">
        <v>4.0245893210999997</v>
      </c>
      <c r="G56" s="6">
        <v>718.38554721000003</v>
      </c>
      <c r="J56" s="6">
        <v>4.3835318298999999</v>
      </c>
      <c r="K56" s="6">
        <v>391.84666211000001</v>
      </c>
      <c r="Y56" s="6">
        <v>4.2549399616999999</v>
      </c>
      <c r="Z56" s="6">
        <v>1567.3866485000001</v>
      </c>
      <c r="AC56" s="6">
        <v>4.3180916895000001</v>
      </c>
      <c r="AD56" s="6">
        <v>1959.2333106000001</v>
      </c>
      <c r="AG56" s="6">
        <v>4.1845302973000003</v>
      </c>
      <c r="AH56" s="6">
        <v>1567.3866485000001</v>
      </c>
      <c r="AK56" s="6"/>
      <c r="AL56" s="6"/>
    </row>
    <row r="57" spans="1:38" x14ac:dyDescent="0.25">
      <c r="A57" s="6">
        <v>4.5975688618000001</v>
      </c>
      <c r="B57" s="6">
        <v>1893.9255336000001</v>
      </c>
      <c r="F57" s="6">
        <v>4.5324612358999996</v>
      </c>
      <c r="G57" s="6">
        <v>979.61665529000004</v>
      </c>
      <c r="J57" s="6">
        <v>4.9576355803999999</v>
      </c>
      <c r="K57" s="6">
        <v>326.53888510000002</v>
      </c>
      <c r="Y57" s="6">
        <v>4.8037814526</v>
      </c>
      <c r="Z57" s="6">
        <v>1632.6944255000001</v>
      </c>
      <c r="AC57" s="6">
        <v>4.8793058537</v>
      </c>
      <c r="AD57" s="6">
        <v>1436.7710944</v>
      </c>
      <c r="AG57" s="6">
        <v>4.7238154607</v>
      </c>
      <c r="AH57" s="6">
        <v>1502.0788714</v>
      </c>
      <c r="AK57" s="6"/>
      <c r="AL57" s="6"/>
    </row>
    <row r="58" spans="1:38" x14ac:dyDescent="0.25">
      <c r="A58" s="6">
        <v>5.1884416690000004</v>
      </c>
      <c r="B58" s="6">
        <v>2089.8488646000001</v>
      </c>
      <c r="F58" s="6">
        <v>5.1044226420000003</v>
      </c>
      <c r="G58" s="6">
        <v>1175.5399863</v>
      </c>
      <c r="J58" s="6">
        <v>5.6069287280999998</v>
      </c>
      <c r="K58" s="6">
        <v>587.76999317000002</v>
      </c>
      <c r="Y58" s="6">
        <v>5.4234175927999999</v>
      </c>
      <c r="Z58" s="6">
        <v>1436.7710944</v>
      </c>
      <c r="AC58" s="6">
        <v>5.5134599554000001</v>
      </c>
      <c r="AD58" s="6">
        <v>1110.2322093</v>
      </c>
      <c r="AG58" s="6">
        <v>5.3326014920000002</v>
      </c>
      <c r="AH58" s="6">
        <v>1175.5399863</v>
      </c>
      <c r="AK58" s="6"/>
      <c r="AL58" s="6"/>
    </row>
    <row r="59" spans="1:38" x14ac:dyDescent="0.25">
      <c r="A59" s="6">
        <v>5.8552525827000004</v>
      </c>
      <c r="B59" s="6">
        <v>1632.6944255000001</v>
      </c>
      <c r="F59" s="6">
        <v>5.7485611353000001</v>
      </c>
      <c r="G59" s="6">
        <v>1828.6177565</v>
      </c>
      <c r="J59" s="6">
        <v>6.3412587013000001</v>
      </c>
      <c r="K59" s="6">
        <v>653.07777019000002</v>
      </c>
      <c r="Y59" s="6">
        <v>6.1229801304000002</v>
      </c>
      <c r="Z59" s="6">
        <v>1371.4633174000001</v>
      </c>
      <c r="AC59" s="6">
        <v>6.2300338595999998</v>
      </c>
      <c r="AD59" s="6">
        <v>979.61665529000004</v>
      </c>
      <c r="AG59" s="6">
        <v>6.0198453790000004</v>
      </c>
      <c r="AH59" s="6">
        <v>1436.7710944</v>
      </c>
      <c r="AK59" s="6"/>
      <c r="AL59" s="6"/>
    </row>
    <row r="60" spans="1:38" x14ac:dyDescent="0.25">
      <c r="A60" s="6">
        <v>6.6077610571000003</v>
      </c>
      <c r="B60" s="6">
        <v>1893.9255336000001</v>
      </c>
      <c r="F60" s="6">
        <v>6.4739849036999999</v>
      </c>
      <c r="G60" s="6">
        <v>1828.6177565</v>
      </c>
      <c r="J60" s="6">
        <v>7.1717626291999999</v>
      </c>
      <c r="K60" s="6">
        <v>653.07777019000002</v>
      </c>
      <c r="Y60" s="6">
        <v>6.9127787112999997</v>
      </c>
      <c r="Z60" s="6">
        <v>1632.6944255000001</v>
      </c>
      <c r="AC60" s="6">
        <v>7.0397395111999996</v>
      </c>
      <c r="AD60" s="6">
        <v>1175.5399863</v>
      </c>
      <c r="AG60" s="6">
        <v>6.7956584496000003</v>
      </c>
      <c r="AH60" s="6">
        <v>1110.2322093</v>
      </c>
      <c r="AK60" s="6"/>
      <c r="AL60" s="6"/>
    </row>
    <row r="61" spans="1:38" x14ac:dyDescent="0.25">
      <c r="A61" s="6">
        <v>7.4569808169999998</v>
      </c>
      <c r="B61" s="6">
        <v>2155.1566416000001</v>
      </c>
      <c r="F61" s="6">
        <v>7.2909515175999999</v>
      </c>
      <c r="G61" s="6">
        <v>1893.9255336000001</v>
      </c>
      <c r="J61" s="6">
        <v>8.1110362519999999</v>
      </c>
      <c r="K61" s="6">
        <v>783.69332423000003</v>
      </c>
      <c r="Y61" s="6">
        <v>7.8044528144000003</v>
      </c>
      <c r="Z61" s="6">
        <v>2024.5410876000001</v>
      </c>
      <c r="AC61" s="6">
        <v>7.9546810664000001</v>
      </c>
      <c r="AD61" s="6">
        <v>1110.2322093</v>
      </c>
      <c r="AG61" s="6">
        <v>7.6714551380999998</v>
      </c>
      <c r="AH61" s="6">
        <v>1371.4633174000001</v>
      </c>
      <c r="AK61" s="6"/>
      <c r="AL61" s="6"/>
    </row>
    <row r="62" spans="1:38" x14ac:dyDescent="0.25">
      <c r="A62" s="6">
        <v>8.4153410549000007</v>
      </c>
      <c r="B62" s="6">
        <v>2351.0799726999999</v>
      </c>
      <c r="F62" s="6">
        <v>8.2110129731000008</v>
      </c>
      <c r="G62" s="6">
        <v>1763.3099795000001</v>
      </c>
      <c r="J62" s="6">
        <v>9.1733249526999998</v>
      </c>
      <c r="K62" s="6">
        <v>914.30887827000004</v>
      </c>
      <c r="Y62" s="6">
        <v>8.8111432864000001</v>
      </c>
      <c r="Z62" s="6">
        <v>2089.8488646000001</v>
      </c>
      <c r="AC62" s="6">
        <v>8.9885358354000005</v>
      </c>
      <c r="AD62" s="6">
        <v>1698.0022025000001</v>
      </c>
      <c r="AG62" s="6">
        <v>8.6601209245999993</v>
      </c>
      <c r="AH62" s="6">
        <v>1763.3099795000001</v>
      </c>
      <c r="AK62" s="6"/>
      <c r="AL62" s="6"/>
    </row>
    <row r="63" spans="1:38" x14ac:dyDescent="0.25">
      <c r="A63" s="6">
        <v>9.4968683449999993</v>
      </c>
      <c r="B63" s="6">
        <v>2351.0799726999999</v>
      </c>
      <c r="F63" s="6">
        <v>9.2471790385000006</v>
      </c>
      <c r="G63" s="6">
        <v>1698.0022025000001</v>
      </c>
      <c r="J63" s="6">
        <v>10.374739807999999</v>
      </c>
      <c r="K63" s="6">
        <v>1175.5399863</v>
      </c>
      <c r="Y63" s="6">
        <v>9.9476860017999993</v>
      </c>
      <c r="Z63" s="6">
        <v>1502.0788714</v>
      </c>
      <c r="AC63" s="6">
        <v>10.156758741999999</v>
      </c>
      <c r="AD63" s="6">
        <v>1959.2333106000001</v>
      </c>
      <c r="AG63" s="6">
        <v>9.7762019171999999</v>
      </c>
      <c r="AH63" s="6">
        <v>2351.0799726999999</v>
      </c>
      <c r="AK63" s="6"/>
      <c r="AL63" s="6"/>
    </row>
    <row r="64" spans="1:38" x14ac:dyDescent="0.25">
      <c r="A64" s="6">
        <v>10.717391936</v>
      </c>
      <c r="B64" s="6">
        <v>1763.3099795000001</v>
      </c>
      <c r="F64" s="6">
        <v>10.414101214</v>
      </c>
      <c r="G64" s="6">
        <v>1240.8477634000001</v>
      </c>
      <c r="J64" s="6">
        <v>11.733501935</v>
      </c>
      <c r="K64" s="6">
        <v>1240.8477634000001</v>
      </c>
      <c r="Y64" s="6">
        <v>11.230830503</v>
      </c>
      <c r="Z64" s="6">
        <v>1044.9244323</v>
      </c>
      <c r="AC64" s="6">
        <v>11.476813358999999</v>
      </c>
      <c r="AD64" s="6">
        <v>1110.2322093</v>
      </c>
      <c r="AG64" s="6">
        <v>11.036118867000001</v>
      </c>
      <c r="AH64" s="6">
        <v>1436.7710944</v>
      </c>
      <c r="AK64" s="6"/>
      <c r="AL64" s="6"/>
    </row>
    <row r="65" spans="1:38" x14ac:dyDescent="0.25">
      <c r="A65" s="6">
        <v>12.094775429</v>
      </c>
      <c r="B65" s="6">
        <v>1436.7710944</v>
      </c>
      <c r="F65" s="6">
        <v>11.728279905000001</v>
      </c>
      <c r="G65" s="6">
        <v>914.30887827000004</v>
      </c>
      <c r="J65" s="6">
        <v>13.27021884</v>
      </c>
      <c r="K65" s="6">
        <v>1175.5399863</v>
      </c>
      <c r="Y65" s="6">
        <v>12.679486845</v>
      </c>
      <c r="Z65" s="6">
        <v>849.00110125000003</v>
      </c>
      <c r="AC65" s="6">
        <v>12.968432963</v>
      </c>
      <c r="AD65" s="6">
        <v>979.61665529000004</v>
      </c>
      <c r="AG65" s="6">
        <v>12.458408764</v>
      </c>
      <c r="AH65" s="6">
        <v>1110.2322093</v>
      </c>
      <c r="AK65" s="6"/>
      <c r="AL65" s="6"/>
    </row>
    <row r="66" spans="1:38" x14ac:dyDescent="0.25">
      <c r="A66" s="6">
        <v>13.649178229</v>
      </c>
      <c r="B66" s="6">
        <v>1240.8477634000001</v>
      </c>
      <c r="F66" s="6">
        <v>13.208297740000001</v>
      </c>
      <c r="G66" s="6">
        <v>1110.2322093</v>
      </c>
      <c r="J66" s="6">
        <v>15.008196958999999</v>
      </c>
      <c r="K66" s="6">
        <v>653.07777019000002</v>
      </c>
      <c r="Y66" s="6">
        <v>14.315004273</v>
      </c>
      <c r="Z66" s="6">
        <v>849.00110125000003</v>
      </c>
      <c r="AC66" s="6">
        <v>14.653915530000001</v>
      </c>
      <c r="AD66" s="6">
        <v>783.69332423000003</v>
      </c>
      <c r="AG66" s="6">
        <v>14.063997571</v>
      </c>
      <c r="AH66" s="6">
        <v>979.61665529000004</v>
      </c>
      <c r="AK66" s="6"/>
      <c r="AL66" s="6"/>
    </row>
    <row r="67" spans="1:38" x14ac:dyDescent="0.25">
      <c r="A67" s="6">
        <v>15.403350595999999</v>
      </c>
      <c r="B67" s="6">
        <v>587.76999317000002</v>
      </c>
      <c r="F67" s="6">
        <v>14.87508233</v>
      </c>
      <c r="G67" s="6">
        <v>718.38554721000003</v>
      </c>
      <c r="J67" s="6">
        <v>16.973795134</v>
      </c>
      <c r="K67" s="6">
        <v>326.53888510000002</v>
      </c>
      <c r="Y67" s="6">
        <v>16.161485857999999</v>
      </c>
      <c r="Z67" s="6">
        <v>457.15443913000001</v>
      </c>
      <c r="AC67" s="6">
        <v>16.558457060999999</v>
      </c>
      <c r="AD67" s="6">
        <v>522.46221615000002</v>
      </c>
      <c r="AG67" s="6">
        <v>15.876508101000001</v>
      </c>
      <c r="AH67" s="6">
        <v>653.07777019000002</v>
      </c>
      <c r="AK67" s="6"/>
      <c r="AL67" s="6"/>
    </row>
    <row r="68" spans="1:38" x14ac:dyDescent="0.25">
      <c r="A68" s="6">
        <v>17.382966624000002</v>
      </c>
      <c r="B68" s="6">
        <v>326.53888510000002</v>
      </c>
      <c r="F68" s="6">
        <v>16.752202190999999</v>
      </c>
      <c r="G68" s="6">
        <v>195.92333106000001</v>
      </c>
      <c r="J68" s="6">
        <v>19.196824376999999</v>
      </c>
      <c r="K68" s="6">
        <v>195.92333106000001</v>
      </c>
      <c r="Y68" s="6">
        <v>18.246143708999998</v>
      </c>
      <c r="Z68" s="6">
        <v>391.84666211000001</v>
      </c>
      <c r="AC68" s="6">
        <v>18.710528232000001</v>
      </c>
      <c r="AD68" s="6">
        <v>130.61555404000001</v>
      </c>
      <c r="AG68" s="6">
        <v>17.922607581000001</v>
      </c>
      <c r="AH68" s="6">
        <v>457.15443913000001</v>
      </c>
      <c r="AK68" s="6"/>
      <c r="AL68" s="6"/>
    </row>
    <row r="71" spans="1:38" x14ac:dyDescent="0.25">
      <c r="A71" s="5" t="s">
        <v>107</v>
      </c>
      <c r="F71" s="5" t="s">
        <v>107</v>
      </c>
      <c r="J71" s="5" t="s">
        <v>107</v>
      </c>
    </row>
    <row r="72" spans="1:38" x14ac:dyDescent="0.25">
      <c r="A72" s="5" t="s">
        <v>108</v>
      </c>
      <c r="B72" s="5" t="s">
        <v>86</v>
      </c>
      <c r="C72" s="5" t="s">
        <v>84</v>
      </c>
      <c r="F72" s="5" t="s">
        <v>108</v>
      </c>
      <c r="G72" s="5" t="s">
        <v>86</v>
      </c>
      <c r="H72" s="5" t="s">
        <v>84</v>
      </c>
      <c r="J72" s="5" t="s">
        <v>108</v>
      </c>
      <c r="K72" s="5" t="s">
        <v>86</v>
      </c>
      <c r="L72" s="5" t="s">
        <v>84</v>
      </c>
    </row>
    <row r="73" spans="1:38" x14ac:dyDescent="0.25">
      <c r="A73" s="5">
        <v>0</v>
      </c>
      <c r="B73" s="6">
        <v>9.7146326654999997E-3</v>
      </c>
      <c r="C73" s="6">
        <v>5.1762250138999997E-3</v>
      </c>
      <c r="F73" s="5">
        <v>0</v>
      </c>
      <c r="G73" s="6">
        <v>1.9640387275000001E-2</v>
      </c>
      <c r="H73" s="6">
        <v>1.1898308908E-2</v>
      </c>
      <c r="J73" s="5">
        <v>0</v>
      </c>
      <c r="K73" s="6">
        <v>7.8236130867999996E-3</v>
      </c>
      <c r="L73" s="6">
        <v>1.4887527519999999E-3</v>
      </c>
    </row>
    <row r="74" spans="1:38" x14ac:dyDescent="0.25">
      <c r="A74" s="5">
        <v>1</v>
      </c>
      <c r="B74" s="6">
        <v>0.11020036430000001</v>
      </c>
      <c r="C74" s="6">
        <v>6.5505466981999994E-2</v>
      </c>
      <c r="F74" s="5">
        <v>1</v>
      </c>
      <c r="G74" s="6">
        <v>9.2116182572999999E-2</v>
      </c>
      <c r="H74" s="6">
        <v>3.6727076921000003E-2</v>
      </c>
      <c r="J74" s="5">
        <v>1</v>
      </c>
      <c r="K74" s="6">
        <v>0.15647226174000001</v>
      </c>
      <c r="L74" s="6">
        <v>5.6093062782999997E-2</v>
      </c>
    </row>
    <row r="75" spans="1:38" x14ac:dyDescent="0.25">
      <c r="A75" s="5">
        <v>2</v>
      </c>
      <c r="B75" s="6">
        <v>0.30540376442</v>
      </c>
      <c r="C75" s="6">
        <v>0.16386664122</v>
      </c>
      <c r="F75" s="5">
        <v>2</v>
      </c>
      <c r="G75" s="6">
        <v>0.23872752420000001</v>
      </c>
      <c r="H75" s="6">
        <v>0.10604652637</v>
      </c>
      <c r="J75" s="5">
        <v>2</v>
      </c>
      <c r="K75" s="6">
        <v>0.30583214794000002</v>
      </c>
      <c r="L75" s="6">
        <v>0.11140162345</v>
      </c>
    </row>
    <row r="76" spans="1:38" x14ac:dyDescent="0.25">
      <c r="A76" s="5">
        <v>3</v>
      </c>
      <c r="B76" s="6">
        <v>0.37553126897</v>
      </c>
      <c r="C76" s="6">
        <v>0.22162361971</v>
      </c>
      <c r="F76" s="5">
        <v>3</v>
      </c>
      <c r="G76" s="6">
        <v>0.38450899032000002</v>
      </c>
      <c r="H76" s="6">
        <v>0.24324966763</v>
      </c>
      <c r="J76" s="5">
        <v>3</v>
      </c>
      <c r="K76" s="6">
        <v>0.30938833570000002</v>
      </c>
      <c r="L76" s="6">
        <v>0.19982246370000001</v>
      </c>
    </row>
    <row r="77" spans="1:38" x14ac:dyDescent="0.25">
      <c r="A77" s="5">
        <v>4</v>
      </c>
      <c r="B77" s="6">
        <v>0.12355798421</v>
      </c>
      <c r="C77" s="6">
        <v>0.11484299978</v>
      </c>
      <c r="F77" s="5">
        <v>4</v>
      </c>
      <c r="G77" s="6">
        <v>0.1479944675</v>
      </c>
      <c r="H77" s="6">
        <v>0.16027906911000001</v>
      </c>
      <c r="J77" s="5">
        <v>4</v>
      </c>
      <c r="K77" s="6">
        <v>0.11024182077</v>
      </c>
      <c r="L77" s="6">
        <v>0.13851874409000001</v>
      </c>
    </row>
    <row r="78" spans="1:38" x14ac:dyDescent="0.25">
      <c r="A78" s="5">
        <v>5</v>
      </c>
      <c r="B78" s="6">
        <v>4.0376442015999998E-2</v>
      </c>
      <c r="C78" s="6">
        <v>6.1597709873999998E-2</v>
      </c>
      <c r="F78" s="5">
        <v>5</v>
      </c>
      <c r="G78" s="6">
        <v>5.6984785614999998E-2</v>
      </c>
      <c r="H78" s="6">
        <v>9.4014636742999994E-2</v>
      </c>
      <c r="J78" s="5">
        <v>5</v>
      </c>
      <c r="K78" s="6">
        <v>3.9118065434000003E-2</v>
      </c>
      <c r="L78" s="6">
        <v>6.2944102145E-2</v>
      </c>
    </row>
    <row r="79" spans="1:38" x14ac:dyDescent="0.25">
      <c r="A79" s="5">
        <v>6</v>
      </c>
      <c r="B79" s="6">
        <v>1.2750455373E-2</v>
      </c>
      <c r="C79" s="6">
        <v>4.3899361796999999E-2</v>
      </c>
      <c r="F79" s="5">
        <v>6</v>
      </c>
      <c r="G79" s="6">
        <v>2.8492392807999999E-2</v>
      </c>
      <c r="H79" s="6">
        <v>7.7957692938999998E-2</v>
      </c>
      <c r="J79" s="5">
        <v>6</v>
      </c>
      <c r="K79" s="6">
        <v>2.3470839260000001E-2</v>
      </c>
      <c r="L79" s="6">
        <v>7.8845417047999994E-2</v>
      </c>
    </row>
    <row r="80" spans="1:38" x14ac:dyDescent="0.25">
      <c r="A80" s="5">
        <v>7</v>
      </c>
      <c r="B80" s="6">
        <v>6.6788099575000003E-3</v>
      </c>
      <c r="C80" s="6">
        <v>3.1154784279000002E-2</v>
      </c>
      <c r="F80" s="5">
        <v>7</v>
      </c>
      <c r="G80" s="6">
        <v>1.2724757953E-2</v>
      </c>
      <c r="H80" s="6">
        <v>4.1463920208000001E-2</v>
      </c>
      <c r="J80" s="5">
        <v>7</v>
      </c>
      <c r="K80" s="6">
        <v>1.6358463726999999E-2</v>
      </c>
      <c r="L80" s="6">
        <v>7.3961045606999995E-2</v>
      </c>
    </row>
    <row r="81" spans="1:12" x14ac:dyDescent="0.25">
      <c r="A81" s="5">
        <v>8</v>
      </c>
      <c r="B81" s="6">
        <v>2.4286581663999999E-3</v>
      </c>
      <c r="C81" s="6">
        <v>2.1248585124000002E-2</v>
      </c>
      <c r="F81" s="5">
        <v>8</v>
      </c>
      <c r="G81" s="6">
        <v>6.9156293222999996E-3</v>
      </c>
      <c r="H81" s="6">
        <v>3.3987744129999997E-2</v>
      </c>
      <c r="J81" s="5">
        <v>8</v>
      </c>
      <c r="K81" s="6">
        <v>1.1379800852999999E-2</v>
      </c>
      <c r="L81" s="6">
        <v>0.10440235813</v>
      </c>
    </row>
    <row r="82" spans="1:12" x14ac:dyDescent="0.25">
      <c r="A82" s="5">
        <v>9</v>
      </c>
      <c r="B82" s="6">
        <v>4.2501517911000004E-3</v>
      </c>
      <c r="C82" s="6">
        <v>3.3983918443E-2</v>
      </c>
      <c r="F82" s="5">
        <v>9</v>
      </c>
      <c r="G82" s="6">
        <v>3.3195020746999999E-3</v>
      </c>
      <c r="H82" s="6">
        <v>4.1361800721999999E-2</v>
      </c>
      <c r="J82" s="5">
        <v>9</v>
      </c>
      <c r="K82" s="6">
        <v>4.9786628733999999E-3</v>
      </c>
      <c r="L82" s="6">
        <v>1.7306141388000001E-2</v>
      </c>
    </row>
    <row r="83" spans="1:12" x14ac:dyDescent="0.25">
      <c r="A83" s="5">
        <v>10</v>
      </c>
      <c r="B83" s="6">
        <v>1.2143290831999999E-3</v>
      </c>
      <c r="C83" s="6">
        <v>2.6018053313999999E-2</v>
      </c>
      <c r="F83" s="5">
        <v>10</v>
      </c>
      <c r="G83" s="6">
        <v>2.7662517289000002E-3</v>
      </c>
      <c r="H83" s="6">
        <v>3.9237343555999997E-2</v>
      </c>
      <c r="J83" s="5">
        <v>10</v>
      </c>
      <c r="K83" s="6">
        <v>4.9786628733999999E-3</v>
      </c>
      <c r="L83" s="6">
        <v>5.1005674175000001E-2</v>
      </c>
    </row>
    <row r="84" spans="1:12" x14ac:dyDescent="0.25">
      <c r="A84" s="5">
        <v>11</v>
      </c>
      <c r="B84" s="6">
        <v>1.8214936247999999E-3</v>
      </c>
      <c r="C84" s="6">
        <v>2.6423880582000001E-2</v>
      </c>
      <c r="F84" s="5">
        <v>11</v>
      </c>
      <c r="G84" s="6">
        <v>1.3831258645E-3</v>
      </c>
      <c r="H84" s="6">
        <v>1.6503887751E-2</v>
      </c>
      <c r="J84" s="5">
        <v>11</v>
      </c>
      <c r="K84" s="6">
        <v>2.8449502134000001E-3</v>
      </c>
      <c r="L84" s="6">
        <v>3.8903918831999999E-2</v>
      </c>
    </row>
    <row r="85" spans="1:12" x14ac:dyDescent="0.25">
      <c r="A85" s="5">
        <v>12</v>
      </c>
      <c r="B85" s="6">
        <v>6.0716454159000005E-4</v>
      </c>
      <c r="C85" s="6">
        <v>1.2701819951999999E-2</v>
      </c>
      <c r="F85" s="5">
        <v>12</v>
      </c>
      <c r="G85" s="6">
        <v>1.6597510373E-3</v>
      </c>
      <c r="H85" s="6">
        <v>2.8407378636999998E-2</v>
      </c>
      <c r="J85" s="5">
        <v>12</v>
      </c>
      <c r="K85" s="6">
        <v>1.4224751067E-3</v>
      </c>
      <c r="L85" s="6">
        <v>1.0734969146000001E-2</v>
      </c>
    </row>
    <row r="86" spans="1:12" x14ac:dyDescent="0.25">
      <c r="A86" s="5">
        <v>13</v>
      </c>
      <c r="B86" s="6">
        <v>9.1074681239000004E-4</v>
      </c>
      <c r="C86" s="6">
        <v>1.1402581524E-2</v>
      </c>
      <c r="F86" s="5">
        <v>13</v>
      </c>
      <c r="G86" s="6">
        <v>2.7662517289000002E-4</v>
      </c>
      <c r="H86" s="6">
        <v>5.3248603384999996E-3</v>
      </c>
      <c r="J86" s="5">
        <v>13</v>
      </c>
      <c r="K86" s="6">
        <v>1.4224751067E-3</v>
      </c>
      <c r="L86" s="6">
        <v>8.2399511156000006E-3</v>
      </c>
    </row>
    <row r="87" spans="1:12" x14ac:dyDescent="0.25">
      <c r="A87" s="5">
        <v>14</v>
      </c>
      <c r="B87" s="6">
        <v>3.0358227079999999E-4</v>
      </c>
      <c r="C87" s="6">
        <v>1.2713769228999999E-2</v>
      </c>
      <c r="F87" s="5">
        <v>14</v>
      </c>
      <c r="G87" s="6">
        <v>8.2987551866999995E-4</v>
      </c>
      <c r="H87" s="6">
        <v>3.0071788591000001E-2</v>
      </c>
      <c r="J87" s="5">
        <v>14</v>
      </c>
      <c r="K87" s="6">
        <v>7.1123755333999999E-4</v>
      </c>
      <c r="L87" s="6">
        <v>1.3026581431E-2</v>
      </c>
    </row>
    <row r="88" spans="1:12" x14ac:dyDescent="0.25">
      <c r="A88" s="5">
        <v>15</v>
      </c>
      <c r="B88" s="6">
        <v>3.0358227079999999E-4</v>
      </c>
      <c r="C88" s="6">
        <v>1.5163748745E-2</v>
      </c>
      <c r="F88" s="5">
        <v>15</v>
      </c>
      <c r="G88" s="6">
        <v>2.7662517289000002E-4</v>
      </c>
      <c r="H88" s="6">
        <v>1.4804663246999999E-3</v>
      </c>
      <c r="J88" s="5">
        <v>15</v>
      </c>
      <c r="K88" s="6">
        <v>7.1123755333999999E-4</v>
      </c>
      <c r="L88" s="6">
        <v>2.9014816796E-3</v>
      </c>
    </row>
    <row r="89" spans="1:12" x14ac:dyDescent="0.25">
      <c r="A89" s="5">
        <v>16</v>
      </c>
      <c r="B89" s="6">
        <v>6.0716454159000005E-4</v>
      </c>
      <c r="C89" s="6">
        <v>1.6881216915E-2</v>
      </c>
      <c r="F89" s="5">
        <v>16</v>
      </c>
      <c r="G89" s="6">
        <v>5.5325034578000004E-4</v>
      </c>
      <c r="H89" s="6">
        <v>1.0555666443E-2</v>
      </c>
      <c r="J89" s="5">
        <v>16</v>
      </c>
      <c r="K89" s="6">
        <v>7.1123755333999999E-4</v>
      </c>
      <c r="L89" s="6">
        <v>7.9834535499000003E-3</v>
      </c>
    </row>
    <row r="90" spans="1:12" x14ac:dyDescent="0.25">
      <c r="A90" s="5">
        <v>17</v>
      </c>
      <c r="B90" s="6">
        <v>9.1074681239000004E-4</v>
      </c>
      <c r="C90" s="6">
        <v>2.0506349694999999E-2</v>
      </c>
      <c r="F90" s="5">
        <v>17</v>
      </c>
      <c r="G90" s="6">
        <v>0</v>
      </c>
      <c r="H90" s="6">
        <v>0</v>
      </c>
      <c r="J90" s="5">
        <v>17</v>
      </c>
      <c r="K90" s="6">
        <v>7.1123755333999999E-4</v>
      </c>
      <c r="L90" s="6">
        <v>1.7126505673E-3</v>
      </c>
    </row>
    <row r="91" spans="1:12" x14ac:dyDescent="0.25">
      <c r="A91" s="5">
        <v>18</v>
      </c>
      <c r="B91" s="6">
        <v>0</v>
      </c>
      <c r="C91" s="6">
        <v>0</v>
      </c>
      <c r="F91" s="5">
        <v>18</v>
      </c>
      <c r="G91" s="6">
        <v>2.7662517289000002E-4</v>
      </c>
      <c r="H91" s="6">
        <v>2.1489591005999999E-3</v>
      </c>
      <c r="J91" s="5">
        <v>18</v>
      </c>
      <c r="K91" s="6">
        <v>0</v>
      </c>
      <c r="L91" s="6">
        <v>0</v>
      </c>
    </row>
    <row r="92" spans="1:12" x14ac:dyDescent="0.25">
      <c r="A92" s="5">
        <v>19</v>
      </c>
      <c r="B92" s="6">
        <v>3.0358227079999999E-4</v>
      </c>
      <c r="C92" s="6">
        <v>6.7052415489999998E-3</v>
      </c>
      <c r="F92" s="5">
        <v>19</v>
      </c>
      <c r="G92" s="6">
        <v>0</v>
      </c>
      <c r="H92" s="6">
        <v>0</v>
      </c>
      <c r="J92" s="5">
        <v>19</v>
      </c>
      <c r="K92" s="6">
        <v>0</v>
      </c>
      <c r="L92" s="6">
        <v>0</v>
      </c>
    </row>
    <row r="93" spans="1:12" x14ac:dyDescent="0.25">
      <c r="A93" s="5">
        <v>20</v>
      </c>
      <c r="B93" s="6">
        <v>3.0358227079999999E-4</v>
      </c>
      <c r="C93" s="6">
        <v>1.2448548649E-2</v>
      </c>
      <c r="F93" s="5">
        <v>20</v>
      </c>
      <c r="G93" s="6">
        <v>0</v>
      </c>
      <c r="H93" s="6">
        <v>0</v>
      </c>
      <c r="J93" s="5">
        <v>20</v>
      </c>
      <c r="K93" s="6">
        <v>0</v>
      </c>
      <c r="L93" s="6">
        <v>0</v>
      </c>
    </row>
    <row r="94" spans="1:12" x14ac:dyDescent="0.25">
      <c r="A94" s="5">
        <v>21</v>
      </c>
      <c r="B94" s="6">
        <v>0</v>
      </c>
      <c r="C94" s="6">
        <v>0</v>
      </c>
      <c r="F94" s="5">
        <v>21</v>
      </c>
      <c r="G94" s="6">
        <v>0</v>
      </c>
      <c r="H94" s="6">
        <v>0</v>
      </c>
      <c r="J94" s="5">
        <v>21</v>
      </c>
      <c r="K94" s="6">
        <v>7.1123755333999999E-4</v>
      </c>
      <c r="L94" s="6">
        <v>1.6391733195000001E-2</v>
      </c>
    </row>
    <row r="95" spans="1:12" x14ac:dyDescent="0.25">
      <c r="A95" s="5">
        <v>22</v>
      </c>
      <c r="B95" s="6">
        <v>6.0716454159000005E-4</v>
      </c>
      <c r="C95" s="6">
        <v>3.2407568066000002E-2</v>
      </c>
      <c r="F95" s="5">
        <v>22</v>
      </c>
      <c r="G95" s="6">
        <v>2.7662517289000002E-4</v>
      </c>
      <c r="H95" s="6">
        <v>6.9596628214000002E-3</v>
      </c>
      <c r="J95" s="5">
        <v>22</v>
      </c>
      <c r="K95" s="6">
        <v>0</v>
      </c>
      <c r="L95" s="6">
        <v>0</v>
      </c>
    </row>
    <row r="96" spans="1:12" x14ac:dyDescent="0.25">
      <c r="A96" s="5">
        <v>23</v>
      </c>
      <c r="B96" s="6">
        <v>6.0716454159000005E-4</v>
      </c>
      <c r="C96" s="6">
        <v>2.6859588597000002E-2</v>
      </c>
      <c r="F96" s="5">
        <v>23</v>
      </c>
      <c r="G96" s="6">
        <v>0</v>
      </c>
      <c r="H96" s="6">
        <v>0</v>
      </c>
      <c r="J96" s="5">
        <v>23</v>
      </c>
      <c r="K96" s="6">
        <v>0</v>
      </c>
      <c r="L96" s="6">
        <v>0</v>
      </c>
    </row>
    <row r="97" spans="1:12" x14ac:dyDescent="0.25">
      <c r="A97" s="5">
        <v>24</v>
      </c>
      <c r="B97" s="6">
        <v>3.0358227079999999E-4</v>
      </c>
      <c r="C97" s="6">
        <v>7.1597471417E-3</v>
      </c>
      <c r="F97" s="5">
        <v>24</v>
      </c>
      <c r="G97" s="6">
        <v>0</v>
      </c>
      <c r="H97" s="6">
        <v>0</v>
      </c>
      <c r="J97" s="5">
        <v>24</v>
      </c>
      <c r="K97" s="6">
        <v>7.1123755333999999E-4</v>
      </c>
      <c r="L97" s="6">
        <v>4.3158752189E-3</v>
      </c>
    </row>
    <row r="98" spans="1:12" x14ac:dyDescent="0.25">
      <c r="A98" s="5">
        <v>25</v>
      </c>
      <c r="B98" s="6">
        <v>0</v>
      </c>
      <c r="C98" s="6">
        <v>0</v>
      </c>
      <c r="F98" s="5">
        <v>25</v>
      </c>
      <c r="G98" s="6">
        <v>0</v>
      </c>
      <c r="H98" s="6">
        <v>0</v>
      </c>
    </row>
    <row r="99" spans="1:12" x14ac:dyDescent="0.25">
      <c r="A99" s="5">
        <v>26</v>
      </c>
      <c r="B99" s="6">
        <v>0</v>
      </c>
      <c r="C99" s="6">
        <v>0</v>
      </c>
      <c r="F99" s="5">
        <v>26</v>
      </c>
      <c r="G99" s="6">
        <v>0</v>
      </c>
      <c r="H99" s="6">
        <v>0</v>
      </c>
    </row>
    <row r="100" spans="1:12" x14ac:dyDescent="0.25">
      <c r="A100" s="5">
        <v>27</v>
      </c>
      <c r="B100" s="6">
        <v>0</v>
      </c>
      <c r="C100" s="6">
        <v>0</v>
      </c>
      <c r="F100" s="5">
        <v>27</v>
      </c>
      <c r="G100" s="6">
        <v>2.7662517289000002E-4</v>
      </c>
      <c r="H100" s="6">
        <v>1.2323542755E-2</v>
      </c>
    </row>
    <row r="101" spans="1:12" x14ac:dyDescent="0.25">
      <c r="A101" s="5">
        <v>28</v>
      </c>
      <c r="B101" s="6">
        <v>0</v>
      </c>
      <c r="C101" s="6">
        <v>0</v>
      </c>
    </row>
    <row r="102" spans="1:12" x14ac:dyDescent="0.25">
      <c r="A102" s="5">
        <v>29</v>
      </c>
      <c r="B102" s="6">
        <v>0</v>
      </c>
      <c r="C102" s="6">
        <v>0</v>
      </c>
    </row>
    <row r="103" spans="1:12" x14ac:dyDescent="0.25">
      <c r="A103" s="5">
        <v>30</v>
      </c>
      <c r="B103" s="6">
        <v>0</v>
      </c>
      <c r="C103" s="6">
        <v>0</v>
      </c>
    </row>
    <row r="104" spans="1:12" x14ac:dyDescent="0.25">
      <c r="A104" s="5">
        <v>31</v>
      </c>
      <c r="B104" s="6">
        <v>0</v>
      </c>
      <c r="C104" s="6">
        <v>0</v>
      </c>
    </row>
    <row r="105" spans="1:12" x14ac:dyDescent="0.25">
      <c r="A105" s="5">
        <v>32</v>
      </c>
      <c r="B105" s="6">
        <v>3.0358227079999999E-4</v>
      </c>
      <c r="C105" s="6">
        <v>9.7085738187E-3</v>
      </c>
    </row>
    <row r="111" spans="1:12" x14ac:dyDescent="0.25">
      <c r="A111" s="5" t="s">
        <v>109</v>
      </c>
      <c r="F111" s="5" t="s">
        <v>109</v>
      </c>
      <c r="J111" s="5" t="s">
        <v>109</v>
      </c>
    </row>
    <row r="112" spans="1:12" x14ac:dyDescent="0.25">
      <c r="A112" s="5" t="s">
        <v>110</v>
      </c>
      <c r="B112" s="5" t="s">
        <v>86</v>
      </c>
      <c r="C112" s="5" t="s">
        <v>84</v>
      </c>
      <c r="F112" s="5" t="s">
        <v>110</v>
      </c>
      <c r="G112" s="5" t="s">
        <v>86</v>
      </c>
      <c r="H112" s="5" t="s">
        <v>84</v>
      </c>
      <c r="J112" s="5" t="s">
        <v>110</v>
      </c>
      <c r="K112" s="5" t="s">
        <v>86</v>
      </c>
      <c r="L112" s="5" t="s">
        <v>84</v>
      </c>
    </row>
    <row r="113" spans="1:12" x14ac:dyDescent="0.25">
      <c r="A113" s="6">
        <v>7.6620200000000003E-3</v>
      </c>
      <c r="B113" s="6">
        <v>1.2E-4</v>
      </c>
      <c r="C113" s="6">
        <v>4.1341969654E-5</v>
      </c>
      <c r="F113" s="6">
        <v>6.5717800000000002E-3</v>
      </c>
      <c r="G113" s="6">
        <v>1E-4</v>
      </c>
      <c r="H113" s="6">
        <v>5.4102903588000001E-5</v>
      </c>
      <c r="J113" s="6">
        <v>4.0872399999999998E-3</v>
      </c>
      <c r="K113" s="6">
        <v>2.7999999999999998E-4</v>
      </c>
      <c r="L113" s="6">
        <v>2.5558523430999998E-5</v>
      </c>
    </row>
    <row r="114" spans="1:12" x14ac:dyDescent="0.25">
      <c r="A114" s="6">
        <v>9.7698093332999995E-3</v>
      </c>
      <c r="B114" s="6">
        <v>1.266699556E-4</v>
      </c>
      <c r="C114" s="6">
        <v>2.9742318006999999E-7</v>
      </c>
      <c r="F114" s="6">
        <v>8.7159106666999994E-3</v>
      </c>
      <c r="G114" s="6">
        <v>2.2449972958E-4</v>
      </c>
      <c r="H114" s="6">
        <v>1.1320426571000001E-4</v>
      </c>
      <c r="J114" s="6">
        <v>6.3141886667E-3</v>
      </c>
      <c r="K114" s="6">
        <v>5.8083213773000002E-4</v>
      </c>
      <c r="L114" s="6">
        <v>3.7573951517999999E-4</v>
      </c>
    </row>
    <row r="115" spans="1:12" x14ac:dyDescent="0.25">
      <c r="A115" s="6">
        <v>1.1877598667E-2</v>
      </c>
      <c r="B115" s="6">
        <v>2.4666995559999999E-4</v>
      </c>
      <c r="C115" s="6">
        <v>1.8975586701000001E-4</v>
      </c>
      <c r="F115" s="6">
        <v>1.0860041333E-2</v>
      </c>
      <c r="G115" s="6">
        <v>4.3266630610999999E-4</v>
      </c>
      <c r="H115" s="6">
        <v>3.2755749416E-4</v>
      </c>
      <c r="J115" s="6">
        <v>8.5411373332999994E-3</v>
      </c>
      <c r="K115" s="6">
        <v>2.8694404591E-4</v>
      </c>
      <c r="L115" s="6">
        <v>5.9342759303000001E-5</v>
      </c>
    </row>
    <row r="116" spans="1:12" x14ac:dyDescent="0.25">
      <c r="A116" s="6">
        <v>1.3985388E-2</v>
      </c>
      <c r="B116" s="6">
        <v>9.8667982239999995E-4</v>
      </c>
      <c r="C116" s="6">
        <v>4.5624736582000001E-4</v>
      </c>
      <c r="F116" s="6">
        <v>1.3004172E-2</v>
      </c>
      <c r="G116" s="6">
        <v>6.4899945917000002E-4</v>
      </c>
      <c r="H116" s="6">
        <v>8.3065541127999999E-4</v>
      </c>
      <c r="J116" s="6">
        <v>1.0768086E-2</v>
      </c>
      <c r="K116" s="6">
        <v>1.1477761836000001E-3</v>
      </c>
      <c r="L116" s="6">
        <v>3.8837201204000002E-4</v>
      </c>
    </row>
    <row r="117" spans="1:12" x14ac:dyDescent="0.25">
      <c r="A117" s="6">
        <v>1.6093177332999999E-2</v>
      </c>
      <c r="B117" s="6">
        <v>1.1100148002000001E-3</v>
      </c>
      <c r="C117" s="6">
        <v>1.4103796292000001E-3</v>
      </c>
      <c r="F117" s="6">
        <v>1.5148302666999999E-2</v>
      </c>
      <c r="G117" s="6">
        <v>2.3796646836E-3</v>
      </c>
      <c r="H117" s="6">
        <v>1.8465557606999999E-3</v>
      </c>
      <c r="J117" s="6">
        <v>1.2995034666999999E-2</v>
      </c>
      <c r="K117" s="6">
        <v>2.2955523673000001E-3</v>
      </c>
      <c r="L117" s="6">
        <v>2.1563167066000001E-4</v>
      </c>
    </row>
    <row r="118" spans="1:12" x14ac:dyDescent="0.25">
      <c r="A118" s="6">
        <v>1.8200966666999999E-2</v>
      </c>
      <c r="B118" s="6">
        <v>2.7133695116E-3</v>
      </c>
      <c r="C118" s="6">
        <v>1.1180129619E-3</v>
      </c>
      <c r="F118" s="6">
        <v>1.7292433332999999E-2</v>
      </c>
      <c r="G118" s="6">
        <v>1.7306652244E-3</v>
      </c>
      <c r="H118" s="6">
        <v>3.2588131319000002E-3</v>
      </c>
      <c r="J118" s="6">
        <v>1.5221983333000001E-2</v>
      </c>
      <c r="K118" s="6">
        <v>3.4433285508999999E-3</v>
      </c>
      <c r="L118" s="6">
        <v>2.6149012158E-3</v>
      </c>
    </row>
    <row r="119" spans="1:12" x14ac:dyDescent="0.25">
      <c r="A119" s="6">
        <v>2.0308756000000001E-2</v>
      </c>
      <c r="B119" s="6">
        <v>4.6867291564000003E-3</v>
      </c>
      <c r="C119" s="6">
        <v>7.3841274466999998E-3</v>
      </c>
      <c r="F119" s="6">
        <v>1.9436564E-2</v>
      </c>
      <c r="G119" s="6">
        <v>2.7041644132E-3</v>
      </c>
      <c r="H119" s="6">
        <v>3.2105962864000001E-3</v>
      </c>
      <c r="J119" s="6">
        <v>1.7448932E-2</v>
      </c>
      <c r="K119" s="6">
        <v>4.0172166428000004E-3</v>
      </c>
      <c r="L119" s="6">
        <v>2.5649568788E-3</v>
      </c>
    </row>
    <row r="120" spans="1:12" x14ac:dyDescent="0.25">
      <c r="A120" s="6">
        <v>2.2416545332999999E-2</v>
      </c>
      <c r="B120" s="6">
        <v>6.7834237790000002E-3</v>
      </c>
      <c r="C120" s="6">
        <v>1.497526991E-2</v>
      </c>
      <c r="F120" s="6">
        <v>2.1580694667000001E-2</v>
      </c>
      <c r="G120" s="6">
        <v>4.1103299081E-3</v>
      </c>
      <c r="H120" s="6">
        <v>7.8643211563999994E-3</v>
      </c>
      <c r="J120" s="6">
        <v>1.9675880667E-2</v>
      </c>
      <c r="K120" s="6">
        <v>1.0329985652999999E-2</v>
      </c>
      <c r="L120" s="6">
        <v>4.4186808511999997E-3</v>
      </c>
    </row>
    <row r="121" spans="1:12" x14ac:dyDescent="0.25">
      <c r="A121" s="6">
        <v>2.4524334666999999E-2</v>
      </c>
      <c r="B121" s="6">
        <v>8.6334484459999992E-3</v>
      </c>
      <c r="C121" s="6">
        <v>9.4964271664999995E-3</v>
      </c>
      <c r="F121" s="6">
        <v>2.3724825333000001E-2</v>
      </c>
      <c r="G121" s="6">
        <v>6.9226608977999999E-3</v>
      </c>
      <c r="H121" s="6">
        <v>9.0883962091999997E-3</v>
      </c>
      <c r="J121" s="6">
        <v>2.1902829333000001E-2</v>
      </c>
      <c r="K121" s="6">
        <v>1.4060258250000001E-2</v>
      </c>
      <c r="L121" s="6">
        <v>1.4612712034999999E-2</v>
      </c>
    </row>
    <row r="122" spans="1:12" x14ac:dyDescent="0.25">
      <c r="A122" s="6">
        <v>2.6632124E-2</v>
      </c>
      <c r="B122" s="6">
        <v>1.3936852491000001E-2</v>
      </c>
      <c r="C122" s="6">
        <v>2.6905203595999998E-2</v>
      </c>
      <c r="F122" s="6">
        <v>2.5868955999999999E-2</v>
      </c>
      <c r="G122" s="6">
        <v>8.4369929692000006E-3</v>
      </c>
      <c r="H122" s="6">
        <v>1.0291597877E-2</v>
      </c>
      <c r="J122" s="6">
        <v>2.4129778000000001E-2</v>
      </c>
      <c r="K122" s="6">
        <v>1.6355810617000002E-2</v>
      </c>
      <c r="L122" s="6">
        <v>1.5640040447999999E-2</v>
      </c>
    </row>
    <row r="123" spans="1:12" x14ac:dyDescent="0.25">
      <c r="A123" s="6">
        <v>2.8739913333000001E-2</v>
      </c>
      <c r="B123" s="6">
        <v>1.7513566848000001E-2</v>
      </c>
      <c r="C123" s="6">
        <v>2.6589637318000001E-2</v>
      </c>
      <c r="F123" s="6">
        <v>2.8013086667E-2</v>
      </c>
      <c r="G123" s="6">
        <v>1.3304488913E-2</v>
      </c>
      <c r="H123" s="6">
        <v>1.9722255896000001E-2</v>
      </c>
      <c r="J123" s="6">
        <v>2.6356726667000001E-2</v>
      </c>
      <c r="K123" s="6">
        <v>2.4677187948000001E-2</v>
      </c>
      <c r="L123" s="6">
        <v>1.3486379517E-2</v>
      </c>
    </row>
    <row r="124" spans="1:12" x14ac:dyDescent="0.25">
      <c r="A124" s="6">
        <v>3.0847702667000002E-2</v>
      </c>
      <c r="B124" s="6">
        <v>2.6393685249000001E-2</v>
      </c>
      <c r="C124" s="6">
        <v>3.3698940901999999E-2</v>
      </c>
      <c r="F124" s="6">
        <v>3.0157217332999999E-2</v>
      </c>
      <c r="G124" s="6">
        <v>2.0227149811E-2</v>
      </c>
      <c r="H124" s="6">
        <v>3.0726007239999999E-2</v>
      </c>
      <c r="J124" s="6">
        <v>2.8583675332999998E-2</v>
      </c>
      <c r="K124" s="6">
        <v>3.3572453372000002E-2</v>
      </c>
      <c r="L124" s="6">
        <v>3.8371859995E-2</v>
      </c>
    </row>
    <row r="125" spans="1:12" x14ac:dyDescent="0.25">
      <c r="A125" s="6">
        <v>3.2955492000000003E-2</v>
      </c>
      <c r="B125" s="6">
        <v>4.0823877651999997E-2</v>
      </c>
      <c r="C125" s="6">
        <v>7.1564183241000001E-2</v>
      </c>
      <c r="F125" s="6">
        <v>3.2301348000000001E-2</v>
      </c>
      <c r="G125" s="6">
        <v>3.6343969713000003E-2</v>
      </c>
      <c r="H125" s="6">
        <v>7.4168808342E-2</v>
      </c>
      <c r="J125" s="6">
        <v>3.0810624000000002E-2</v>
      </c>
      <c r="K125" s="6">
        <v>5.0502152080000001E-2</v>
      </c>
      <c r="L125" s="6">
        <v>5.9488446711000002E-2</v>
      </c>
    </row>
    <row r="126" spans="1:12" x14ac:dyDescent="0.25">
      <c r="A126" s="6">
        <v>3.5063281332999997E-2</v>
      </c>
      <c r="B126" s="6">
        <v>4.9210656142E-2</v>
      </c>
      <c r="C126" s="6">
        <v>9.9541586498000004E-2</v>
      </c>
      <c r="F126" s="6">
        <v>3.4445478666999998E-2</v>
      </c>
      <c r="G126" s="6">
        <v>3.9480800433E-2</v>
      </c>
      <c r="H126" s="6">
        <v>7.4109723337E-2</v>
      </c>
      <c r="J126" s="6">
        <v>3.3037572666999998E-2</v>
      </c>
      <c r="K126" s="6">
        <v>6.1692969871000002E-2</v>
      </c>
      <c r="L126" s="6">
        <v>8.2150917273000001E-2</v>
      </c>
    </row>
    <row r="127" spans="1:12" x14ac:dyDescent="0.25">
      <c r="A127" s="6">
        <v>3.7171070666999997E-2</v>
      </c>
      <c r="B127" s="6">
        <v>6.2037493833000001E-2</v>
      </c>
      <c r="C127" s="6">
        <v>0.12809210754</v>
      </c>
      <c r="F127" s="6">
        <v>3.6589609332999998E-2</v>
      </c>
      <c r="G127" s="6">
        <v>5.2785289345999999E-2</v>
      </c>
      <c r="H127" s="6">
        <v>9.5064575169999999E-2</v>
      </c>
      <c r="J127" s="6">
        <v>3.5264521333000003E-2</v>
      </c>
      <c r="K127" s="6">
        <v>6.1692969871000002E-2</v>
      </c>
      <c r="L127" s="6">
        <v>8.6184179836000005E-2</v>
      </c>
    </row>
    <row r="128" spans="1:12" x14ac:dyDescent="0.25">
      <c r="A128" s="6">
        <v>3.9278859999999999E-2</v>
      </c>
      <c r="B128" s="6">
        <v>7.2520966946000007E-2</v>
      </c>
      <c r="C128" s="6">
        <v>0.13411164699</v>
      </c>
      <c r="F128" s="6">
        <v>3.8733740000000003E-2</v>
      </c>
      <c r="G128" s="6">
        <v>6.3493780422000004E-2</v>
      </c>
      <c r="H128" s="6">
        <v>0.12745776594</v>
      </c>
      <c r="J128" s="6">
        <v>3.7491469999999999E-2</v>
      </c>
      <c r="K128" s="6">
        <v>7.6614060257999994E-2</v>
      </c>
      <c r="L128" s="6">
        <v>0.14461947553999999</v>
      </c>
    </row>
    <row r="129" spans="1:12" x14ac:dyDescent="0.25">
      <c r="A129" s="6">
        <v>4.1386649333E-2</v>
      </c>
      <c r="B129" s="6">
        <v>8.6827824371000006E-2</v>
      </c>
      <c r="C129" s="6">
        <v>0.11216270645</v>
      </c>
      <c r="F129" s="6">
        <v>4.0877870667000001E-2</v>
      </c>
      <c r="G129" s="6">
        <v>7.6798269335000002E-2</v>
      </c>
      <c r="H129" s="6">
        <v>0.14330020732000001</v>
      </c>
      <c r="J129" s="6">
        <v>3.9718418667000002E-2</v>
      </c>
      <c r="K129" s="6">
        <v>7.3457675752999996E-2</v>
      </c>
      <c r="L129" s="6">
        <v>0.12885011176</v>
      </c>
    </row>
    <row r="130" spans="1:12" x14ac:dyDescent="0.25">
      <c r="A130" s="6">
        <v>4.3494438667E-2</v>
      </c>
      <c r="B130" s="6">
        <v>8.8061174148999999E-2</v>
      </c>
      <c r="C130" s="6">
        <v>0.11609440028</v>
      </c>
      <c r="F130" s="6">
        <v>4.3022001333E-2</v>
      </c>
      <c r="G130" s="6">
        <v>8.9886425095E-2</v>
      </c>
      <c r="H130" s="6">
        <v>0.1069093047</v>
      </c>
      <c r="J130" s="6">
        <v>4.1945367333E-2</v>
      </c>
      <c r="K130" s="6">
        <v>8.0344332855000006E-2</v>
      </c>
      <c r="L130" s="6">
        <v>0.12806903245000001</v>
      </c>
    </row>
    <row r="131" spans="1:12" x14ac:dyDescent="0.25">
      <c r="A131" s="6">
        <v>4.5602228000000002E-2</v>
      </c>
      <c r="B131" s="6">
        <v>8.5717809571000003E-2</v>
      </c>
      <c r="C131" s="6">
        <v>6.0035753143999997E-2</v>
      </c>
      <c r="F131" s="6">
        <v>4.5166131999999998E-2</v>
      </c>
      <c r="G131" s="6">
        <v>8.7506760411000001E-2</v>
      </c>
      <c r="H131" s="6">
        <v>8.9300286697999998E-2</v>
      </c>
      <c r="J131" s="6">
        <v>4.4172316000000003E-2</v>
      </c>
      <c r="K131" s="6">
        <v>6.7718794834999999E-2</v>
      </c>
      <c r="L131" s="6">
        <v>0.1054855955</v>
      </c>
    </row>
    <row r="132" spans="1:12" x14ac:dyDescent="0.25">
      <c r="A132" s="6">
        <v>4.7710017333000003E-2</v>
      </c>
      <c r="B132" s="6">
        <v>8.8554514060000006E-2</v>
      </c>
      <c r="C132" s="6">
        <v>5.3176567288E-2</v>
      </c>
      <c r="F132" s="6">
        <v>4.7310262667000003E-2</v>
      </c>
      <c r="G132" s="6">
        <v>8.8047593293999998E-2</v>
      </c>
      <c r="H132" s="6">
        <v>4.4541334518999998E-2</v>
      </c>
      <c r="J132" s="6">
        <v>4.6399264666999999E-2</v>
      </c>
      <c r="K132" s="6">
        <v>6.8579626973000005E-2</v>
      </c>
      <c r="L132" s="6">
        <v>5.5003973313999997E-2</v>
      </c>
    </row>
    <row r="133" spans="1:12" x14ac:dyDescent="0.25">
      <c r="A133" s="6">
        <v>4.9817806667000003E-2</v>
      </c>
      <c r="B133" s="6">
        <v>7.5111001479999995E-2</v>
      </c>
      <c r="C133" s="6">
        <v>2.8302792218E-2</v>
      </c>
      <c r="F133" s="6">
        <v>4.9454393333000002E-2</v>
      </c>
      <c r="G133" s="6">
        <v>7.6906435911000007E-2</v>
      </c>
      <c r="H133" s="6">
        <v>4.9650833967999998E-2</v>
      </c>
      <c r="J133" s="6">
        <v>4.8626213332999997E-2</v>
      </c>
      <c r="K133" s="6">
        <v>4.7058823529000003E-2</v>
      </c>
      <c r="L133" s="6">
        <v>2.8148727442000001E-2</v>
      </c>
    </row>
    <row r="134" spans="1:12" x14ac:dyDescent="0.25">
      <c r="A134" s="6">
        <v>5.1925595999999997E-2</v>
      </c>
      <c r="B134" s="6">
        <v>7.0547607301000001E-2</v>
      </c>
      <c r="C134" s="6">
        <v>2.1767516404999999E-2</v>
      </c>
      <c r="F134" s="6">
        <v>5.1598524E-2</v>
      </c>
      <c r="G134" s="6">
        <v>8.0151433206999995E-2</v>
      </c>
      <c r="H134" s="6">
        <v>4.3352580783999999E-2</v>
      </c>
      <c r="J134" s="6">
        <v>5.0853162E-2</v>
      </c>
      <c r="K134" s="6">
        <v>4.9354375897000001E-2</v>
      </c>
      <c r="L134" s="6">
        <v>3.3787179085999999E-2</v>
      </c>
    </row>
    <row r="135" spans="1:12" x14ac:dyDescent="0.25">
      <c r="A135" s="6">
        <v>5.4033385332999999E-2</v>
      </c>
      <c r="B135" s="6">
        <v>6.4750863345000007E-2</v>
      </c>
      <c r="C135" s="6">
        <v>1.6052821811000002E-2</v>
      </c>
      <c r="F135" s="6">
        <v>5.3742654666999998E-2</v>
      </c>
      <c r="G135" s="6">
        <v>7.1930773391E-2</v>
      </c>
      <c r="H135" s="6">
        <v>1.7626354518000001E-2</v>
      </c>
      <c r="J135" s="6">
        <v>5.3080110666999997E-2</v>
      </c>
      <c r="K135" s="6">
        <v>4.9354375897000001E-2</v>
      </c>
      <c r="L135" s="6">
        <v>2.0121015071E-2</v>
      </c>
    </row>
    <row r="136" spans="1:12" x14ac:dyDescent="0.25">
      <c r="A136" s="6">
        <v>5.6141174666999999E-2</v>
      </c>
      <c r="B136" s="6">
        <v>5.2910705475999999E-2</v>
      </c>
      <c r="C136" s="6">
        <v>1.6628922582000001E-2</v>
      </c>
      <c r="F136" s="6">
        <v>5.5886785332999997E-2</v>
      </c>
      <c r="G136" s="6">
        <v>6.3277447269000003E-2</v>
      </c>
      <c r="H136" s="6">
        <v>1.8715178166000001E-2</v>
      </c>
      <c r="J136" s="6">
        <v>5.5307059333000001E-2</v>
      </c>
      <c r="K136" s="6">
        <v>6.7431850789000006E-2</v>
      </c>
      <c r="L136" s="6">
        <v>1.2910575625E-2</v>
      </c>
    </row>
    <row r="137" spans="1:12" x14ac:dyDescent="0.25">
      <c r="A137" s="6">
        <v>5.8248964E-2</v>
      </c>
      <c r="B137" s="6">
        <v>3.6383818451E-2</v>
      </c>
      <c r="C137" s="6">
        <v>8.8917608270999999E-3</v>
      </c>
      <c r="F137" s="6">
        <v>5.8030916000000002E-2</v>
      </c>
      <c r="G137" s="6">
        <v>4.9540292049999997E-2</v>
      </c>
      <c r="H137" s="6">
        <v>1.2897650696000001E-2</v>
      </c>
      <c r="J137" s="6">
        <v>5.7534007999999998E-2</v>
      </c>
      <c r="K137" s="6">
        <v>4.5911047346000003E-2</v>
      </c>
      <c r="L137" s="6">
        <v>7.1037997917999997E-3</v>
      </c>
    </row>
    <row r="138" spans="1:12" x14ac:dyDescent="0.25">
      <c r="A138" s="6">
        <v>6.0356753333000002E-2</v>
      </c>
      <c r="B138" s="6">
        <v>1.9363591515E-2</v>
      </c>
      <c r="C138" s="6">
        <v>4.6552663324999997E-3</v>
      </c>
      <c r="F138" s="6">
        <v>6.0175046667E-2</v>
      </c>
      <c r="G138" s="6">
        <v>2.6392644672999999E-2</v>
      </c>
      <c r="H138" s="6">
        <v>6.4923438154000004E-3</v>
      </c>
      <c r="J138" s="6">
        <v>5.9760956667000001E-2</v>
      </c>
      <c r="K138" s="6">
        <v>4.4476327115999997E-2</v>
      </c>
      <c r="L138" s="6">
        <v>7.6158506737999997E-3</v>
      </c>
    </row>
    <row r="139" spans="1:12" x14ac:dyDescent="0.25">
      <c r="A139" s="6">
        <v>6.2464542667000002E-2</v>
      </c>
      <c r="B139" s="6">
        <v>1.6403552046999999E-2</v>
      </c>
      <c r="C139" s="6">
        <v>4.5238031516999996E-3</v>
      </c>
      <c r="F139" s="6">
        <v>6.2319177332999999E-2</v>
      </c>
      <c r="G139" s="6">
        <v>2.3147647377000001E-2</v>
      </c>
      <c r="H139" s="6">
        <v>5.7701859966000002E-3</v>
      </c>
      <c r="J139" s="6">
        <v>6.1987905332999998E-2</v>
      </c>
      <c r="K139" s="6">
        <v>3.8163558106000001E-2</v>
      </c>
      <c r="L139" s="6">
        <v>6.6510911215999996E-3</v>
      </c>
    </row>
    <row r="140" spans="1:12" x14ac:dyDescent="0.25">
      <c r="A140" s="6">
        <v>6.4572331999999996E-2</v>
      </c>
      <c r="B140" s="6">
        <v>3.9467192895999998E-3</v>
      </c>
      <c r="C140" s="6">
        <v>1.2259780126E-3</v>
      </c>
      <c r="F140" s="6">
        <v>6.4463307999999997E-2</v>
      </c>
      <c r="G140" s="6">
        <v>8.2206598161E-3</v>
      </c>
      <c r="H140" s="6">
        <v>2.1329467136999999E-3</v>
      </c>
      <c r="J140" s="6">
        <v>6.4214854000000002E-2</v>
      </c>
      <c r="K140" s="6">
        <v>4.8780487805E-3</v>
      </c>
      <c r="L140" s="6">
        <v>7.3385185887999999E-4</v>
      </c>
    </row>
    <row r="141" spans="1:12" x14ac:dyDescent="0.25">
      <c r="A141" s="6">
        <v>6.6680121332999998E-2</v>
      </c>
      <c r="B141" s="6">
        <v>1.7266896892E-3</v>
      </c>
      <c r="C141" s="6">
        <v>5.6450876072000004E-4</v>
      </c>
      <c r="F141" s="6">
        <v>6.6607438667000002E-2</v>
      </c>
      <c r="G141" s="6">
        <v>2.4878312600999999E-3</v>
      </c>
      <c r="H141" s="6">
        <v>6.8304924736000002E-4</v>
      </c>
      <c r="J141" s="6">
        <v>6.6441802667000005E-2</v>
      </c>
      <c r="K141" s="6">
        <v>5.7388809182E-4</v>
      </c>
      <c r="L141" s="6">
        <v>1.5393838798999999E-4</v>
      </c>
    </row>
    <row r="142" spans="1:12" x14ac:dyDescent="0.25">
      <c r="A142" s="6">
        <v>6.8787910667000005E-2</v>
      </c>
      <c r="B142" s="6">
        <v>1.233349778E-3</v>
      </c>
      <c r="C142" s="6">
        <v>1.7904904509000001E-4</v>
      </c>
      <c r="F142" s="6">
        <v>6.8751569333000001E-2</v>
      </c>
      <c r="G142" s="6">
        <v>1.4061654948999999E-3</v>
      </c>
      <c r="H142" s="6">
        <v>2.9550754904000002E-4</v>
      </c>
      <c r="J142" s="6">
        <v>6.8668751333000003E-2</v>
      </c>
      <c r="K142" s="6">
        <v>5.7388809182E-4</v>
      </c>
      <c r="L142" s="6">
        <v>5.8755190012999997E-7</v>
      </c>
    </row>
    <row r="143" spans="1:12" x14ac:dyDescent="0.25">
      <c r="A143" s="6">
        <v>7.0895700000000006E-2</v>
      </c>
      <c r="B143" s="6">
        <v>6.1667488900000002E-4</v>
      </c>
      <c r="C143" s="6">
        <v>1.6298785998999999E-4</v>
      </c>
      <c r="F143" s="6">
        <v>7.0895700000000006E-2</v>
      </c>
      <c r="G143" s="6">
        <v>9.7349918874999996E-4</v>
      </c>
      <c r="H143" s="6">
        <v>1.9729889315E-4</v>
      </c>
      <c r="J143" s="6">
        <v>7.0895700000000006E-2</v>
      </c>
      <c r="K143" s="6">
        <v>5.7388809182E-4</v>
      </c>
      <c r="L143" s="6">
        <v>1.4747557652E-4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67"/>
  <sheetViews>
    <sheetView topLeftCell="C1" workbookViewId="0">
      <selection activeCell="Z20" sqref="Z20"/>
    </sheetView>
  </sheetViews>
  <sheetFormatPr defaultRowHeight="15" x14ac:dyDescent="0.25"/>
  <cols>
    <col min="1" max="1" width="15.28515625" style="2" customWidth="1"/>
    <col min="2" max="16384" width="9.140625" style="2"/>
  </cols>
  <sheetData>
    <row r="1" spans="1:30" x14ac:dyDescent="0.25">
      <c r="A1" s="2" t="s">
        <v>120</v>
      </c>
      <c r="F1" s="2" t="s">
        <v>123</v>
      </c>
      <c r="J1" s="2" t="s">
        <v>124</v>
      </c>
      <c r="N1" s="2">
        <v>2</v>
      </c>
      <c r="R1" s="2">
        <v>3</v>
      </c>
      <c r="V1" s="5" t="s">
        <v>113</v>
      </c>
      <c r="Y1" s="2" t="s">
        <v>122</v>
      </c>
      <c r="Z1" s="2" t="s">
        <v>121</v>
      </c>
      <c r="AA1" s="2" t="s">
        <v>123</v>
      </c>
      <c r="AB1" s="2" t="s">
        <v>124</v>
      </c>
      <c r="AC1" s="2">
        <v>2</v>
      </c>
      <c r="AD1" s="2">
        <v>3</v>
      </c>
    </row>
    <row r="2" spans="1:30" x14ac:dyDescent="0.25">
      <c r="B2" s="5" t="s">
        <v>85</v>
      </c>
      <c r="C2" s="5" t="s">
        <v>86</v>
      </c>
      <c r="D2" s="5" t="s">
        <v>84</v>
      </c>
      <c r="F2" s="5" t="s">
        <v>85</v>
      </c>
      <c r="G2" s="5" t="s">
        <v>86</v>
      </c>
      <c r="H2" s="5" t="s">
        <v>84</v>
      </c>
      <c r="J2" s="5" t="s">
        <v>85</v>
      </c>
      <c r="K2" s="5" t="s">
        <v>86</v>
      </c>
      <c r="L2" s="5" t="s">
        <v>84</v>
      </c>
      <c r="N2" s="5" t="s">
        <v>85</v>
      </c>
      <c r="O2" s="5" t="s">
        <v>86</v>
      </c>
      <c r="P2" s="5" t="s">
        <v>84</v>
      </c>
      <c r="R2" s="5" t="s">
        <v>85</v>
      </c>
      <c r="S2" s="5" t="s">
        <v>86</v>
      </c>
      <c r="T2" s="5" t="s">
        <v>84</v>
      </c>
      <c r="V2" s="5" t="s">
        <v>90</v>
      </c>
      <c r="Z2" s="2">
        <v>3515</v>
      </c>
      <c r="AA2" s="2">
        <v>3535</v>
      </c>
      <c r="AB2" s="2">
        <v>3591</v>
      </c>
      <c r="AC2" s="2">
        <v>3464</v>
      </c>
      <c r="AD2" s="2">
        <v>3542</v>
      </c>
    </row>
    <row r="3" spans="1:30" x14ac:dyDescent="0.25">
      <c r="B3" s="6">
        <v>0.55769199999999997</v>
      </c>
      <c r="C3" s="6">
        <v>2.1000000000000001E-4</v>
      </c>
      <c r="D3" s="6">
        <v>2.6394119988E-5</v>
      </c>
      <c r="F3" s="6">
        <v>0.528671</v>
      </c>
      <c r="G3" s="6">
        <v>1E-4</v>
      </c>
      <c r="H3" s="6">
        <v>1.6601461659000001E-7</v>
      </c>
      <c r="J3" s="6">
        <v>0.54723299999999997</v>
      </c>
      <c r="K3" s="6">
        <v>1E-4</v>
      </c>
      <c r="L3" s="6">
        <v>1.6601139203000001E-7</v>
      </c>
      <c r="N3" s="6">
        <v>0.57692299999999996</v>
      </c>
      <c r="O3" s="6">
        <v>2.1000000000000001E-4</v>
      </c>
      <c r="P3" s="6">
        <v>6.8808300076000001E-5</v>
      </c>
      <c r="R3" s="6">
        <v>0.57692299999999996</v>
      </c>
      <c r="S3" s="6">
        <v>5.1999999999999995E-4</v>
      </c>
      <c r="T3" s="6">
        <v>1.7087633513999999E-4</v>
      </c>
      <c r="V3" s="5" t="s">
        <v>91</v>
      </c>
      <c r="Z3" s="2">
        <v>5837</v>
      </c>
      <c r="AA3" s="2">
        <v>5864</v>
      </c>
      <c r="AB3" s="2">
        <v>5976</v>
      </c>
      <c r="AC3" s="2">
        <v>5741</v>
      </c>
      <c r="AD3" s="2">
        <v>5965</v>
      </c>
    </row>
    <row r="4" spans="1:30" x14ac:dyDescent="0.25">
      <c r="B4" s="6">
        <v>2.0185922666999998</v>
      </c>
      <c r="C4" s="6">
        <v>0.33469162532000002</v>
      </c>
      <c r="D4" s="6">
        <v>9.2192835109000004E-2</v>
      </c>
      <c r="F4" s="6">
        <v>2.0349319666999999</v>
      </c>
      <c r="G4" s="6">
        <v>0.34365997447000002</v>
      </c>
      <c r="H4" s="6">
        <v>0.12379892575</v>
      </c>
      <c r="J4" s="6">
        <v>1.9869219</v>
      </c>
      <c r="K4" s="6">
        <v>0.30626563186</v>
      </c>
      <c r="L4" s="6">
        <v>0.10258209139</v>
      </c>
      <c r="N4" s="6">
        <v>2.2839589</v>
      </c>
      <c r="O4" s="6">
        <v>0.41858413362000002</v>
      </c>
      <c r="P4" s="6">
        <v>0.15270805536000001</v>
      </c>
      <c r="R4" s="6">
        <v>2.1879588999999999</v>
      </c>
      <c r="S4" s="6">
        <v>0.35101045125000002</v>
      </c>
      <c r="T4" s="6">
        <v>0.11753488158</v>
      </c>
      <c r="V4" s="1" t="s">
        <v>92</v>
      </c>
      <c r="Z4" s="2">
        <v>3.25292</v>
      </c>
      <c r="AA4" s="2">
        <v>3.2243300000000001</v>
      </c>
      <c r="AB4" s="2">
        <v>3.2623199999999999</v>
      </c>
      <c r="AC4" s="2">
        <v>3.2549100000000002</v>
      </c>
      <c r="AD4" s="2">
        <v>3.2924899999999999</v>
      </c>
    </row>
    <row r="5" spans="1:30" x14ac:dyDescent="0.25">
      <c r="B5" s="6">
        <v>3.4794925333000002</v>
      </c>
      <c r="C5" s="6">
        <v>0.36516253207999999</v>
      </c>
      <c r="D5" s="6">
        <v>0.17200217992</v>
      </c>
      <c r="F5" s="6">
        <v>3.5411929333000001</v>
      </c>
      <c r="G5" s="6">
        <v>0.36695393126999998</v>
      </c>
      <c r="H5" s="6">
        <v>0.22323603658999999</v>
      </c>
      <c r="J5" s="6">
        <v>3.4266108000000002</v>
      </c>
      <c r="K5" s="6">
        <v>0.36740880109000001</v>
      </c>
      <c r="L5" s="6">
        <v>0.20828353683</v>
      </c>
      <c r="N5" s="6">
        <v>3.9909948000000002</v>
      </c>
      <c r="O5" s="6">
        <v>0.33688212928</v>
      </c>
      <c r="P5" s="6">
        <v>0.21777428085</v>
      </c>
      <c r="R5" s="6">
        <v>3.7989948</v>
      </c>
      <c r="S5" s="6">
        <v>0.40191437887999998</v>
      </c>
      <c r="T5" s="6">
        <v>0.2141400665</v>
      </c>
      <c r="V5" s="5" t="s">
        <v>93</v>
      </c>
      <c r="Z5" s="2">
        <v>122</v>
      </c>
      <c r="AA5" s="2">
        <v>169</v>
      </c>
      <c r="AB5" s="2">
        <v>111</v>
      </c>
      <c r="AC5" s="2">
        <v>104</v>
      </c>
      <c r="AD5" s="2">
        <v>139</v>
      </c>
    </row>
    <row r="6" spans="1:30" x14ac:dyDescent="0.25">
      <c r="B6" s="6">
        <v>4.9403927999999997</v>
      </c>
      <c r="C6" s="6">
        <v>0.13366124893</v>
      </c>
      <c r="D6" s="6">
        <v>0.10711729896</v>
      </c>
      <c r="F6" s="6">
        <v>5.0474538999999998</v>
      </c>
      <c r="G6" s="6">
        <v>0.13437599745000001</v>
      </c>
      <c r="H6" s="6">
        <v>0.11710554844</v>
      </c>
      <c r="J6" s="6">
        <v>4.8662996999999999</v>
      </c>
      <c r="K6" s="6">
        <v>0.14320058534999999</v>
      </c>
      <c r="L6" s="6">
        <v>0.12017066635</v>
      </c>
      <c r="N6" s="6">
        <v>5.6980307000000003</v>
      </c>
      <c r="O6" s="6">
        <v>0.11591526344</v>
      </c>
      <c r="P6" s="6">
        <v>0.12264979766</v>
      </c>
      <c r="R6" s="6">
        <v>5.4100307000000001</v>
      </c>
      <c r="S6" s="6">
        <v>0.11097086356999999</v>
      </c>
      <c r="T6" s="6">
        <v>0.11328619911</v>
      </c>
      <c r="V6" s="5" t="s">
        <v>94</v>
      </c>
      <c r="Z6" s="2">
        <v>118</v>
      </c>
      <c r="AA6" s="2">
        <v>161</v>
      </c>
      <c r="AB6" s="2">
        <v>126</v>
      </c>
      <c r="AC6" s="2">
        <v>103</v>
      </c>
      <c r="AD6" s="2">
        <v>129</v>
      </c>
    </row>
    <row r="7" spans="1:30" x14ac:dyDescent="0.25">
      <c r="B7" s="6">
        <v>6.4012930667000001</v>
      </c>
      <c r="C7" s="6">
        <v>6.0307955518E-2</v>
      </c>
      <c r="D7" s="6">
        <v>0.10724047152000001</v>
      </c>
      <c r="F7" s="6">
        <v>6.5537148667</v>
      </c>
      <c r="G7" s="6">
        <v>5.8197680603999997E-2</v>
      </c>
      <c r="H7" s="6">
        <v>6.8767902601000006E-2</v>
      </c>
      <c r="J7" s="6">
        <v>6.3059886000000001</v>
      </c>
      <c r="K7" s="6">
        <v>7.3272708268000003E-2</v>
      </c>
      <c r="L7" s="6">
        <v>8.0481492801000004E-2</v>
      </c>
      <c r="N7" s="6">
        <v>7.4050665999999996</v>
      </c>
      <c r="O7" s="6">
        <v>5.5947854427000003E-2</v>
      </c>
      <c r="P7" s="6">
        <v>7.5401764019000006E-2</v>
      </c>
      <c r="R7" s="6">
        <v>7.0210666000000002</v>
      </c>
      <c r="S7" s="6">
        <v>5.0909855896E-2</v>
      </c>
      <c r="T7" s="6">
        <v>8.5089944823999994E-2</v>
      </c>
      <c r="V7" s="5" t="s">
        <v>95</v>
      </c>
      <c r="Z7" s="2">
        <v>34</v>
      </c>
      <c r="AA7" s="2">
        <v>54</v>
      </c>
      <c r="AB7" s="2">
        <v>84</v>
      </c>
      <c r="AC7" s="2">
        <v>50</v>
      </c>
      <c r="AD7" s="2">
        <v>28</v>
      </c>
    </row>
    <row r="8" spans="1:30" x14ac:dyDescent="0.25">
      <c r="B8" s="6">
        <v>7.8621933332999996</v>
      </c>
      <c r="C8" s="6">
        <v>4.2236954661999997E-2</v>
      </c>
      <c r="D8" s="6">
        <v>0.11181014029</v>
      </c>
      <c r="F8" s="6">
        <v>8.0599758332999993</v>
      </c>
      <c r="G8" s="6">
        <v>3.1705500584999997E-2</v>
      </c>
      <c r="H8" s="6">
        <v>4.8267587670999999E-2</v>
      </c>
      <c r="J8" s="6">
        <v>7.7456775000000002</v>
      </c>
      <c r="K8" s="6">
        <v>3.7211246995000002E-2</v>
      </c>
      <c r="L8" s="6">
        <v>5.8634559620999997E-2</v>
      </c>
      <c r="N8" s="6">
        <v>9.1121025000000007</v>
      </c>
      <c r="O8" s="6">
        <v>2.3139598045000001E-2</v>
      </c>
      <c r="P8" s="6">
        <v>4.8477275643000001E-2</v>
      </c>
      <c r="R8" s="6">
        <v>8.6321025000000002</v>
      </c>
      <c r="S8" s="6">
        <v>2.7558641001E-2</v>
      </c>
      <c r="T8" s="6">
        <v>5.4048184803999998E-2</v>
      </c>
      <c r="V8" s="5" t="s">
        <v>96</v>
      </c>
      <c r="Z8" s="2">
        <v>0</v>
      </c>
      <c r="AA8" s="2">
        <v>0</v>
      </c>
      <c r="AB8" s="2">
        <v>0</v>
      </c>
      <c r="AC8" s="2">
        <v>0</v>
      </c>
      <c r="AD8" s="2">
        <v>0</v>
      </c>
    </row>
    <row r="9" spans="1:30" x14ac:dyDescent="0.25">
      <c r="B9" s="6">
        <v>9.3230936</v>
      </c>
      <c r="C9" s="6">
        <v>1.8926432848999999E-2</v>
      </c>
      <c r="D9" s="6">
        <v>4.3258966655000002E-2</v>
      </c>
      <c r="F9" s="6">
        <v>9.5662368000000004</v>
      </c>
      <c r="G9" s="6">
        <v>1.7235876157E-2</v>
      </c>
      <c r="H9" s="6">
        <v>3.3534122478E-2</v>
      </c>
      <c r="J9" s="6">
        <v>9.1853663999999995</v>
      </c>
      <c r="K9" s="6">
        <v>2.1009720916000001E-2</v>
      </c>
      <c r="L9" s="6">
        <v>4.6534985324000001E-2</v>
      </c>
      <c r="N9" s="6">
        <v>10.8191384</v>
      </c>
      <c r="O9" s="6">
        <v>1.1406844106E-2</v>
      </c>
      <c r="P9" s="6">
        <v>3.7222797287000002E-2</v>
      </c>
      <c r="R9" s="6">
        <v>10.243138399999999</v>
      </c>
      <c r="S9" s="6">
        <v>1.6934890080999999E-2</v>
      </c>
      <c r="T9" s="6">
        <v>5.4103263390000003E-2</v>
      </c>
      <c r="V9" s="5" t="s">
        <v>97</v>
      </c>
      <c r="Z9" s="2">
        <v>7356</v>
      </c>
      <c r="AA9" s="2">
        <v>7339</v>
      </c>
      <c r="AB9" s="2">
        <v>7594</v>
      </c>
      <c r="AC9" s="2">
        <v>7169</v>
      </c>
      <c r="AD9" s="2">
        <v>7495</v>
      </c>
    </row>
    <row r="10" spans="1:30" x14ac:dyDescent="0.25">
      <c r="B10" s="6">
        <v>10.783993867</v>
      </c>
      <c r="C10" s="6">
        <v>8.8751069290000009E-3</v>
      </c>
      <c r="D10" s="6">
        <v>2.2399975829999998E-2</v>
      </c>
      <c r="F10" s="6">
        <v>11.072497767</v>
      </c>
      <c r="G10" s="6">
        <v>7.3412065113E-3</v>
      </c>
      <c r="H10" s="6">
        <v>2.2233673541999999E-2</v>
      </c>
      <c r="J10" s="6">
        <v>10.6250553</v>
      </c>
      <c r="K10" s="6">
        <v>9.5118636981000003E-3</v>
      </c>
      <c r="L10" s="6">
        <v>2.9007004518999999E-2</v>
      </c>
      <c r="N10" s="6">
        <v>12.526174299999999</v>
      </c>
      <c r="O10" s="6">
        <v>8.5822922325000002E-3</v>
      </c>
      <c r="P10" s="6">
        <v>2.9446462156000001E-2</v>
      </c>
      <c r="R10" s="6">
        <v>11.8541743</v>
      </c>
      <c r="S10" s="6">
        <v>7.7837382980999997E-3</v>
      </c>
      <c r="T10" s="6">
        <v>2.4859520574E-2</v>
      </c>
      <c r="V10" s="5" t="s">
        <v>98</v>
      </c>
      <c r="Z10" s="2">
        <v>1996</v>
      </c>
      <c r="AA10" s="2">
        <v>2062</v>
      </c>
      <c r="AB10" s="2">
        <v>1973</v>
      </c>
      <c r="AC10" s="2">
        <v>2036</v>
      </c>
      <c r="AD10" s="2">
        <v>2012</v>
      </c>
    </row>
    <row r="11" spans="1:30" x14ac:dyDescent="0.25">
      <c r="B11" s="6">
        <v>12.244894133000001</v>
      </c>
      <c r="C11" s="6">
        <v>5.5603079554999999E-3</v>
      </c>
      <c r="D11" s="6">
        <v>2.2661593019999999E-2</v>
      </c>
      <c r="F11" s="6">
        <v>12.578758733000001</v>
      </c>
      <c r="G11" s="6">
        <v>5.7452920523000002E-3</v>
      </c>
      <c r="H11" s="6">
        <v>2.3153726547E-2</v>
      </c>
      <c r="J11" s="6">
        <v>12.0647442</v>
      </c>
      <c r="K11" s="6">
        <v>7.4213442039999999E-3</v>
      </c>
      <c r="L11" s="6">
        <v>2.6578589876000001E-2</v>
      </c>
      <c r="N11" s="6">
        <v>14.2332102</v>
      </c>
      <c r="O11" s="6">
        <v>5.2145573057999998E-3</v>
      </c>
      <c r="P11" s="6">
        <v>2.7559220012999999E-2</v>
      </c>
      <c r="R11" s="6">
        <v>13.4652102</v>
      </c>
      <c r="S11" s="6">
        <v>6.2059535079E-3</v>
      </c>
      <c r="T11" s="6">
        <v>3.2458872306000003E-2</v>
      </c>
      <c r="V11" s="5" t="s">
        <v>99</v>
      </c>
      <c r="Z11" s="2">
        <v>2</v>
      </c>
      <c r="AA11" s="2">
        <v>0</v>
      </c>
      <c r="AB11" s="2">
        <v>2</v>
      </c>
      <c r="AC11" s="2">
        <v>2</v>
      </c>
      <c r="AD11" s="2">
        <v>2</v>
      </c>
    </row>
    <row r="12" spans="1:30" x14ac:dyDescent="0.25">
      <c r="B12" s="6">
        <v>13.7057944</v>
      </c>
      <c r="C12" s="6">
        <v>3.9563729682999997E-3</v>
      </c>
      <c r="D12" s="6">
        <v>1.7437051269000001E-2</v>
      </c>
      <c r="F12" s="6">
        <v>14.0850197</v>
      </c>
      <c r="G12" s="6">
        <v>3.6174061070000001E-3</v>
      </c>
      <c r="H12" s="6">
        <v>1.3689731299E-2</v>
      </c>
      <c r="J12" s="6">
        <v>13.5044331</v>
      </c>
      <c r="K12" s="6">
        <v>7.0032403051999998E-3</v>
      </c>
      <c r="L12" s="6">
        <v>2.8450534332999999E-2</v>
      </c>
      <c r="N12" s="6">
        <v>15.9402461</v>
      </c>
      <c r="O12" s="6">
        <v>3.1504617056000001E-3</v>
      </c>
      <c r="P12" s="6">
        <v>1.4929074266E-2</v>
      </c>
      <c r="R12" s="6">
        <v>15.076246100000001</v>
      </c>
      <c r="S12" s="6">
        <v>4.2074261071000001E-3</v>
      </c>
      <c r="T12" s="6">
        <v>1.7993278089999998E-2</v>
      </c>
      <c r="V12" s="5" t="s">
        <v>100</v>
      </c>
      <c r="Z12" s="2">
        <v>6.8745700000000003</v>
      </c>
      <c r="AA12" s="2">
        <v>7.0113099999999999</v>
      </c>
      <c r="AB12" s="2">
        <v>6.6765600000000003</v>
      </c>
      <c r="AC12" s="2">
        <v>6.7410300000000003</v>
      </c>
      <c r="AD12" s="2">
        <v>6.5060200000000004</v>
      </c>
    </row>
    <row r="13" spans="1:30" x14ac:dyDescent="0.25">
      <c r="B13" s="6">
        <v>15.166694667</v>
      </c>
      <c r="C13" s="6">
        <v>2.6732249786000002E-3</v>
      </c>
      <c r="D13" s="6">
        <v>7.9180699954999999E-3</v>
      </c>
      <c r="F13" s="6">
        <v>15.591280666999999</v>
      </c>
      <c r="G13" s="6">
        <v>3.0854346206999998E-3</v>
      </c>
      <c r="H13" s="6">
        <v>4.1173285061000004E-3</v>
      </c>
      <c r="J13" s="6">
        <v>14.944122</v>
      </c>
      <c r="K13" s="6">
        <v>3.6584091147E-3</v>
      </c>
      <c r="L13" s="6">
        <v>1.6026241752999999E-2</v>
      </c>
      <c r="N13" s="6">
        <v>17.647282000000001</v>
      </c>
      <c r="O13" s="6">
        <v>3.5850081477E-3</v>
      </c>
      <c r="P13" s="6">
        <v>1.3195736677999999E-2</v>
      </c>
      <c r="R13" s="6">
        <v>16.687282</v>
      </c>
      <c r="S13" s="6">
        <v>2.2088987061999999E-3</v>
      </c>
      <c r="T13" s="6">
        <v>1.4915347366E-2</v>
      </c>
      <c r="V13" s="1" t="s">
        <v>101</v>
      </c>
      <c r="Y13" s="2">
        <v>0.35120000000000001</v>
      </c>
      <c r="Z13" s="2">
        <v>0.35906199999999999</v>
      </c>
      <c r="AA13" s="2">
        <v>0.35903299999999999</v>
      </c>
      <c r="AB13" s="2">
        <v>0.359039</v>
      </c>
      <c r="AC13" s="2">
        <v>0.358624</v>
      </c>
      <c r="AD13" s="2">
        <v>0.35928199999999999</v>
      </c>
    </row>
    <row r="14" spans="1:30" x14ac:dyDescent="0.25">
      <c r="B14" s="6">
        <v>16.627594933000001</v>
      </c>
      <c r="C14" s="6">
        <v>1.8177929854999999E-3</v>
      </c>
      <c r="D14" s="6">
        <v>9.4067647631999995E-3</v>
      </c>
      <c r="F14" s="6">
        <v>17.097541632999999</v>
      </c>
      <c r="G14" s="6">
        <v>2.4470688371000002E-3</v>
      </c>
      <c r="H14" s="6">
        <v>5.8090174490999999E-3</v>
      </c>
      <c r="J14" s="6">
        <v>16.3838109</v>
      </c>
      <c r="K14" s="6">
        <v>3.3448311906000001E-3</v>
      </c>
      <c r="L14" s="6">
        <v>1.3522457938E-2</v>
      </c>
      <c r="N14" s="6">
        <v>19.354317900000002</v>
      </c>
      <c r="O14" s="6">
        <v>1.9554589897000001E-3</v>
      </c>
      <c r="P14" s="6">
        <v>1.3278173674999999E-2</v>
      </c>
      <c r="R14" s="6">
        <v>18.298317900000001</v>
      </c>
      <c r="S14" s="6">
        <v>2.1037130535000001E-3</v>
      </c>
      <c r="T14" s="6">
        <v>2.3237190785999999E-2</v>
      </c>
      <c r="V14" s="5" t="s">
        <v>102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</row>
    <row r="15" spans="1:30" x14ac:dyDescent="0.25">
      <c r="B15" s="6">
        <v>18.088495200000001</v>
      </c>
      <c r="C15" s="6">
        <v>2.994011976E-3</v>
      </c>
      <c r="D15" s="6">
        <v>1.4825693398E-2</v>
      </c>
      <c r="F15" s="6">
        <v>18.603802600000002</v>
      </c>
      <c r="G15" s="6">
        <v>3.9365889987999997E-3</v>
      </c>
      <c r="H15" s="6">
        <v>1.3431910599000001E-2</v>
      </c>
      <c r="J15" s="6">
        <v>17.8234998</v>
      </c>
      <c r="K15" s="6">
        <v>2.8222013169999999E-3</v>
      </c>
      <c r="L15" s="6">
        <v>1.4498936945999999E-2</v>
      </c>
      <c r="N15" s="6">
        <v>21.061353799999999</v>
      </c>
      <c r="O15" s="6">
        <v>2.2813688213E-3</v>
      </c>
      <c r="P15" s="6">
        <v>1.2348929216999999E-2</v>
      </c>
      <c r="R15" s="6">
        <v>19.909353800000002</v>
      </c>
      <c r="S15" s="6">
        <v>2.1037130535000001E-3</v>
      </c>
      <c r="T15" s="6">
        <v>7.8873530111000009E-3</v>
      </c>
      <c r="V15" s="1" t="s">
        <v>103</v>
      </c>
      <c r="Z15" s="2">
        <v>63.052300000000002</v>
      </c>
      <c r="AA15" s="2">
        <v>120.092</v>
      </c>
      <c r="AB15" s="2">
        <v>69.392300000000006</v>
      </c>
      <c r="AC15" s="2">
        <v>76.485100000000003</v>
      </c>
      <c r="AD15" s="2">
        <v>106.98</v>
      </c>
    </row>
    <row r="16" spans="1:30" x14ac:dyDescent="0.25">
      <c r="B16" s="6">
        <v>19.549395467</v>
      </c>
      <c r="C16" s="6">
        <v>2.1385799828999999E-3</v>
      </c>
      <c r="D16" s="6">
        <v>8.9217105580999996E-3</v>
      </c>
      <c r="F16" s="6">
        <v>20.110063567000001</v>
      </c>
      <c r="G16" s="6">
        <v>3.0854346206999998E-3</v>
      </c>
      <c r="H16" s="6">
        <v>7.6389965678000001E-3</v>
      </c>
      <c r="J16" s="6">
        <v>19.263188700000001</v>
      </c>
      <c r="K16" s="6">
        <v>3.0312532664E-3</v>
      </c>
      <c r="L16" s="6">
        <v>1.59161762E-2</v>
      </c>
      <c r="N16" s="6">
        <v>22.7683897</v>
      </c>
      <c r="O16" s="6">
        <v>2.9331884844999998E-3</v>
      </c>
      <c r="P16" s="6">
        <v>1.0343848704E-2</v>
      </c>
      <c r="R16" s="6">
        <v>21.520389699999999</v>
      </c>
      <c r="S16" s="6">
        <v>2.5244556641999998E-3</v>
      </c>
      <c r="T16" s="6">
        <v>2.6261701918000001E-2</v>
      </c>
      <c r="V16" s="5" t="s">
        <v>104</v>
      </c>
      <c r="Z16" s="4">
        <v>6.2227799999999996E-14</v>
      </c>
      <c r="AA16" s="4">
        <v>1.18522E-13</v>
      </c>
      <c r="AB16" s="4">
        <v>6.8484900000000003E-14</v>
      </c>
      <c r="AC16" s="4">
        <v>7.5484899999999999E-14</v>
      </c>
      <c r="AD16" s="4">
        <v>1.05581E-13</v>
      </c>
    </row>
    <row r="17" spans="2:30" x14ac:dyDescent="0.25">
      <c r="B17" s="6">
        <v>21.010295733</v>
      </c>
      <c r="C17" s="6">
        <v>2.3524379811999999E-3</v>
      </c>
      <c r="D17" s="6">
        <v>1.1484762210000001E-2</v>
      </c>
      <c r="F17" s="6">
        <v>21.616324533</v>
      </c>
      <c r="G17" s="6">
        <v>3.5110118098000001E-3</v>
      </c>
      <c r="H17" s="6">
        <v>1.6120849344000002E-2</v>
      </c>
      <c r="J17" s="6">
        <v>20.702877600000001</v>
      </c>
      <c r="K17" s="6">
        <v>2.4040974181999998E-3</v>
      </c>
      <c r="L17" s="6">
        <v>8.7230685944000002E-3</v>
      </c>
      <c r="N17" s="6">
        <v>24.475425600000001</v>
      </c>
      <c r="O17" s="6">
        <v>2.3900054318E-3</v>
      </c>
      <c r="P17" s="6">
        <v>5.306549287E-3</v>
      </c>
      <c r="R17" s="6">
        <v>23.1314256</v>
      </c>
      <c r="S17" s="6">
        <v>2.2088987061999999E-3</v>
      </c>
      <c r="T17" s="6">
        <v>1.2480940237999999E-2</v>
      </c>
      <c r="V17" s="5" t="s">
        <v>105</v>
      </c>
      <c r="Z17" s="2">
        <v>24.606400000000001</v>
      </c>
      <c r="AA17" s="2">
        <v>12.9772</v>
      </c>
      <c r="AB17" s="2">
        <v>22.047899999999998</v>
      </c>
      <c r="AC17" s="2">
        <v>19.471499999999999</v>
      </c>
      <c r="AD17" s="2">
        <v>17.693999999999999</v>
      </c>
    </row>
    <row r="18" spans="2:30" x14ac:dyDescent="0.25">
      <c r="B18" s="6">
        <v>22.471195999999999</v>
      </c>
      <c r="C18" s="6">
        <v>2.0316509836999998E-3</v>
      </c>
      <c r="D18" s="6">
        <v>8.1914732384000006E-3</v>
      </c>
      <c r="F18" s="6">
        <v>23.1225855</v>
      </c>
      <c r="G18" s="6">
        <v>2.6598574315999999E-3</v>
      </c>
      <c r="H18" s="6">
        <v>1.3205964706E-2</v>
      </c>
      <c r="J18" s="6">
        <v>22.142566500000001</v>
      </c>
      <c r="K18" s="6">
        <v>1.9859935194000001E-3</v>
      </c>
      <c r="L18" s="6">
        <v>1.6614088092E-2</v>
      </c>
      <c r="N18" s="6">
        <v>26.182461499999999</v>
      </c>
      <c r="O18" s="6">
        <v>1.1950027159E-3</v>
      </c>
      <c r="P18" s="6">
        <v>7.9915688225999995E-3</v>
      </c>
      <c r="R18" s="6">
        <v>24.742461500000001</v>
      </c>
      <c r="S18" s="6">
        <v>1.4725991375000001E-3</v>
      </c>
      <c r="T18" s="6">
        <v>4.5970711132999999E-3</v>
      </c>
    </row>
    <row r="19" spans="2:30" x14ac:dyDescent="0.25">
      <c r="B19" s="6">
        <v>23.932096266999999</v>
      </c>
      <c r="C19" s="6">
        <v>2.6732249786000002E-3</v>
      </c>
      <c r="D19" s="6">
        <v>9.9842813885000006E-3</v>
      </c>
      <c r="F19" s="6">
        <v>24.628846466999999</v>
      </c>
      <c r="G19" s="6">
        <v>2.0214916479999998E-3</v>
      </c>
      <c r="H19" s="6">
        <v>5.5389116678999997E-3</v>
      </c>
      <c r="J19" s="6">
        <v>23.582255400000001</v>
      </c>
      <c r="K19" s="6">
        <v>1.2543116965E-3</v>
      </c>
      <c r="L19" s="6">
        <v>8.0475682402000003E-3</v>
      </c>
      <c r="N19" s="6">
        <v>27.8894974</v>
      </c>
      <c r="O19" s="6">
        <v>1.8468223791E-3</v>
      </c>
      <c r="P19" s="6">
        <v>1.2492861554E-2</v>
      </c>
      <c r="R19" s="6">
        <v>26.353497399999998</v>
      </c>
      <c r="S19" s="6">
        <v>1.5777847902000001E-3</v>
      </c>
      <c r="T19" s="6">
        <v>1.5338058921E-2</v>
      </c>
    </row>
    <row r="20" spans="2:30" x14ac:dyDescent="0.25">
      <c r="B20" s="6">
        <v>25.392996533000002</v>
      </c>
      <c r="C20" s="6">
        <v>2.2455089820000002E-3</v>
      </c>
      <c r="D20" s="6">
        <v>2.2385367763999998E-2</v>
      </c>
      <c r="F20" s="6">
        <v>26.135107433000002</v>
      </c>
      <c r="G20" s="6">
        <v>1.0639429727E-3</v>
      </c>
      <c r="H20" s="6">
        <v>1.3424605956000001E-2</v>
      </c>
      <c r="J20" s="6">
        <v>25.021944300000001</v>
      </c>
      <c r="K20" s="6">
        <v>1.3588376712E-3</v>
      </c>
      <c r="L20" s="6">
        <v>1.3163873331E-2</v>
      </c>
      <c r="N20" s="6">
        <v>29.596533300000001</v>
      </c>
      <c r="O20" s="6">
        <v>7.6045627375999998E-4</v>
      </c>
      <c r="P20" s="6">
        <v>2.9002532278E-3</v>
      </c>
      <c r="R20" s="6">
        <v>27.964533299999999</v>
      </c>
      <c r="S20" s="6">
        <v>1.0518565268E-3</v>
      </c>
      <c r="T20" s="6">
        <v>1.7419764021000001E-2</v>
      </c>
    </row>
    <row r="21" spans="2:30" x14ac:dyDescent="0.25">
      <c r="B21" s="6">
        <v>26.853896800000001</v>
      </c>
      <c r="C21" s="6">
        <v>1.3900769888999999E-3</v>
      </c>
      <c r="D21" s="6">
        <v>1.6541145196000001E-2</v>
      </c>
      <c r="F21" s="6">
        <v>27.641368400000001</v>
      </c>
      <c r="G21" s="6">
        <v>6.3836578358999997E-4</v>
      </c>
      <c r="H21" s="6">
        <v>2.5030023743000001E-3</v>
      </c>
      <c r="J21" s="6">
        <v>26.461633200000001</v>
      </c>
      <c r="K21" s="6">
        <v>7.3168182293000005E-4</v>
      </c>
      <c r="L21" s="6">
        <v>1.8653040009E-3</v>
      </c>
      <c r="N21" s="6">
        <v>31.303569199999998</v>
      </c>
      <c r="O21" s="6">
        <v>6.5181966322999999E-4</v>
      </c>
      <c r="P21" s="6">
        <v>3.8373092563999999E-3</v>
      </c>
      <c r="R21" s="6">
        <v>29.5755692</v>
      </c>
      <c r="S21" s="6">
        <v>1.2622278320999999E-3</v>
      </c>
      <c r="T21" s="6">
        <v>7.0681419985999996E-3</v>
      </c>
    </row>
    <row r="22" spans="2:30" x14ac:dyDescent="0.25">
      <c r="B22" s="6">
        <v>28.314797067000001</v>
      </c>
      <c r="C22" s="6">
        <v>9.6236099229999998E-4</v>
      </c>
      <c r="D22" s="6">
        <v>4.6111689623999997E-3</v>
      </c>
      <c r="F22" s="6">
        <v>29.147629367</v>
      </c>
      <c r="G22" s="6">
        <v>1.3831258645E-3</v>
      </c>
      <c r="H22" s="6">
        <v>7.7706461588E-3</v>
      </c>
      <c r="J22" s="6">
        <v>27.901322100000002</v>
      </c>
      <c r="K22" s="6">
        <v>7.3168182293000005E-4</v>
      </c>
      <c r="L22" s="6">
        <v>8.0865809173999992E-3</v>
      </c>
      <c r="N22" s="6">
        <v>33.010605099999999</v>
      </c>
      <c r="O22" s="6">
        <v>8.690928843E-4</v>
      </c>
      <c r="P22" s="6">
        <v>3.2996405347999998E-3</v>
      </c>
      <c r="R22" s="6">
        <v>31.186605100000001</v>
      </c>
      <c r="S22" s="6">
        <v>1.7881560955E-3</v>
      </c>
      <c r="T22" s="6">
        <v>9.1692573232999997E-3</v>
      </c>
    </row>
    <row r="23" spans="2:30" x14ac:dyDescent="0.25">
      <c r="B23" s="6">
        <v>29.775697333</v>
      </c>
      <c r="C23" s="6">
        <v>1.2831479897E-3</v>
      </c>
      <c r="D23" s="6">
        <v>1.720631022E-2</v>
      </c>
      <c r="F23" s="6">
        <v>30.653890333</v>
      </c>
      <c r="G23" s="6">
        <v>1.1703372698999999E-3</v>
      </c>
      <c r="H23" s="6">
        <v>7.6698752865000004E-3</v>
      </c>
      <c r="J23" s="6">
        <v>29.341011000000002</v>
      </c>
      <c r="K23" s="6">
        <v>1.7769415700000001E-3</v>
      </c>
      <c r="L23" s="6">
        <v>1.3878884397E-2</v>
      </c>
      <c r="N23" s="6">
        <v>34.717641</v>
      </c>
      <c r="O23" s="6">
        <v>5.4318305268999997E-4</v>
      </c>
      <c r="P23" s="6">
        <v>1.7276700446E-2</v>
      </c>
      <c r="R23" s="6">
        <v>32.797640999999999</v>
      </c>
      <c r="S23" s="6">
        <v>5.2592826338000004E-4</v>
      </c>
      <c r="T23" s="6">
        <v>5.0021973369999998E-3</v>
      </c>
    </row>
    <row r="24" spans="2:30" x14ac:dyDescent="0.25">
      <c r="B24" s="6">
        <v>31.2365976</v>
      </c>
      <c r="C24" s="6">
        <v>6.4157399486999996E-4</v>
      </c>
      <c r="D24" s="6">
        <v>1.4385625397E-3</v>
      </c>
      <c r="F24" s="6">
        <v>32.160151300000003</v>
      </c>
      <c r="G24" s="6">
        <v>1.2767315672E-3</v>
      </c>
      <c r="H24" s="6">
        <v>6.6367663274999999E-3</v>
      </c>
      <c r="J24" s="6">
        <v>30.780699899999998</v>
      </c>
      <c r="K24" s="6">
        <v>1.045259747E-3</v>
      </c>
      <c r="L24" s="6">
        <v>2.6319446093E-3</v>
      </c>
      <c r="N24" s="6">
        <v>36.424676900000001</v>
      </c>
      <c r="O24" s="6">
        <v>7.6045627375999998E-4</v>
      </c>
      <c r="P24" s="6">
        <v>1.4539825379999999E-2</v>
      </c>
      <c r="R24" s="6">
        <v>34.408676900000003</v>
      </c>
      <c r="S24" s="6">
        <v>7.3629956874000002E-4</v>
      </c>
      <c r="T24" s="6">
        <v>3.4986514870999998E-3</v>
      </c>
    </row>
    <row r="25" spans="2:30" x14ac:dyDescent="0.25">
      <c r="B25" s="6">
        <v>32.697497867000003</v>
      </c>
      <c r="C25" s="6">
        <v>9.6236099229999998E-4</v>
      </c>
      <c r="D25" s="6">
        <v>2.8233906350999999E-2</v>
      </c>
      <c r="F25" s="6">
        <v>33.666412266999998</v>
      </c>
      <c r="G25" s="6">
        <v>1.0639429727E-3</v>
      </c>
      <c r="H25" s="6">
        <v>2.6391177585000002E-2</v>
      </c>
      <c r="J25" s="6">
        <v>32.220388800000002</v>
      </c>
      <c r="K25" s="6">
        <v>1.045259747E-3</v>
      </c>
      <c r="L25" s="6">
        <v>8.9269305837999992E-3</v>
      </c>
      <c r="N25" s="6">
        <v>38.131712800000003</v>
      </c>
      <c r="O25" s="6">
        <v>2.1727322107999999E-4</v>
      </c>
      <c r="P25" s="6">
        <v>4.2511396581999997E-2</v>
      </c>
      <c r="R25" s="6">
        <v>36.019712800000001</v>
      </c>
      <c r="S25" s="6">
        <v>1.1570421793999999E-3</v>
      </c>
      <c r="T25" s="6">
        <v>3.9750314835000002E-2</v>
      </c>
    </row>
    <row r="26" spans="2:30" x14ac:dyDescent="0.25">
      <c r="B26" s="6">
        <v>34.158398132999999</v>
      </c>
      <c r="C26" s="6">
        <v>4.2771599658000001E-4</v>
      </c>
      <c r="D26" s="6">
        <v>6.3965070785E-3</v>
      </c>
      <c r="F26" s="6">
        <v>35.172673232999998</v>
      </c>
      <c r="G26" s="6">
        <v>5.3197148633000004E-4</v>
      </c>
      <c r="H26" s="6">
        <v>3.0361417141000002E-2</v>
      </c>
      <c r="J26" s="6">
        <v>33.660077700000002</v>
      </c>
      <c r="K26" s="6">
        <v>8.3620779764E-4</v>
      </c>
      <c r="L26" s="6">
        <v>1.9300484438E-3</v>
      </c>
      <c r="N26" s="6">
        <v>39.838748699999996</v>
      </c>
      <c r="O26" s="6">
        <v>2.1727322107999999E-4</v>
      </c>
      <c r="P26" s="6">
        <v>1.542419486E-2</v>
      </c>
      <c r="R26" s="6">
        <v>37.630748699999998</v>
      </c>
      <c r="S26" s="6">
        <v>2.1037130535E-4</v>
      </c>
      <c r="T26" s="6">
        <v>5.8977220525999999E-4</v>
      </c>
    </row>
    <row r="27" spans="2:30" x14ac:dyDescent="0.25">
      <c r="B27" s="6">
        <v>35.619298399999998</v>
      </c>
      <c r="C27" s="6">
        <v>7.4850299401000003E-4</v>
      </c>
      <c r="D27" s="6">
        <v>3.1236196000000001E-2</v>
      </c>
      <c r="F27" s="6">
        <v>36.6789342</v>
      </c>
      <c r="G27" s="6">
        <v>1.0639429727E-3</v>
      </c>
      <c r="H27" s="6">
        <v>1.4417539377999999E-2</v>
      </c>
      <c r="J27" s="6">
        <v>35.099766600000002</v>
      </c>
      <c r="K27" s="6">
        <v>4.1810389882E-4</v>
      </c>
      <c r="L27" s="6">
        <v>1.2560421920999999E-3</v>
      </c>
      <c r="N27" s="6">
        <v>41.545784599999998</v>
      </c>
      <c r="O27" s="6">
        <v>2.1727322107999999E-4</v>
      </c>
      <c r="P27" s="6">
        <v>9.8635700936999998E-2</v>
      </c>
      <c r="R27" s="6">
        <v>39.241784600000003</v>
      </c>
      <c r="S27" s="6">
        <v>2.1037130535E-4</v>
      </c>
      <c r="T27" s="6">
        <v>1.9360454669999999E-4</v>
      </c>
    </row>
    <row r="28" spans="2:30" x14ac:dyDescent="0.25">
      <c r="B28" s="6">
        <v>37.080198666999998</v>
      </c>
      <c r="C28" s="6">
        <v>3.2078699743000002E-4</v>
      </c>
      <c r="D28" s="6">
        <v>1.4940067917000001E-6</v>
      </c>
      <c r="F28" s="6">
        <v>38.185195167000003</v>
      </c>
      <c r="G28" s="6">
        <v>8.5115437812999998E-4</v>
      </c>
      <c r="H28" s="6">
        <v>5.0182898303000002E-3</v>
      </c>
      <c r="J28" s="6">
        <v>37.979144400000003</v>
      </c>
      <c r="K28" s="6">
        <v>4.1810389882E-4</v>
      </c>
      <c r="L28" s="6">
        <v>0</v>
      </c>
      <c r="N28" s="6">
        <v>48.373928200000002</v>
      </c>
      <c r="O28" s="6">
        <v>1.0863661053999999E-4</v>
      </c>
      <c r="P28" s="6">
        <v>0</v>
      </c>
      <c r="R28" s="6">
        <v>40.8528205</v>
      </c>
      <c r="S28" s="6">
        <v>1.0518565268E-4</v>
      </c>
      <c r="T28" s="6">
        <v>3.7556959469999998E-2</v>
      </c>
    </row>
    <row r="29" spans="2:30" x14ac:dyDescent="0.25">
      <c r="B29" s="6">
        <v>38.541098933000001</v>
      </c>
      <c r="C29" s="6">
        <v>1.0692899914E-4</v>
      </c>
      <c r="D29" s="6">
        <v>1.660007547E-7</v>
      </c>
      <c r="F29" s="6">
        <v>39.691456133000003</v>
      </c>
      <c r="G29" s="6">
        <v>7.4476008086000003E-4</v>
      </c>
      <c r="H29" s="6">
        <v>1.6581539905E-3</v>
      </c>
      <c r="J29" s="6">
        <v>39.418833300000003</v>
      </c>
      <c r="K29" s="6">
        <v>4.1810389882E-4</v>
      </c>
      <c r="L29" s="6">
        <v>1.4179032994000001E-3</v>
      </c>
      <c r="N29" s="6">
        <v>50.080964100000003</v>
      </c>
      <c r="O29" s="6">
        <v>1.0863661053999999E-4</v>
      </c>
      <c r="P29" s="6">
        <v>0</v>
      </c>
      <c r="R29" s="6">
        <v>42.463856399999997</v>
      </c>
      <c r="S29" s="6">
        <v>1.0518565268E-4</v>
      </c>
      <c r="T29" s="6">
        <v>4.6883157581999998E-4</v>
      </c>
    </row>
    <row r="30" spans="2:30" x14ac:dyDescent="0.25">
      <c r="B30" s="6">
        <v>41.462899467</v>
      </c>
      <c r="C30" s="6">
        <v>4.2771599658000001E-4</v>
      </c>
      <c r="D30" s="6">
        <v>0</v>
      </c>
      <c r="F30" s="6">
        <v>41.197717099999998</v>
      </c>
      <c r="G30" s="6">
        <v>3.191828918E-4</v>
      </c>
      <c r="H30" s="6">
        <v>1.9077569666000001E-2</v>
      </c>
      <c r="J30" s="6">
        <v>40.858522200000003</v>
      </c>
      <c r="K30" s="6">
        <v>1.045259747E-4</v>
      </c>
      <c r="L30" s="6">
        <v>4.2476836844999998E-2</v>
      </c>
      <c r="N30" s="6">
        <v>51.787999999999997</v>
      </c>
      <c r="O30" s="6">
        <v>3.2590983160999998E-4</v>
      </c>
      <c r="P30" s="6">
        <v>0</v>
      </c>
      <c r="R30" s="6">
        <v>44.074892300000002</v>
      </c>
      <c r="S30" s="6">
        <v>2.1037130535E-4</v>
      </c>
      <c r="T30" s="6">
        <v>1.0944380417000001E-3</v>
      </c>
    </row>
    <row r="31" spans="2:30" x14ac:dyDescent="0.25">
      <c r="B31" s="6">
        <v>42.923799733000003</v>
      </c>
      <c r="C31" s="6">
        <v>1.0692899914E-4</v>
      </c>
      <c r="D31" s="6">
        <v>4.5204495499999997E-2</v>
      </c>
      <c r="F31" s="6">
        <v>45.716500000000003</v>
      </c>
      <c r="G31" s="6">
        <v>2.1278859452999999E-4</v>
      </c>
      <c r="H31" s="6">
        <v>0</v>
      </c>
      <c r="J31" s="6">
        <v>42.298211100000003</v>
      </c>
      <c r="K31" s="6">
        <v>1.045259747E-4</v>
      </c>
      <c r="L31" s="6">
        <v>1.6634341481999999E-4</v>
      </c>
      <c r="R31" s="6">
        <v>45.685928199999999</v>
      </c>
      <c r="S31" s="6">
        <v>1.0518565268E-4</v>
      </c>
      <c r="T31" s="6">
        <v>5.9590384539999999E-2</v>
      </c>
    </row>
    <row r="32" spans="2:30" x14ac:dyDescent="0.25">
      <c r="B32" s="6">
        <v>44.384700000000002</v>
      </c>
      <c r="C32" s="6">
        <v>1.0692899914E-4</v>
      </c>
      <c r="D32" s="6">
        <v>1.6600075458999999E-7</v>
      </c>
      <c r="F32" s="6"/>
      <c r="G32" s="6"/>
      <c r="H32" s="6"/>
      <c r="J32" s="6">
        <v>43.737900000000003</v>
      </c>
      <c r="K32" s="6">
        <v>1.045259747E-4</v>
      </c>
      <c r="L32" s="6">
        <v>4.9998979030000001E-2</v>
      </c>
      <c r="R32" s="6">
        <v>47.296964099999997</v>
      </c>
      <c r="S32" s="6">
        <v>2.1037130535E-4</v>
      </c>
      <c r="T32" s="6">
        <v>6.4700748255999998E-6</v>
      </c>
    </row>
    <row r="33" spans="2:20" x14ac:dyDescent="0.25">
      <c r="R33" s="6">
        <v>48.908000000000001</v>
      </c>
      <c r="S33" s="6">
        <v>1.0518565268E-4</v>
      </c>
      <c r="T33" s="6">
        <v>1.8846166670999999E-4</v>
      </c>
    </row>
    <row r="36" spans="2:20" x14ac:dyDescent="0.25">
      <c r="B36" s="5" t="s">
        <v>87</v>
      </c>
      <c r="C36" s="5"/>
      <c r="F36" s="5" t="s">
        <v>87</v>
      </c>
      <c r="G36" s="5"/>
      <c r="J36" s="5" t="s">
        <v>87</v>
      </c>
      <c r="K36" s="5"/>
      <c r="N36" s="5" t="s">
        <v>87</v>
      </c>
      <c r="O36" s="5"/>
      <c r="R36" s="5" t="s">
        <v>87</v>
      </c>
      <c r="S36" s="5"/>
    </row>
    <row r="37" spans="2:20" x14ac:dyDescent="0.25">
      <c r="B37" s="5" t="s">
        <v>88</v>
      </c>
      <c r="C37" s="5" t="s">
        <v>89</v>
      </c>
      <c r="F37" s="5" t="s">
        <v>88</v>
      </c>
      <c r="G37" s="5" t="s">
        <v>89</v>
      </c>
      <c r="J37" s="5" t="s">
        <v>88</v>
      </c>
      <c r="K37" s="5" t="s">
        <v>89</v>
      </c>
      <c r="N37" s="5" t="s">
        <v>88</v>
      </c>
      <c r="O37" s="5" t="s">
        <v>89</v>
      </c>
      <c r="R37" s="5" t="s">
        <v>88</v>
      </c>
      <c r="S37" s="5" t="s">
        <v>89</v>
      </c>
    </row>
    <row r="38" spans="2:20" x14ac:dyDescent="0.25">
      <c r="B38" s="6">
        <v>0.55769199999999997</v>
      </c>
      <c r="C38" s="6">
        <v>-138401.98517</v>
      </c>
      <c r="F38" s="6">
        <v>0.528671</v>
      </c>
      <c r="G38" s="6">
        <v>-138819.21768</v>
      </c>
      <c r="J38" s="6">
        <v>0.54723299999999997</v>
      </c>
      <c r="K38" s="6">
        <v>-142157.07779000001</v>
      </c>
      <c r="N38" s="6">
        <v>0.57692299999999996</v>
      </c>
      <c r="O38" s="6">
        <v>-135719.77614999999</v>
      </c>
      <c r="R38" s="6">
        <v>0.57692299999999996</v>
      </c>
      <c r="S38" s="6">
        <v>-144422.05429</v>
      </c>
    </row>
    <row r="39" spans="2:20" x14ac:dyDescent="0.25">
      <c r="B39" s="6">
        <v>0.6452911523</v>
      </c>
      <c r="C39" s="6">
        <v>-136554.24118000001</v>
      </c>
      <c r="F39" s="6">
        <v>0.61340654312999998</v>
      </c>
      <c r="G39" s="6">
        <v>-137686.72943000001</v>
      </c>
      <c r="J39" s="6">
        <v>0.63327906872999995</v>
      </c>
      <c r="K39" s="6">
        <v>-141024.58953999999</v>
      </c>
      <c r="N39" s="6">
        <v>0.67022644964</v>
      </c>
      <c r="O39" s="6">
        <v>-132739.54391000001</v>
      </c>
      <c r="R39" s="6">
        <v>0.66894937891999995</v>
      </c>
      <c r="S39" s="6">
        <v>-140964.98488999999</v>
      </c>
    </row>
    <row r="40" spans="2:20" x14ac:dyDescent="0.25">
      <c r="B40" s="6">
        <v>0.74664989140000004</v>
      </c>
      <c r="C40" s="6">
        <v>-127315.52124</v>
      </c>
      <c r="F40" s="6">
        <v>0.71172352399000005</v>
      </c>
      <c r="G40" s="6">
        <v>-130116.93954000001</v>
      </c>
      <c r="J40" s="6">
        <v>0.73285488793999998</v>
      </c>
      <c r="K40" s="6">
        <v>-132143.49747</v>
      </c>
      <c r="N40" s="6">
        <v>0.77861949305</v>
      </c>
      <c r="O40" s="6">
        <v>-122129.91714000001</v>
      </c>
      <c r="R40" s="6">
        <v>0.77565510745999999</v>
      </c>
      <c r="S40" s="6">
        <v>-130653.38135</v>
      </c>
    </row>
    <row r="41" spans="2:20" x14ac:dyDescent="0.25">
      <c r="B41" s="6">
        <v>0.86392949652999995</v>
      </c>
      <c r="C41" s="6">
        <v>-113785.26688</v>
      </c>
      <c r="F41" s="6">
        <v>0.82579877942000002</v>
      </c>
      <c r="G41" s="6">
        <v>-116825.10376</v>
      </c>
      <c r="J41" s="6">
        <v>0.84808785462000003</v>
      </c>
      <c r="K41" s="6">
        <v>-118315.21988</v>
      </c>
      <c r="N41" s="6">
        <v>0.90454250990999996</v>
      </c>
      <c r="O41" s="6">
        <v>-110030.17426</v>
      </c>
      <c r="R41" s="6">
        <v>0.89938172406000005</v>
      </c>
      <c r="S41" s="6">
        <v>-117063.52234</v>
      </c>
    </row>
    <row r="42" spans="2:20" x14ac:dyDescent="0.25">
      <c r="B42" s="6">
        <v>0.99963072865000002</v>
      </c>
      <c r="C42" s="6">
        <v>-99360.942840999996</v>
      </c>
      <c r="F42" s="6">
        <v>0.95815805029000001</v>
      </c>
      <c r="G42" s="6">
        <v>-101625.91933999999</v>
      </c>
      <c r="J42" s="6">
        <v>0.98143987437000002</v>
      </c>
      <c r="K42" s="6">
        <v>-103533.26797</v>
      </c>
      <c r="N42" s="6">
        <v>1.0508305526999999</v>
      </c>
      <c r="O42" s="6">
        <v>-94115.734100000001</v>
      </c>
      <c r="R42" s="6">
        <v>1.0428442715999999</v>
      </c>
      <c r="S42" s="6">
        <v>-103175.64010999999</v>
      </c>
    </row>
    <row r="43" spans="2:20" x14ac:dyDescent="0.25">
      <c r="B43" s="6">
        <v>1.1566471543000001</v>
      </c>
      <c r="C43" s="6">
        <v>-83446.502686000007</v>
      </c>
      <c r="F43" s="6">
        <v>1.111731904</v>
      </c>
      <c r="G43" s="6">
        <v>-85651.874542000005</v>
      </c>
      <c r="J43" s="6">
        <v>1.135759959</v>
      </c>
      <c r="K43" s="6">
        <v>-86307.525634999998</v>
      </c>
      <c r="N43" s="6">
        <v>1.2207771757000001</v>
      </c>
      <c r="O43" s="6">
        <v>-76949.596405000004</v>
      </c>
      <c r="R43" s="6">
        <v>1.2091908761000001</v>
      </c>
      <c r="S43" s="6">
        <v>-83684.921264999997</v>
      </c>
    </row>
    <row r="44" spans="2:20" x14ac:dyDescent="0.25">
      <c r="B44" s="6">
        <v>1.3383268452999999</v>
      </c>
      <c r="C44" s="6">
        <v>-64373.016357</v>
      </c>
      <c r="F44" s="6">
        <v>1.28992062</v>
      </c>
      <c r="G44" s="6">
        <v>-66339.969635000001</v>
      </c>
      <c r="J44" s="6">
        <v>1.3143450945999999</v>
      </c>
      <c r="K44" s="6">
        <v>-68366.527556999994</v>
      </c>
      <c r="N44" s="6">
        <v>1.4182085863</v>
      </c>
      <c r="O44" s="6">
        <v>-56803.226471000002</v>
      </c>
      <c r="R44" s="6">
        <v>1.4020718286</v>
      </c>
      <c r="S44" s="6">
        <v>-65207.481383999999</v>
      </c>
    </row>
    <row r="45" spans="2:20" x14ac:dyDescent="0.25">
      <c r="B45" s="6">
        <v>1.5485437699</v>
      </c>
      <c r="C45" s="6">
        <v>-46670.436859000001</v>
      </c>
      <c r="F45" s="6">
        <v>1.4966694758000001</v>
      </c>
      <c r="G45" s="6">
        <v>-48816.204071</v>
      </c>
      <c r="J45" s="6">
        <v>1.5210106801000001</v>
      </c>
      <c r="K45" s="6">
        <v>-49531.459808</v>
      </c>
      <c r="N45" s="6">
        <v>1.6475697895000001</v>
      </c>
      <c r="O45" s="6">
        <v>-41127.204895000003</v>
      </c>
      <c r="R45" s="6">
        <v>1.6257196868999999</v>
      </c>
      <c r="S45" s="6">
        <v>-46491.622925000003</v>
      </c>
    </row>
    <row r="46" spans="2:20" x14ac:dyDescent="0.25">
      <c r="B46" s="6">
        <v>1.7917803979</v>
      </c>
      <c r="C46" s="6">
        <v>-29206.27594</v>
      </c>
      <c r="F46" s="6">
        <v>1.7365560989</v>
      </c>
      <c r="G46" s="6">
        <v>-30517.578125</v>
      </c>
      <c r="J46" s="6">
        <v>1.7601720419</v>
      </c>
      <c r="K46" s="6">
        <v>-30279.159545999999</v>
      </c>
      <c r="N46" s="6">
        <v>1.9140246627999999</v>
      </c>
      <c r="O46" s="6">
        <v>-22828.578948999999</v>
      </c>
      <c r="R46" s="6">
        <v>1.8850421545</v>
      </c>
      <c r="S46" s="6">
        <v>-26226.043700999999</v>
      </c>
    </row>
    <row r="47" spans="2:20" x14ac:dyDescent="0.25">
      <c r="B47" s="6">
        <v>2.0732232803000001</v>
      </c>
      <c r="C47" s="6">
        <v>-12934.207915999999</v>
      </c>
      <c r="F47" s="6">
        <v>2.0148918202999999</v>
      </c>
      <c r="G47" s="6">
        <v>-15079.975128</v>
      </c>
      <c r="J47" s="6">
        <v>2.0369387656</v>
      </c>
      <c r="K47" s="6">
        <v>-16152.858733999999</v>
      </c>
      <c r="N47" s="6">
        <v>2.2235722171000001</v>
      </c>
      <c r="O47" s="6">
        <v>-3993.5111999999999</v>
      </c>
      <c r="R47" s="6">
        <v>2.1857297740999999</v>
      </c>
      <c r="S47" s="6">
        <v>-8881.0920714999993</v>
      </c>
    </row>
    <row r="48" spans="2:20" x14ac:dyDescent="0.25">
      <c r="B48" s="6">
        <v>2.3988736425999999</v>
      </c>
      <c r="C48" s="6">
        <v>4172.3251343000002</v>
      </c>
      <c r="F48" s="6">
        <v>2.3378392730000002</v>
      </c>
      <c r="G48" s="6">
        <v>4589.5576477000004</v>
      </c>
      <c r="J48" s="6">
        <v>2.3572238598999999</v>
      </c>
      <c r="K48" s="6">
        <v>4768.3715819999998</v>
      </c>
      <c r="N48" s="6">
        <v>2.5831816596000001</v>
      </c>
      <c r="O48" s="6">
        <v>14543.533325</v>
      </c>
      <c r="R48" s="6">
        <v>2.5343808010000002</v>
      </c>
      <c r="S48" s="6">
        <v>7390.9759520999996</v>
      </c>
    </row>
    <row r="49" spans="2:19" x14ac:dyDescent="0.25">
      <c r="B49" s="6">
        <v>2.7756753496000002</v>
      </c>
      <c r="C49" s="6">
        <v>16331.672667999999</v>
      </c>
      <c r="F49" s="6">
        <v>2.7125488382</v>
      </c>
      <c r="G49" s="6">
        <v>18417.835235999999</v>
      </c>
      <c r="J49" s="6">
        <v>2.7278700859999998</v>
      </c>
      <c r="K49" s="6">
        <v>17344.95163</v>
      </c>
      <c r="N49" s="6">
        <v>3.0009492991000002</v>
      </c>
      <c r="O49" s="6">
        <v>14424.324036</v>
      </c>
      <c r="R49" s="6">
        <v>2.9386459939999998</v>
      </c>
      <c r="S49" s="6">
        <v>16272.068024</v>
      </c>
    </row>
    <row r="50" spans="2:19" x14ac:dyDescent="0.25">
      <c r="B50" s="6">
        <v>3.2116629693999998</v>
      </c>
      <c r="C50" s="6">
        <v>15318.393706999999</v>
      </c>
      <c r="F50" s="6">
        <v>3.1473169626000002</v>
      </c>
      <c r="G50" s="6">
        <v>17762.184142999999</v>
      </c>
      <c r="J50" s="6">
        <v>3.1567961501999999</v>
      </c>
      <c r="K50" s="6">
        <v>16629.695892</v>
      </c>
      <c r="N50" s="6">
        <v>3.4862808282</v>
      </c>
      <c r="O50" s="6">
        <v>13232.23114</v>
      </c>
      <c r="R50" s="6">
        <v>3.4073965028000002</v>
      </c>
      <c r="S50" s="6">
        <v>14305.114745999999</v>
      </c>
    </row>
    <row r="51" spans="2:19" x14ac:dyDescent="0.25">
      <c r="B51" s="6">
        <v>3.7161330955</v>
      </c>
      <c r="C51" s="6">
        <v>13291.835784999999</v>
      </c>
      <c r="F51" s="6">
        <v>3.6517698494999999</v>
      </c>
      <c r="G51" s="6">
        <v>13768.672943</v>
      </c>
      <c r="J51" s="6">
        <v>3.6531658839999999</v>
      </c>
      <c r="K51" s="6">
        <v>12338.161469000001</v>
      </c>
      <c r="N51" s="6">
        <v>4.0501030846999999</v>
      </c>
      <c r="O51" s="6">
        <v>10192.394257</v>
      </c>
      <c r="R51" s="6">
        <v>3.9509185355000001</v>
      </c>
      <c r="S51" s="6">
        <v>10371.208191</v>
      </c>
    </row>
    <row r="52" spans="2:19" x14ac:dyDescent="0.25">
      <c r="B52" s="6">
        <v>4.2998425784999998</v>
      </c>
      <c r="C52" s="6">
        <v>7212.1620178000003</v>
      </c>
      <c r="F52" s="6">
        <v>4.2370765934000003</v>
      </c>
      <c r="G52" s="6">
        <v>8463.8595581000009</v>
      </c>
      <c r="J52" s="6">
        <v>4.2275840252999997</v>
      </c>
      <c r="K52" s="6">
        <v>8702.2781372000009</v>
      </c>
      <c r="N52" s="6">
        <v>4.70511006</v>
      </c>
      <c r="O52" s="6">
        <v>6139.2784118999998</v>
      </c>
      <c r="R52" s="6">
        <v>4.5811390782999997</v>
      </c>
      <c r="S52" s="6">
        <v>6437.3016356999997</v>
      </c>
    </row>
    <row r="53" spans="2:19" x14ac:dyDescent="0.25">
      <c r="B53" s="6">
        <v>4.9752378951000003</v>
      </c>
      <c r="C53" s="6">
        <v>4887.5808716000001</v>
      </c>
      <c r="F53" s="6">
        <v>4.9161964741000004</v>
      </c>
      <c r="G53" s="6">
        <v>6079.6737671000001</v>
      </c>
      <c r="J53" s="6">
        <v>4.8923227848000002</v>
      </c>
      <c r="K53" s="6">
        <v>6258.4877014000003</v>
      </c>
      <c r="N53" s="6">
        <v>5.4660486939000004</v>
      </c>
      <c r="O53" s="6">
        <v>6020.0691223000003</v>
      </c>
      <c r="R53" s="6">
        <v>5.3118876197000002</v>
      </c>
      <c r="S53" s="6">
        <v>3993.5111999999999</v>
      </c>
    </row>
    <row r="54" spans="2:19" x14ac:dyDescent="0.25">
      <c r="B54" s="6">
        <v>5.7567205451000003</v>
      </c>
      <c r="C54" s="6">
        <v>5066.3948059000004</v>
      </c>
      <c r="F54" s="6">
        <v>5.7041658886000004</v>
      </c>
      <c r="G54" s="6">
        <v>5722.0458983999997</v>
      </c>
      <c r="J54" s="6">
        <v>5.6615840365999999</v>
      </c>
      <c r="K54" s="6">
        <v>5125.9994507000001</v>
      </c>
      <c r="N54" s="6">
        <v>6.3500508900000003</v>
      </c>
      <c r="O54" s="6">
        <v>5483.6273192999997</v>
      </c>
      <c r="R54" s="6">
        <v>6.1591996230000001</v>
      </c>
      <c r="S54" s="6">
        <v>4112.7204895000004</v>
      </c>
    </row>
    <row r="55" spans="2:19" x14ac:dyDescent="0.25">
      <c r="B55" s="6">
        <v>6.660954136</v>
      </c>
      <c r="C55" s="6">
        <v>5006.7901610999998</v>
      </c>
      <c r="F55" s="6">
        <v>6.6184312722999996</v>
      </c>
      <c r="G55" s="6">
        <v>5662.4412536999998</v>
      </c>
      <c r="J55" s="6">
        <v>6.5518027351999999</v>
      </c>
      <c r="K55" s="6">
        <v>5304.8133850000004</v>
      </c>
      <c r="N55" s="6">
        <v>7.3770192261999998</v>
      </c>
      <c r="O55" s="6">
        <v>5006.7901610999998</v>
      </c>
      <c r="R55" s="6">
        <v>7.1416684071000001</v>
      </c>
      <c r="S55" s="6">
        <v>3695.4879761000002</v>
      </c>
    </row>
    <row r="56" spans="2:19" x14ac:dyDescent="0.25">
      <c r="B56" s="6">
        <v>7.7072197015999997</v>
      </c>
      <c r="C56" s="6">
        <v>4708.7669372999999</v>
      </c>
      <c r="F56" s="6">
        <v>7.6792353801999997</v>
      </c>
      <c r="G56" s="6">
        <v>4291.5344237999998</v>
      </c>
      <c r="J56" s="6">
        <v>7.5819980422000004</v>
      </c>
      <c r="K56" s="6">
        <v>3874.3019104</v>
      </c>
      <c r="N56" s="6">
        <v>8.5700750444999994</v>
      </c>
      <c r="O56" s="6">
        <v>3457.0693970000002</v>
      </c>
      <c r="R56" s="6">
        <v>8.2808531560999992</v>
      </c>
      <c r="S56" s="6">
        <v>3039.8368835000001</v>
      </c>
    </row>
    <row r="57" spans="2:19" x14ac:dyDescent="0.25">
      <c r="B57" s="6">
        <v>8.9178268331999995</v>
      </c>
      <c r="C57" s="6">
        <v>3755.0926208000001</v>
      </c>
      <c r="F57" s="6">
        <v>8.9100654820000003</v>
      </c>
      <c r="G57" s="6">
        <v>3039.8368835000001</v>
      </c>
      <c r="J57" s="6">
        <v>8.7741796625999999</v>
      </c>
      <c r="K57" s="6">
        <v>3159.0461731</v>
      </c>
      <c r="N57" s="6">
        <v>9.9560790090999998</v>
      </c>
      <c r="O57" s="6">
        <v>2205.3718567000001</v>
      </c>
      <c r="R57" s="6">
        <v>9.6017520115000003</v>
      </c>
      <c r="S57" s="6">
        <v>2384.1857909999999</v>
      </c>
    </row>
    <row r="58" spans="2:19" x14ac:dyDescent="0.25">
      <c r="B58" s="6">
        <v>10.318589387999999</v>
      </c>
      <c r="C58" s="6">
        <v>2861.0229491999999</v>
      </c>
      <c r="F58" s="6">
        <v>10.338173394</v>
      </c>
      <c r="G58" s="6">
        <v>2086.1625671000002</v>
      </c>
      <c r="J58" s="6">
        <v>10.153818073</v>
      </c>
      <c r="K58" s="6">
        <v>1549.7207642000001</v>
      </c>
      <c r="N58" s="6">
        <v>11.566235852</v>
      </c>
      <c r="O58" s="6">
        <v>1549.7207642000001</v>
      </c>
      <c r="R58" s="6">
        <v>11.133350628000001</v>
      </c>
      <c r="S58" s="6">
        <v>1549.7207642000001</v>
      </c>
    </row>
    <row r="59" spans="2:19" x14ac:dyDescent="0.25">
      <c r="B59" s="6">
        <v>11.939375922</v>
      </c>
      <c r="C59" s="6">
        <v>2145.7672118999999</v>
      </c>
      <c r="F59" s="6">
        <v>11.995178860999999</v>
      </c>
      <c r="G59" s="6">
        <v>1311.3021851000001</v>
      </c>
      <c r="J59" s="6">
        <v>11.750388688999999</v>
      </c>
      <c r="K59" s="6">
        <v>1013.2789612</v>
      </c>
      <c r="N59" s="6">
        <v>13.436796921999999</v>
      </c>
      <c r="O59" s="6">
        <v>715.25573729999996</v>
      </c>
      <c r="R59" s="6">
        <v>12.909258233999999</v>
      </c>
      <c r="S59" s="6">
        <v>894.06967163000002</v>
      </c>
    </row>
    <row r="60" spans="2:19" x14ac:dyDescent="0.25">
      <c r="B60" s="6">
        <v>13.814746574000001</v>
      </c>
      <c r="C60" s="6">
        <v>1370.9068298</v>
      </c>
      <c r="F60" s="6">
        <v>13.917769652</v>
      </c>
      <c r="G60" s="6">
        <v>774.86038208000002</v>
      </c>
      <c r="J60" s="6">
        <v>13.598001593999999</v>
      </c>
      <c r="K60" s="6">
        <v>774.86038208000002</v>
      </c>
      <c r="N60" s="6">
        <v>15.609876354000001</v>
      </c>
      <c r="O60" s="6">
        <v>357.62786864999998</v>
      </c>
      <c r="R60" s="6">
        <v>14.968445144</v>
      </c>
      <c r="S60" s="6">
        <v>596.04644774999997</v>
      </c>
    </row>
    <row r="61" spans="2:19" x14ac:dyDescent="0.25">
      <c r="B61" s="6">
        <v>15.984689999</v>
      </c>
      <c r="C61" s="6">
        <v>1132.4882507</v>
      </c>
      <c r="F61" s="6">
        <v>16.148513859000001</v>
      </c>
      <c r="G61" s="6">
        <v>715.25573729999996</v>
      </c>
      <c r="J61" s="6">
        <v>15.736130288</v>
      </c>
      <c r="K61" s="6">
        <v>536.44180298000003</v>
      </c>
      <c r="N61" s="6">
        <v>18.134399232</v>
      </c>
      <c r="O61" s="6">
        <v>298.02322387999999</v>
      </c>
      <c r="R61" s="6">
        <v>17.356097924</v>
      </c>
      <c r="S61" s="6">
        <v>417.23251342999998</v>
      </c>
    </row>
    <row r="62" spans="2:19" x14ac:dyDescent="0.25">
      <c r="B62" s="6">
        <v>18.495476049000001</v>
      </c>
      <c r="C62" s="6">
        <v>894.06967163000002</v>
      </c>
      <c r="F62" s="6">
        <v>18.736802401999999</v>
      </c>
      <c r="G62" s="6">
        <v>476.83715819999998</v>
      </c>
      <c r="J62" s="6">
        <v>18.210455024000002</v>
      </c>
      <c r="K62" s="6">
        <v>357.62786864999998</v>
      </c>
      <c r="N62" s="6">
        <v>21.067203099</v>
      </c>
      <c r="O62" s="6">
        <v>238.41857909999999</v>
      </c>
      <c r="R62" s="6">
        <v>20.124610957000002</v>
      </c>
      <c r="S62" s="6">
        <v>357.62786864999998</v>
      </c>
    </row>
    <row r="63" spans="2:19" x14ac:dyDescent="0.25">
      <c r="B63" s="6">
        <v>21.400642383000001</v>
      </c>
      <c r="C63" s="6">
        <v>655.65109253000003</v>
      </c>
      <c r="F63" s="6">
        <v>21.739942592999999</v>
      </c>
      <c r="G63" s="6">
        <v>357.62786864999998</v>
      </c>
      <c r="J63" s="6">
        <v>21.073838746</v>
      </c>
      <c r="K63" s="6">
        <v>238.41857909999999</v>
      </c>
      <c r="N63" s="6">
        <v>24.474317607</v>
      </c>
      <c r="O63" s="6">
        <v>119.20928954999999</v>
      </c>
      <c r="R63" s="6">
        <v>23.334736179</v>
      </c>
      <c r="S63" s="6">
        <v>238.41857909999999</v>
      </c>
    </row>
    <row r="64" spans="2:19" x14ac:dyDescent="0.25">
      <c r="B64" s="6">
        <v>24.76213606</v>
      </c>
      <c r="C64" s="6">
        <v>536.44180298000003</v>
      </c>
      <c r="F64" s="6">
        <v>25.224426976</v>
      </c>
      <c r="G64" s="6">
        <v>417.23251342999998</v>
      </c>
      <c r="J64" s="6">
        <v>24.387456487000001</v>
      </c>
      <c r="K64" s="6">
        <v>178.81393433</v>
      </c>
      <c r="N64" s="6">
        <v>28.432451119</v>
      </c>
      <c r="O64" s="6">
        <v>119.20928954999999</v>
      </c>
      <c r="R64" s="6">
        <v>27.056916216000001</v>
      </c>
      <c r="S64" s="6">
        <v>178.81393433</v>
      </c>
    </row>
    <row r="65" spans="2:19" x14ac:dyDescent="0.25">
      <c r="B65" s="6">
        <v>28.651634434999998</v>
      </c>
      <c r="C65" s="6">
        <v>357.62786864999998</v>
      </c>
      <c r="F65" s="6">
        <v>29.267405539999999</v>
      </c>
      <c r="G65" s="6">
        <v>357.62786864999998</v>
      </c>
      <c r="J65" s="6">
        <v>28.222102345</v>
      </c>
      <c r="K65" s="6">
        <v>178.81393433</v>
      </c>
      <c r="N65" s="6">
        <v>33.030717735000003</v>
      </c>
      <c r="O65" s="6">
        <v>238.41857909999999</v>
      </c>
      <c r="R65" s="6">
        <v>31.372830167</v>
      </c>
      <c r="S65" s="6">
        <v>178.81393433</v>
      </c>
    </row>
    <row r="66" spans="2:19" x14ac:dyDescent="0.25">
      <c r="B66" s="6">
        <v>33.152073545999997</v>
      </c>
      <c r="C66" s="6">
        <v>119.20928954999999</v>
      </c>
      <c r="F66" s="6">
        <v>33.958393893999997</v>
      </c>
      <c r="G66" s="6">
        <v>119.20928954999999</v>
      </c>
      <c r="J66" s="6">
        <v>32.659701974999997</v>
      </c>
      <c r="K66" s="6">
        <v>178.81393433</v>
      </c>
      <c r="N66" s="6">
        <v>38.372643621999998</v>
      </c>
      <c r="O66" s="6">
        <v>119.20928954999999</v>
      </c>
      <c r="R66" s="6">
        <v>36.377185959000002</v>
      </c>
      <c r="S66" s="6">
        <v>119.20928954999999</v>
      </c>
    </row>
    <row r="67" spans="2:19" x14ac:dyDescent="0.25">
      <c r="B67" s="6">
        <v>38.359416557999999</v>
      </c>
      <c r="C67" s="6">
        <v>119.20928954999999</v>
      </c>
      <c r="F67" s="6">
        <v>39.401255239999998</v>
      </c>
      <c r="G67" s="6">
        <v>178.81393433</v>
      </c>
      <c r="J67" s="6">
        <v>37.795062891999997</v>
      </c>
      <c r="K67" s="6">
        <v>178.81393433</v>
      </c>
      <c r="N67" s="6">
        <v>44.578497820000003</v>
      </c>
      <c r="O67" s="6">
        <v>0</v>
      </c>
      <c r="R67" s="6">
        <v>42.179798611000002</v>
      </c>
      <c r="S67" s="6">
        <v>59.604644774999997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6"/>
  <sheetViews>
    <sheetView workbookViewId="0">
      <selection activeCell="R33" sqref="R33"/>
    </sheetView>
  </sheetViews>
  <sheetFormatPr defaultRowHeight="15" x14ac:dyDescent="0.25"/>
  <sheetData>
    <row r="1" spans="1:25" x14ac:dyDescent="0.25">
      <c r="A1" t="s">
        <v>129</v>
      </c>
      <c r="E1" t="s">
        <v>123</v>
      </c>
      <c r="I1" t="s">
        <v>130</v>
      </c>
      <c r="M1" t="s">
        <v>131</v>
      </c>
      <c r="T1" s="5" t="s">
        <v>113</v>
      </c>
      <c r="U1" s="2"/>
      <c r="V1" t="s">
        <v>132</v>
      </c>
      <c r="W1" t="s">
        <v>123</v>
      </c>
      <c r="X1" t="s">
        <v>133</v>
      </c>
      <c r="Y1" t="s">
        <v>131</v>
      </c>
    </row>
    <row r="2" spans="1:25" x14ac:dyDescent="0.25">
      <c r="A2" s="5" t="s">
        <v>85</v>
      </c>
      <c r="B2" s="5" t="s">
        <v>86</v>
      </c>
      <c r="C2" s="5" t="s">
        <v>84</v>
      </c>
      <c r="E2" s="5" t="s">
        <v>85</v>
      </c>
      <c r="F2" s="5" t="s">
        <v>86</v>
      </c>
      <c r="G2" s="5" t="s">
        <v>84</v>
      </c>
      <c r="I2" s="5" t="s">
        <v>85</v>
      </c>
      <c r="J2" s="5" t="s">
        <v>86</v>
      </c>
      <c r="K2" s="5" t="s">
        <v>84</v>
      </c>
      <c r="M2" s="5" t="s">
        <v>85</v>
      </c>
      <c r="N2" s="5" t="s">
        <v>86</v>
      </c>
      <c r="O2" s="5" t="s">
        <v>84</v>
      </c>
      <c r="T2" s="5" t="s">
        <v>90</v>
      </c>
      <c r="U2" s="2"/>
      <c r="V2">
        <v>25355</v>
      </c>
      <c r="W2">
        <v>25329</v>
      </c>
      <c r="X2">
        <v>13544</v>
      </c>
      <c r="Y2">
        <v>13690</v>
      </c>
    </row>
    <row r="3" spans="1:25" x14ac:dyDescent="0.25">
      <c r="A3" s="6">
        <v>0.528671</v>
      </c>
      <c r="B3" s="6">
        <v>1.0000000000000001E-5</v>
      </c>
      <c r="C3" s="6">
        <v>2.4414195419E-8</v>
      </c>
      <c r="E3" s="6">
        <v>0.53189500000000001</v>
      </c>
      <c r="F3" s="6">
        <v>1.0000000000000001E-5</v>
      </c>
      <c r="G3" s="6">
        <v>2.4424502544000001E-8</v>
      </c>
      <c r="I3" s="6">
        <v>0.538462</v>
      </c>
      <c r="J3" s="6">
        <v>3.0000000000000001E-5</v>
      </c>
      <c r="K3" s="6">
        <v>7.8041153474999996E-6</v>
      </c>
      <c r="M3" s="6">
        <v>0.53811799999999999</v>
      </c>
      <c r="N3" s="6">
        <v>3.0000000000000001E-5</v>
      </c>
      <c r="O3" s="6">
        <v>2.6100659595000002E-8</v>
      </c>
      <c r="T3" s="5" t="s">
        <v>91</v>
      </c>
      <c r="U3" s="2"/>
      <c r="V3">
        <v>38562</v>
      </c>
      <c r="W3">
        <v>39112</v>
      </c>
      <c r="X3">
        <v>18338</v>
      </c>
      <c r="Y3">
        <v>18281</v>
      </c>
    </row>
    <row r="4" spans="1:25" x14ac:dyDescent="0.25">
      <c r="A4" s="6">
        <v>3.6060253000000002</v>
      </c>
      <c r="B4" s="6">
        <v>0.80584759657000005</v>
      </c>
      <c r="C4" s="6">
        <v>0.44184534989000002</v>
      </c>
      <c r="E4" s="6">
        <v>3.6864418333</v>
      </c>
      <c r="F4" s="6">
        <v>0.79983792291</v>
      </c>
      <c r="G4" s="6">
        <v>0.37504153387</v>
      </c>
      <c r="I4" s="6">
        <v>3.7391999333000001</v>
      </c>
      <c r="J4" s="6">
        <v>0.80509514899000001</v>
      </c>
      <c r="K4" s="6">
        <v>0.14288385135000001</v>
      </c>
      <c r="M4" s="6">
        <v>3.7015507333</v>
      </c>
      <c r="N4" s="6">
        <v>0.80867163586000002</v>
      </c>
      <c r="O4" s="6">
        <v>0.28293934562</v>
      </c>
      <c r="T4" s="1" t="s">
        <v>92</v>
      </c>
      <c r="U4" s="2"/>
      <c r="V4">
        <v>3.02067</v>
      </c>
      <c r="W4">
        <v>3.0639599999999998</v>
      </c>
      <c r="X4">
        <v>2.6687099999999999</v>
      </c>
      <c r="Y4">
        <v>2.6307499999999999</v>
      </c>
    </row>
    <row r="5" spans="1:25" x14ac:dyDescent="0.25">
      <c r="A5" s="6">
        <v>6.6833796000000003</v>
      </c>
      <c r="B5" s="6">
        <v>9.0195096766000002E-2</v>
      </c>
      <c r="C5" s="6">
        <v>5.9732698251999998E-2</v>
      </c>
      <c r="E5" s="6">
        <v>6.8409886667000004</v>
      </c>
      <c r="F5" s="6">
        <v>8.9694449186000003E-2</v>
      </c>
      <c r="G5" s="6">
        <v>3.6725194938999998E-2</v>
      </c>
      <c r="I5" s="6">
        <v>6.9399378667000002</v>
      </c>
      <c r="J5" s="6">
        <v>0.10548271752000001</v>
      </c>
      <c r="K5" s="6">
        <v>8.6122432370999993E-2</v>
      </c>
      <c r="M5" s="6">
        <v>6.8649834667</v>
      </c>
      <c r="N5" s="6">
        <v>0.10775390197</v>
      </c>
      <c r="O5" s="6">
        <v>9.4943889845999996E-2</v>
      </c>
      <c r="T5" s="5" t="s">
        <v>93</v>
      </c>
      <c r="U5" s="2"/>
      <c r="V5">
        <v>294</v>
      </c>
      <c r="W5">
        <v>323</v>
      </c>
      <c r="X5">
        <v>264</v>
      </c>
      <c r="Y5">
        <v>280</v>
      </c>
    </row>
    <row r="6" spans="1:25" x14ac:dyDescent="0.25">
      <c r="A6" s="6">
        <v>9.7607339</v>
      </c>
      <c r="B6" s="6">
        <v>3.7032401396000003E-2</v>
      </c>
      <c r="C6" s="6">
        <v>2.6639061047999998E-2</v>
      </c>
      <c r="E6" s="6">
        <v>9.9955355000000008</v>
      </c>
      <c r="F6" s="6">
        <v>3.2603466737E-2</v>
      </c>
      <c r="G6" s="6">
        <v>2.5232684908E-2</v>
      </c>
      <c r="I6" s="6">
        <v>10.1406758</v>
      </c>
      <c r="J6" s="6">
        <v>3.1992974091999998E-2</v>
      </c>
      <c r="K6" s="6">
        <v>6.9216160658000001E-2</v>
      </c>
      <c r="M6" s="6">
        <v>10.028416200000001</v>
      </c>
      <c r="N6" s="6">
        <v>2.9526758625E-2</v>
      </c>
      <c r="O6" s="6">
        <v>4.2360979012999997E-2</v>
      </c>
      <c r="T6" s="5" t="s">
        <v>94</v>
      </c>
      <c r="U6" s="2"/>
      <c r="V6">
        <v>241</v>
      </c>
      <c r="W6">
        <v>294</v>
      </c>
      <c r="X6">
        <v>267</v>
      </c>
      <c r="Y6">
        <v>267</v>
      </c>
    </row>
    <row r="7" spans="1:25" x14ac:dyDescent="0.25">
      <c r="A7" s="6">
        <v>12.8380882</v>
      </c>
      <c r="B7" s="6">
        <v>1.7741758844000002E-2</v>
      </c>
      <c r="C7" s="6">
        <v>1.5571691223000001E-2</v>
      </c>
      <c r="E7" s="6">
        <v>13.150082333</v>
      </c>
      <c r="F7" s="6">
        <v>1.486631182E-2</v>
      </c>
      <c r="G7" s="6">
        <v>1.3465863289000001E-2</v>
      </c>
      <c r="I7" s="6">
        <v>13.341413733</v>
      </c>
      <c r="J7" s="6">
        <v>1.1668025845000001E-2</v>
      </c>
      <c r="K7" s="6">
        <v>5.8443244988999998E-2</v>
      </c>
      <c r="M7" s="6">
        <v>13.191848932999999</v>
      </c>
      <c r="N7" s="6">
        <v>9.6024522223000005E-3</v>
      </c>
      <c r="O7" s="6">
        <v>2.1001817440999999E-2</v>
      </c>
      <c r="T7" s="5" t="s">
        <v>95</v>
      </c>
      <c r="U7" s="2"/>
      <c r="V7">
        <v>310</v>
      </c>
      <c r="W7">
        <v>375</v>
      </c>
      <c r="X7">
        <v>3569</v>
      </c>
      <c r="Y7">
        <v>4390</v>
      </c>
    </row>
    <row r="8" spans="1:25" x14ac:dyDescent="0.25">
      <c r="A8" s="6">
        <v>15.915442499999999</v>
      </c>
      <c r="B8" s="6">
        <v>1.1874775099E-2</v>
      </c>
      <c r="C8" s="6">
        <v>2.0454920934E-2</v>
      </c>
      <c r="E8" s="6">
        <v>16.304629167000002</v>
      </c>
      <c r="F8" s="6">
        <v>1.1747179591000001E-2</v>
      </c>
      <c r="G8" s="6">
        <v>1.410217043E-2</v>
      </c>
      <c r="I8" s="6">
        <v>16.542151666999999</v>
      </c>
      <c r="J8" s="6">
        <v>8.3746314535000001E-3</v>
      </c>
      <c r="K8" s="6">
        <v>4.4558001138E-2</v>
      </c>
      <c r="M8" s="6">
        <v>16.355281667</v>
      </c>
      <c r="N8" s="6">
        <v>6.7561227362000001E-3</v>
      </c>
      <c r="O8" s="6">
        <v>1.6229651142999998E-2</v>
      </c>
      <c r="T8" s="5" t="s">
        <v>96</v>
      </c>
      <c r="U8" s="2"/>
      <c r="V8">
        <v>0</v>
      </c>
      <c r="W8">
        <v>0</v>
      </c>
      <c r="X8">
        <v>0</v>
      </c>
      <c r="Y8">
        <v>0</v>
      </c>
    </row>
    <row r="9" spans="1:25" x14ac:dyDescent="0.25">
      <c r="A9" s="6">
        <v>18.992796800000001</v>
      </c>
      <c r="B9" s="6">
        <v>9.0429776116000005E-3</v>
      </c>
      <c r="C9" s="6">
        <v>1.6220132253000001E-2</v>
      </c>
      <c r="E9" s="6">
        <v>19.459175999999999</v>
      </c>
      <c r="F9" s="6">
        <v>9.2022159805000003E-3</v>
      </c>
      <c r="G9" s="6">
        <v>1.9210457439E-2</v>
      </c>
      <c r="I9" s="6">
        <v>19.742889600000002</v>
      </c>
      <c r="J9" s="6">
        <v>6.6181544445000004E-3</v>
      </c>
      <c r="K9" s="6">
        <v>4.5470404015E-2</v>
      </c>
      <c r="M9" s="6">
        <v>19.5187144</v>
      </c>
      <c r="N9" s="6">
        <v>5.7864940102000002E-3</v>
      </c>
      <c r="O9" s="6">
        <v>1.6492067174000001E-2</v>
      </c>
      <c r="T9" s="5" t="s">
        <v>97</v>
      </c>
      <c r="U9" s="2"/>
      <c r="V9">
        <v>49713</v>
      </c>
      <c r="W9">
        <v>50200</v>
      </c>
      <c r="X9">
        <v>24736</v>
      </c>
      <c r="Y9">
        <v>24610</v>
      </c>
    </row>
    <row r="10" spans="1:25" x14ac:dyDescent="0.25">
      <c r="A10" s="6">
        <v>22.0701511</v>
      </c>
      <c r="B10" s="6">
        <v>6.6961841137999998E-3</v>
      </c>
      <c r="C10" s="6">
        <v>1.8871025592000001E-2</v>
      </c>
      <c r="E10" s="6">
        <v>22.613722833000001</v>
      </c>
      <c r="F10" s="6">
        <v>7.2314209896999996E-3</v>
      </c>
      <c r="G10" s="6">
        <v>1.6543765826E-2</v>
      </c>
      <c r="I10" s="6">
        <v>22.943627533000001</v>
      </c>
      <c r="J10" s="6">
        <v>4.7048491312000002E-3</v>
      </c>
      <c r="K10" s="6">
        <v>3.1304812328000003E-2</v>
      </c>
      <c r="M10" s="6">
        <v>22.682147133000001</v>
      </c>
      <c r="N10" s="6">
        <v>4.1912983640999997E-3</v>
      </c>
      <c r="O10" s="6">
        <v>1.4393391437999999E-2</v>
      </c>
      <c r="T10" s="5" t="s">
        <v>98</v>
      </c>
      <c r="U10" s="2"/>
      <c r="V10">
        <v>14170</v>
      </c>
      <c r="W10">
        <v>14202</v>
      </c>
      <c r="X10">
        <v>7133</v>
      </c>
      <c r="Y10">
        <v>7355</v>
      </c>
    </row>
    <row r="11" spans="1:25" x14ac:dyDescent="0.25">
      <c r="A11" s="6">
        <v>25.1475054</v>
      </c>
      <c r="B11" s="6">
        <v>4.7405228656000001E-3</v>
      </c>
      <c r="C11" s="6">
        <v>1.8375124454E-2</v>
      </c>
      <c r="E11" s="6">
        <v>25.768269666999998</v>
      </c>
      <c r="F11" s="6">
        <v>6.9520957154999997E-3</v>
      </c>
      <c r="G11" s="6">
        <v>1.9318584711000002E-2</v>
      </c>
      <c r="I11" s="6">
        <v>26.144365467</v>
      </c>
      <c r="J11" s="6">
        <v>3.2933943917999998E-3</v>
      </c>
      <c r="K11" s="6">
        <v>2.6232633266000002E-2</v>
      </c>
      <c r="M11" s="6">
        <v>25.845579867000001</v>
      </c>
      <c r="N11" s="6">
        <v>4.4415251322000001E-3</v>
      </c>
      <c r="O11" s="6">
        <v>1.839404834E-2</v>
      </c>
      <c r="T11" s="5" t="s">
        <v>99</v>
      </c>
      <c r="U11" s="2"/>
      <c r="V11">
        <v>36</v>
      </c>
      <c r="W11">
        <v>41</v>
      </c>
      <c r="X11">
        <v>15</v>
      </c>
      <c r="Y11">
        <v>8</v>
      </c>
    </row>
    <row r="12" spans="1:25" x14ac:dyDescent="0.25">
      <c r="A12" s="6">
        <v>28.2248597</v>
      </c>
      <c r="B12" s="6">
        <v>3.3637373468999999E-3</v>
      </c>
      <c r="C12" s="6">
        <v>1.8864751143999998E-2</v>
      </c>
      <c r="E12" s="6">
        <v>28.9228165</v>
      </c>
      <c r="F12" s="6">
        <v>6.5175897331999997E-3</v>
      </c>
      <c r="G12" s="6">
        <v>2.4460040195000001E-2</v>
      </c>
      <c r="I12" s="6">
        <v>29.345103399999999</v>
      </c>
      <c r="J12" s="6">
        <v>3.0424691048000002E-3</v>
      </c>
      <c r="K12" s="6">
        <v>3.3326809022999997E-2</v>
      </c>
      <c r="M12" s="6">
        <v>29.009012599999998</v>
      </c>
      <c r="N12" s="6">
        <v>4.9107003221999998E-3</v>
      </c>
      <c r="O12" s="6">
        <v>2.2287823040000002E-2</v>
      </c>
      <c r="T12" s="5" t="s">
        <v>100</v>
      </c>
      <c r="U12" s="2"/>
      <c r="V12">
        <v>86.391300000000001</v>
      </c>
      <c r="W12">
        <v>76.498599999999996</v>
      </c>
      <c r="X12">
        <v>13.2872</v>
      </c>
      <c r="Y12">
        <v>13.3932</v>
      </c>
    </row>
    <row r="13" spans="1:25" x14ac:dyDescent="0.25">
      <c r="A13" s="6">
        <v>31.302213999999999</v>
      </c>
      <c r="B13" s="6">
        <v>2.6127634275999998E-3</v>
      </c>
      <c r="C13" s="6">
        <v>1.9808115655E-2</v>
      </c>
      <c r="E13" s="6">
        <v>32.077363333000001</v>
      </c>
      <c r="F13" s="6">
        <v>5.5865054855999997E-3</v>
      </c>
      <c r="G13" s="6">
        <v>2.6874768638999999E-2</v>
      </c>
      <c r="I13" s="6">
        <v>32.545841332999998</v>
      </c>
      <c r="J13" s="6">
        <v>2.7915438178000001E-3</v>
      </c>
      <c r="K13" s="6">
        <v>2.8334237158E-2</v>
      </c>
      <c r="M13" s="6">
        <v>32.172445332999999</v>
      </c>
      <c r="N13" s="6">
        <v>4.5353601702000004E-3</v>
      </c>
      <c r="O13" s="6">
        <v>2.6509630829999999E-2</v>
      </c>
      <c r="T13" s="1" t="s">
        <v>101</v>
      </c>
      <c r="U13" s="2"/>
      <c r="V13">
        <v>0.305174</v>
      </c>
      <c r="W13">
        <v>0.30504500000000001</v>
      </c>
      <c r="X13">
        <v>0.28545500000000001</v>
      </c>
      <c r="Y13">
        <v>0.28545599999999999</v>
      </c>
    </row>
    <row r="14" spans="1:25" x14ac:dyDescent="0.25">
      <c r="A14" s="6">
        <v>34.379568300000003</v>
      </c>
      <c r="B14" s="6">
        <v>2.3624387877999998E-3</v>
      </c>
      <c r="C14" s="6">
        <v>2.6786937829000001E-2</v>
      </c>
      <c r="E14" s="6">
        <v>35.231910167000002</v>
      </c>
      <c r="F14" s="6">
        <v>4.8416380875999998E-3</v>
      </c>
      <c r="G14" s="6">
        <v>3.1676601414E-2</v>
      </c>
      <c r="I14" s="6">
        <v>35.746579267000001</v>
      </c>
      <c r="J14" s="6">
        <v>2.1642306002999999E-3</v>
      </c>
      <c r="K14" s="6">
        <v>3.5178107007999997E-2</v>
      </c>
      <c r="M14" s="6">
        <v>35.335878067000003</v>
      </c>
      <c r="N14" s="6">
        <v>4.2225767101000001E-3</v>
      </c>
      <c r="O14" s="6">
        <v>3.0999936105999999E-2</v>
      </c>
      <c r="T14" s="5" t="s">
        <v>102</v>
      </c>
      <c r="U14" s="2"/>
      <c r="V14">
        <v>0</v>
      </c>
      <c r="W14">
        <v>0</v>
      </c>
      <c r="X14">
        <v>0</v>
      </c>
      <c r="Y14">
        <v>0</v>
      </c>
    </row>
    <row r="15" spans="1:25" x14ac:dyDescent="0.25">
      <c r="A15" s="6">
        <v>37.456922599999999</v>
      </c>
      <c r="B15" s="6">
        <v>1.8461442182999999E-3</v>
      </c>
      <c r="C15" s="6">
        <v>2.2442065542000001E-2</v>
      </c>
      <c r="E15" s="6">
        <v>38.386457</v>
      </c>
      <c r="F15" s="6">
        <v>3.1812045127000001E-3</v>
      </c>
      <c r="G15" s="6">
        <v>1.9082057829E-2</v>
      </c>
      <c r="I15" s="6">
        <v>38.947317200000001</v>
      </c>
      <c r="J15" s="6">
        <v>1.7878426698E-3</v>
      </c>
      <c r="K15" s="6">
        <v>3.1969310564E-2</v>
      </c>
      <c r="M15" s="6">
        <v>38.499310800000003</v>
      </c>
      <c r="N15" s="6">
        <v>2.5022676801E-3</v>
      </c>
      <c r="O15" s="6">
        <v>2.0120920180000001E-2</v>
      </c>
      <c r="T15" s="1" t="s">
        <v>103</v>
      </c>
      <c r="U15" s="2"/>
      <c r="V15">
        <v>0.28752800000000001</v>
      </c>
      <c r="W15">
        <v>0.21477099999999999</v>
      </c>
      <c r="X15">
        <v>0.252299</v>
      </c>
      <c r="Y15">
        <v>0.97721100000000005</v>
      </c>
    </row>
    <row r="16" spans="1:25" x14ac:dyDescent="0.25">
      <c r="A16" s="6">
        <v>40.534276900000002</v>
      </c>
      <c r="B16" s="6">
        <v>1.0482344289999999E-3</v>
      </c>
      <c r="C16" s="6">
        <v>1.9724057579999999E-2</v>
      </c>
      <c r="E16" s="6">
        <v>41.541003832999998</v>
      </c>
      <c r="F16" s="6">
        <v>1.7069877873E-3</v>
      </c>
      <c r="G16" s="6">
        <v>1.2382416780999999E-2</v>
      </c>
      <c r="I16" s="6">
        <v>42.148055133</v>
      </c>
      <c r="J16" s="6">
        <v>1.5055517220000001E-3</v>
      </c>
      <c r="K16" s="6">
        <v>2.2244730322999999E-2</v>
      </c>
      <c r="M16" s="6">
        <v>41.662743532999997</v>
      </c>
      <c r="N16" s="6">
        <v>1.7203090300999999E-3</v>
      </c>
      <c r="O16" s="6">
        <v>1.2776011865000001E-2</v>
      </c>
      <c r="T16" s="5" t="s">
        <v>104</v>
      </c>
      <c r="U16" s="2"/>
      <c r="V16" s="6">
        <v>2.8376799999999999E-16</v>
      </c>
      <c r="W16" s="6">
        <v>2.1196200000000001E-16</v>
      </c>
      <c r="X16" s="6">
        <v>2.4899899999999999E-16</v>
      </c>
      <c r="Y16" s="6">
        <v>9.6443200000000001E-16</v>
      </c>
    </row>
    <row r="17" spans="1:25" x14ac:dyDescent="0.25">
      <c r="A17" s="6">
        <v>43.611631199999998</v>
      </c>
      <c r="B17" s="6">
        <v>1.1421061689E-3</v>
      </c>
      <c r="C17" s="6">
        <v>2.1158171832999999E-2</v>
      </c>
      <c r="E17" s="6">
        <v>44.695550666999999</v>
      </c>
      <c r="F17" s="6">
        <v>1.2569637343E-3</v>
      </c>
      <c r="G17" s="6">
        <v>9.3341900145999992E-3</v>
      </c>
      <c r="I17" s="6">
        <v>45.348793067000003</v>
      </c>
      <c r="J17" s="6">
        <v>1.4741860611E-3</v>
      </c>
      <c r="K17" s="6">
        <v>2.4415631627000001E-2</v>
      </c>
      <c r="M17" s="6">
        <v>44.826176267000001</v>
      </c>
      <c r="N17" s="6">
        <v>6.8812361202000001E-4</v>
      </c>
      <c r="O17" s="6">
        <v>6.7887293592999998E-3</v>
      </c>
      <c r="T17" s="5" t="s">
        <v>105</v>
      </c>
      <c r="U17" s="2"/>
      <c r="V17">
        <v>360.81400000000002</v>
      </c>
      <c r="W17">
        <v>491.303</v>
      </c>
      <c r="X17">
        <v>979.79700000000003</v>
      </c>
      <c r="Y17">
        <v>190.53</v>
      </c>
    </row>
    <row r="18" spans="1:25" x14ac:dyDescent="0.25">
      <c r="A18" s="6">
        <v>46.688985500000001</v>
      </c>
      <c r="B18" s="6">
        <v>8.2920036922999997E-4</v>
      </c>
      <c r="C18" s="6">
        <v>2.4290000406999999E-2</v>
      </c>
      <c r="E18" s="6">
        <v>47.850097499999997</v>
      </c>
      <c r="F18" s="6">
        <v>9.0004810602000004E-4</v>
      </c>
      <c r="G18" s="6">
        <v>1.7538404843999999E-2</v>
      </c>
      <c r="I18" s="6">
        <v>48.549531000000002</v>
      </c>
      <c r="J18" s="6">
        <v>1.3487234176E-3</v>
      </c>
      <c r="K18" s="6">
        <v>3.1753301003999999E-2</v>
      </c>
      <c r="M18" s="6">
        <v>47.989609000000002</v>
      </c>
      <c r="N18" s="6">
        <v>9.6962872602999995E-4</v>
      </c>
      <c r="O18" s="6">
        <v>1.3031354618E-2</v>
      </c>
    </row>
    <row r="19" spans="1:25" x14ac:dyDescent="0.25">
      <c r="A19" s="6">
        <v>49.766339799999997</v>
      </c>
      <c r="B19" s="6">
        <v>7.509739193E-4</v>
      </c>
      <c r="C19" s="6">
        <v>2.2011960660999998E-2</v>
      </c>
      <c r="E19" s="6">
        <v>51.004644333000002</v>
      </c>
      <c r="F19" s="6">
        <v>6.8279511490999996E-4</v>
      </c>
      <c r="G19" s="6">
        <v>3.9574044490999997E-3</v>
      </c>
      <c r="I19" s="6">
        <v>51.750268933000001</v>
      </c>
      <c r="J19" s="6">
        <v>1.1918951132E-3</v>
      </c>
      <c r="K19" s="6">
        <v>2.0660155598E-2</v>
      </c>
      <c r="M19" s="6">
        <v>51.153041733000002</v>
      </c>
      <c r="N19" s="6">
        <v>4.3789684400999997E-4</v>
      </c>
      <c r="O19" s="6">
        <v>4.7710178692999998E-3</v>
      </c>
    </row>
    <row r="20" spans="1:25" x14ac:dyDescent="0.25">
      <c r="A20" s="6">
        <v>52.8436941</v>
      </c>
      <c r="B20" s="6">
        <v>6.7274746937000002E-4</v>
      </c>
      <c r="C20" s="6">
        <v>1.7007953924999999E-2</v>
      </c>
      <c r="E20" s="6">
        <v>54.159191167000003</v>
      </c>
      <c r="F20" s="6">
        <v>5.8968669015000005E-4</v>
      </c>
      <c r="G20" s="6">
        <v>4.9589800250000003E-3</v>
      </c>
      <c r="I20" s="6">
        <v>54.951006866999997</v>
      </c>
      <c r="J20" s="6">
        <v>1.0977981306000001E-3</v>
      </c>
      <c r="K20" s="6">
        <v>5.0561506099000002E-2</v>
      </c>
      <c r="M20" s="6">
        <v>54.316474466999999</v>
      </c>
      <c r="N20" s="6">
        <v>5.0045353601999997E-4</v>
      </c>
      <c r="O20" s="6">
        <v>6.3891282609000004E-3</v>
      </c>
    </row>
    <row r="21" spans="1:25" x14ac:dyDescent="0.25">
      <c r="A21" s="6">
        <v>55.921048399999997</v>
      </c>
      <c r="B21" s="6">
        <v>7.8226449926999998E-4</v>
      </c>
      <c r="C21" s="6">
        <v>4.3891376655000001E-2</v>
      </c>
      <c r="E21" s="6">
        <v>57.313738000000001</v>
      </c>
      <c r="F21" s="6">
        <v>1.0086746016000001E-3</v>
      </c>
      <c r="G21" s="6">
        <v>7.8328891167999994E-3</v>
      </c>
      <c r="I21" s="6">
        <v>58.151744800000003</v>
      </c>
      <c r="J21" s="6">
        <v>7.8414152186000001E-4</v>
      </c>
      <c r="K21" s="6">
        <v>3.3555320829E-2</v>
      </c>
      <c r="M21" s="6">
        <v>57.4799072</v>
      </c>
      <c r="N21" s="6">
        <v>5.9428857402000004E-4</v>
      </c>
      <c r="O21" s="6">
        <v>4.2534156889000004E-3</v>
      </c>
    </row>
    <row r="22" spans="1:25" x14ac:dyDescent="0.25">
      <c r="A22" s="6">
        <v>58.9984027</v>
      </c>
      <c r="B22" s="6">
        <v>5.6323043947999999E-4</v>
      </c>
      <c r="C22" s="6">
        <v>2.4961805821999999E-2</v>
      </c>
      <c r="E22" s="6">
        <v>60.468284832999998</v>
      </c>
      <c r="F22" s="6">
        <v>5.8968669015000005E-4</v>
      </c>
      <c r="G22" s="6">
        <v>1.339073352E-2</v>
      </c>
      <c r="I22" s="6">
        <v>61.352482733000002</v>
      </c>
      <c r="J22" s="6">
        <v>8.4687284361000003E-4</v>
      </c>
      <c r="K22" s="6">
        <v>3.7505116720000002E-2</v>
      </c>
      <c r="M22" s="6">
        <v>60.643339933</v>
      </c>
      <c r="N22" s="6">
        <v>3.1278346001E-4</v>
      </c>
      <c r="O22" s="6">
        <v>1.3957510423000001E-2</v>
      </c>
    </row>
    <row r="23" spans="1:25" x14ac:dyDescent="0.25">
      <c r="A23" s="6">
        <v>62.075757000000003</v>
      </c>
      <c r="B23" s="6">
        <v>3.2855108969000001E-4</v>
      </c>
      <c r="C23" s="6">
        <v>2.3645221506E-2</v>
      </c>
      <c r="E23" s="6">
        <v>63.622831667</v>
      </c>
      <c r="F23" s="6">
        <v>6.6727704412000005E-4</v>
      </c>
      <c r="G23" s="6">
        <v>1.2990318225E-2</v>
      </c>
      <c r="I23" s="6">
        <v>64.553220667000005</v>
      </c>
      <c r="J23" s="6">
        <v>9.4096982623000005E-4</v>
      </c>
      <c r="K23" s="6">
        <v>1.8815696002000001E-2</v>
      </c>
      <c r="M23" s="6">
        <v>63.806772666999997</v>
      </c>
      <c r="N23" s="6">
        <v>1.032185418E-3</v>
      </c>
      <c r="O23" s="6">
        <v>1.0394874791E-2</v>
      </c>
    </row>
    <row r="24" spans="1:25" x14ac:dyDescent="0.25">
      <c r="A24" s="6">
        <v>65.153111300000006</v>
      </c>
      <c r="B24" s="6">
        <v>3.1290579970999998E-4</v>
      </c>
      <c r="C24" s="6">
        <v>1.626422429E-2</v>
      </c>
      <c r="E24" s="6">
        <v>66.777378499999998</v>
      </c>
      <c r="F24" s="6">
        <v>1.8621684952000001E-4</v>
      </c>
      <c r="G24" s="6">
        <v>4.0679497477000004E-3</v>
      </c>
      <c r="I24" s="6">
        <v>67.753958600000004</v>
      </c>
      <c r="J24" s="6">
        <v>6.5867887835999997E-4</v>
      </c>
      <c r="K24" s="6">
        <v>1.6468145024E-2</v>
      </c>
      <c r="M24" s="6">
        <v>66.970205399999998</v>
      </c>
      <c r="N24" s="6">
        <v>3.7534015201000001E-4</v>
      </c>
      <c r="O24" s="6">
        <v>1.3013319062E-2</v>
      </c>
    </row>
    <row r="25" spans="1:25" x14ac:dyDescent="0.25">
      <c r="A25" s="6">
        <v>68.230465600000002</v>
      </c>
      <c r="B25" s="6">
        <v>7.8226449927000001E-5</v>
      </c>
      <c r="C25" s="6">
        <v>1.5634118321E-3</v>
      </c>
      <c r="E25" s="6">
        <v>69.931925332999995</v>
      </c>
      <c r="F25" s="6">
        <v>7.7590353967000005E-5</v>
      </c>
      <c r="G25" s="6">
        <v>4.6147655105999996E-3</v>
      </c>
      <c r="I25" s="6">
        <v>70.954696533000003</v>
      </c>
      <c r="J25" s="6">
        <v>5.0185057399000004E-4</v>
      </c>
      <c r="K25" s="6">
        <v>5.6478043461000004E-3</v>
      </c>
      <c r="M25" s="6">
        <v>70.133638133000005</v>
      </c>
      <c r="N25" s="6">
        <v>2.8150511400999999E-4</v>
      </c>
      <c r="O25" s="6">
        <v>2.4727764900000001E-3</v>
      </c>
    </row>
    <row r="26" spans="1:25" x14ac:dyDescent="0.25">
      <c r="A26" s="6">
        <v>71.307819899999998</v>
      </c>
      <c r="B26" s="6">
        <v>7.8226449927000001E-5</v>
      </c>
      <c r="C26" s="6">
        <v>4.2806873680000003E-3</v>
      </c>
      <c r="E26" s="6">
        <v>82.550112666999993</v>
      </c>
      <c r="F26" s="6">
        <v>1.5518070793000002E-5</v>
      </c>
      <c r="G26" s="6">
        <v>0</v>
      </c>
      <c r="I26" s="6">
        <v>74.155434467000006</v>
      </c>
      <c r="J26" s="6">
        <v>4.3911925224000001E-4</v>
      </c>
      <c r="K26" s="6">
        <v>3.8254781606000001E-3</v>
      </c>
      <c r="M26" s="6">
        <v>79.623936333000003</v>
      </c>
      <c r="N26" s="6">
        <v>3.1278346001000001E-5</v>
      </c>
      <c r="O26" s="6">
        <v>0</v>
      </c>
    </row>
    <row r="27" spans="1:25" x14ac:dyDescent="0.25">
      <c r="A27" s="6">
        <v>77.462528500000005</v>
      </c>
      <c r="B27" s="6">
        <v>3.1290579970999998E-5</v>
      </c>
      <c r="C27" s="6">
        <v>0</v>
      </c>
      <c r="E27" s="6">
        <v>92.013753167000004</v>
      </c>
      <c r="F27" s="6">
        <v>1.5518070793000002E-5</v>
      </c>
      <c r="G27" s="6">
        <v>0</v>
      </c>
      <c r="I27" s="6">
        <v>77.356172400000005</v>
      </c>
      <c r="J27" s="6">
        <v>5.3321623486999995E-4</v>
      </c>
      <c r="K27" s="6">
        <v>5.5875116824000001E-3</v>
      </c>
      <c r="M27" s="6">
        <v>82.787369067</v>
      </c>
      <c r="N27" s="6">
        <v>3.1278346001000001E-5</v>
      </c>
      <c r="O27" s="6">
        <v>0</v>
      </c>
    </row>
    <row r="28" spans="1:25" x14ac:dyDescent="0.25">
      <c r="A28" s="6">
        <v>92.849299999999999</v>
      </c>
      <c r="B28" s="6">
        <v>1.5645289984999999E-5</v>
      </c>
      <c r="C28" s="6">
        <v>2.3925911510999998E-6</v>
      </c>
      <c r="E28" s="6">
        <v>95.168300000000002</v>
      </c>
      <c r="F28" s="6">
        <v>3.1036141586999997E-5</v>
      </c>
      <c r="G28" s="6">
        <v>0</v>
      </c>
      <c r="I28" s="6">
        <v>80.556910333000005</v>
      </c>
      <c r="J28" s="6">
        <v>3.7638793048999999E-4</v>
      </c>
      <c r="K28" s="6">
        <v>4.0240263394000003E-3</v>
      </c>
      <c r="M28" s="6">
        <v>95.441100000000006</v>
      </c>
      <c r="N28" s="6">
        <v>9.3835038002999997E-5</v>
      </c>
      <c r="O28" s="6">
        <v>9.5267407521999999E-6</v>
      </c>
    </row>
    <row r="29" spans="1:25" x14ac:dyDescent="0.25">
      <c r="I29" s="6">
        <v>83.757648266999993</v>
      </c>
      <c r="J29" s="6">
        <v>4.3911925224000001E-4</v>
      </c>
      <c r="K29" s="6">
        <v>4.1473522425000001E-3</v>
      </c>
    </row>
    <row r="30" spans="1:25" x14ac:dyDescent="0.25">
      <c r="I30" s="6">
        <v>86.958386200000007</v>
      </c>
      <c r="J30" s="6">
        <v>5.0185057399000004E-4</v>
      </c>
      <c r="K30" s="6">
        <v>3.7493162590000002E-3</v>
      </c>
    </row>
    <row r="31" spans="1:25" x14ac:dyDescent="0.25">
      <c r="I31" s="6">
        <v>90.159124133000006</v>
      </c>
      <c r="J31" s="6">
        <v>6.2731321748999994E-5</v>
      </c>
      <c r="K31" s="6">
        <v>2.9981897322999999E-4</v>
      </c>
    </row>
    <row r="32" spans="1:25" x14ac:dyDescent="0.25">
      <c r="I32" s="6">
        <v>93.359862066999995</v>
      </c>
      <c r="J32" s="6">
        <v>6.2731321748999994E-5</v>
      </c>
      <c r="K32" s="6">
        <v>1.1184158617000001E-4</v>
      </c>
    </row>
    <row r="33" spans="1:14" x14ac:dyDescent="0.25">
      <c r="I33" s="6">
        <v>96.560599999999994</v>
      </c>
      <c r="J33" s="6">
        <v>1.8819396525000001E-4</v>
      </c>
      <c r="K33" s="6">
        <v>8.3579439199000002E-2</v>
      </c>
    </row>
    <row r="35" spans="1:14" x14ac:dyDescent="0.25">
      <c r="A35" s="5" t="s">
        <v>87</v>
      </c>
      <c r="B35" s="5"/>
      <c r="E35" s="5" t="s">
        <v>87</v>
      </c>
      <c r="F35" s="5"/>
      <c r="I35" s="5" t="s">
        <v>87</v>
      </c>
      <c r="J35" s="5"/>
      <c r="M35" s="5" t="s">
        <v>87</v>
      </c>
      <c r="N35" s="5"/>
    </row>
    <row r="36" spans="1:14" x14ac:dyDescent="0.25">
      <c r="A36" s="5" t="s">
        <v>88</v>
      </c>
      <c r="B36" s="5" t="s">
        <v>89</v>
      </c>
      <c r="E36" s="5" t="s">
        <v>88</v>
      </c>
      <c r="F36" s="5" t="s">
        <v>89</v>
      </c>
      <c r="I36" s="5" t="s">
        <v>88</v>
      </c>
      <c r="J36" s="5" t="s">
        <v>89</v>
      </c>
      <c r="M36" s="5" t="s">
        <v>88</v>
      </c>
      <c r="N36" s="5" t="s">
        <v>89</v>
      </c>
    </row>
    <row r="37" spans="1:14" x14ac:dyDescent="0.25">
      <c r="A37" s="6">
        <v>0.528671</v>
      </c>
      <c r="B37" s="6">
        <v>-98399.817943999995</v>
      </c>
      <c r="E37" s="6">
        <v>0.53189500000000001</v>
      </c>
      <c r="F37" s="6">
        <v>-102691.35236999999</v>
      </c>
      <c r="I37" s="6">
        <v>0.538462</v>
      </c>
      <c r="J37" s="6">
        <v>-35718.083381999997</v>
      </c>
      <c r="M37" s="6">
        <v>0.53811799999999999</v>
      </c>
      <c r="N37" s="6">
        <v>-34205.615519999999</v>
      </c>
    </row>
    <row r="38" spans="1:14" x14ac:dyDescent="0.25">
      <c r="A38" s="6">
        <v>0.62806596502000001</v>
      </c>
      <c r="B38" s="6">
        <v>-96142.292023000002</v>
      </c>
      <c r="E38" s="6">
        <v>0.63228777928000002</v>
      </c>
      <c r="F38" s="6">
        <v>-100240.11135000001</v>
      </c>
      <c r="I38" s="6">
        <v>0.64014234506000001</v>
      </c>
      <c r="J38" s="6">
        <v>-34883.618354999999</v>
      </c>
      <c r="M38" s="6">
        <v>0.63949838192999997</v>
      </c>
      <c r="N38" s="6">
        <v>-33318.996428999999</v>
      </c>
    </row>
    <row r="39" spans="1:14" x14ac:dyDescent="0.25">
      <c r="A39" s="6">
        <v>0.74614808910999997</v>
      </c>
      <c r="B39" s="6">
        <v>-80347.061157000004</v>
      </c>
      <c r="E39" s="6">
        <v>0.75162924228000005</v>
      </c>
      <c r="F39" s="6">
        <v>-83997.845650000003</v>
      </c>
      <c r="I39" s="6">
        <v>0.76102347415000005</v>
      </c>
      <c r="J39" s="6">
        <v>-29958.78458</v>
      </c>
      <c r="M39" s="6">
        <v>0.75997863014</v>
      </c>
      <c r="N39" s="6">
        <v>-28416.514396999999</v>
      </c>
    </row>
    <row r="40" spans="1:14" x14ac:dyDescent="0.25">
      <c r="A40" s="6">
        <v>0.88643072845000004</v>
      </c>
      <c r="B40" s="6">
        <v>24199.485778999999</v>
      </c>
      <c r="E40" s="6">
        <v>0.89349586748999998</v>
      </c>
      <c r="F40" s="6">
        <v>41253.864764999998</v>
      </c>
      <c r="I40" s="6">
        <v>0.90473116280999999</v>
      </c>
      <c r="J40" s="6">
        <v>-17240.643500999999</v>
      </c>
      <c r="M40" s="6">
        <v>0.9031571222</v>
      </c>
      <c r="N40" s="6">
        <v>-15698.373318</v>
      </c>
    </row>
    <row r="41" spans="1:14" x14ac:dyDescent="0.25">
      <c r="A41" s="6">
        <v>1.0530877822</v>
      </c>
      <c r="B41" s="6">
        <v>66772.103310000006</v>
      </c>
      <c r="E41" s="6">
        <v>1.0621391776</v>
      </c>
      <c r="F41" s="6">
        <v>68761.408328999998</v>
      </c>
      <c r="I41" s="6">
        <v>1.075575859</v>
      </c>
      <c r="J41" s="6">
        <v>1460.313797</v>
      </c>
      <c r="M41" s="6">
        <v>1.0733101629999999</v>
      </c>
      <c r="N41" s="6">
        <v>1758.3370209</v>
      </c>
    </row>
    <row r="42" spans="1:14" x14ac:dyDescent="0.25">
      <c r="A42" s="6">
        <v>1.2510778805</v>
      </c>
      <c r="B42" s="6">
        <v>73857.605456999998</v>
      </c>
      <c r="E42" s="6">
        <v>1.2626131508</v>
      </c>
      <c r="F42" s="6">
        <v>68441.033362999995</v>
      </c>
      <c r="I42" s="6">
        <v>1.2786819733000001</v>
      </c>
      <c r="J42" s="6">
        <v>14565.885066999999</v>
      </c>
      <c r="M42" s="6">
        <v>1.2755197048</v>
      </c>
      <c r="N42" s="6">
        <v>16182.661056999999</v>
      </c>
    </row>
    <row r="43" spans="1:14" x14ac:dyDescent="0.25">
      <c r="A43" s="6">
        <v>1.4862919213000001</v>
      </c>
      <c r="B43" s="6">
        <v>75004.994869000002</v>
      </c>
      <c r="E43" s="6">
        <v>1.5009256812</v>
      </c>
      <c r="F43" s="6">
        <v>69729.983806999997</v>
      </c>
      <c r="I43" s="6">
        <v>1.5201415828</v>
      </c>
      <c r="J43" s="6">
        <v>23931.264877000001</v>
      </c>
      <c r="M43" s="6">
        <v>1.5158251301000001</v>
      </c>
      <c r="N43" s="6">
        <v>24043.023585999999</v>
      </c>
    </row>
    <row r="44" spans="1:14" x14ac:dyDescent="0.25">
      <c r="A44" s="6">
        <v>1.7657283450000001</v>
      </c>
      <c r="B44" s="6">
        <v>66637.992859000005</v>
      </c>
      <c r="E44" s="6">
        <v>1.7842186256000001</v>
      </c>
      <c r="F44" s="6">
        <v>62167.644501000002</v>
      </c>
      <c r="I44" s="6">
        <v>1.8071971608999999</v>
      </c>
      <c r="J44" s="6">
        <v>26442.110538000001</v>
      </c>
      <c r="M44" s="6">
        <v>1.801403629</v>
      </c>
      <c r="N44" s="6">
        <v>26769.936085000001</v>
      </c>
    </row>
    <row r="45" spans="1:14" x14ac:dyDescent="0.25">
      <c r="A45" s="6">
        <v>2.0977013624</v>
      </c>
      <c r="B45" s="6">
        <v>58941.543102000003</v>
      </c>
      <c r="E45" s="6">
        <v>2.1209818338000002</v>
      </c>
      <c r="F45" s="6">
        <v>55380.165577</v>
      </c>
      <c r="I45" s="6">
        <v>2.1484588114999998</v>
      </c>
      <c r="J45" s="6">
        <v>25995.075702999999</v>
      </c>
      <c r="M45" s="6">
        <v>2.1407845601000002</v>
      </c>
      <c r="N45" s="6">
        <v>25913.119316</v>
      </c>
    </row>
    <row r="46" spans="1:14" x14ac:dyDescent="0.25">
      <c r="A46" s="6">
        <v>2.4920883318999998</v>
      </c>
      <c r="B46" s="6">
        <v>32886.862755000002</v>
      </c>
      <c r="E46" s="6">
        <v>2.5213075769</v>
      </c>
      <c r="F46" s="6">
        <v>29996.037483</v>
      </c>
      <c r="I46" s="6">
        <v>2.5541625254999998</v>
      </c>
      <c r="J46" s="6">
        <v>14148.652554</v>
      </c>
      <c r="M46" s="6">
        <v>2.5441041969999998</v>
      </c>
      <c r="N46" s="6">
        <v>14305.114745999999</v>
      </c>
    </row>
    <row r="47" spans="1:14" x14ac:dyDescent="0.25">
      <c r="A47" s="6">
        <v>2.9606236451000001</v>
      </c>
      <c r="B47" s="6">
        <v>29660.761355999999</v>
      </c>
      <c r="E47" s="6">
        <v>2.9971929960999999</v>
      </c>
      <c r="F47" s="6">
        <v>26859.343052</v>
      </c>
      <c r="I47" s="6">
        <v>3.0364772050000002</v>
      </c>
      <c r="J47" s="6">
        <v>7927.4177551000002</v>
      </c>
      <c r="M47" s="6">
        <v>3.0234084669999999</v>
      </c>
      <c r="N47" s="6">
        <v>8225.4409790000009</v>
      </c>
    </row>
    <row r="48" spans="1:14" x14ac:dyDescent="0.25">
      <c r="A48" s="6">
        <v>3.5172478663</v>
      </c>
      <c r="B48" s="6">
        <v>20481.646060999999</v>
      </c>
      <c r="E48" s="6">
        <v>3.5628996390999998</v>
      </c>
      <c r="F48" s="6">
        <v>17464.160919000002</v>
      </c>
      <c r="I48" s="6">
        <v>3.6098696635</v>
      </c>
      <c r="J48" s="6">
        <v>4664.0634536999996</v>
      </c>
      <c r="M48" s="6">
        <v>3.5930127269000001</v>
      </c>
      <c r="N48" s="6">
        <v>6414.9498940000003</v>
      </c>
    </row>
    <row r="49" spans="1:14" x14ac:dyDescent="0.25">
      <c r="A49" s="6">
        <v>4.1785225128999999</v>
      </c>
      <c r="B49" s="6">
        <v>15594.065189000001</v>
      </c>
      <c r="E49" s="6">
        <v>4.2353808563999999</v>
      </c>
      <c r="F49" s="6">
        <v>12964.010238999999</v>
      </c>
      <c r="I49" s="6">
        <v>4.2915385519000004</v>
      </c>
      <c r="J49" s="6">
        <v>2145.7672118999999</v>
      </c>
      <c r="M49" s="6">
        <v>4.2699293187</v>
      </c>
      <c r="N49" s="6">
        <v>2756.7148209000002</v>
      </c>
    </row>
    <row r="50" spans="1:14" x14ac:dyDescent="0.25">
      <c r="A50" s="6">
        <v>4.9641228181999999</v>
      </c>
      <c r="B50" s="6">
        <v>13381.242752</v>
      </c>
      <c r="E50" s="6">
        <v>5.0347898665999997</v>
      </c>
      <c r="F50" s="6">
        <v>10676.681995000001</v>
      </c>
      <c r="I50" s="6">
        <v>5.1019302245000002</v>
      </c>
      <c r="J50" s="6">
        <v>998.37779998999997</v>
      </c>
      <c r="M50" s="6">
        <v>5.0743756764999999</v>
      </c>
      <c r="N50" s="6">
        <v>1691.2817955</v>
      </c>
    </row>
    <row r="51" spans="1:14" x14ac:dyDescent="0.25">
      <c r="A51" s="6">
        <v>5.8974231389999998</v>
      </c>
      <c r="B51" s="6">
        <v>11771.917342999999</v>
      </c>
      <c r="E51" s="6">
        <v>5.9850837174000002</v>
      </c>
      <c r="F51" s="6">
        <v>9328.1269073000003</v>
      </c>
      <c r="I51" s="6">
        <v>6.0653520178000004</v>
      </c>
      <c r="J51" s="6">
        <v>730.15689850000001</v>
      </c>
      <c r="M51" s="6">
        <v>6.0303781594999997</v>
      </c>
      <c r="N51" s="6">
        <v>1206.9940567000001</v>
      </c>
    </row>
    <row r="52" spans="1:14" x14ac:dyDescent="0.25">
      <c r="A52" s="6">
        <v>7.0061924239</v>
      </c>
      <c r="B52" s="6">
        <v>10192.394257</v>
      </c>
      <c r="E52" s="6">
        <v>7.1147412410999999</v>
      </c>
      <c r="F52" s="6">
        <v>8165.8363342000002</v>
      </c>
      <c r="I52" s="6">
        <v>7.2107013387999999</v>
      </c>
      <c r="J52" s="6">
        <v>581.14528656000005</v>
      </c>
      <c r="M52" s="6">
        <v>7.1664896461999996</v>
      </c>
      <c r="N52" s="6">
        <v>961.12489700000003</v>
      </c>
    </row>
    <row r="53" spans="1:14" x14ac:dyDescent="0.25">
      <c r="A53" s="6">
        <v>8.3234204369999993</v>
      </c>
      <c r="B53" s="6">
        <v>9052.4554253000006</v>
      </c>
      <c r="E53" s="6">
        <v>8.4576165211000003</v>
      </c>
      <c r="F53" s="6">
        <v>7465.4817580999998</v>
      </c>
      <c r="I53" s="6">
        <v>8.5723324292999994</v>
      </c>
      <c r="J53" s="6">
        <v>528.99122237999995</v>
      </c>
      <c r="M53" s="6">
        <v>8.5166423217999991</v>
      </c>
      <c r="N53" s="6">
        <v>774.86038208000002</v>
      </c>
    </row>
    <row r="54" spans="1:14" x14ac:dyDescent="0.25">
      <c r="A54" s="6">
        <v>9.8882993185999997</v>
      </c>
      <c r="B54" s="6">
        <v>7808.2084655999997</v>
      </c>
      <c r="E54" s="6">
        <v>10.053953446</v>
      </c>
      <c r="F54" s="6">
        <v>6385.1475716000004</v>
      </c>
      <c r="I54" s="6">
        <v>10.191086805999999</v>
      </c>
      <c r="J54" s="6">
        <v>394.88077163999998</v>
      </c>
      <c r="M54" s="6">
        <v>10.121161129000001</v>
      </c>
      <c r="N54" s="6">
        <v>506.63948059000001</v>
      </c>
    </row>
    <row r="55" spans="1:14" x14ac:dyDescent="0.25">
      <c r="A55" s="6">
        <v>11.747389688</v>
      </c>
      <c r="B55" s="6">
        <v>6780.0283431999997</v>
      </c>
      <c r="E55" s="6">
        <v>11.951591755999999</v>
      </c>
      <c r="F55" s="6">
        <v>5766.749382</v>
      </c>
      <c r="I55" s="6">
        <v>12.115518285</v>
      </c>
      <c r="J55" s="6">
        <v>275.67148208999998</v>
      </c>
      <c r="M55" s="6">
        <v>12.02796815</v>
      </c>
      <c r="N55" s="6">
        <v>394.88077163999998</v>
      </c>
    </row>
    <row r="56" spans="1:14" x14ac:dyDescent="0.25">
      <c r="A56" s="6">
        <v>13.956005986999999</v>
      </c>
      <c r="B56" s="6">
        <v>5751.8482207999996</v>
      </c>
      <c r="E56" s="6">
        <v>14.207400728</v>
      </c>
      <c r="F56" s="6">
        <v>5088.7465476999996</v>
      </c>
      <c r="I56" s="6">
        <v>14.403349329999999</v>
      </c>
      <c r="J56" s="6">
        <v>275.67148208999998</v>
      </c>
      <c r="M56" s="6">
        <v>14.294013896999999</v>
      </c>
      <c r="N56" s="6">
        <v>357.62786864999998</v>
      </c>
    </row>
    <row r="57" spans="1:14" x14ac:dyDescent="0.25">
      <c r="A57" s="6">
        <v>16.579862274</v>
      </c>
      <c r="B57" s="6">
        <v>4895.0314521999999</v>
      </c>
      <c r="E57" s="6">
        <v>16.888983456999998</v>
      </c>
      <c r="F57" s="6">
        <v>4403.2931328000004</v>
      </c>
      <c r="I57" s="6">
        <v>17.123202411000001</v>
      </c>
      <c r="J57" s="6">
        <v>201.16567612</v>
      </c>
      <c r="M57" s="6">
        <v>16.986978242999999</v>
      </c>
      <c r="N57" s="6">
        <v>327.82554626000001</v>
      </c>
    </row>
    <row r="58" spans="1:14" x14ac:dyDescent="0.25">
      <c r="A58" s="6">
        <v>19.69702745</v>
      </c>
      <c r="B58" s="6">
        <v>4164.8745537000004</v>
      </c>
      <c r="E58" s="6">
        <v>20.076702816000001</v>
      </c>
      <c r="F58" s="6">
        <v>3643.3339119000002</v>
      </c>
      <c r="I58" s="6">
        <v>20.356658309</v>
      </c>
      <c r="J58" s="6">
        <v>171.36335373</v>
      </c>
      <c r="M58" s="6">
        <v>20.187291821999999</v>
      </c>
      <c r="N58" s="6">
        <v>268.22090149000002</v>
      </c>
    </row>
    <row r="59" spans="1:14" x14ac:dyDescent="0.25">
      <c r="A59" s="6">
        <v>23.400248081000001</v>
      </c>
      <c r="B59" s="6">
        <v>3375.1130103999999</v>
      </c>
      <c r="E59" s="6">
        <v>23.866089808000002</v>
      </c>
      <c r="F59" s="6">
        <v>2779.0665626999998</v>
      </c>
      <c r="I59" s="6">
        <v>24.200703090000001</v>
      </c>
      <c r="J59" s="6">
        <v>126.65987015</v>
      </c>
      <c r="M59" s="6">
        <v>23.990538237999999</v>
      </c>
      <c r="N59" s="6">
        <v>230.96799849999999</v>
      </c>
    </row>
    <row r="60" spans="1:14" x14ac:dyDescent="0.25">
      <c r="A60" s="6">
        <v>27.799707933000001</v>
      </c>
      <c r="B60" s="6">
        <v>2585.3514670999998</v>
      </c>
      <c r="E60" s="6">
        <v>28.370706482999999</v>
      </c>
      <c r="F60" s="6">
        <v>1832.8428268</v>
      </c>
      <c r="I60" s="6">
        <v>28.770637163</v>
      </c>
      <c r="J60" s="6">
        <v>119.20928954999999</v>
      </c>
      <c r="M60" s="6">
        <v>28.510308863999999</v>
      </c>
      <c r="N60" s="6">
        <v>178.81393433</v>
      </c>
    </row>
    <row r="61" spans="1:14" x14ac:dyDescent="0.25">
      <c r="A61" s="6">
        <v>33.026306323999997</v>
      </c>
      <c r="B61" s="6">
        <v>1743.4358597</v>
      </c>
      <c r="E61" s="6">
        <v>33.725549213000001</v>
      </c>
      <c r="F61" s="6">
        <v>908.97083282000006</v>
      </c>
      <c r="I61" s="6">
        <v>34.203533661000002</v>
      </c>
      <c r="J61" s="6">
        <v>81.956386566000006</v>
      </c>
      <c r="M61" s="6">
        <v>33.881595462</v>
      </c>
      <c r="N61" s="6">
        <v>89.406967163000004</v>
      </c>
    </row>
    <row r="62" spans="1:14" x14ac:dyDescent="0.25">
      <c r="A62" s="6">
        <v>39.235552834000003</v>
      </c>
      <c r="B62" s="6">
        <v>1132.4882507</v>
      </c>
      <c r="E62" s="6">
        <v>40.091094327</v>
      </c>
      <c r="F62" s="6">
        <v>409.78193283000002</v>
      </c>
      <c r="I62" s="6">
        <v>40.662349892000002</v>
      </c>
      <c r="J62" s="6">
        <v>81.956386566000006</v>
      </c>
      <c r="M62" s="6">
        <v>40.264821982000001</v>
      </c>
      <c r="N62" s="6">
        <v>67.055225371999995</v>
      </c>
    </row>
    <row r="63" spans="1:14" x14ac:dyDescent="0.25">
      <c r="A63" s="6">
        <v>46.612194264999999</v>
      </c>
      <c r="B63" s="6">
        <v>596.04644774999997</v>
      </c>
      <c r="E63" s="6">
        <v>47.658107334999997</v>
      </c>
      <c r="F63" s="6">
        <v>201.16567612</v>
      </c>
      <c r="I63" s="6">
        <v>48.340815165000002</v>
      </c>
      <c r="J63" s="6">
        <v>81.956386566000006</v>
      </c>
      <c r="M63" s="6">
        <v>47.850635932000003</v>
      </c>
      <c r="N63" s="6">
        <v>22.351741790999998</v>
      </c>
    </row>
    <row r="64" spans="1:14" x14ac:dyDescent="0.25">
      <c r="A64" s="6">
        <v>55.375711496999998</v>
      </c>
      <c r="B64" s="6">
        <v>245.86915970000001</v>
      </c>
      <c r="E64" s="6">
        <v>56.653359876000003</v>
      </c>
      <c r="F64" s="6">
        <v>111.75870895</v>
      </c>
      <c r="I64" s="6">
        <v>57.469241621000002</v>
      </c>
      <c r="J64" s="6">
        <v>67.055225371999995</v>
      </c>
      <c r="M64" s="6">
        <v>56.865602438000003</v>
      </c>
      <c r="N64" s="6">
        <v>22.351741790999998</v>
      </c>
    </row>
    <row r="65" spans="1:14" x14ac:dyDescent="0.25">
      <c r="A65" s="6">
        <v>65.786849817999993</v>
      </c>
      <c r="B65" s="6">
        <v>22.351741790999998</v>
      </c>
      <c r="E65" s="6">
        <v>67.346425711999998</v>
      </c>
      <c r="F65" s="6">
        <v>37.252902984999999</v>
      </c>
      <c r="I65" s="6">
        <v>68.321432338999998</v>
      </c>
      <c r="J65" s="6">
        <v>14.901161194</v>
      </c>
      <c r="M65" s="6">
        <v>67.578971056</v>
      </c>
      <c r="N65" s="6">
        <v>22.351741790999998</v>
      </c>
    </row>
    <row r="66" spans="1:14" x14ac:dyDescent="0.25">
      <c r="A66" s="6">
        <v>78.155377005000005</v>
      </c>
      <c r="B66" s="6">
        <v>7.4505805969000001</v>
      </c>
      <c r="E66" s="6">
        <v>80.057759437000001</v>
      </c>
      <c r="F66" s="6">
        <v>22.351741790999998</v>
      </c>
      <c r="I66" s="6">
        <v>81.222893936999995</v>
      </c>
      <c r="J66" s="6">
        <v>7.4505805969000001</v>
      </c>
      <c r="M66" s="6">
        <v>80.310717432000004</v>
      </c>
      <c r="N66" s="6">
        <v>22.351741790999998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I289"/>
  <sheetViews>
    <sheetView workbookViewId="0">
      <selection activeCell="L11" sqref="L11"/>
    </sheetView>
  </sheetViews>
  <sheetFormatPr defaultRowHeight="15" x14ac:dyDescent="0.25"/>
  <sheetData>
    <row r="1" spans="4:8" x14ac:dyDescent="0.25">
      <c r="D1" s="2"/>
      <c r="E1" s="2"/>
      <c r="F1" s="2"/>
      <c r="G1" s="2"/>
      <c r="H1" s="2"/>
    </row>
    <row r="2" spans="4:8" x14ac:dyDescent="0.25">
      <c r="D2" s="2"/>
      <c r="E2" s="2"/>
      <c r="F2" s="2"/>
      <c r="G2" s="2"/>
      <c r="H2" s="2"/>
    </row>
    <row r="3" spans="4:8" x14ac:dyDescent="0.25">
      <c r="D3" s="2"/>
      <c r="E3" s="2"/>
      <c r="F3" s="2"/>
      <c r="G3" s="2"/>
      <c r="H3" s="2"/>
    </row>
    <row r="4" spans="4:8" x14ac:dyDescent="0.25">
      <c r="D4" s="2"/>
      <c r="E4" s="2"/>
      <c r="F4" s="2"/>
      <c r="G4" s="2"/>
      <c r="H4" s="2"/>
    </row>
    <row r="5" spans="4:8" x14ac:dyDescent="0.25">
      <c r="D5" s="2"/>
      <c r="E5" s="2"/>
      <c r="F5" s="2"/>
      <c r="G5" s="2"/>
      <c r="H5" s="2"/>
    </row>
    <row r="6" spans="4:8" x14ac:dyDescent="0.25">
      <c r="D6" s="2"/>
      <c r="E6" s="2"/>
      <c r="F6" s="2"/>
      <c r="G6" s="2"/>
      <c r="H6" s="2"/>
    </row>
    <row r="7" spans="4:8" x14ac:dyDescent="0.25">
      <c r="D7" s="2"/>
      <c r="E7" s="2"/>
      <c r="F7" s="2"/>
      <c r="G7" s="2"/>
      <c r="H7" s="2"/>
    </row>
    <row r="8" spans="4:8" x14ac:dyDescent="0.25">
      <c r="D8" s="2"/>
      <c r="E8" s="2"/>
      <c r="F8" s="2"/>
      <c r="G8" s="2"/>
      <c r="H8" s="2"/>
    </row>
    <row r="9" spans="4:8" x14ac:dyDescent="0.25">
      <c r="D9" s="2"/>
      <c r="E9" s="2"/>
      <c r="F9" s="2"/>
      <c r="G9" s="2"/>
      <c r="H9" s="2"/>
    </row>
    <row r="10" spans="4:8" x14ac:dyDescent="0.25">
      <c r="D10" s="2"/>
      <c r="E10" s="2"/>
      <c r="F10" s="2"/>
      <c r="G10" s="2"/>
      <c r="H10" s="2"/>
    </row>
    <row r="11" spans="4:8" x14ac:dyDescent="0.25">
      <c r="D11" s="2"/>
      <c r="E11" s="2"/>
      <c r="F11" s="2"/>
      <c r="G11" s="2"/>
      <c r="H11" s="2"/>
    </row>
    <row r="12" spans="4:8" x14ac:dyDescent="0.25">
      <c r="D12" s="2"/>
      <c r="E12" s="2"/>
      <c r="F12" s="2"/>
      <c r="G12" s="2"/>
      <c r="H12" s="2"/>
    </row>
    <row r="13" spans="4:8" x14ac:dyDescent="0.25">
      <c r="D13" s="2"/>
      <c r="E13" s="2"/>
      <c r="F13" s="2"/>
      <c r="G13" s="2"/>
      <c r="H13" s="2"/>
    </row>
    <row r="14" spans="4:8" x14ac:dyDescent="0.25">
      <c r="D14" s="2"/>
      <c r="E14" s="2"/>
      <c r="F14" s="2"/>
      <c r="G14" s="2"/>
      <c r="H14" s="2"/>
    </row>
    <row r="15" spans="4:8" x14ac:dyDescent="0.25">
      <c r="D15" s="2"/>
      <c r="E15" s="2"/>
      <c r="F15" s="2"/>
      <c r="G15" s="2"/>
      <c r="H15" s="2"/>
    </row>
    <row r="16" spans="4:8" x14ac:dyDescent="0.25">
      <c r="D16" s="2"/>
      <c r="E16" s="2"/>
      <c r="F16" s="2"/>
      <c r="G16" s="2"/>
      <c r="H16" s="2"/>
    </row>
    <row r="17" spans="4:8" x14ac:dyDescent="0.25">
      <c r="D17" s="2"/>
      <c r="E17" s="2"/>
      <c r="F17" s="2"/>
      <c r="G17" s="2"/>
      <c r="H17" s="2"/>
    </row>
    <row r="18" spans="4:8" x14ac:dyDescent="0.25">
      <c r="D18" s="2"/>
      <c r="E18" s="2"/>
      <c r="F18" s="2"/>
      <c r="G18" s="2"/>
      <c r="H18" s="2"/>
    </row>
    <row r="19" spans="4:8" x14ac:dyDescent="0.25">
      <c r="D19" s="2"/>
      <c r="E19" s="2"/>
      <c r="F19" s="2"/>
      <c r="G19" s="2"/>
      <c r="H19" s="2"/>
    </row>
    <row r="20" spans="4:8" x14ac:dyDescent="0.25">
      <c r="D20" s="2"/>
      <c r="E20" s="2"/>
      <c r="F20" s="2"/>
      <c r="G20" s="2"/>
      <c r="H20" s="2"/>
    </row>
    <row r="21" spans="4:8" x14ac:dyDescent="0.25">
      <c r="D21" s="2"/>
      <c r="E21" s="2"/>
      <c r="F21" s="2"/>
      <c r="G21" s="2"/>
      <c r="H21" s="2"/>
    </row>
    <row r="22" spans="4:8" x14ac:dyDescent="0.25">
      <c r="D22" s="2"/>
      <c r="E22" s="2"/>
      <c r="F22" s="2"/>
      <c r="G22" s="2"/>
      <c r="H22" s="2"/>
    </row>
    <row r="23" spans="4:8" x14ac:dyDescent="0.25">
      <c r="D23" s="2"/>
      <c r="E23" s="2"/>
      <c r="F23" s="2"/>
      <c r="G23" s="2"/>
      <c r="H23" s="2"/>
    </row>
    <row r="24" spans="4:8" x14ac:dyDescent="0.25">
      <c r="D24" s="2"/>
      <c r="E24" s="2"/>
      <c r="F24" s="2"/>
      <c r="G24" s="2"/>
      <c r="H24" s="2"/>
    </row>
    <row r="25" spans="4:8" x14ac:dyDescent="0.25">
      <c r="D25" s="2"/>
      <c r="E25" s="2"/>
      <c r="F25" s="2"/>
      <c r="G25" s="2"/>
      <c r="H25" s="2"/>
    </row>
    <row r="26" spans="4:8" x14ac:dyDescent="0.25">
      <c r="D26" s="2"/>
      <c r="E26" s="2"/>
      <c r="F26" s="2"/>
      <c r="G26" s="2"/>
      <c r="H26" s="2"/>
    </row>
    <row r="27" spans="4:8" x14ac:dyDescent="0.25">
      <c r="D27" s="2"/>
      <c r="E27" s="2"/>
      <c r="F27" s="2"/>
      <c r="G27" s="2"/>
      <c r="H27" s="2"/>
    </row>
    <row r="28" spans="4:8" x14ac:dyDescent="0.25">
      <c r="D28" s="2"/>
      <c r="E28" s="2"/>
      <c r="F28" s="2"/>
      <c r="G28" s="2"/>
      <c r="H28" s="2"/>
    </row>
    <row r="29" spans="4:8" x14ac:dyDescent="0.25">
      <c r="D29" s="2"/>
      <c r="E29" s="2"/>
      <c r="F29" s="2"/>
      <c r="G29" s="2"/>
      <c r="H29" s="2"/>
    </row>
    <row r="30" spans="4:8" x14ac:dyDescent="0.25">
      <c r="D30" s="2"/>
      <c r="E30" s="2"/>
      <c r="F30" s="2"/>
      <c r="G30" s="2"/>
      <c r="H30" s="2"/>
    </row>
    <row r="34" spans="3:9" x14ac:dyDescent="0.25">
      <c r="F34" s="5"/>
      <c r="I34" s="5"/>
    </row>
    <row r="35" spans="3:9" x14ac:dyDescent="0.25">
      <c r="C35" s="5"/>
      <c r="F35" s="5"/>
      <c r="I35" s="5"/>
    </row>
    <row r="36" spans="3:9" x14ac:dyDescent="0.25">
      <c r="C36" s="5"/>
      <c r="F36" s="5"/>
      <c r="I36" s="5"/>
    </row>
    <row r="37" spans="3:9" x14ac:dyDescent="0.25">
      <c r="C37" s="5"/>
      <c r="F37" s="5"/>
      <c r="I37" s="5"/>
    </row>
    <row r="38" spans="3:9" x14ac:dyDescent="0.25">
      <c r="C38" s="5"/>
      <c r="F38" s="5"/>
      <c r="I38" s="5"/>
    </row>
    <row r="39" spans="3:9" x14ac:dyDescent="0.25">
      <c r="C39" s="5"/>
      <c r="F39" s="5"/>
      <c r="I39" s="5"/>
    </row>
    <row r="40" spans="3:9" x14ac:dyDescent="0.25">
      <c r="C40" s="5"/>
      <c r="F40" s="5"/>
      <c r="I40" s="5"/>
    </row>
    <row r="41" spans="3:9" x14ac:dyDescent="0.25">
      <c r="C41" s="5"/>
      <c r="F41" s="5"/>
      <c r="I41" s="5"/>
    </row>
    <row r="42" spans="3:9" x14ac:dyDescent="0.25">
      <c r="C42" s="5"/>
      <c r="F42" s="5"/>
      <c r="I42" s="5"/>
    </row>
    <row r="43" spans="3:9" x14ac:dyDescent="0.25">
      <c r="C43" s="5"/>
      <c r="F43" s="5"/>
      <c r="I43" s="5"/>
    </row>
    <row r="44" spans="3:9" x14ac:dyDescent="0.25">
      <c r="C44" s="5"/>
      <c r="F44" s="5"/>
      <c r="I44" s="5"/>
    </row>
    <row r="45" spans="3:9" x14ac:dyDescent="0.25">
      <c r="C45" s="5"/>
      <c r="F45" s="5"/>
      <c r="I45" s="5"/>
    </row>
    <row r="46" spans="3:9" x14ac:dyDescent="0.25">
      <c r="C46" s="5"/>
      <c r="F46" s="5"/>
      <c r="I46" s="5"/>
    </row>
    <row r="47" spans="3:9" x14ac:dyDescent="0.25">
      <c r="C47" s="5"/>
      <c r="F47" s="5"/>
      <c r="I47" s="5"/>
    </row>
    <row r="48" spans="3:9" x14ac:dyDescent="0.25">
      <c r="C48" s="5"/>
      <c r="F48" s="5"/>
      <c r="I48" s="5"/>
    </row>
    <row r="49" spans="3:9" x14ac:dyDescent="0.25">
      <c r="C49" s="5"/>
      <c r="F49" s="5"/>
      <c r="I49" s="5"/>
    </row>
    <row r="50" spans="3:9" x14ac:dyDescent="0.25">
      <c r="C50" s="5"/>
      <c r="F50" s="5"/>
      <c r="I50" s="5"/>
    </row>
    <row r="51" spans="3:9" x14ac:dyDescent="0.25">
      <c r="C51" s="5"/>
      <c r="F51" s="5"/>
      <c r="I51" s="5"/>
    </row>
    <row r="52" spans="3:9" x14ac:dyDescent="0.25">
      <c r="C52" s="5"/>
      <c r="F52" s="5"/>
      <c r="I52" s="5"/>
    </row>
    <row r="53" spans="3:9" x14ac:dyDescent="0.25">
      <c r="C53" s="5"/>
      <c r="F53" s="5"/>
      <c r="I53" s="5"/>
    </row>
    <row r="54" spans="3:9" x14ac:dyDescent="0.25">
      <c r="C54" s="5"/>
      <c r="F54" s="5"/>
      <c r="I54" s="5"/>
    </row>
    <row r="55" spans="3:9" x14ac:dyDescent="0.25">
      <c r="C55" s="5"/>
      <c r="F55" s="5"/>
      <c r="I55" s="5"/>
    </row>
    <row r="56" spans="3:9" x14ac:dyDescent="0.25">
      <c r="C56" s="5"/>
      <c r="F56" s="5"/>
      <c r="I56" s="5"/>
    </row>
    <row r="57" spans="3:9" x14ac:dyDescent="0.25">
      <c r="C57" s="5"/>
      <c r="F57" s="5"/>
      <c r="I57" s="5"/>
    </row>
    <row r="58" spans="3:9" x14ac:dyDescent="0.25">
      <c r="C58" s="5"/>
      <c r="F58" s="5"/>
      <c r="I58" s="5"/>
    </row>
    <row r="59" spans="3:9" x14ac:dyDescent="0.25">
      <c r="C59" s="5"/>
      <c r="F59" s="5"/>
      <c r="I59" s="5"/>
    </row>
    <row r="60" spans="3:9" x14ac:dyDescent="0.25">
      <c r="C60" s="5"/>
      <c r="F60" s="5"/>
      <c r="I60" s="5"/>
    </row>
    <row r="61" spans="3:9" x14ac:dyDescent="0.25">
      <c r="C61" s="5"/>
      <c r="F61" s="5"/>
      <c r="I61" s="5"/>
    </row>
    <row r="62" spans="3:9" x14ac:dyDescent="0.25">
      <c r="C62" s="5"/>
      <c r="F62" s="5"/>
      <c r="I62" s="5"/>
    </row>
    <row r="63" spans="3:9" x14ac:dyDescent="0.25">
      <c r="C63" s="5"/>
      <c r="F63" s="5"/>
      <c r="I63" s="5"/>
    </row>
    <row r="64" spans="3:9" x14ac:dyDescent="0.25">
      <c r="C64" s="5"/>
      <c r="F64" s="5"/>
      <c r="I64" s="5"/>
    </row>
    <row r="65" spans="3:9" x14ac:dyDescent="0.25">
      <c r="C65" s="5"/>
      <c r="F65" s="5"/>
      <c r="I65" s="5"/>
    </row>
    <row r="66" spans="3:9" x14ac:dyDescent="0.25">
      <c r="C66" s="5"/>
      <c r="F66" s="5"/>
      <c r="I66" s="5"/>
    </row>
    <row r="67" spans="3:9" x14ac:dyDescent="0.25">
      <c r="C67" s="5"/>
      <c r="F67" s="5"/>
      <c r="I67" s="5"/>
    </row>
    <row r="68" spans="3:9" x14ac:dyDescent="0.25">
      <c r="C68" s="5"/>
      <c r="F68" s="5"/>
      <c r="I68" s="5"/>
    </row>
    <row r="69" spans="3:9" x14ac:dyDescent="0.25">
      <c r="C69" s="5"/>
      <c r="F69" s="5"/>
      <c r="I69" s="5"/>
    </row>
    <row r="70" spans="3:9" x14ac:dyDescent="0.25">
      <c r="C70" s="5"/>
      <c r="F70" s="5"/>
      <c r="I70" s="5"/>
    </row>
    <row r="71" spans="3:9" x14ac:dyDescent="0.25">
      <c r="C71" s="5"/>
      <c r="F71" s="5"/>
      <c r="I71" s="5"/>
    </row>
    <row r="72" spans="3:9" x14ac:dyDescent="0.25">
      <c r="C72" s="5"/>
      <c r="F72" s="5"/>
      <c r="I72" s="5"/>
    </row>
    <row r="73" spans="3:9" x14ac:dyDescent="0.25">
      <c r="C73" s="5"/>
      <c r="F73" s="5"/>
      <c r="I73" s="5"/>
    </row>
    <row r="74" spans="3:9" x14ac:dyDescent="0.25">
      <c r="C74" s="5"/>
      <c r="F74" s="5"/>
      <c r="I74" s="5"/>
    </row>
    <row r="75" spans="3:9" x14ac:dyDescent="0.25">
      <c r="C75" s="5"/>
      <c r="F75" s="5"/>
      <c r="I75" s="5"/>
    </row>
    <row r="76" spans="3:9" x14ac:dyDescent="0.25">
      <c r="C76" s="5"/>
      <c r="F76" s="5"/>
      <c r="I76" s="5"/>
    </row>
    <row r="77" spans="3:9" x14ac:dyDescent="0.25">
      <c r="C77" s="5"/>
      <c r="F77" s="5"/>
      <c r="I77" s="5"/>
    </row>
    <row r="78" spans="3:9" x14ac:dyDescent="0.25">
      <c r="C78" s="5"/>
      <c r="F78" s="5"/>
      <c r="I78" s="5"/>
    </row>
    <row r="79" spans="3:9" x14ac:dyDescent="0.25">
      <c r="C79" s="5"/>
      <c r="F79" s="5"/>
      <c r="I79" s="5"/>
    </row>
    <row r="80" spans="3:9" x14ac:dyDescent="0.25">
      <c r="C80" s="5"/>
      <c r="F80" s="5"/>
      <c r="I80" s="5"/>
    </row>
    <row r="81" spans="3:9" x14ac:dyDescent="0.25">
      <c r="C81" s="5"/>
      <c r="F81" s="5"/>
      <c r="I81" s="5"/>
    </row>
    <row r="82" spans="3:9" x14ac:dyDescent="0.25">
      <c r="C82" s="5"/>
      <c r="F82" s="5"/>
      <c r="I82" s="5"/>
    </row>
    <row r="83" spans="3:9" x14ac:dyDescent="0.25">
      <c r="C83" s="5"/>
      <c r="F83" s="5"/>
      <c r="I83" s="5"/>
    </row>
    <row r="84" spans="3:9" x14ac:dyDescent="0.25">
      <c r="C84" s="5"/>
      <c r="F84" s="5"/>
      <c r="I84" s="5"/>
    </row>
    <row r="85" spans="3:9" x14ac:dyDescent="0.25">
      <c r="C85" s="5"/>
      <c r="F85" s="5"/>
      <c r="I85" s="5"/>
    </row>
    <row r="86" spans="3:9" x14ac:dyDescent="0.25">
      <c r="C86" s="5"/>
      <c r="F86" s="5"/>
      <c r="I86" s="5"/>
    </row>
    <row r="87" spans="3:9" x14ac:dyDescent="0.25">
      <c r="C87" s="5"/>
      <c r="F87" s="5"/>
      <c r="I87" s="5"/>
    </row>
    <row r="88" spans="3:9" x14ac:dyDescent="0.25">
      <c r="C88" s="5"/>
      <c r="F88" s="5"/>
      <c r="I88" s="5"/>
    </row>
    <row r="89" spans="3:9" x14ac:dyDescent="0.25">
      <c r="C89" s="5"/>
      <c r="F89" s="5"/>
      <c r="I89" s="5"/>
    </row>
    <row r="90" spans="3:9" x14ac:dyDescent="0.25">
      <c r="C90" s="5"/>
      <c r="F90" s="5"/>
      <c r="I90" s="5"/>
    </row>
    <row r="91" spans="3:9" x14ac:dyDescent="0.25">
      <c r="C91" s="5"/>
      <c r="F91" s="5"/>
      <c r="I91" s="5"/>
    </row>
    <row r="92" spans="3:9" x14ac:dyDescent="0.25">
      <c r="C92" s="5"/>
      <c r="F92" s="5"/>
      <c r="I92" s="5"/>
    </row>
    <row r="93" spans="3:9" x14ac:dyDescent="0.25">
      <c r="C93" s="5"/>
      <c r="F93" s="5"/>
      <c r="I93" s="5"/>
    </row>
    <row r="94" spans="3:9" x14ac:dyDescent="0.25">
      <c r="C94" s="5"/>
      <c r="F94" s="5"/>
      <c r="I94" s="5"/>
    </row>
    <row r="95" spans="3:9" x14ac:dyDescent="0.25">
      <c r="C95" s="5"/>
      <c r="F95" s="5"/>
      <c r="I95" s="5"/>
    </row>
    <row r="96" spans="3:9" x14ac:dyDescent="0.25">
      <c r="C96" s="5"/>
      <c r="F96" s="5"/>
      <c r="I96" s="5"/>
    </row>
    <row r="97" spans="3:9" x14ac:dyDescent="0.25">
      <c r="C97" s="5"/>
      <c r="F97" s="5"/>
      <c r="I97" s="5"/>
    </row>
    <row r="98" spans="3:9" x14ac:dyDescent="0.25">
      <c r="C98" s="5"/>
      <c r="F98" s="5"/>
      <c r="I98" s="5"/>
    </row>
    <row r="99" spans="3:9" x14ac:dyDescent="0.25">
      <c r="C99" s="5"/>
      <c r="F99" s="5"/>
      <c r="I99" s="5"/>
    </row>
    <row r="100" spans="3:9" x14ac:dyDescent="0.25">
      <c r="C100" s="5"/>
      <c r="F100" s="5"/>
      <c r="I100" s="5"/>
    </row>
    <row r="101" spans="3:9" x14ac:dyDescent="0.25">
      <c r="C101" s="5"/>
      <c r="F101" s="5"/>
      <c r="I101" s="5"/>
    </row>
    <row r="102" spans="3:9" x14ac:dyDescent="0.25">
      <c r="C102" s="5"/>
      <c r="F102" s="5"/>
      <c r="I102" s="5"/>
    </row>
    <row r="103" spans="3:9" x14ac:dyDescent="0.25">
      <c r="C103" s="5"/>
      <c r="F103" s="5"/>
      <c r="I103" s="5"/>
    </row>
    <row r="104" spans="3:9" x14ac:dyDescent="0.25">
      <c r="C104" s="5"/>
      <c r="F104" s="5"/>
      <c r="I104" s="5"/>
    </row>
    <row r="105" spans="3:9" x14ac:dyDescent="0.25">
      <c r="C105" s="5"/>
      <c r="F105" s="5"/>
      <c r="I105" s="5"/>
    </row>
    <row r="106" spans="3:9" x14ac:dyDescent="0.25">
      <c r="C106" s="5"/>
      <c r="F106" s="5"/>
      <c r="I106" s="5"/>
    </row>
    <row r="107" spans="3:9" x14ac:dyDescent="0.25">
      <c r="C107" s="5"/>
      <c r="F107" s="5"/>
      <c r="I107" s="5"/>
    </row>
    <row r="108" spans="3:9" x14ac:dyDescent="0.25">
      <c r="C108" s="5"/>
      <c r="F108" s="5"/>
      <c r="I108" s="5"/>
    </row>
    <row r="109" spans="3:9" x14ac:dyDescent="0.25">
      <c r="C109" s="5"/>
      <c r="F109" s="5"/>
      <c r="I109" s="5"/>
    </row>
    <row r="110" spans="3:9" x14ac:dyDescent="0.25">
      <c r="C110" s="5"/>
      <c r="F110" s="5"/>
      <c r="I110" s="5"/>
    </row>
    <row r="111" spans="3:9" x14ac:dyDescent="0.25">
      <c r="C111" s="5"/>
      <c r="F111" s="5"/>
      <c r="I111" s="5"/>
    </row>
    <row r="112" spans="3:9" x14ac:dyDescent="0.25">
      <c r="C112" s="5"/>
      <c r="F112" s="5"/>
      <c r="I112" s="5"/>
    </row>
    <row r="113" spans="3:9" x14ac:dyDescent="0.25">
      <c r="C113" s="5"/>
      <c r="F113" s="5"/>
      <c r="I113" s="5"/>
    </row>
    <row r="114" spans="3:9" x14ac:dyDescent="0.25">
      <c r="C114" s="5"/>
      <c r="F114" s="5"/>
      <c r="I114" s="5"/>
    </row>
    <row r="115" spans="3:9" x14ac:dyDescent="0.25">
      <c r="C115" s="5"/>
      <c r="F115" s="5"/>
      <c r="I115" s="5"/>
    </row>
    <row r="116" spans="3:9" x14ac:dyDescent="0.25">
      <c r="C116" s="5"/>
      <c r="F116" s="5"/>
      <c r="I116" s="5"/>
    </row>
    <row r="117" spans="3:9" x14ac:dyDescent="0.25">
      <c r="C117" s="5"/>
      <c r="F117" s="5"/>
      <c r="I117" s="5"/>
    </row>
    <row r="118" spans="3:9" x14ac:dyDescent="0.25">
      <c r="C118" s="5"/>
      <c r="F118" s="5"/>
      <c r="I118" s="5"/>
    </row>
    <row r="119" spans="3:9" x14ac:dyDescent="0.25">
      <c r="C119" s="5"/>
      <c r="F119" s="5"/>
      <c r="I119" s="5"/>
    </row>
    <row r="120" spans="3:9" x14ac:dyDescent="0.25">
      <c r="C120" s="5"/>
      <c r="F120" s="5"/>
      <c r="I120" s="5"/>
    </row>
    <row r="121" spans="3:9" x14ac:dyDescent="0.25">
      <c r="C121" s="5"/>
      <c r="F121" s="5"/>
      <c r="I121" s="5"/>
    </row>
    <row r="122" spans="3:9" x14ac:dyDescent="0.25">
      <c r="C122" s="5"/>
      <c r="F122" s="5"/>
      <c r="I122" s="5"/>
    </row>
    <row r="123" spans="3:9" x14ac:dyDescent="0.25">
      <c r="C123" s="5"/>
      <c r="F123" s="5"/>
      <c r="I123" s="5"/>
    </row>
    <row r="124" spans="3:9" x14ac:dyDescent="0.25">
      <c r="C124" s="5"/>
      <c r="F124" s="5"/>
      <c r="I124" s="5"/>
    </row>
    <row r="125" spans="3:9" x14ac:dyDescent="0.25">
      <c r="C125" s="5"/>
      <c r="F125" s="5"/>
      <c r="I125" s="5"/>
    </row>
    <row r="126" spans="3:9" x14ac:dyDescent="0.25">
      <c r="C126" s="5"/>
      <c r="F126" s="5"/>
      <c r="I126" s="5"/>
    </row>
    <row r="127" spans="3:9" x14ac:dyDescent="0.25">
      <c r="C127" s="5"/>
      <c r="F127" s="5"/>
      <c r="I127" s="5"/>
    </row>
    <row r="128" spans="3:9" x14ac:dyDescent="0.25">
      <c r="C128" s="5"/>
      <c r="F128" s="5"/>
      <c r="I128" s="5"/>
    </row>
    <row r="129" spans="3:9" x14ac:dyDescent="0.25">
      <c r="C129" s="5"/>
      <c r="F129" s="5"/>
      <c r="I129" s="5"/>
    </row>
    <row r="130" spans="3:9" x14ac:dyDescent="0.25">
      <c r="C130" s="5"/>
      <c r="F130" s="5"/>
      <c r="I130" s="5"/>
    </row>
    <row r="131" spans="3:9" x14ac:dyDescent="0.25">
      <c r="C131" s="5"/>
      <c r="F131" s="5"/>
      <c r="I131" s="5"/>
    </row>
    <row r="132" spans="3:9" x14ac:dyDescent="0.25">
      <c r="C132" s="5"/>
      <c r="F132" s="5"/>
      <c r="I132" s="5"/>
    </row>
    <row r="133" spans="3:9" x14ac:dyDescent="0.25">
      <c r="C133" s="5"/>
      <c r="F133" s="5"/>
      <c r="I133" s="5"/>
    </row>
    <row r="134" spans="3:9" x14ac:dyDescent="0.25">
      <c r="C134" s="5"/>
      <c r="F134" s="5"/>
      <c r="I134" s="5"/>
    </row>
    <row r="135" spans="3:9" x14ac:dyDescent="0.25">
      <c r="C135" s="5"/>
      <c r="F135" s="5"/>
      <c r="I135" s="5"/>
    </row>
    <row r="136" spans="3:9" x14ac:dyDescent="0.25">
      <c r="C136" s="5"/>
      <c r="F136" s="5"/>
      <c r="I136" s="5"/>
    </row>
    <row r="137" spans="3:9" x14ac:dyDescent="0.25">
      <c r="C137" s="5"/>
      <c r="F137" s="5"/>
      <c r="I137" s="5"/>
    </row>
    <row r="138" spans="3:9" x14ac:dyDescent="0.25">
      <c r="C138" s="5"/>
      <c r="F138" s="5"/>
      <c r="I138" s="5"/>
    </row>
    <row r="139" spans="3:9" x14ac:dyDescent="0.25">
      <c r="C139" s="5"/>
      <c r="F139" s="5"/>
      <c r="I139" s="5"/>
    </row>
    <row r="140" spans="3:9" x14ac:dyDescent="0.25">
      <c r="C140" s="5"/>
      <c r="F140" s="5"/>
      <c r="I140" s="5"/>
    </row>
    <row r="141" spans="3:9" x14ac:dyDescent="0.25">
      <c r="C141" s="5"/>
      <c r="F141" s="5"/>
      <c r="I141" s="5"/>
    </row>
    <row r="142" spans="3:9" x14ac:dyDescent="0.25">
      <c r="C142" s="5"/>
      <c r="F142" s="5"/>
      <c r="I142" s="5"/>
    </row>
    <row r="143" spans="3:9" x14ac:dyDescent="0.25">
      <c r="C143" s="5"/>
      <c r="F143" s="5"/>
      <c r="I143" s="5"/>
    </row>
    <row r="144" spans="3:9" x14ac:dyDescent="0.25">
      <c r="C144" s="5"/>
      <c r="F144" s="5"/>
      <c r="I144" s="5"/>
    </row>
    <row r="145" spans="3:9" x14ac:dyDescent="0.25">
      <c r="C145" s="5"/>
      <c r="F145" s="5"/>
      <c r="I145" s="5"/>
    </row>
    <row r="146" spans="3:9" x14ac:dyDescent="0.25">
      <c r="C146" s="5"/>
      <c r="F146" s="5"/>
      <c r="I146" s="5"/>
    </row>
    <row r="147" spans="3:9" x14ac:dyDescent="0.25">
      <c r="C147" s="5"/>
      <c r="F147" s="5"/>
      <c r="I147" s="5"/>
    </row>
    <row r="148" spans="3:9" x14ac:dyDescent="0.25">
      <c r="C148" s="5"/>
      <c r="F148" s="5"/>
      <c r="I148" s="5"/>
    </row>
    <row r="149" spans="3:9" x14ac:dyDescent="0.25">
      <c r="C149" s="5"/>
      <c r="F149" s="5"/>
      <c r="I149" s="5"/>
    </row>
    <row r="150" spans="3:9" x14ac:dyDescent="0.25">
      <c r="C150" s="5"/>
      <c r="F150" s="5"/>
      <c r="I150" s="5"/>
    </row>
    <row r="151" spans="3:9" x14ac:dyDescent="0.25">
      <c r="C151" s="5"/>
      <c r="F151" s="5"/>
      <c r="I151" s="5"/>
    </row>
    <row r="152" spans="3:9" x14ac:dyDescent="0.25">
      <c r="C152" s="5"/>
      <c r="F152" s="5"/>
      <c r="I152" s="5"/>
    </row>
    <row r="153" spans="3:9" x14ac:dyDescent="0.25">
      <c r="C153" s="5"/>
      <c r="F153" s="5"/>
      <c r="I153" s="5"/>
    </row>
    <row r="154" spans="3:9" x14ac:dyDescent="0.25">
      <c r="C154" s="5"/>
      <c r="F154" s="5"/>
      <c r="I154" s="5"/>
    </row>
    <row r="155" spans="3:9" x14ac:dyDescent="0.25">
      <c r="C155" s="5"/>
      <c r="F155" s="5"/>
      <c r="I155" s="5"/>
    </row>
    <row r="156" spans="3:9" x14ac:dyDescent="0.25">
      <c r="C156" s="5"/>
      <c r="F156" s="5"/>
      <c r="I156" s="5"/>
    </row>
    <row r="157" spans="3:9" x14ac:dyDescent="0.25">
      <c r="C157" s="5"/>
      <c r="F157" s="5"/>
      <c r="I157" s="5"/>
    </row>
    <row r="158" spans="3:9" x14ac:dyDescent="0.25">
      <c r="C158" s="5"/>
      <c r="F158" s="5"/>
      <c r="I158" s="5"/>
    </row>
    <row r="159" spans="3:9" x14ac:dyDescent="0.25">
      <c r="C159" s="5"/>
      <c r="F159" s="5"/>
      <c r="I159" s="5"/>
    </row>
    <row r="160" spans="3:9" x14ac:dyDescent="0.25">
      <c r="C160" s="5"/>
      <c r="F160" s="5"/>
      <c r="I160" s="5"/>
    </row>
    <row r="161" spans="3:9" x14ac:dyDescent="0.25">
      <c r="C161" s="5"/>
      <c r="F161" s="5"/>
      <c r="I161" s="5"/>
    </row>
    <row r="162" spans="3:9" x14ac:dyDescent="0.25">
      <c r="C162" s="5"/>
      <c r="F162" s="5"/>
      <c r="I162" s="5"/>
    </row>
    <row r="163" spans="3:9" x14ac:dyDescent="0.25">
      <c r="C163" s="5"/>
      <c r="F163" s="5"/>
      <c r="I163" s="5"/>
    </row>
    <row r="164" spans="3:9" x14ac:dyDescent="0.25">
      <c r="C164" s="5"/>
      <c r="F164" s="5"/>
      <c r="I164" s="5"/>
    </row>
    <row r="165" spans="3:9" x14ac:dyDescent="0.25">
      <c r="C165" s="5"/>
      <c r="F165" s="5"/>
      <c r="I165" s="5"/>
    </row>
    <row r="166" spans="3:9" x14ac:dyDescent="0.25">
      <c r="C166" s="5"/>
      <c r="F166" s="5"/>
      <c r="I166" s="5"/>
    </row>
    <row r="167" spans="3:9" x14ac:dyDescent="0.25">
      <c r="C167" s="5"/>
      <c r="F167" s="5"/>
      <c r="I167" s="5"/>
    </row>
    <row r="168" spans="3:9" x14ac:dyDescent="0.25">
      <c r="C168" s="5"/>
      <c r="F168" s="5"/>
      <c r="I168" s="5"/>
    </row>
    <row r="169" spans="3:9" x14ac:dyDescent="0.25">
      <c r="C169" s="5"/>
      <c r="F169" s="5"/>
      <c r="I169" s="5"/>
    </row>
    <row r="170" spans="3:9" x14ac:dyDescent="0.25">
      <c r="C170" s="5"/>
      <c r="F170" s="5"/>
      <c r="I170" s="5"/>
    </row>
    <row r="171" spans="3:9" x14ac:dyDescent="0.25">
      <c r="C171" s="5"/>
      <c r="F171" s="5"/>
      <c r="I171" s="5"/>
    </row>
    <row r="172" spans="3:9" x14ac:dyDescent="0.25">
      <c r="C172" s="5"/>
      <c r="F172" s="5"/>
      <c r="I172" s="5"/>
    </row>
    <row r="173" spans="3:9" x14ac:dyDescent="0.25">
      <c r="C173" s="5"/>
      <c r="F173" s="5"/>
      <c r="I173" s="5"/>
    </row>
    <row r="174" spans="3:9" x14ac:dyDescent="0.25">
      <c r="C174" s="5"/>
      <c r="F174" s="5"/>
      <c r="I174" s="5"/>
    </row>
    <row r="175" spans="3:9" x14ac:dyDescent="0.25">
      <c r="C175" s="5"/>
      <c r="F175" s="5"/>
      <c r="I175" s="5"/>
    </row>
    <row r="176" spans="3:9" x14ac:dyDescent="0.25">
      <c r="C176" s="5"/>
      <c r="F176" s="5"/>
      <c r="I176" s="5"/>
    </row>
    <row r="177" spans="3:9" x14ac:dyDescent="0.25">
      <c r="C177" s="5"/>
      <c r="F177" s="5"/>
      <c r="I177" s="5"/>
    </row>
    <row r="178" spans="3:9" x14ac:dyDescent="0.25">
      <c r="C178" s="5"/>
      <c r="F178" s="5"/>
      <c r="I178" s="5"/>
    </row>
    <row r="179" spans="3:9" x14ac:dyDescent="0.25">
      <c r="C179" s="5"/>
      <c r="F179" s="5"/>
      <c r="I179" s="5"/>
    </row>
    <row r="180" spans="3:9" x14ac:dyDescent="0.25">
      <c r="C180" s="5"/>
      <c r="F180" s="5"/>
      <c r="I180" s="5"/>
    </row>
    <row r="181" spans="3:9" x14ac:dyDescent="0.25">
      <c r="C181" s="5"/>
      <c r="F181" s="5"/>
      <c r="I181" s="5"/>
    </row>
    <row r="182" spans="3:9" x14ac:dyDescent="0.25">
      <c r="C182" s="5"/>
      <c r="F182" s="5"/>
      <c r="I182" s="5"/>
    </row>
    <row r="183" spans="3:9" x14ac:dyDescent="0.25">
      <c r="C183" s="5"/>
      <c r="F183" s="5"/>
      <c r="I183" s="5"/>
    </row>
    <row r="184" spans="3:9" x14ac:dyDescent="0.25">
      <c r="C184" s="5"/>
      <c r="F184" s="5"/>
      <c r="I184" s="5"/>
    </row>
    <row r="185" spans="3:9" x14ac:dyDescent="0.25">
      <c r="C185" s="5"/>
      <c r="F185" s="5"/>
      <c r="I185" s="5"/>
    </row>
    <row r="186" spans="3:9" x14ac:dyDescent="0.25">
      <c r="C186" s="5"/>
      <c r="F186" s="5"/>
      <c r="I186" s="5"/>
    </row>
    <row r="187" spans="3:9" x14ac:dyDescent="0.25">
      <c r="C187" s="5"/>
      <c r="F187" s="5"/>
      <c r="I187" s="5"/>
    </row>
    <row r="188" spans="3:9" x14ac:dyDescent="0.25">
      <c r="C188" s="5"/>
      <c r="F188" s="5"/>
      <c r="I188" s="5"/>
    </row>
    <row r="189" spans="3:9" x14ac:dyDescent="0.25">
      <c r="C189" s="5"/>
      <c r="F189" s="5"/>
      <c r="I189" s="5"/>
    </row>
    <row r="190" spans="3:9" x14ac:dyDescent="0.25">
      <c r="C190" s="5"/>
      <c r="F190" s="5"/>
      <c r="I190" s="5"/>
    </row>
    <row r="191" spans="3:9" x14ac:dyDescent="0.25">
      <c r="C191" s="5"/>
      <c r="F191" s="5"/>
      <c r="I191" s="5"/>
    </row>
    <row r="192" spans="3:9" x14ac:dyDescent="0.25">
      <c r="C192" s="5"/>
      <c r="F192" s="5"/>
      <c r="I192" s="5"/>
    </row>
    <row r="193" spans="3:9" x14ac:dyDescent="0.25">
      <c r="C193" s="5"/>
      <c r="F193" s="5"/>
      <c r="I193" s="5"/>
    </row>
    <row r="194" spans="3:9" x14ac:dyDescent="0.25">
      <c r="C194" s="5"/>
      <c r="F194" s="5"/>
      <c r="I194" s="5"/>
    </row>
    <row r="195" spans="3:9" x14ac:dyDescent="0.25">
      <c r="C195" s="5"/>
      <c r="F195" s="5"/>
      <c r="I195" s="5"/>
    </row>
    <row r="196" spans="3:9" x14ac:dyDescent="0.25">
      <c r="C196" s="5"/>
      <c r="F196" s="5"/>
      <c r="I196" s="5"/>
    </row>
    <row r="197" spans="3:9" x14ac:dyDescent="0.25">
      <c r="C197" s="5"/>
      <c r="F197" s="5"/>
      <c r="I197" s="5"/>
    </row>
    <row r="198" spans="3:9" x14ac:dyDescent="0.25">
      <c r="C198" s="5"/>
      <c r="F198" s="5"/>
      <c r="I198" s="5"/>
    </row>
    <row r="199" spans="3:9" x14ac:dyDescent="0.25">
      <c r="C199" s="5"/>
      <c r="F199" s="5"/>
      <c r="I199" s="5"/>
    </row>
    <row r="200" spans="3:9" x14ac:dyDescent="0.25">
      <c r="C200" s="5"/>
      <c r="F200" s="5"/>
      <c r="I200" s="5"/>
    </row>
    <row r="201" spans="3:9" x14ac:dyDescent="0.25">
      <c r="C201" s="5"/>
      <c r="F201" s="5"/>
      <c r="I201" s="5"/>
    </row>
    <row r="202" spans="3:9" x14ac:dyDescent="0.25">
      <c r="C202" s="5"/>
      <c r="F202" s="5"/>
      <c r="I202" s="5"/>
    </row>
    <row r="203" spans="3:9" x14ac:dyDescent="0.25">
      <c r="C203" s="5"/>
      <c r="F203" s="5"/>
      <c r="I203" s="5"/>
    </row>
    <row r="204" spans="3:9" x14ac:dyDescent="0.25">
      <c r="C204" s="5"/>
      <c r="F204" s="5"/>
      <c r="I204" s="5"/>
    </row>
    <row r="205" spans="3:9" x14ac:dyDescent="0.25">
      <c r="C205" s="5"/>
      <c r="F205" s="5"/>
      <c r="I205" s="5"/>
    </row>
    <row r="206" spans="3:9" x14ac:dyDescent="0.25">
      <c r="C206" s="5"/>
      <c r="F206" s="5"/>
      <c r="I206" s="5"/>
    </row>
    <row r="207" spans="3:9" x14ac:dyDescent="0.25">
      <c r="C207" s="5"/>
      <c r="F207" s="5"/>
      <c r="I207" s="5"/>
    </row>
    <row r="208" spans="3:9" x14ac:dyDescent="0.25">
      <c r="C208" s="5"/>
      <c r="F208" s="5"/>
      <c r="I208" s="5"/>
    </row>
    <row r="209" spans="3:9" x14ac:dyDescent="0.25">
      <c r="C209" s="5"/>
      <c r="F209" s="5"/>
      <c r="I209" s="5"/>
    </row>
    <row r="210" spans="3:9" x14ac:dyDescent="0.25">
      <c r="C210" s="5"/>
      <c r="F210" s="5"/>
      <c r="I210" s="5"/>
    </row>
    <row r="211" spans="3:9" x14ac:dyDescent="0.25">
      <c r="C211" s="5"/>
      <c r="F211" s="5"/>
      <c r="I211" s="5"/>
    </row>
    <row r="212" spans="3:9" x14ac:dyDescent="0.25">
      <c r="C212" s="5"/>
      <c r="F212" s="5"/>
      <c r="I212" s="5"/>
    </row>
    <row r="213" spans="3:9" x14ac:dyDescent="0.25">
      <c r="C213" s="5"/>
      <c r="F213" s="5"/>
      <c r="I213" s="5"/>
    </row>
    <row r="214" spans="3:9" x14ac:dyDescent="0.25">
      <c r="C214" s="5"/>
      <c r="F214" s="5"/>
      <c r="I214" s="5"/>
    </row>
    <row r="215" spans="3:9" x14ac:dyDescent="0.25">
      <c r="C215" s="5"/>
      <c r="F215" s="5"/>
      <c r="I215" s="5"/>
    </row>
    <row r="216" spans="3:9" x14ac:dyDescent="0.25">
      <c r="C216" s="5"/>
      <c r="F216" s="5"/>
      <c r="I216" s="5"/>
    </row>
    <row r="217" spans="3:9" x14ac:dyDescent="0.25">
      <c r="C217" s="5"/>
      <c r="F217" s="5"/>
      <c r="I217" s="5"/>
    </row>
    <row r="218" spans="3:9" x14ac:dyDescent="0.25">
      <c r="C218" s="5"/>
      <c r="F218" s="5"/>
      <c r="I218" s="5"/>
    </row>
    <row r="219" spans="3:9" x14ac:dyDescent="0.25">
      <c r="C219" s="5"/>
      <c r="F219" s="5"/>
      <c r="I219" s="5"/>
    </row>
    <row r="220" spans="3:9" x14ac:dyDescent="0.25">
      <c r="C220" s="5"/>
      <c r="F220" s="5"/>
      <c r="I220" s="5"/>
    </row>
    <row r="221" spans="3:9" x14ac:dyDescent="0.25">
      <c r="C221" s="5"/>
      <c r="F221" s="5"/>
      <c r="I221" s="5"/>
    </row>
    <row r="222" spans="3:9" x14ac:dyDescent="0.25">
      <c r="C222" s="5"/>
      <c r="F222" s="5"/>
      <c r="I222" s="5"/>
    </row>
    <row r="223" spans="3:9" x14ac:dyDescent="0.25">
      <c r="C223" s="5"/>
      <c r="F223" s="5"/>
      <c r="I223" s="5"/>
    </row>
    <row r="224" spans="3:9" x14ac:dyDescent="0.25">
      <c r="C224" s="5"/>
      <c r="F224" s="5"/>
      <c r="I224" s="5"/>
    </row>
    <row r="225" spans="3:9" x14ac:dyDescent="0.25">
      <c r="C225" s="5"/>
      <c r="F225" s="5"/>
      <c r="I225" s="5"/>
    </row>
    <row r="226" spans="3:9" x14ac:dyDescent="0.25">
      <c r="C226" s="5"/>
      <c r="F226" s="5"/>
      <c r="I226" s="5"/>
    </row>
    <row r="227" spans="3:9" x14ac:dyDescent="0.25">
      <c r="C227" s="5"/>
      <c r="F227" s="5"/>
      <c r="I227" s="5"/>
    </row>
    <row r="228" spans="3:9" x14ac:dyDescent="0.25">
      <c r="C228" s="5"/>
      <c r="F228" s="5"/>
      <c r="I228" s="5"/>
    </row>
    <row r="229" spans="3:9" x14ac:dyDescent="0.25">
      <c r="C229" s="5"/>
      <c r="F229" s="5"/>
      <c r="I229" s="5"/>
    </row>
    <row r="230" spans="3:9" x14ac:dyDescent="0.25">
      <c r="C230" s="5"/>
      <c r="F230" s="5"/>
      <c r="I230" s="5"/>
    </row>
    <row r="231" spans="3:9" x14ac:dyDescent="0.25">
      <c r="C231" s="5"/>
      <c r="F231" s="5"/>
      <c r="I231" s="5"/>
    </row>
    <row r="232" spans="3:9" x14ac:dyDescent="0.25">
      <c r="C232" s="5"/>
      <c r="F232" s="5"/>
      <c r="I232" s="5"/>
    </row>
    <row r="233" spans="3:9" x14ac:dyDescent="0.25">
      <c r="C233" s="5"/>
      <c r="F233" s="5"/>
      <c r="I233" s="5"/>
    </row>
    <row r="234" spans="3:9" x14ac:dyDescent="0.25">
      <c r="C234" s="5"/>
      <c r="F234" s="5"/>
      <c r="I234" s="5"/>
    </row>
    <row r="235" spans="3:9" x14ac:dyDescent="0.25">
      <c r="C235" s="5"/>
      <c r="F235" s="5"/>
      <c r="I235" s="5"/>
    </row>
    <row r="236" spans="3:9" x14ac:dyDescent="0.25">
      <c r="C236" s="5"/>
      <c r="F236" s="5"/>
      <c r="I236" s="5"/>
    </row>
    <row r="237" spans="3:9" x14ac:dyDescent="0.25">
      <c r="C237" s="5"/>
      <c r="F237" s="5"/>
      <c r="I237" s="5"/>
    </row>
    <row r="238" spans="3:9" x14ac:dyDescent="0.25">
      <c r="C238" s="5"/>
      <c r="F238" s="5"/>
      <c r="I238" s="5"/>
    </row>
    <row r="239" spans="3:9" x14ac:dyDescent="0.25">
      <c r="C239" s="5"/>
      <c r="F239" s="5"/>
      <c r="I239" s="5"/>
    </row>
    <row r="240" spans="3:9" x14ac:dyDescent="0.25">
      <c r="C240" s="5"/>
      <c r="F240" s="5"/>
      <c r="I240" s="5"/>
    </row>
    <row r="241" spans="3:9" x14ac:dyDescent="0.25">
      <c r="C241" s="5"/>
      <c r="F241" s="5"/>
      <c r="I241" s="5"/>
    </row>
    <row r="242" spans="3:9" x14ac:dyDescent="0.25">
      <c r="C242" s="5"/>
      <c r="F242" s="5"/>
      <c r="I242" s="5"/>
    </row>
    <row r="243" spans="3:9" x14ac:dyDescent="0.25">
      <c r="C243" s="5"/>
      <c r="F243" s="5"/>
      <c r="I243" s="5"/>
    </row>
    <row r="244" spans="3:9" x14ac:dyDescent="0.25">
      <c r="C244" s="5"/>
      <c r="F244" s="5"/>
      <c r="I244" s="5"/>
    </row>
    <row r="245" spans="3:9" x14ac:dyDescent="0.25">
      <c r="C245" s="5"/>
      <c r="F245" s="5"/>
      <c r="I245" s="5"/>
    </row>
    <row r="246" spans="3:9" x14ac:dyDescent="0.25">
      <c r="C246" s="5"/>
      <c r="F246" s="5"/>
      <c r="I246" s="5"/>
    </row>
    <row r="247" spans="3:9" x14ac:dyDescent="0.25">
      <c r="C247" s="5"/>
      <c r="F247" s="5"/>
      <c r="I247" s="5"/>
    </row>
    <row r="248" spans="3:9" x14ac:dyDescent="0.25">
      <c r="C248" s="5"/>
      <c r="F248" s="5"/>
      <c r="I248" s="5"/>
    </row>
    <row r="249" spans="3:9" x14ac:dyDescent="0.25">
      <c r="C249" s="5"/>
      <c r="F249" s="5"/>
      <c r="I249" s="5"/>
    </row>
    <row r="250" spans="3:9" x14ac:dyDescent="0.25">
      <c r="C250" s="5"/>
      <c r="F250" s="5"/>
      <c r="I250" s="5"/>
    </row>
    <row r="251" spans="3:9" x14ac:dyDescent="0.25">
      <c r="C251" s="5"/>
      <c r="F251" s="5"/>
      <c r="I251" s="5"/>
    </row>
    <row r="252" spans="3:9" x14ac:dyDescent="0.25">
      <c r="C252" s="5"/>
      <c r="F252" s="5"/>
      <c r="I252" s="5"/>
    </row>
    <row r="253" spans="3:9" x14ac:dyDescent="0.25">
      <c r="C253" s="5"/>
      <c r="F253" s="5"/>
      <c r="I253" s="5"/>
    </row>
    <row r="254" spans="3:9" x14ac:dyDescent="0.25">
      <c r="C254" s="5"/>
      <c r="F254" s="5"/>
      <c r="I254" s="5"/>
    </row>
    <row r="255" spans="3:9" x14ac:dyDescent="0.25">
      <c r="C255" s="5"/>
      <c r="F255" s="5"/>
      <c r="I255" s="5"/>
    </row>
    <row r="256" spans="3:9" x14ac:dyDescent="0.25">
      <c r="C256" s="5"/>
      <c r="F256" s="5"/>
      <c r="I256" s="5"/>
    </row>
    <row r="257" spans="3:9" x14ac:dyDescent="0.25">
      <c r="C257" s="5"/>
      <c r="F257" s="5"/>
      <c r="I257" s="5"/>
    </row>
    <row r="258" spans="3:9" x14ac:dyDescent="0.25">
      <c r="C258" s="5"/>
      <c r="F258" s="5"/>
      <c r="I258" s="5"/>
    </row>
    <row r="259" spans="3:9" x14ac:dyDescent="0.25">
      <c r="C259" s="5"/>
      <c r="F259" s="5"/>
      <c r="I259" s="5"/>
    </row>
    <row r="260" spans="3:9" x14ac:dyDescent="0.25">
      <c r="C260" s="5"/>
      <c r="F260" s="5"/>
      <c r="I260" s="5"/>
    </row>
    <row r="261" spans="3:9" x14ac:dyDescent="0.25">
      <c r="C261" s="5"/>
      <c r="F261" s="5"/>
      <c r="I261" s="5"/>
    </row>
    <row r="262" spans="3:9" x14ac:dyDescent="0.25">
      <c r="C262" s="5"/>
      <c r="F262" s="5"/>
      <c r="I262" s="5"/>
    </row>
    <row r="263" spans="3:9" x14ac:dyDescent="0.25">
      <c r="C263" s="5"/>
      <c r="F263" s="5"/>
      <c r="I263" s="5"/>
    </row>
    <row r="264" spans="3:9" x14ac:dyDescent="0.25">
      <c r="C264" s="5"/>
      <c r="F264" s="5"/>
      <c r="I264" s="5"/>
    </row>
    <row r="265" spans="3:9" x14ac:dyDescent="0.25">
      <c r="C265" s="5"/>
      <c r="F265" s="5"/>
      <c r="I265" s="5"/>
    </row>
    <row r="266" spans="3:9" x14ac:dyDescent="0.25">
      <c r="C266" s="5"/>
      <c r="F266" s="5"/>
      <c r="I266" s="5"/>
    </row>
    <row r="267" spans="3:9" x14ac:dyDescent="0.25">
      <c r="C267" s="5"/>
      <c r="F267" s="5"/>
      <c r="I267" s="5"/>
    </row>
    <row r="268" spans="3:9" x14ac:dyDescent="0.25">
      <c r="C268" s="5"/>
      <c r="F268" s="5"/>
      <c r="I268" s="5"/>
    </row>
    <row r="269" spans="3:9" x14ac:dyDescent="0.25">
      <c r="C269" s="5"/>
      <c r="F269" s="5"/>
      <c r="I269" s="5"/>
    </row>
    <row r="270" spans="3:9" x14ac:dyDescent="0.25">
      <c r="C270" s="5"/>
      <c r="F270" s="5"/>
      <c r="I270" s="5"/>
    </row>
    <row r="271" spans="3:9" x14ac:dyDescent="0.25">
      <c r="C271" s="5"/>
      <c r="F271" s="5"/>
      <c r="I271" s="5"/>
    </row>
    <row r="272" spans="3:9" x14ac:dyDescent="0.25">
      <c r="C272" s="5"/>
      <c r="F272" s="5"/>
      <c r="I272" s="5"/>
    </row>
    <row r="273" spans="3:9" x14ac:dyDescent="0.25">
      <c r="C273" s="5"/>
      <c r="F273" s="5"/>
      <c r="I273" s="5"/>
    </row>
    <row r="274" spans="3:9" x14ac:dyDescent="0.25">
      <c r="C274" s="5"/>
      <c r="F274" s="5"/>
      <c r="I274" s="5"/>
    </row>
    <row r="275" spans="3:9" x14ac:dyDescent="0.25">
      <c r="C275" s="5"/>
      <c r="F275" s="5"/>
      <c r="I275" s="5"/>
    </row>
    <row r="276" spans="3:9" x14ac:dyDescent="0.25">
      <c r="C276" s="5"/>
      <c r="F276" s="5"/>
      <c r="I276" s="5"/>
    </row>
    <row r="277" spans="3:9" x14ac:dyDescent="0.25">
      <c r="C277" s="5"/>
      <c r="F277" s="5"/>
      <c r="I277" s="5"/>
    </row>
    <row r="278" spans="3:9" x14ac:dyDescent="0.25">
      <c r="C278" s="5"/>
      <c r="F278" s="5"/>
      <c r="I278" s="5"/>
    </row>
    <row r="279" spans="3:9" x14ac:dyDescent="0.25">
      <c r="C279" s="5"/>
      <c r="F279" s="5"/>
      <c r="I279" s="5"/>
    </row>
    <row r="280" spans="3:9" x14ac:dyDescent="0.25">
      <c r="C280" s="5"/>
      <c r="F280" s="5"/>
      <c r="I280" s="5"/>
    </row>
    <row r="281" spans="3:9" x14ac:dyDescent="0.25">
      <c r="C281" s="5"/>
      <c r="F281" s="5"/>
      <c r="I281" s="5"/>
    </row>
    <row r="282" spans="3:9" x14ac:dyDescent="0.25">
      <c r="C282" s="5"/>
      <c r="F282" s="5"/>
      <c r="I282" s="5"/>
    </row>
    <row r="283" spans="3:9" x14ac:dyDescent="0.25">
      <c r="C283" s="5"/>
      <c r="F283" s="5"/>
      <c r="I283" s="5"/>
    </row>
    <row r="284" spans="3:9" x14ac:dyDescent="0.25">
      <c r="C284" s="5"/>
      <c r="F284" s="5"/>
      <c r="I284" s="5"/>
    </row>
    <row r="285" spans="3:9" x14ac:dyDescent="0.25">
      <c r="C285" s="5"/>
      <c r="F285" s="5"/>
      <c r="I285" s="5"/>
    </row>
    <row r="286" spans="3:9" x14ac:dyDescent="0.25">
      <c r="C286" s="5"/>
      <c r="F286" s="5"/>
      <c r="I286" s="5"/>
    </row>
    <row r="287" spans="3:9" x14ac:dyDescent="0.25">
      <c r="C287" s="5"/>
      <c r="F287" s="5"/>
      <c r="I287" s="5"/>
    </row>
    <row r="288" spans="3:9" x14ac:dyDescent="0.25">
      <c r="C288" s="5"/>
      <c r="F288" s="5"/>
      <c r="I288" s="5"/>
    </row>
    <row r="289" spans="3:9" x14ac:dyDescent="0.25">
      <c r="C289" s="5"/>
      <c r="F289" s="5"/>
      <c r="I289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OpenMP speedup</vt:lpstr>
      <vt:lpstr>Berea_256</vt:lpstr>
      <vt:lpstr>Berea256_improved</vt:lpstr>
      <vt:lpstr>berea256_diffTI</vt:lpstr>
      <vt:lpstr>CrossScale256</vt:lpstr>
      <vt:lpstr>Berea256_poro</vt:lpstr>
      <vt:lpstr>TwoscaleB_256</vt:lpstr>
      <vt:lpstr>TwoScaleA512</vt:lpstr>
      <vt:lpstr>TwoscaleC_256</vt:lpstr>
      <vt:lpstr>OlaCoquina3</vt:lpstr>
      <vt:lpstr>C2_400_200 inputDM_4444ihch</vt:lpstr>
      <vt:lpstr>C2_256</vt:lpstr>
      <vt:lpstr>Ran_444ihch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2017-07-26T13:54:31Z</dcterms:modified>
</cp:coreProperties>
</file>