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 firstSheet="3" activeTab="6"/>
  </bookViews>
  <sheets>
    <sheet name="РОСТ" sheetId="1" r:id="rId1"/>
    <sheet name="ВЕС" sheetId="2" r:id="rId2"/>
    <sheet name="формула" sheetId="3" r:id="rId3"/>
    <sheet name="функция" sheetId="4" r:id="rId4"/>
    <sheet name="пакет анализа" sheetId="5" r:id="rId5"/>
    <sheet name="вывод коррел" sheetId="6" r:id="rId6"/>
    <sheet name="вывод взаимосв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F22" i="1"/>
  <c r="F21" i="1"/>
  <c r="I2" i="1"/>
  <c r="H2" i="1"/>
  <c r="H21" i="1" s="1"/>
  <c r="G2" i="1"/>
  <c r="F3" i="1" s="1"/>
  <c r="F2" i="1"/>
  <c r="G3" i="1" l="1"/>
  <c r="I3" i="1" s="1"/>
  <c r="F4" i="1" l="1"/>
  <c r="G4" i="1" l="1"/>
  <c r="F5" i="1" l="1"/>
  <c r="I4" i="1"/>
  <c r="G5" i="1" l="1"/>
  <c r="I5" i="1" s="1"/>
  <c r="F6" i="1" l="1"/>
  <c r="G6" i="1" l="1"/>
  <c r="F7" i="1" l="1"/>
  <c r="I6" i="1"/>
  <c r="G7" i="1" l="1"/>
  <c r="I7" i="1"/>
  <c r="F8" i="1" l="1"/>
  <c r="G8" i="1" l="1"/>
  <c r="F9" i="1" l="1"/>
  <c r="I8" i="1"/>
  <c r="G9" i="1" l="1"/>
  <c r="F10" i="1" l="1"/>
  <c r="I9" i="1"/>
  <c r="G10" i="1" l="1"/>
  <c r="I10" i="1" s="1"/>
  <c r="F11" i="1" l="1"/>
  <c r="G11" i="1" l="1"/>
  <c r="I11" i="1" s="1"/>
  <c r="F12" i="1" l="1"/>
  <c r="G12" i="1" l="1"/>
  <c r="F13" i="1" l="1"/>
  <c r="I12" i="1"/>
  <c r="G13" i="1" l="1"/>
  <c r="F14" i="1" l="1"/>
  <c r="I13" i="1"/>
  <c r="G14" i="1" l="1"/>
  <c r="F15" i="1" l="1"/>
  <c r="I14" i="1"/>
  <c r="G15" i="1" l="1"/>
  <c r="F16" i="1" l="1"/>
  <c r="I15" i="1"/>
  <c r="G16" i="1" l="1"/>
  <c r="F17" i="1" l="1"/>
  <c r="I16" i="1"/>
  <c r="G17" i="1" l="1"/>
  <c r="F18" i="1" l="1"/>
  <c r="I17" i="1"/>
  <c r="G18" i="1" l="1"/>
  <c r="F19" i="1" l="1"/>
  <c r="I18" i="1"/>
  <c r="G19" i="1" l="1"/>
  <c r="F20" i="1" l="1"/>
  <c r="I19" i="1"/>
  <c r="G20" i="1" l="1"/>
  <c r="I20" i="1" s="1"/>
  <c r="F24" i="1" l="1"/>
  <c r="G24" i="1"/>
  <c r="F25" i="1" l="1"/>
  <c r="K2" i="1" s="1"/>
  <c r="K8" i="1" l="1"/>
  <c r="K7" i="1"/>
  <c r="K14" i="1"/>
  <c r="K13" i="1"/>
  <c r="K12" i="1"/>
  <c r="J13" i="1" s="1"/>
  <c r="L13" i="1" s="1"/>
  <c r="M13" i="1" s="1"/>
  <c r="N13" i="1" s="1"/>
  <c r="O13" i="1" s="1"/>
  <c r="P13" i="1" s="1"/>
  <c r="K3" i="1"/>
  <c r="K17" i="1"/>
  <c r="J18" i="1" s="1"/>
  <c r="K9" i="1"/>
  <c r="L9" i="1" s="1"/>
  <c r="M9" i="1" s="1"/>
  <c r="N9" i="1" s="1"/>
  <c r="O9" i="1" s="1"/>
  <c r="P9" i="1" s="1"/>
  <c r="K16" i="1"/>
  <c r="K15" i="1"/>
  <c r="K6" i="1"/>
  <c r="K5" i="1"/>
  <c r="J6" i="1" s="1"/>
  <c r="K4" i="1"/>
  <c r="J5" i="1" s="1"/>
  <c r="L5" i="1" s="1"/>
  <c r="M5" i="1" s="1"/>
  <c r="N5" i="1" s="1"/>
  <c r="O5" i="1" s="1"/>
  <c r="P5" i="1" s="1"/>
  <c r="K19" i="1"/>
  <c r="K11" i="1"/>
  <c r="J12" i="1" s="1"/>
  <c r="L12" i="1" s="1"/>
  <c r="M12" i="1" s="1"/>
  <c r="N12" i="1" s="1"/>
  <c r="O12" i="1" s="1"/>
  <c r="P12" i="1" s="1"/>
  <c r="K18" i="1"/>
  <c r="J19" i="1" s="1"/>
  <c r="L19" i="1" s="1"/>
  <c r="M19" i="1" s="1"/>
  <c r="N19" i="1" s="1"/>
  <c r="O19" i="1" s="1"/>
  <c r="P19" i="1" s="1"/>
  <c r="K10" i="1"/>
  <c r="J15" i="1"/>
  <c r="L15" i="1" s="1"/>
  <c r="M15" i="1" s="1"/>
  <c r="N15" i="1" s="1"/>
  <c r="O15" i="1" s="1"/>
  <c r="P15" i="1" s="1"/>
  <c r="J14" i="1"/>
  <c r="L14" i="1" s="1"/>
  <c r="M14" i="1" s="1"/>
  <c r="N14" i="1" s="1"/>
  <c r="O14" i="1" s="1"/>
  <c r="P14" i="1" s="1"/>
  <c r="J9" i="1"/>
  <c r="J20" i="1"/>
  <c r="L20" i="1" s="1"/>
  <c r="M20" i="1" s="1"/>
  <c r="N20" i="1" s="1"/>
  <c r="O20" i="1" s="1"/>
  <c r="P20" i="1" s="1"/>
  <c r="J16" i="1"/>
  <c r="L16" i="1" s="1"/>
  <c r="M16" i="1" s="1"/>
  <c r="N16" i="1" s="1"/>
  <c r="O16" i="1" s="1"/>
  <c r="P16" i="1" s="1"/>
  <c r="J8" i="1"/>
  <c r="L8" i="1" s="1"/>
  <c r="M8" i="1" s="1"/>
  <c r="N8" i="1" s="1"/>
  <c r="O8" i="1" s="1"/>
  <c r="P8" i="1" s="1"/>
  <c r="J4" i="1"/>
  <c r="J17" i="1"/>
  <c r="J11" i="1"/>
  <c r="L11" i="1" s="1"/>
  <c r="M11" i="1" s="1"/>
  <c r="N11" i="1" s="1"/>
  <c r="O11" i="1" s="1"/>
  <c r="P11" i="1" s="1"/>
  <c r="J7" i="1"/>
  <c r="L7" i="1" s="1"/>
  <c r="M7" i="1" s="1"/>
  <c r="N7" i="1" s="1"/>
  <c r="O7" i="1" s="1"/>
  <c r="P7" i="1" s="1"/>
  <c r="J3" i="1"/>
  <c r="L2" i="1"/>
  <c r="M2" i="1" s="1"/>
  <c r="L6" i="1" l="1"/>
  <c r="M6" i="1" s="1"/>
  <c r="N6" i="1" s="1"/>
  <c r="O6" i="1" s="1"/>
  <c r="P6" i="1" s="1"/>
  <c r="L4" i="1"/>
  <c r="M4" i="1" s="1"/>
  <c r="N4" i="1" s="1"/>
  <c r="O4" i="1" s="1"/>
  <c r="P4" i="1" s="1"/>
  <c r="L17" i="1"/>
  <c r="M17" i="1" s="1"/>
  <c r="N17" i="1" s="1"/>
  <c r="O17" i="1" s="1"/>
  <c r="P17" i="1" s="1"/>
  <c r="L18" i="1"/>
  <c r="M18" i="1" s="1"/>
  <c r="N18" i="1" s="1"/>
  <c r="O18" i="1" s="1"/>
  <c r="P18" i="1" s="1"/>
  <c r="L3" i="1"/>
  <c r="M3" i="1" s="1"/>
  <c r="N3" i="1" s="1"/>
  <c r="O3" i="1" s="1"/>
  <c r="P3" i="1" s="1"/>
  <c r="J10" i="1"/>
  <c r="L10" i="1" s="1"/>
  <c r="M10" i="1" s="1"/>
  <c r="N10" i="1" s="1"/>
  <c r="O10" i="1" s="1"/>
  <c r="P10" i="1" s="1"/>
  <c r="N2" i="1"/>
  <c r="O2" i="1" s="1"/>
  <c r="P2" i="1" s="1"/>
  <c r="P21" i="1" s="1"/>
  <c r="J22" i="1" s="1"/>
  <c r="M21" i="1"/>
  <c r="B252" i="7" l="1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B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" i="1"/>
  <c r="C252" i="1" s="1"/>
  <c r="B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52" i="5" l="1"/>
  <c r="C252" i="6"/>
  <c r="C252" i="3"/>
  <c r="C252" i="4"/>
  <c r="C252" i="2"/>
  <c r="C252" i="7"/>
</calcChain>
</file>

<file path=xl/sharedStrings.xml><?xml version="1.0" encoding="utf-8"?>
<sst xmlns="http://schemas.openxmlformats.org/spreadsheetml/2006/main" count="69" uniqueCount="32">
  <si>
    <t>рост</t>
  </si>
  <si>
    <t>вес</t>
  </si>
  <si>
    <t>среднее:</t>
  </si>
  <si>
    <t>инт</t>
  </si>
  <si>
    <t>ni</t>
  </si>
  <si>
    <t xml:space="preserve"> x cp</t>
  </si>
  <si>
    <t>норм расп</t>
  </si>
  <si>
    <t>n'</t>
  </si>
  <si>
    <t>n-n'</t>
  </si>
  <si>
    <t>(n-n')^2</t>
  </si>
  <si>
    <t>(n-n')^2/n'</t>
  </si>
  <si>
    <t xml:space="preserve">n = </t>
  </si>
  <si>
    <t>h =</t>
  </si>
  <si>
    <t>Хи^2 набл=</t>
  </si>
  <si>
    <t>Хи^2 крит=</t>
  </si>
  <si>
    <t>МО =</t>
  </si>
  <si>
    <t>Вывод</t>
  </si>
  <si>
    <t>СКО =</t>
  </si>
  <si>
    <t>Т.к. Хи^2 набл &lt; Хи^2 крит, то нет оснований отвергать гипотезу о нормальном распределении</t>
  </si>
  <si>
    <t>xi-x cp</t>
  </si>
  <si>
    <t>yi-y cp</t>
  </si>
  <si>
    <t>(xi-x cp)^2</t>
  </si>
  <si>
    <t>(yi-y cp)^2</t>
  </si>
  <si>
    <t>(xi-x cp)*(yi-y cp)</t>
  </si>
  <si>
    <t>а. По формуле:</t>
  </si>
  <si>
    <t>r xy =</t>
  </si>
  <si>
    <t>r крит =</t>
  </si>
  <si>
    <t>с. Пакет анализа:</t>
  </si>
  <si>
    <t>Столбец 1</t>
  </si>
  <si>
    <t>Столбец 2</t>
  </si>
  <si>
    <t>b. Функция:</t>
  </si>
  <si>
    <t>типо сделала 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</si>
</sst>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0" xfId="0" applyFill="1"/>
    <xf numFmtId="0" fontId="0" fillId="0" borderId="2" xfId="0" applyBorder="1"/>
    <xf numFmtId="0" fontId="0" fillId="2" borderId="0" xfId="0" applyFill="1"/>
    <xf numFmtId="0" fontId="0" fillId="2" borderId="2" xfId="0" applyFill="1" applyBorder="1"/>
    <xf numFmtId="0" fontId="0" fillId="5" borderId="0" xfId="0" applyFill="1"/>
    <xf numFmtId="0" fontId="0" fillId="6" borderId="0" xfId="0" applyFill="1"/>
    <xf numFmtId="0" fontId="2" fillId="0" borderId="1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workbookViewId="0">
      <selection activeCell="Q15" sqref="Q15"/>
    </sheetView>
  </sheetViews>
  <sheetFormatPr defaultRowHeight="15" x14ac:dyDescent="0.25"/>
  <sheetData>
    <row r="1" spans="1:16" ht="15.75" thickBot="1" x14ac:dyDescent="0.3">
      <c r="B1" s="1" t="s">
        <v>0</v>
      </c>
      <c r="C1" s="2" t="s">
        <v>1</v>
      </c>
      <c r="E1" s="11"/>
      <c r="F1" s="19" t="s">
        <v>3</v>
      </c>
      <c r="G1" s="20"/>
      <c r="H1" s="11" t="s">
        <v>4</v>
      </c>
      <c r="I1" s="11" t="s">
        <v>5</v>
      </c>
      <c r="J1" s="19" t="s">
        <v>6</v>
      </c>
      <c r="K1" s="19"/>
      <c r="L1" s="11"/>
      <c r="M1" s="11" t="s">
        <v>7</v>
      </c>
      <c r="N1" s="11" t="s">
        <v>8</v>
      </c>
      <c r="O1" s="11" t="s">
        <v>9</v>
      </c>
      <c r="P1" s="11" t="s">
        <v>10</v>
      </c>
    </row>
    <row r="2" spans="1:16" x14ac:dyDescent="0.25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  <c r="E2" s="11">
        <v>1</v>
      </c>
      <c r="F2" s="11">
        <f>B2</f>
        <v>160.3856951277703</v>
      </c>
      <c r="G2" s="3">
        <f>B2+$F$22</f>
        <v>161.45396654249021</v>
      </c>
      <c r="H2" s="11">
        <f>3</f>
        <v>3</v>
      </c>
      <c r="I2" s="11">
        <f>(F2+G2)/2</f>
        <v>160.91983083513026</v>
      </c>
      <c r="J2" s="11">
        <v>0</v>
      </c>
      <c r="K2" s="11">
        <f>_xlfn.NORM.DIST(G2,$F$24,$F$25,1)</f>
        <v>1.5131587979798094E-2</v>
      </c>
      <c r="L2" s="11">
        <f>K2-J2</f>
        <v>1.5131587979798094E-2</v>
      </c>
      <c r="M2" s="11">
        <f>L2*250</f>
        <v>3.7828969949495233</v>
      </c>
      <c r="N2" s="11">
        <f>H2-M2</f>
        <v>-0.78289699494952325</v>
      </c>
      <c r="O2" s="11">
        <f>N2^2</f>
        <v>0.61292770470099378</v>
      </c>
      <c r="P2" s="11">
        <f>O2/M2</f>
        <v>0.16202600956867247</v>
      </c>
    </row>
    <row r="3" spans="1:16" x14ac:dyDescent="0.25">
      <c r="A3" s="3">
        <v>2</v>
      </c>
      <c r="B3" s="6">
        <v>160.89886841829866</v>
      </c>
      <c r="C3" s="5">
        <f t="shared" ref="C3:C65" si="0">B3-100+D3</f>
        <v>55.957390435942216</v>
      </c>
      <c r="D3">
        <v>-4.9414779823564459</v>
      </c>
      <c r="E3" s="11">
        <v>2</v>
      </c>
      <c r="F3" s="11">
        <f>G2</f>
        <v>161.45396654249021</v>
      </c>
      <c r="G3" s="3">
        <f t="shared" ref="G3:G20" si="1">F3+$F$22</f>
        <v>162.52223795721011</v>
      </c>
      <c r="H3" s="11">
        <v>3</v>
      </c>
      <c r="I3" s="11">
        <f t="shared" ref="I3:I20" si="2">(F3+G3)/2</f>
        <v>161.98810224985016</v>
      </c>
      <c r="J3" s="11">
        <f>K2</f>
        <v>1.5131587979798094E-2</v>
      </c>
      <c r="K3" s="11">
        <f>_xlfn.NORM.DIST(G3,$F$24,$F$25,1)</f>
        <v>2.8930819161967661E-2</v>
      </c>
      <c r="L3" s="11">
        <f t="shared" ref="L3:L20" si="3">K3-J3</f>
        <v>1.3799231182169568E-2</v>
      </c>
      <c r="M3" s="11">
        <f t="shared" ref="M3:M20" si="4">L3*250</f>
        <v>3.4498077955423918</v>
      </c>
      <c r="N3" s="11">
        <f t="shared" ref="N3:N20" si="5">H3-M3</f>
        <v>-0.44980779554239181</v>
      </c>
      <c r="O3" s="11">
        <f t="shared" ref="O3:O20" si="6">N3^2</f>
        <v>0.20232705293070616</v>
      </c>
      <c r="P3" s="11">
        <f t="shared" ref="P3:P20" si="7">O3/M3</f>
        <v>5.8648789996978812E-2</v>
      </c>
    </row>
    <row r="4" spans="1:16" ht="15.75" thickBot="1" x14ac:dyDescent="0.3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  <c r="E4" s="11">
        <v>3</v>
      </c>
      <c r="F4" s="11">
        <f t="shared" ref="F4:F20" si="8">G3</f>
        <v>162.52223795721011</v>
      </c>
      <c r="G4" s="3">
        <f t="shared" si="1"/>
        <v>163.59050937193001</v>
      </c>
      <c r="H4" s="11">
        <v>9</v>
      </c>
      <c r="I4" s="11">
        <f t="shared" si="2"/>
        <v>163.05637366457006</v>
      </c>
      <c r="J4" s="11">
        <f t="shared" ref="J4:J20" si="9">K3</f>
        <v>2.8930819161967661E-2</v>
      </c>
      <c r="K4" s="11">
        <f t="shared" ref="K4:K19" si="10">_xlfn.NORM.DIST(G4,$F$24,$F$25,1)</f>
        <v>5.1883340500861415E-2</v>
      </c>
      <c r="L4" s="11">
        <f t="shared" si="3"/>
        <v>2.2952521338893753E-2</v>
      </c>
      <c r="M4" s="11">
        <f t="shared" si="4"/>
        <v>5.7381303347234383</v>
      </c>
      <c r="N4" s="11">
        <f t="shared" si="5"/>
        <v>3.2618696652765617</v>
      </c>
      <c r="O4" s="11">
        <f t="shared" si="6"/>
        <v>10.639793713251429</v>
      </c>
      <c r="P4" s="11">
        <f t="shared" si="7"/>
        <v>1.8542265672960245</v>
      </c>
    </row>
    <row r="5" spans="1:16" x14ac:dyDescent="0.25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  <c r="E5" s="11">
        <v>4</v>
      </c>
      <c r="F5" s="11">
        <f t="shared" si="8"/>
        <v>163.59050937193001</v>
      </c>
      <c r="G5" s="3">
        <f t="shared" si="1"/>
        <v>164.65878078664991</v>
      </c>
      <c r="H5" s="11">
        <v>11</v>
      </c>
      <c r="I5" s="11">
        <f t="shared" si="2"/>
        <v>164.12464507928996</v>
      </c>
      <c r="J5" s="11">
        <f t="shared" si="9"/>
        <v>5.1883340500861415E-2</v>
      </c>
      <c r="K5" s="11">
        <f t="shared" si="10"/>
        <v>8.7394302310860789E-2</v>
      </c>
      <c r="L5" s="11">
        <f t="shared" si="3"/>
        <v>3.5510961809999374E-2</v>
      </c>
      <c r="M5" s="11">
        <f t="shared" si="4"/>
        <v>8.8777404524998431</v>
      </c>
      <c r="N5" s="11">
        <f t="shared" si="5"/>
        <v>2.1222595475001569</v>
      </c>
      <c r="O5" s="11">
        <f t="shared" si="6"/>
        <v>4.5039855869555705</v>
      </c>
      <c r="P5" s="11">
        <f t="shared" si="7"/>
        <v>0.5073346772249141</v>
      </c>
    </row>
    <row r="6" spans="1:16" x14ac:dyDescent="0.25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  <c r="E6" s="11">
        <v>5</v>
      </c>
      <c r="F6" s="11">
        <f t="shared" si="8"/>
        <v>164.65878078664991</v>
      </c>
      <c r="G6" s="3">
        <f t="shared" si="1"/>
        <v>165.72705220136982</v>
      </c>
      <c r="H6" s="11">
        <v>8</v>
      </c>
      <c r="I6" s="11">
        <f t="shared" si="2"/>
        <v>165.19291649400986</v>
      </c>
      <c r="J6" s="11">
        <f t="shared" si="9"/>
        <v>8.7394302310860789E-2</v>
      </c>
      <c r="K6" s="11">
        <f t="shared" si="10"/>
        <v>0.13849791433144187</v>
      </c>
      <c r="L6" s="11">
        <f t="shared" si="3"/>
        <v>5.1103612020581085E-2</v>
      </c>
      <c r="M6" s="11">
        <f t="shared" si="4"/>
        <v>12.77590300514527</v>
      </c>
      <c r="N6" s="11">
        <f t="shared" si="5"/>
        <v>-4.7759030051452704</v>
      </c>
      <c r="O6" s="11">
        <f t="shared" si="6"/>
        <v>22.809249514555624</v>
      </c>
      <c r="P6" s="11">
        <f t="shared" si="7"/>
        <v>1.7853336476779449</v>
      </c>
    </row>
    <row r="7" spans="1:16" ht="15.75" thickBot="1" x14ac:dyDescent="0.3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  <c r="E7" s="11">
        <v>6</v>
      </c>
      <c r="F7" s="11">
        <f t="shared" si="8"/>
        <v>165.72705220136982</v>
      </c>
      <c r="G7" s="3">
        <f t="shared" si="1"/>
        <v>166.79532361608972</v>
      </c>
      <c r="H7" s="11">
        <v>18</v>
      </c>
      <c r="I7" s="11">
        <f t="shared" si="2"/>
        <v>166.26118790872977</v>
      </c>
      <c r="J7" s="11">
        <f t="shared" si="9"/>
        <v>0.13849791433144187</v>
      </c>
      <c r="K7" s="11">
        <f t="shared" si="10"/>
        <v>0.20690457477181784</v>
      </c>
      <c r="L7" s="11">
        <f t="shared" si="3"/>
        <v>6.8406660440375966E-2</v>
      </c>
      <c r="M7" s="11">
        <f t="shared" si="4"/>
        <v>17.101665110093993</v>
      </c>
      <c r="N7" s="11">
        <f t="shared" si="5"/>
        <v>0.89833488990600685</v>
      </c>
      <c r="O7" s="11">
        <f t="shared" si="6"/>
        <v>0.80700557442243748</v>
      </c>
      <c r="P7" s="11">
        <f t="shared" si="7"/>
        <v>4.7188713451423801E-2</v>
      </c>
    </row>
    <row r="8" spans="1:16" x14ac:dyDescent="0.25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  <c r="E8" s="11">
        <v>7</v>
      </c>
      <c r="F8" s="11">
        <f t="shared" si="8"/>
        <v>166.79532361608972</v>
      </c>
      <c r="G8" s="3">
        <f t="shared" si="1"/>
        <v>167.86359503080962</v>
      </c>
      <c r="H8" s="11">
        <v>25</v>
      </c>
      <c r="I8" s="11">
        <f t="shared" si="2"/>
        <v>167.32945932344967</v>
      </c>
      <c r="J8" s="11">
        <f t="shared" si="9"/>
        <v>0.20690457477181784</v>
      </c>
      <c r="K8" s="11">
        <f t="shared" si="10"/>
        <v>0.29207782396157295</v>
      </c>
      <c r="L8" s="11">
        <f t="shared" si="3"/>
        <v>8.5173249189755107E-2</v>
      </c>
      <c r="M8" s="11">
        <f t="shared" si="4"/>
        <v>21.293312297438778</v>
      </c>
      <c r="N8" s="11">
        <f t="shared" si="5"/>
        <v>3.7066877025612222</v>
      </c>
      <c r="O8" s="11">
        <f t="shared" si="6"/>
        <v>13.739533724318591</v>
      </c>
      <c r="P8" s="11">
        <f t="shared" si="7"/>
        <v>0.64525112544238705</v>
      </c>
    </row>
    <row r="9" spans="1:16" x14ac:dyDescent="0.25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  <c r="E9" s="11">
        <v>8</v>
      </c>
      <c r="F9" s="11">
        <f t="shared" si="8"/>
        <v>167.86359503080962</v>
      </c>
      <c r="G9" s="3">
        <f t="shared" si="1"/>
        <v>168.93186644552952</v>
      </c>
      <c r="H9" s="11">
        <v>24</v>
      </c>
      <c r="I9" s="11">
        <f t="shared" si="2"/>
        <v>168.39773073816957</v>
      </c>
      <c r="J9" s="11">
        <f t="shared" si="9"/>
        <v>0.29207782396157295</v>
      </c>
      <c r="K9" s="11">
        <f t="shared" si="10"/>
        <v>0.39072084860553163</v>
      </c>
      <c r="L9" s="11">
        <f t="shared" si="3"/>
        <v>9.8643024643958688E-2</v>
      </c>
      <c r="M9" s="11">
        <f t="shared" si="4"/>
        <v>24.660756160989671</v>
      </c>
      <c r="N9" s="11">
        <f t="shared" si="5"/>
        <v>-0.6607561609896706</v>
      </c>
      <c r="O9" s="11">
        <f t="shared" si="6"/>
        <v>0.43659870428580749</v>
      </c>
      <c r="P9" s="11">
        <f t="shared" si="7"/>
        <v>1.7704189662134277E-2</v>
      </c>
    </row>
    <row r="10" spans="1:16" x14ac:dyDescent="0.25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  <c r="E10" s="11">
        <v>9</v>
      </c>
      <c r="F10" s="11">
        <f t="shared" si="8"/>
        <v>168.93186644552952</v>
      </c>
      <c r="G10" s="3">
        <f t="shared" si="1"/>
        <v>170.00013786024942</v>
      </c>
      <c r="H10" s="11">
        <v>22</v>
      </c>
      <c r="I10" s="11">
        <f t="shared" si="2"/>
        <v>169.46600215288947</v>
      </c>
      <c r="J10" s="11">
        <f t="shared" si="9"/>
        <v>0.39072084860553163</v>
      </c>
      <c r="K10" s="11">
        <f t="shared" si="10"/>
        <v>0.49698532086649899</v>
      </c>
      <c r="L10" s="11">
        <f t="shared" si="3"/>
        <v>0.10626447226096736</v>
      </c>
      <c r="M10" s="11">
        <f t="shared" si="4"/>
        <v>26.566118065241838</v>
      </c>
      <c r="N10" s="11">
        <f t="shared" si="5"/>
        <v>-4.5661180652418381</v>
      </c>
      <c r="O10" s="11">
        <f t="shared" si="6"/>
        <v>20.849434185727866</v>
      </c>
      <c r="P10" s="11">
        <f t="shared" si="7"/>
        <v>0.78481297623255397</v>
      </c>
    </row>
    <row r="11" spans="1:16" x14ac:dyDescent="0.25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  <c r="E11" s="11">
        <v>10</v>
      </c>
      <c r="F11" s="11">
        <f t="shared" si="8"/>
        <v>170.00013786024942</v>
      </c>
      <c r="G11" s="3">
        <f t="shared" si="1"/>
        <v>171.06840927496933</v>
      </c>
      <c r="H11" s="11">
        <v>28</v>
      </c>
      <c r="I11" s="11">
        <f t="shared" si="2"/>
        <v>170.53427356760938</v>
      </c>
      <c r="J11" s="11">
        <f t="shared" si="9"/>
        <v>0.49698532086649899</v>
      </c>
      <c r="K11" s="11">
        <f t="shared" si="10"/>
        <v>0.60346542006918769</v>
      </c>
      <c r="L11" s="11">
        <f t="shared" si="3"/>
        <v>0.10648009920268869</v>
      </c>
      <c r="M11" s="11">
        <f t="shared" si="4"/>
        <v>26.620024800672173</v>
      </c>
      <c r="N11" s="11">
        <f t="shared" si="5"/>
        <v>1.3799751993278271</v>
      </c>
      <c r="O11" s="11">
        <f t="shared" si="6"/>
        <v>1.9043315507598761</v>
      </c>
      <c r="P11" s="11">
        <f t="shared" si="7"/>
        <v>7.1537557347121278E-2</v>
      </c>
    </row>
    <row r="12" spans="1:16" x14ac:dyDescent="0.25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  <c r="E12" s="11">
        <v>11</v>
      </c>
      <c r="F12" s="11">
        <f t="shared" si="8"/>
        <v>171.06840927496933</v>
      </c>
      <c r="G12" s="3">
        <f t="shared" si="1"/>
        <v>172.13668068968923</v>
      </c>
      <c r="H12" s="11">
        <v>23</v>
      </c>
      <c r="I12" s="11">
        <f t="shared" si="2"/>
        <v>171.60254498232928</v>
      </c>
      <c r="J12" s="11">
        <f t="shared" si="9"/>
        <v>0.60346542006918769</v>
      </c>
      <c r="K12" s="11">
        <f t="shared" si="10"/>
        <v>0.70271015022225991</v>
      </c>
      <c r="L12" s="11">
        <f t="shared" si="3"/>
        <v>9.9244730153072225E-2</v>
      </c>
      <c r="M12" s="11">
        <f t="shared" si="4"/>
        <v>24.811182538268056</v>
      </c>
      <c r="N12" s="11">
        <f t="shared" si="5"/>
        <v>-1.8111825382680564</v>
      </c>
      <c r="O12" s="11">
        <f t="shared" si="6"/>
        <v>3.2803821869271195</v>
      </c>
      <c r="P12" s="11">
        <f t="shared" si="7"/>
        <v>0.13221385888671577</v>
      </c>
    </row>
    <row r="13" spans="1:16" x14ac:dyDescent="0.25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  <c r="E13" s="11">
        <v>12</v>
      </c>
      <c r="F13" s="11">
        <f t="shared" si="8"/>
        <v>172.13668068968923</v>
      </c>
      <c r="G13" s="3">
        <f t="shared" si="1"/>
        <v>173.20495210440913</v>
      </c>
      <c r="H13" s="11">
        <v>21</v>
      </c>
      <c r="I13" s="11">
        <f t="shared" si="2"/>
        <v>172.67081639704918</v>
      </c>
      <c r="J13" s="11">
        <f t="shared" si="9"/>
        <v>0.70271015022225991</v>
      </c>
      <c r="K13" s="11">
        <f t="shared" si="10"/>
        <v>0.78875106436450171</v>
      </c>
      <c r="L13" s="11">
        <f t="shared" si="3"/>
        <v>8.6040914142241798E-2</v>
      </c>
      <c r="M13" s="11">
        <f t="shared" si="4"/>
        <v>21.510228535560451</v>
      </c>
      <c r="N13" s="11">
        <f t="shared" si="5"/>
        <v>-0.51022853556045078</v>
      </c>
      <c r="O13" s="11">
        <f t="shared" si="6"/>
        <v>0.2603331585001622</v>
      </c>
      <c r="P13" s="11">
        <f t="shared" si="7"/>
        <v>1.2102761161732083E-2</v>
      </c>
    </row>
    <row r="14" spans="1:16" x14ac:dyDescent="0.25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  <c r="E14" s="11">
        <v>13</v>
      </c>
      <c r="F14" s="11">
        <f t="shared" si="8"/>
        <v>173.20495210440913</v>
      </c>
      <c r="G14" s="3">
        <f t="shared" si="1"/>
        <v>174.27322351912903</v>
      </c>
      <c r="H14" s="11">
        <v>14</v>
      </c>
      <c r="I14" s="11">
        <f t="shared" si="2"/>
        <v>173.73908781176908</v>
      </c>
      <c r="J14" s="11">
        <f t="shared" si="9"/>
        <v>0.78875106436450171</v>
      </c>
      <c r="K14" s="11">
        <f t="shared" si="10"/>
        <v>0.85813531944945654</v>
      </c>
      <c r="L14" s="11">
        <f t="shared" si="3"/>
        <v>6.9384255084954827E-2</v>
      </c>
      <c r="M14" s="11">
        <f t="shared" si="4"/>
        <v>17.346063771238708</v>
      </c>
      <c r="N14" s="11">
        <f t="shared" si="5"/>
        <v>-3.3460637712387076</v>
      </c>
      <c r="O14" s="11">
        <f t="shared" si="6"/>
        <v>11.196142761196201</v>
      </c>
      <c r="P14" s="11">
        <f t="shared" si="7"/>
        <v>0.64545725813370902</v>
      </c>
    </row>
    <row r="15" spans="1:16" x14ac:dyDescent="0.25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  <c r="E15" s="11">
        <v>14</v>
      </c>
      <c r="F15" s="11">
        <f t="shared" si="8"/>
        <v>174.27322351912903</v>
      </c>
      <c r="G15" s="3">
        <f t="shared" si="1"/>
        <v>175.34149493384894</v>
      </c>
      <c r="H15" s="11">
        <v>15</v>
      </c>
      <c r="I15" s="11">
        <f t="shared" si="2"/>
        <v>174.80735922648898</v>
      </c>
      <c r="J15" s="11">
        <f t="shared" si="9"/>
        <v>0.85813531944945654</v>
      </c>
      <c r="K15" s="11">
        <f t="shared" si="10"/>
        <v>0.91017982635237182</v>
      </c>
      <c r="L15" s="11">
        <f t="shared" si="3"/>
        <v>5.2044506902915288E-2</v>
      </c>
      <c r="M15" s="11">
        <f t="shared" si="4"/>
        <v>13.011126725728822</v>
      </c>
      <c r="N15" s="11">
        <f t="shared" si="5"/>
        <v>1.9888732742711781</v>
      </c>
      <c r="O15" s="11">
        <f t="shared" si="6"/>
        <v>3.9556169011101567</v>
      </c>
      <c r="P15" s="11">
        <f t="shared" si="7"/>
        <v>0.3040180135428342</v>
      </c>
    </row>
    <row r="16" spans="1:16" ht="15.75" thickBot="1" x14ac:dyDescent="0.3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  <c r="E16" s="11">
        <v>15</v>
      </c>
      <c r="F16" s="11">
        <f t="shared" si="8"/>
        <v>175.34149493384894</v>
      </c>
      <c r="G16" s="3">
        <f t="shared" si="1"/>
        <v>176.40976634856884</v>
      </c>
      <c r="H16" s="11">
        <v>11</v>
      </c>
      <c r="I16" s="11">
        <f t="shared" si="2"/>
        <v>175.87563064120889</v>
      </c>
      <c r="J16" s="11">
        <f t="shared" si="9"/>
        <v>0.91017982635237182</v>
      </c>
      <c r="K16" s="11">
        <f t="shared" si="10"/>
        <v>0.9464915212987608</v>
      </c>
      <c r="L16" s="11">
        <f t="shared" si="3"/>
        <v>3.6311694946388973E-2</v>
      </c>
      <c r="M16" s="11">
        <f t="shared" si="4"/>
        <v>9.0779237365972438</v>
      </c>
      <c r="N16" s="11">
        <f t="shared" si="5"/>
        <v>1.9220762634027562</v>
      </c>
      <c r="O16" s="11">
        <f t="shared" si="6"/>
        <v>3.6943771623363015</v>
      </c>
      <c r="P16" s="11">
        <f t="shared" si="7"/>
        <v>0.40696278901777783</v>
      </c>
    </row>
    <row r="17" spans="1:18" x14ac:dyDescent="0.25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  <c r="E17" s="11">
        <v>16</v>
      </c>
      <c r="F17" s="11">
        <f t="shared" si="8"/>
        <v>176.40976634856884</v>
      </c>
      <c r="G17" s="3">
        <f t="shared" si="1"/>
        <v>177.47803776328874</v>
      </c>
      <c r="H17" s="11">
        <v>10</v>
      </c>
      <c r="I17" s="11">
        <f t="shared" si="2"/>
        <v>176.94390205592879</v>
      </c>
      <c r="J17" s="11">
        <f t="shared" si="9"/>
        <v>0.9464915212987608</v>
      </c>
      <c r="K17" s="11">
        <f t="shared" si="10"/>
        <v>0.97005694765891926</v>
      </c>
      <c r="L17" s="11">
        <f t="shared" si="3"/>
        <v>2.3565426360158459E-2</v>
      </c>
      <c r="M17" s="11">
        <f t="shared" si="4"/>
        <v>5.8913565900396145</v>
      </c>
      <c r="N17" s="11">
        <f t="shared" si="5"/>
        <v>4.1086434099603855</v>
      </c>
      <c r="O17" s="11">
        <f t="shared" si="6"/>
        <v>16.880950670210904</v>
      </c>
      <c r="P17" s="11">
        <f t="shared" si="7"/>
        <v>2.8653758115322967</v>
      </c>
    </row>
    <row r="18" spans="1:18" x14ac:dyDescent="0.25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  <c r="E18" s="11">
        <v>17</v>
      </c>
      <c r="F18" s="11">
        <f t="shared" si="8"/>
        <v>177.47803776328874</v>
      </c>
      <c r="G18" s="3">
        <f t="shared" si="1"/>
        <v>178.54630917800864</v>
      </c>
      <c r="H18" s="11">
        <v>4</v>
      </c>
      <c r="I18" s="11">
        <f t="shared" si="2"/>
        <v>178.01217347064869</v>
      </c>
      <c r="J18" s="11">
        <f t="shared" si="9"/>
        <v>0.97005694765891926</v>
      </c>
      <c r="K18" s="11">
        <f t="shared" si="10"/>
        <v>0.98428222179534564</v>
      </c>
      <c r="L18" s="11">
        <f t="shared" si="3"/>
        <v>1.422527413642638E-2</v>
      </c>
      <c r="M18" s="11">
        <f t="shared" si="4"/>
        <v>3.556318534106595</v>
      </c>
      <c r="N18" s="11">
        <f t="shared" si="5"/>
        <v>0.44368146589340496</v>
      </c>
      <c r="O18" s="11">
        <f t="shared" si="6"/>
        <v>0.19685324317732067</v>
      </c>
      <c r="P18" s="11">
        <f t="shared" si="7"/>
        <v>5.5353096548977548E-2</v>
      </c>
    </row>
    <row r="19" spans="1:18" x14ac:dyDescent="0.25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  <c r="E19" s="11">
        <v>18</v>
      </c>
      <c r="F19" s="11">
        <f t="shared" si="8"/>
        <v>178.54630917800864</v>
      </c>
      <c r="G19" s="3">
        <f t="shared" si="1"/>
        <v>179.61458059272854</v>
      </c>
      <c r="H19" s="11">
        <v>0</v>
      </c>
      <c r="I19" s="11">
        <f t="shared" si="2"/>
        <v>179.08044488536859</v>
      </c>
      <c r="J19" s="11">
        <f t="shared" si="9"/>
        <v>0.98428222179534564</v>
      </c>
      <c r="K19" s="11">
        <f t="shared" si="10"/>
        <v>0.9922695560410526</v>
      </c>
      <c r="L19" s="11">
        <f t="shared" si="3"/>
        <v>7.9873342457069674E-3</v>
      </c>
      <c r="M19" s="11">
        <f t="shared" si="4"/>
        <v>1.9968335614267418</v>
      </c>
      <c r="N19" s="11">
        <f t="shared" si="5"/>
        <v>-1.9968335614267418</v>
      </c>
      <c r="O19" s="11">
        <f t="shared" si="6"/>
        <v>3.9873442720402057</v>
      </c>
      <c r="P19" s="11">
        <f t="shared" si="7"/>
        <v>1.9968335614267418</v>
      </c>
    </row>
    <row r="20" spans="1:18" x14ac:dyDescent="0.25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  <c r="E20" s="11">
        <v>19</v>
      </c>
      <c r="F20" s="11">
        <f t="shared" si="8"/>
        <v>179.61458059272854</v>
      </c>
      <c r="G20" s="3">
        <f t="shared" si="1"/>
        <v>180.68285200744845</v>
      </c>
      <c r="H20" s="11">
        <v>1</v>
      </c>
      <c r="I20" s="11">
        <f t="shared" si="2"/>
        <v>180.14871630008849</v>
      </c>
      <c r="J20" s="11">
        <f t="shared" si="9"/>
        <v>0.9922695560410526</v>
      </c>
      <c r="K20" s="11">
        <v>1</v>
      </c>
      <c r="L20" s="11">
        <f t="shared" si="3"/>
        <v>7.7304439589473972E-3</v>
      </c>
      <c r="M20" s="11">
        <f t="shared" si="4"/>
        <v>1.9326109897368493</v>
      </c>
      <c r="N20" s="11">
        <f t="shared" si="5"/>
        <v>-0.93261098973684931</v>
      </c>
      <c r="O20" s="11">
        <f t="shared" si="6"/>
        <v>0.86976325817794564</v>
      </c>
      <c r="P20" s="11">
        <f t="shared" si="7"/>
        <v>0.45004569610585493</v>
      </c>
    </row>
    <row r="21" spans="1:18" x14ac:dyDescent="0.25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  <c r="E21" s="12" t="s">
        <v>11</v>
      </c>
      <c r="F21" s="12">
        <f>1+3.322*LN(250)</f>
        <v>19.342293169138383</v>
      </c>
      <c r="H21" s="11">
        <f>SUM(H2:H20)</f>
        <v>250</v>
      </c>
      <c r="M21" s="11">
        <f>SUM(M2:M20)</f>
        <v>250</v>
      </c>
      <c r="P21" s="13">
        <f>SUM(P2:P20)</f>
        <v>12.802427100256796</v>
      </c>
    </row>
    <row r="22" spans="1:18" x14ac:dyDescent="0.25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  <c r="E22" s="12" t="s">
        <v>12</v>
      </c>
      <c r="F22" s="12">
        <f>(B251-B2)/19</f>
        <v>1.0682714147199142</v>
      </c>
      <c r="I22" s="14" t="s">
        <v>13</v>
      </c>
      <c r="J22" s="14">
        <f>P21</f>
        <v>12.802427100256796</v>
      </c>
    </row>
    <row r="23" spans="1:18" x14ac:dyDescent="0.25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  <c r="I23" s="14" t="s">
        <v>14</v>
      </c>
      <c r="J23" s="14">
        <f>_xlfn.CHISQ.INV.RT(0.05,17)</f>
        <v>27.587111638275324</v>
      </c>
    </row>
    <row r="24" spans="1:18" x14ac:dyDescent="0.25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  <c r="E24" s="12" t="s">
        <v>15</v>
      </c>
      <c r="F24" s="12">
        <f>(H2*I2+H3*I3+H4*I4+H5*I5+H6*I6+H7*I7+H8*I8+H9*I9+H10*I10+H11*I11+H12*I12+H13*I13+H14*I14+H15*I15+H16*I16+H17*I17+H18*I18+H19*I19+H20*I20)/H21</f>
        <v>170.03004945986154</v>
      </c>
      <c r="G24">
        <f>(H2*I2^2+H3*I3^2+H4*I4^2+H5*I5^2+H6*I6^2+H7*I7^2+H8*I8^2+H9*I9^2+H10*I10^2+H11*I11^2+H12*I12^2+H13*I13^2+H14*I14^2+H15*I15^2+H16*I16^2+H17*I17^2+H18*I18^2+H19*I19^2+H20*I20^2)/H21</f>
        <v>28925.885553006101</v>
      </c>
      <c r="I24" s="15" t="s">
        <v>16</v>
      </c>
    </row>
    <row r="25" spans="1:18" x14ac:dyDescent="0.25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  <c r="E25" s="12" t="s">
        <v>17</v>
      </c>
      <c r="F25" s="12">
        <f>SQRT(G24-F24^2)</f>
        <v>3.9582614470420192</v>
      </c>
      <c r="I25" s="21" t="s">
        <v>18</v>
      </c>
      <c r="J25" s="21"/>
      <c r="K25" s="21"/>
      <c r="L25" s="21"/>
      <c r="M25" s="21"/>
      <c r="N25" s="21"/>
      <c r="O25" s="21"/>
      <c r="P25" s="21"/>
      <c r="Q25" s="21"/>
      <c r="R25" s="21"/>
    </row>
    <row r="26" spans="1:18" x14ac:dyDescent="0.25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18" ht="15.75" thickBot="1" x14ac:dyDescent="0.3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18" x14ac:dyDescent="0.25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18" x14ac:dyDescent="0.25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18" x14ac:dyDescent="0.25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18" x14ac:dyDescent="0.25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18" x14ac:dyDescent="0.25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25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25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.75" thickBot="1" x14ac:dyDescent="0.3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25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25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25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25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25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25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25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25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25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25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25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25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25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25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25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25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25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.75" thickBot="1" x14ac:dyDescent="0.3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25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25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25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25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25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25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25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25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25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25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25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25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25">
      <c r="A66" s="3">
        <v>65</v>
      </c>
      <c r="B66" s="6">
        <v>167.20257164881332</v>
      </c>
      <c r="C66" s="5">
        <f t="shared" ref="C66:C129" si="11">B66-100+D66</f>
        <v>77.545982043666299</v>
      </c>
      <c r="D66">
        <v>10.343410394852981</v>
      </c>
    </row>
    <row r="67" spans="1:4" x14ac:dyDescent="0.25">
      <c r="A67" s="3">
        <v>66</v>
      </c>
      <c r="B67" s="6">
        <v>167.32246578787453</v>
      </c>
      <c r="C67" s="5">
        <f t="shared" si="11"/>
        <v>66.192407252237899</v>
      </c>
      <c r="D67">
        <v>-1.1300585356366355</v>
      </c>
    </row>
    <row r="68" spans="1:4" x14ac:dyDescent="0.25">
      <c r="A68" s="3">
        <v>67</v>
      </c>
      <c r="B68" s="6">
        <v>167.34272023488302</v>
      </c>
      <c r="C68" s="5">
        <f t="shared" si="11"/>
        <v>68.149635302979732</v>
      </c>
      <c r="D68">
        <v>0.80691506809671409</v>
      </c>
    </row>
    <row r="69" spans="1:4" x14ac:dyDescent="0.25">
      <c r="A69" s="3">
        <v>68</v>
      </c>
      <c r="B69" s="6">
        <v>167.45612512924708</v>
      </c>
      <c r="C69" s="5">
        <f t="shared" si="11"/>
        <v>62.448765624430962</v>
      </c>
      <c r="D69">
        <v>-5.0073595048161224</v>
      </c>
    </row>
    <row r="70" spans="1:4" x14ac:dyDescent="0.25">
      <c r="A70" s="3">
        <v>69</v>
      </c>
      <c r="B70" s="6">
        <v>167.50351889815647</v>
      </c>
      <c r="C70" s="5">
        <f t="shared" si="11"/>
        <v>68.242307128748507</v>
      </c>
      <c r="D70">
        <v>0.73878823059203569</v>
      </c>
    </row>
    <row r="71" spans="1:4" x14ac:dyDescent="0.25">
      <c r="A71" s="3">
        <v>70</v>
      </c>
      <c r="B71" s="6">
        <v>167.51651557744481</v>
      </c>
      <c r="C71" s="5">
        <f t="shared" si="11"/>
        <v>64.402877518950845</v>
      </c>
      <c r="D71">
        <v>-3.1136380584939616</v>
      </c>
    </row>
    <row r="72" spans="1:4" x14ac:dyDescent="0.25">
      <c r="A72" s="3">
        <v>71</v>
      </c>
      <c r="B72" s="6">
        <v>167.56457327748649</v>
      </c>
      <c r="C72" s="5">
        <f t="shared" si="11"/>
        <v>68.058599430805771</v>
      </c>
      <c r="D72">
        <v>0.49402615331928246</v>
      </c>
    </row>
    <row r="73" spans="1:4" x14ac:dyDescent="0.25">
      <c r="A73" s="3">
        <v>72</v>
      </c>
      <c r="B73" s="6">
        <v>167.68971974845044</v>
      </c>
      <c r="C73" s="5">
        <f t="shared" si="11"/>
        <v>69.724486769991927</v>
      </c>
      <c r="D73">
        <v>2.0347670215414837</v>
      </c>
    </row>
    <row r="74" spans="1:4" x14ac:dyDescent="0.25">
      <c r="A74" s="3">
        <v>73</v>
      </c>
      <c r="B74" s="6">
        <v>167.74158823129255</v>
      </c>
      <c r="C74" s="5">
        <f t="shared" si="11"/>
        <v>69.182836063482682</v>
      </c>
      <c r="D74">
        <v>1.441247832190129</v>
      </c>
    </row>
    <row r="75" spans="1:4" x14ac:dyDescent="0.25">
      <c r="A75" s="3">
        <v>74</v>
      </c>
      <c r="B75" s="6">
        <v>167.77453012939077</v>
      </c>
      <c r="C75" s="5">
        <f t="shared" si="11"/>
        <v>76.066643436497543</v>
      </c>
      <c r="D75">
        <v>8.2921133071067743</v>
      </c>
    </row>
    <row r="76" spans="1:4" x14ac:dyDescent="0.25">
      <c r="A76" s="3">
        <v>75</v>
      </c>
      <c r="B76" s="6">
        <v>167.78202436573338</v>
      </c>
      <c r="C76" s="5">
        <f t="shared" si="11"/>
        <v>66.645684632312623</v>
      </c>
      <c r="D76">
        <v>-1.1363397334207548</v>
      </c>
    </row>
    <row r="77" spans="1:4" x14ac:dyDescent="0.25">
      <c r="A77" s="3">
        <v>76</v>
      </c>
      <c r="B77" s="6">
        <v>167.81087353767361</v>
      </c>
      <c r="C77" s="5">
        <f t="shared" si="11"/>
        <v>73.207246663805563</v>
      </c>
      <c r="D77">
        <v>5.3963731261319481</v>
      </c>
    </row>
    <row r="78" spans="1:4" ht="15.75" thickBot="1" x14ac:dyDescent="0.3">
      <c r="A78" s="3">
        <v>77</v>
      </c>
      <c r="B78" s="7">
        <v>167.85623003845103</v>
      </c>
      <c r="C78" s="5">
        <f t="shared" si="11"/>
        <v>72.105025487253442</v>
      </c>
      <c r="D78">
        <v>4.2487954488024116</v>
      </c>
    </row>
    <row r="79" spans="1:4" x14ac:dyDescent="0.25">
      <c r="A79" s="3">
        <v>78</v>
      </c>
      <c r="B79" s="4">
        <v>167.87985871080309</v>
      </c>
      <c r="C79" s="5">
        <f t="shared" si="11"/>
        <v>65.160765138280112</v>
      </c>
      <c r="D79">
        <v>-2.7190935725229792</v>
      </c>
    </row>
    <row r="80" spans="1:4" x14ac:dyDescent="0.25">
      <c r="A80" s="3">
        <v>79</v>
      </c>
      <c r="B80" s="6">
        <v>167.98998942424078</v>
      </c>
      <c r="C80" s="5">
        <f t="shared" si="11"/>
        <v>71.954726940311957</v>
      </c>
      <c r="D80">
        <v>3.9647375160711817</v>
      </c>
    </row>
    <row r="81" spans="1:4" x14ac:dyDescent="0.25">
      <c r="A81" s="3">
        <v>80</v>
      </c>
      <c r="B81" s="6">
        <v>168.09416294738185</v>
      </c>
      <c r="C81" s="5">
        <f t="shared" si="11"/>
        <v>62.823459251667373</v>
      </c>
      <c r="D81">
        <v>-5.2707036957144737</v>
      </c>
    </row>
    <row r="82" spans="1:4" x14ac:dyDescent="0.25">
      <c r="A82" s="3">
        <v>81</v>
      </c>
      <c r="B82" s="6">
        <v>168.1461041898001</v>
      </c>
      <c r="C82" s="5">
        <f t="shared" si="11"/>
        <v>73.20615754390019</v>
      </c>
      <c r="D82">
        <v>5.0600533541000914</v>
      </c>
    </row>
    <row r="83" spans="1:4" x14ac:dyDescent="0.25">
      <c r="A83" s="3">
        <v>82</v>
      </c>
      <c r="B83" s="6">
        <v>168.20721313881222</v>
      </c>
      <c r="C83" s="5">
        <f t="shared" si="11"/>
        <v>59.357102094800211</v>
      </c>
      <c r="D83">
        <v>-8.8501110440120101</v>
      </c>
    </row>
    <row r="84" spans="1:4" x14ac:dyDescent="0.25">
      <c r="A84" s="3">
        <v>83</v>
      </c>
      <c r="B84" s="6">
        <v>168.21904566488229</v>
      </c>
      <c r="C84" s="5">
        <f t="shared" si="11"/>
        <v>64.376737504353514</v>
      </c>
      <c r="D84">
        <v>-3.8423081605287734</v>
      </c>
    </row>
    <row r="85" spans="1:4" x14ac:dyDescent="0.25">
      <c r="A85" s="3">
        <v>84</v>
      </c>
      <c r="B85" s="6">
        <v>168.22479367139749</v>
      </c>
      <c r="C85" s="5">
        <f t="shared" si="11"/>
        <v>78.532733772881329</v>
      </c>
      <c r="D85">
        <v>10.307940101483837</v>
      </c>
    </row>
    <row r="86" spans="1:4" x14ac:dyDescent="0.25">
      <c r="A86" s="3">
        <v>85</v>
      </c>
      <c r="B86" s="6">
        <v>168.30279193702154</v>
      </c>
      <c r="C86" s="5">
        <f t="shared" si="11"/>
        <v>67.940062712586951</v>
      </c>
      <c r="D86">
        <v>-0.3627292244345881</v>
      </c>
    </row>
    <row r="87" spans="1:4" x14ac:dyDescent="0.25">
      <c r="A87" s="3">
        <v>86</v>
      </c>
      <c r="B87" s="6">
        <v>168.41993485460989</v>
      </c>
      <c r="C87" s="5">
        <f t="shared" si="11"/>
        <v>62.561720318917651</v>
      </c>
      <c r="D87">
        <v>-5.858214535692241</v>
      </c>
    </row>
    <row r="88" spans="1:4" x14ac:dyDescent="0.25">
      <c r="A88" s="3">
        <v>87</v>
      </c>
      <c r="B88" s="6">
        <v>168.46417267690413</v>
      </c>
      <c r="C88" s="5">
        <f t="shared" si="11"/>
        <v>58.650815794244409</v>
      </c>
      <c r="D88">
        <v>-9.8133568826597184</v>
      </c>
    </row>
    <row r="89" spans="1:4" x14ac:dyDescent="0.25">
      <c r="A89" s="3">
        <v>88</v>
      </c>
      <c r="B89" s="6">
        <v>168.46417267690413</v>
      </c>
      <c r="C89" s="5">
        <f t="shared" si="11"/>
        <v>69.714642626713612</v>
      </c>
      <c r="D89">
        <v>1.2504699498094851</v>
      </c>
    </row>
    <row r="90" spans="1:4" x14ac:dyDescent="0.25">
      <c r="A90" s="3">
        <v>89</v>
      </c>
      <c r="B90" s="6">
        <v>168.48753304831916</v>
      </c>
      <c r="C90" s="5">
        <f t="shared" si="11"/>
        <v>79.002701517601963</v>
      </c>
      <c r="D90">
        <v>10.515168469282798</v>
      </c>
    </row>
    <row r="91" spans="1:4" x14ac:dyDescent="0.25">
      <c r="A91" s="3">
        <v>90</v>
      </c>
      <c r="B91" s="6">
        <v>168.49048890609993</v>
      </c>
      <c r="C91" s="5">
        <f t="shared" si="11"/>
        <v>62.690379713167204</v>
      </c>
      <c r="D91">
        <v>-5.8001091929327231</v>
      </c>
    </row>
    <row r="92" spans="1:4" x14ac:dyDescent="0.25">
      <c r="A92" s="3">
        <v>91</v>
      </c>
      <c r="B92" s="6">
        <v>168.59773197385948</v>
      </c>
      <c r="C92" s="5">
        <f t="shared" si="11"/>
        <v>68.672515175712761</v>
      </c>
      <c r="D92">
        <v>7.4783201853279024E-2</v>
      </c>
    </row>
    <row r="93" spans="1:4" x14ac:dyDescent="0.25">
      <c r="A93" s="3">
        <v>92</v>
      </c>
      <c r="B93" s="6">
        <v>168.68073246034328</v>
      </c>
      <c r="C93" s="5">
        <f t="shared" si="11"/>
        <v>67.460628264889237</v>
      </c>
      <c r="D93">
        <v>-1.2201041954540415</v>
      </c>
    </row>
    <row r="94" spans="1:4" x14ac:dyDescent="0.25">
      <c r="A94" s="3">
        <v>93</v>
      </c>
      <c r="B94" s="6">
        <v>168.7030059855897</v>
      </c>
      <c r="C94" s="5">
        <f t="shared" si="11"/>
        <v>71.101167299566441</v>
      </c>
      <c r="D94">
        <v>2.3981613139767433</v>
      </c>
    </row>
    <row r="95" spans="1:4" x14ac:dyDescent="0.25">
      <c r="A95" s="3">
        <v>94</v>
      </c>
      <c r="B95" s="6">
        <v>168.71106865612091</v>
      </c>
      <c r="C95" s="5">
        <f t="shared" si="11"/>
        <v>61.794520610710606</v>
      </c>
      <c r="D95">
        <v>-6.916548045410309</v>
      </c>
    </row>
    <row r="96" spans="1:4" x14ac:dyDescent="0.25">
      <c r="A96" s="3">
        <v>95</v>
      </c>
      <c r="B96" s="6">
        <v>168.76862602832261</v>
      </c>
      <c r="C96" s="5">
        <f t="shared" si="11"/>
        <v>64.161444192286581</v>
      </c>
      <c r="D96">
        <v>-4.6071818360360339</v>
      </c>
    </row>
    <row r="97" spans="1:4" x14ac:dyDescent="0.25">
      <c r="A97" s="3">
        <v>96</v>
      </c>
      <c r="B97" s="6">
        <v>168.80771156313131</v>
      </c>
      <c r="C97" s="5">
        <f t="shared" si="11"/>
        <v>68.441912794078235</v>
      </c>
      <c r="D97">
        <v>-0.36579876905307174</v>
      </c>
    </row>
    <row r="98" spans="1:4" x14ac:dyDescent="0.25">
      <c r="A98" s="3">
        <v>97</v>
      </c>
      <c r="B98" s="6">
        <v>168.83232248976128</v>
      </c>
      <c r="C98" s="5">
        <f t="shared" si="11"/>
        <v>82.297573448449839</v>
      </c>
      <c r="D98">
        <v>13.465250958688557</v>
      </c>
    </row>
    <row r="99" spans="1:4" x14ac:dyDescent="0.25">
      <c r="A99" s="3">
        <v>98</v>
      </c>
      <c r="B99" s="6">
        <v>168.88936144998297</v>
      </c>
      <c r="C99" s="5">
        <f t="shared" si="11"/>
        <v>66.303236002859194</v>
      </c>
      <c r="D99">
        <v>-2.5861254471237771</v>
      </c>
    </row>
    <row r="100" spans="1:4" x14ac:dyDescent="0.25">
      <c r="A100" s="3">
        <v>99</v>
      </c>
      <c r="B100" s="6">
        <v>168.90906565269688</v>
      </c>
      <c r="C100" s="5">
        <f t="shared" si="11"/>
        <v>77.762837412883528</v>
      </c>
      <c r="D100">
        <v>8.8537717601866461</v>
      </c>
    </row>
    <row r="101" spans="1:4" x14ac:dyDescent="0.25">
      <c r="A101" s="3">
        <v>100</v>
      </c>
      <c r="B101" s="6">
        <v>168.9109710440971</v>
      </c>
      <c r="C101" s="5">
        <f t="shared" si="11"/>
        <v>61.666072673979215</v>
      </c>
      <c r="D101">
        <v>-7.2448983701178804</v>
      </c>
    </row>
    <row r="102" spans="1:4" ht="15.75" thickBot="1" x14ac:dyDescent="0.3">
      <c r="A102" s="3">
        <v>101</v>
      </c>
      <c r="B102" s="7">
        <v>168.91192601353396</v>
      </c>
      <c r="C102" s="5">
        <f t="shared" si="11"/>
        <v>68.958782043700921</v>
      </c>
      <c r="D102">
        <v>4.6856030166964047E-2</v>
      </c>
    </row>
    <row r="103" spans="1:4" x14ac:dyDescent="0.25">
      <c r="A103" s="3">
        <v>102</v>
      </c>
      <c r="B103" s="4">
        <v>169.01287992543075</v>
      </c>
      <c r="C103" s="5">
        <f t="shared" si="11"/>
        <v>66.554038261820097</v>
      </c>
      <c r="D103">
        <v>-2.4588416636106558</v>
      </c>
    </row>
    <row r="104" spans="1:4" x14ac:dyDescent="0.25">
      <c r="A104" s="3">
        <v>103</v>
      </c>
      <c r="B104" s="6">
        <v>169.07396158960182</v>
      </c>
      <c r="C104" s="5">
        <f t="shared" si="11"/>
        <v>75.673061878042063</v>
      </c>
      <c r="D104">
        <v>6.5991002884402405</v>
      </c>
    </row>
    <row r="105" spans="1:4" x14ac:dyDescent="0.25">
      <c r="A105" s="3">
        <v>104</v>
      </c>
      <c r="B105" s="6">
        <v>169.09814960119547</v>
      </c>
      <c r="C105" s="5">
        <f t="shared" si="11"/>
        <v>70.766629000281682</v>
      </c>
      <c r="D105">
        <v>1.668479399086209</v>
      </c>
    </row>
    <row r="106" spans="1:4" x14ac:dyDescent="0.25">
      <c r="A106" s="3">
        <v>105</v>
      </c>
      <c r="B106" s="6">
        <v>169.21360540611204</v>
      </c>
      <c r="C106" s="5">
        <f t="shared" si="11"/>
        <v>72.402350673946785</v>
      </c>
      <c r="D106">
        <v>3.1887452678347472</v>
      </c>
    </row>
    <row r="107" spans="1:4" x14ac:dyDescent="0.25">
      <c r="A107" s="3">
        <v>106</v>
      </c>
      <c r="B107" s="6">
        <v>169.22296410659328</v>
      </c>
      <c r="C107" s="5">
        <f t="shared" si="11"/>
        <v>71.169953520729905</v>
      </c>
      <c r="D107">
        <v>1.946989414136624</v>
      </c>
    </row>
    <row r="108" spans="1:4" x14ac:dyDescent="0.25">
      <c r="A108" s="3">
        <v>107</v>
      </c>
      <c r="B108" s="6">
        <v>169.26003511063755</v>
      </c>
      <c r="C108" s="5">
        <f t="shared" si="11"/>
        <v>68.975113157939631</v>
      </c>
      <c r="D108">
        <v>-0.28492195269791409</v>
      </c>
    </row>
    <row r="109" spans="1:4" x14ac:dyDescent="0.25">
      <c r="A109" s="3">
        <v>108</v>
      </c>
      <c r="B109" s="6">
        <v>169.26719738141401</v>
      </c>
      <c r="C109" s="5">
        <f t="shared" si="11"/>
        <v>79.952441359928343</v>
      </c>
      <c r="D109">
        <v>10.685243978514336</v>
      </c>
    </row>
    <row r="110" spans="1:4" x14ac:dyDescent="0.25">
      <c r="A110" s="3">
        <v>109</v>
      </c>
      <c r="B110" s="6">
        <v>169.35354026092682</v>
      </c>
      <c r="C110" s="5">
        <f t="shared" si="11"/>
        <v>78.741890269448049</v>
      </c>
      <c r="D110">
        <v>9.388350008521229</v>
      </c>
    </row>
    <row r="111" spans="1:4" x14ac:dyDescent="0.25">
      <c r="A111" s="3">
        <v>110</v>
      </c>
      <c r="B111" s="6">
        <v>169.39442659524502</v>
      </c>
      <c r="C111" s="5">
        <f t="shared" si="11"/>
        <v>71.002367753244471</v>
      </c>
      <c r="D111">
        <v>1.6079411579994485</v>
      </c>
    </row>
    <row r="112" spans="1:4" x14ac:dyDescent="0.25">
      <c r="A112" s="3">
        <v>111</v>
      </c>
      <c r="B112" s="6">
        <v>169.41701389616355</v>
      </c>
      <c r="C112" s="5">
        <f t="shared" si="11"/>
        <v>76.517439032904804</v>
      </c>
      <c r="D112">
        <v>7.1004251367412508</v>
      </c>
    </row>
    <row r="113" spans="1:4" x14ac:dyDescent="0.25">
      <c r="A113" s="3">
        <v>112</v>
      </c>
      <c r="B113" s="6">
        <v>169.41763235256076</v>
      </c>
      <c r="C113" s="5">
        <f t="shared" si="11"/>
        <v>68.304047039709985</v>
      </c>
      <c r="D113">
        <v>-1.1135853128507733</v>
      </c>
    </row>
    <row r="114" spans="1:4" x14ac:dyDescent="0.25">
      <c r="A114" s="3">
        <v>113</v>
      </c>
      <c r="B114" s="6">
        <v>169.42629074212164</v>
      </c>
      <c r="C114" s="5">
        <f t="shared" si="11"/>
        <v>73.439924967096886</v>
      </c>
      <c r="D114">
        <v>4.0136342249752488</v>
      </c>
    </row>
    <row r="115" spans="1:4" x14ac:dyDescent="0.25">
      <c r="A115" s="3">
        <v>114</v>
      </c>
      <c r="B115" s="6">
        <v>169.43834154692013</v>
      </c>
      <c r="C115" s="5">
        <f t="shared" si="11"/>
        <v>71.769774371496169</v>
      </c>
      <c r="D115">
        <v>2.3314328245760407</v>
      </c>
    </row>
    <row r="116" spans="1:4" x14ac:dyDescent="0.25">
      <c r="A116" s="3">
        <v>115</v>
      </c>
      <c r="B116" s="6">
        <v>169.50347955746111</v>
      </c>
      <c r="C116" s="5">
        <f t="shared" si="11"/>
        <v>73.078362169617321</v>
      </c>
      <c r="D116">
        <v>3.5748826121562161</v>
      </c>
    </row>
    <row r="117" spans="1:4" x14ac:dyDescent="0.25">
      <c r="A117" s="3">
        <v>116</v>
      </c>
      <c r="B117" s="6">
        <v>169.66193172440398</v>
      </c>
      <c r="C117" s="5">
        <f t="shared" si="11"/>
        <v>66.880094386142446</v>
      </c>
      <c r="D117">
        <v>-2.7818373382615391</v>
      </c>
    </row>
    <row r="118" spans="1:4" x14ac:dyDescent="0.25">
      <c r="A118" s="3">
        <v>117</v>
      </c>
      <c r="B118" s="6">
        <v>169.66531049722107</v>
      </c>
      <c r="C118" s="5">
        <f t="shared" si="11"/>
        <v>73.209145233995514</v>
      </c>
      <c r="D118">
        <v>3.5438347367744427</v>
      </c>
    </row>
    <row r="119" spans="1:4" x14ac:dyDescent="0.25">
      <c r="A119" s="3">
        <v>118</v>
      </c>
      <c r="B119" s="6">
        <v>169.71319084579591</v>
      </c>
      <c r="C119" s="5">
        <f t="shared" si="11"/>
        <v>70.445788828074001</v>
      </c>
      <c r="D119">
        <v>0.7325979822780937</v>
      </c>
    </row>
    <row r="120" spans="1:4" x14ac:dyDescent="0.25">
      <c r="A120" s="3">
        <v>119</v>
      </c>
      <c r="B120" s="6">
        <v>169.73772901284974</v>
      </c>
      <c r="C120" s="5">
        <f t="shared" si="11"/>
        <v>77.238991202029865</v>
      </c>
      <c r="D120">
        <v>7.5012621891801246</v>
      </c>
    </row>
    <row r="121" spans="1:4" x14ac:dyDescent="0.25">
      <c r="A121" s="3">
        <v>120</v>
      </c>
      <c r="B121" s="6">
        <v>169.87437149684411</v>
      </c>
      <c r="C121" s="5">
        <f t="shared" si="11"/>
        <v>73.883264980686363</v>
      </c>
      <c r="D121">
        <v>4.0088934838422574</v>
      </c>
    </row>
    <row r="122" spans="1:4" x14ac:dyDescent="0.25">
      <c r="A122" s="3">
        <v>121</v>
      </c>
      <c r="B122" s="6">
        <v>169.88936906447634</v>
      </c>
      <c r="C122" s="5">
        <f t="shared" si="11"/>
        <v>77.381217983493116</v>
      </c>
      <c r="D122">
        <v>7.4918489190167747</v>
      </c>
    </row>
    <row r="123" spans="1:4" x14ac:dyDescent="0.25">
      <c r="A123" s="3">
        <v>122</v>
      </c>
      <c r="B123" s="6">
        <v>169.88967829267494</v>
      </c>
      <c r="C123" s="5">
        <f t="shared" si="11"/>
        <v>76.675190888927318</v>
      </c>
      <c r="D123">
        <v>6.7855125962523744</v>
      </c>
    </row>
    <row r="124" spans="1:4" ht="15.75" thickBot="1" x14ac:dyDescent="0.3">
      <c r="A124" s="3">
        <v>123</v>
      </c>
      <c r="B124" s="7">
        <v>169.938954715617</v>
      </c>
      <c r="C124" s="5">
        <f t="shared" si="11"/>
        <v>71.240003939528833</v>
      </c>
      <c r="D124">
        <v>1.3010492239118321</v>
      </c>
    </row>
    <row r="125" spans="1:4" x14ac:dyDescent="0.25">
      <c r="A125" s="3">
        <v>124</v>
      </c>
      <c r="B125" s="4">
        <v>170.00107320374809</v>
      </c>
      <c r="C125" s="5">
        <f t="shared" si="11"/>
        <v>70.572031240153592</v>
      </c>
      <c r="D125">
        <v>0.57095803640550002</v>
      </c>
    </row>
    <row r="126" spans="1:4" x14ac:dyDescent="0.25">
      <c r="A126" s="3">
        <v>125</v>
      </c>
      <c r="B126" s="6">
        <v>170.01973603502847</v>
      </c>
      <c r="C126" s="5">
        <f t="shared" si="11"/>
        <v>69.752054691271042</v>
      </c>
      <c r="D126">
        <v>-0.26768134375743102</v>
      </c>
    </row>
    <row r="127" spans="1:4" x14ac:dyDescent="0.25">
      <c r="A127" s="3">
        <v>126</v>
      </c>
      <c r="B127" s="6">
        <v>170.03381501301192</v>
      </c>
      <c r="C127" s="5">
        <f t="shared" si="11"/>
        <v>69.95138637132186</v>
      </c>
      <c r="D127">
        <v>-8.2428641690057702E-2</v>
      </c>
    </row>
    <row r="128" spans="1:4" x14ac:dyDescent="0.25">
      <c r="A128" s="3">
        <v>127</v>
      </c>
      <c r="B128" s="6">
        <v>170.05309175321599</v>
      </c>
      <c r="C128" s="5">
        <f t="shared" si="11"/>
        <v>65.996017787547316</v>
      </c>
      <c r="D128">
        <v>-4.0570739656686783</v>
      </c>
    </row>
    <row r="129" spans="1:4" x14ac:dyDescent="0.25">
      <c r="A129" s="3">
        <v>128</v>
      </c>
      <c r="B129" s="6">
        <v>170.14277702575782</v>
      </c>
      <c r="C129" s="5">
        <f t="shared" si="11"/>
        <v>72.436750037304591</v>
      </c>
      <c r="D129">
        <v>2.2939730115467682</v>
      </c>
    </row>
    <row r="130" spans="1:4" x14ac:dyDescent="0.25">
      <c r="A130" s="3">
        <v>129</v>
      </c>
      <c r="B130" s="6">
        <v>170.17309503164142</v>
      </c>
      <c r="C130" s="5">
        <f t="shared" ref="C130:C193" si="12">B130-100+D130</f>
        <v>66.877677403972484</v>
      </c>
      <c r="D130">
        <v>-3.2954176276689395</v>
      </c>
    </row>
    <row r="131" spans="1:4" x14ac:dyDescent="0.25">
      <c r="A131" s="3">
        <v>130</v>
      </c>
      <c r="B131" s="6">
        <v>170.20556399249472</v>
      </c>
      <c r="C131" s="5">
        <f t="shared" si="12"/>
        <v>71.483284677306074</v>
      </c>
      <c r="D131">
        <v>1.2777206848113565</v>
      </c>
    </row>
    <row r="132" spans="1:4" x14ac:dyDescent="0.25">
      <c r="A132" s="3">
        <v>131</v>
      </c>
      <c r="B132" s="6">
        <v>170.22548192646354</v>
      </c>
      <c r="C132" s="5">
        <f t="shared" si="12"/>
        <v>73.376352424311335</v>
      </c>
      <c r="D132">
        <v>3.1508704978477908</v>
      </c>
    </row>
    <row r="133" spans="1:4" x14ac:dyDescent="0.25">
      <c r="A133" s="3">
        <v>132</v>
      </c>
      <c r="B133" s="6">
        <v>170.23161192075349</v>
      </c>
      <c r="C133" s="5">
        <f t="shared" si="12"/>
        <v>62.952675711421762</v>
      </c>
      <c r="D133">
        <v>-7.2789362093317322</v>
      </c>
    </row>
    <row r="134" spans="1:4" x14ac:dyDescent="0.25">
      <c r="A134" s="3">
        <v>133</v>
      </c>
      <c r="B134" s="6">
        <v>170.3405239112908</v>
      </c>
      <c r="C134" s="5">
        <f t="shared" si="12"/>
        <v>71.082790959117119</v>
      </c>
      <c r="D134">
        <v>0.74226704782631714</v>
      </c>
    </row>
    <row r="135" spans="1:4" x14ac:dyDescent="0.25">
      <c r="A135" s="3">
        <v>134</v>
      </c>
      <c r="B135" s="6">
        <v>170.35526682040654</v>
      </c>
      <c r="C135" s="5">
        <f t="shared" si="12"/>
        <v>78.192541827156674</v>
      </c>
      <c r="D135">
        <v>7.8372750067501329</v>
      </c>
    </row>
    <row r="136" spans="1:4" x14ac:dyDescent="0.25">
      <c r="A136" s="3">
        <v>135</v>
      </c>
      <c r="B136" s="6">
        <v>170.38415237213485</v>
      </c>
      <c r="C136" s="5">
        <f t="shared" si="12"/>
        <v>74.074574917467544</v>
      </c>
      <c r="D136">
        <v>3.6904225453326944</v>
      </c>
    </row>
    <row r="137" spans="1:4" x14ac:dyDescent="0.25">
      <c r="A137" s="3">
        <v>136</v>
      </c>
      <c r="B137" s="6">
        <v>170.4546109266812</v>
      </c>
      <c r="C137" s="5">
        <f t="shared" si="12"/>
        <v>68.654107002948876</v>
      </c>
      <c r="D137">
        <v>-1.8005039237323217</v>
      </c>
    </row>
    <row r="138" spans="1:4" x14ac:dyDescent="0.25">
      <c r="A138" s="3">
        <v>137</v>
      </c>
      <c r="B138" s="6">
        <v>170.47864432417555</v>
      </c>
      <c r="C138" s="5">
        <f t="shared" si="12"/>
        <v>75.939148195466259</v>
      </c>
      <c r="D138">
        <v>5.4605038712907117</v>
      </c>
    </row>
    <row r="139" spans="1:4" x14ac:dyDescent="0.25">
      <c r="A139" s="3">
        <v>138</v>
      </c>
      <c r="B139" s="6">
        <v>170.50608377932804</v>
      </c>
      <c r="C139" s="5">
        <f t="shared" si="12"/>
        <v>71.132907527789939</v>
      </c>
      <c r="D139">
        <v>0.62682374846190214</v>
      </c>
    </row>
    <row r="140" spans="1:4" x14ac:dyDescent="0.25">
      <c r="A140" s="3">
        <v>139</v>
      </c>
      <c r="B140" s="6">
        <v>170.50855305744335</v>
      </c>
      <c r="C140" s="5">
        <f t="shared" si="12"/>
        <v>68.688449522887822</v>
      </c>
      <c r="D140">
        <v>-1.8201035345555283</v>
      </c>
    </row>
    <row r="141" spans="1:4" x14ac:dyDescent="0.25">
      <c r="A141" s="3">
        <v>140</v>
      </c>
      <c r="B141" s="6">
        <v>170.51657480071299</v>
      </c>
      <c r="C141" s="5">
        <f t="shared" si="12"/>
        <v>69.794413270137738</v>
      </c>
      <c r="D141">
        <v>-0.72216153057524934</v>
      </c>
    </row>
    <row r="142" spans="1:4" x14ac:dyDescent="0.25">
      <c r="A142" s="3">
        <v>141</v>
      </c>
      <c r="B142" s="6">
        <v>170.616100805928</v>
      </c>
      <c r="C142" s="5">
        <f t="shared" si="12"/>
        <v>74.93557536174194</v>
      </c>
      <c r="D142">
        <v>4.3194745558139402</v>
      </c>
    </row>
    <row r="143" spans="1:4" x14ac:dyDescent="0.25">
      <c r="A143" s="3">
        <v>142</v>
      </c>
      <c r="B143" s="6">
        <v>170.66662323661149</v>
      </c>
      <c r="C143" s="5">
        <f t="shared" si="12"/>
        <v>78.074912329902872</v>
      </c>
      <c r="D143">
        <v>7.408289093291387</v>
      </c>
    </row>
    <row r="144" spans="1:4" x14ac:dyDescent="0.25">
      <c r="A144" s="3">
        <v>143</v>
      </c>
      <c r="B144" s="6">
        <v>170.69642737798858</v>
      </c>
      <c r="C144" s="5">
        <f t="shared" si="12"/>
        <v>66.616445514519</v>
      </c>
      <c r="D144">
        <v>-4.0799818634695839</v>
      </c>
    </row>
    <row r="145" spans="1:4" x14ac:dyDescent="0.25">
      <c r="A145" s="3">
        <v>144</v>
      </c>
      <c r="B145" s="6">
        <v>170.75709067459684</v>
      </c>
      <c r="C145" s="5">
        <f t="shared" si="12"/>
        <v>61.862687238608487</v>
      </c>
      <c r="D145">
        <v>-8.8944034359883517</v>
      </c>
    </row>
    <row r="146" spans="1:4" x14ac:dyDescent="0.25">
      <c r="A146" s="3">
        <v>145</v>
      </c>
      <c r="B146" s="6">
        <v>170.776412889536</v>
      </c>
      <c r="C146" s="5">
        <f t="shared" si="12"/>
        <v>67.153463482391089</v>
      </c>
      <c r="D146">
        <v>-3.6229494071449153</v>
      </c>
    </row>
    <row r="147" spans="1:4" x14ac:dyDescent="0.25">
      <c r="A147" s="3">
        <v>146</v>
      </c>
      <c r="B147" s="6">
        <v>170.80043719208334</v>
      </c>
      <c r="C147" s="5">
        <f t="shared" si="12"/>
        <v>63.71465492004063</v>
      </c>
      <c r="D147">
        <v>-7.0857822720427066</v>
      </c>
    </row>
    <row r="148" spans="1:4" x14ac:dyDescent="0.25">
      <c r="A148" s="3">
        <v>147</v>
      </c>
      <c r="B148" s="6">
        <v>170.8098049875116</v>
      </c>
      <c r="C148" s="5">
        <f t="shared" si="12"/>
        <v>67.470060861815</v>
      </c>
      <c r="D148">
        <v>-3.3397441256965976</v>
      </c>
    </row>
    <row r="149" spans="1:4" x14ac:dyDescent="0.25">
      <c r="A149" s="3">
        <v>148</v>
      </c>
      <c r="B149" s="6">
        <v>170.873624230735</v>
      </c>
      <c r="C149" s="5">
        <f t="shared" si="12"/>
        <v>64.233176039415412</v>
      </c>
      <c r="D149">
        <v>-6.6404481913195923</v>
      </c>
    </row>
    <row r="150" spans="1:4" x14ac:dyDescent="0.25">
      <c r="A150" s="3">
        <v>149</v>
      </c>
      <c r="B150" s="6">
        <v>170.94584720500279</v>
      </c>
      <c r="C150" s="5">
        <f t="shared" si="12"/>
        <v>71.616645022295415</v>
      </c>
      <c r="D150">
        <v>0.67079781729262322</v>
      </c>
    </row>
    <row r="151" spans="1:4" x14ac:dyDescent="0.25">
      <c r="A151" s="3">
        <v>150</v>
      </c>
      <c r="B151" s="6">
        <v>170.94773895398248</v>
      </c>
      <c r="C151" s="5">
        <f t="shared" si="12"/>
        <v>71.298582219533273</v>
      </c>
      <c r="D151">
        <v>0.35084326555079315</v>
      </c>
    </row>
    <row r="152" spans="1:4" ht="15.75" thickBot="1" x14ac:dyDescent="0.3">
      <c r="A152" s="3">
        <v>151</v>
      </c>
      <c r="B152" s="7">
        <v>171.04621904029045</v>
      </c>
      <c r="C152" s="5">
        <f t="shared" si="12"/>
        <v>65.219791344425175</v>
      </c>
      <c r="D152">
        <v>-5.8264276958652772</v>
      </c>
    </row>
    <row r="153" spans="1:4" x14ac:dyDescent="0.25">
      <c r="A153" s="3">
        <v>152</v>
      </c>
      <c r="B153" s="4">
        <v>171.12368070404045</v>
      </c>
      <c r="C153" s="5">
        <f t="shared" si="12"/>
        <v>71.206876731885131</v>
      </c>
      <c r="D153">
        <v>8.3196027844678611E-2</v>
      </c>
    </row>
    <row r="154" spans="1:4" x14ac:dyDescent="0.25">
      <c r="A154" s="3">
        <v>153</v>
      </c>
      <c r="B154" s="6">
        <v>171.17694071377628</v>
      </c>
      <c r="C154" s="5">
        <f t="shared" si="12"/>
        <v>66.825162043023738</v>
      </c>
      <c r="D154">
        <v>-4.3517786707525374</v>
      </c>
    </row>
    <row r="155" spans="1:4" x14ac:dyDescent="0.25">
      <c r="A155" s="3">
        <v>154</v>
      </c>
      <c r="B155" s="6">
        <v>171.17885974759702</v>
      </c>
      <c r="C155" s="5">
        <f t="shared" si="12"/>
        <v>64.750437508628238</v>
      </c>
      <c r="D155">
        <v>-6.4284222389687784</v>
      </c>
    </row>
    <row r="156" spans="1:4" x14ac:dyDescent="0.25">
      <c r="A156" s="3">
        <v>155</v>
      </c>
      <c r="B156" s="6">
        <v>171.17949639388826</v>
      </c>
      <c r="C156" s="5">
        <f t="shared" si="12"/>
        <v>71.697362677077763</v>
      </c>
      <c r="D156">
        <v>0.51786628318950534</v>
      </c>
    </row>
    <row r="157" spans="1:4" x14ac:dyDescent="0.25">
      <c r="A157" s="3">
        <v>156</v>
      </c>
      <c r="B157" s="6">
        <v>171.21181528811576</v>
      </c>
      <c r="C157" s="5">
        <f t="shared" si="12"/>
        <v>63.517626535322051</v>
      </c>
      <c r="D157">
        <v>-7.694188752793707</v>
      </c>
    </row>
    <row r="158" spans="1:4" x14ac:dyDescent="0.25">
      <c r="A158" s="3">
        <v>157</v>
      </c>
      <c r="B158" s="6">
        <v>171.28184183267877</v>
      </c>
      <c r="C158" s="5">
        <f t="shared" si="12"/>
        <v>70.627255758445244</v>
      </c>
      <c r="D158">
        <v>-0.65458607423352078</v>
      </c>
    </row>
    <row r="159" spans="1:4" x14ac:dyDescent="0.25">
      <c r="A159" s="3">
        <v>158</v>
      </c>
      <c r="B159" s="6">
        <v>171.28506599139655</v>
      </c>
      <c r="C159" s="5">
        <f t="shared" si="12"/>
        <v>71.065252490661805</v>
      </c>
      <c r="D159">
        <v>-0.21981350073474459</v>
      </c>
    </row>
    <row r="160" spans="1:4" x14ac:dyDescent="0.25">
      <c r="A160" s="3">
        <v>159</v>
      </c>
      <c r="B160" s="6">
        <v>171.30893113237107</v>
      </c>
      <c r="C160" s="5">
        <f t="shared" si="12"/>
        <v>66.946528426633449</v>
      </c>
      <c r="D160">
        <v>-4.3624027057376225</v>
      </c>
    </row>
    <row r="161" spans="1:4" x14ac:dyDescent="0.25">
      <c r="A161" s="3">
        <v>160</v>
      </c>
      <c r="B161" s="6">
        <v>171.35194568429142</v>
      </c>
      <c r="C161" s="5">
        <f t="shared" si="12"/>
        <v>79.886666703096125</v>
      </c>
      <c r="D161">
        <v>8.5347210188047029</v>
      </c>
    </row>
    <row r="162" spans="1:4" x14ac:dyDescent="0.25">
      <c r="A162" s="3">
        <v>161</v>
      </c>
      <c r="B162" s="6">
        <v>171.41073087434052</v>
      </c>
      <c r="C162" s="5">
        <f t="shared" si="12"/>
        <v>71.394092805639957</v>
      </c>
      <c r="D162">
        <v>-1.6638068700558506E-2</v>
      </c>
    </row>
    <row r="163" spans="1:4" x14ac:dyDescent="0.25">
      <c r="A163" s="3">
        <v>162</v>
      </c>
      <c r="B163" s="6">
        <v>171.47637365444098</v>
      </c>
      <c r="C163" s="5">
        <f t="shared" si="12"/>
        <v>69.253562918966054</v>
      </c>
      <c r="D163">
        <v>-2.2228107354749227</v>
      </c>
    </row>
    <row r="164" spans="1:4" x14ac:dyDescent="0.25">
      <c r="A164" s="3">
        <v>163</v>
      </c>
      <c r="B164" s="6">
        <v>171.48456820170395</v>
      </c>
      <c r="C164" s="5">
        <f t="shared" si="12"/>
        <v>64.028962646552827</v>
      </c>
      <c r="D164">
        <v>-7.4556055551511236</v>
      </c>
    </row>
    <row r="165" spans="1:4" x14ac:dyDescent="0.25">
      <c r="A165" s="3">
        <v>164</v>
      </c>
      <c r="B165" s="6">
        <v>171.51640961121302</v>
      </c>
      <c r="C165" s="5">
        <f t="shared" si="12"/>
        <v>76.91484046910773</v>
      </c>
      <c r="D165">
        <v>5.3984308578947093</v>
      </c>
    </row>
    <row r="166" spans="1:4" x14ac:dyDescent="0.25">
      <c r="A166" s="3">
        <v>165</v>
      </c>
      <c r="B166" s="6">
        <v>171.52463599079056</v>
      </c>
      <c r="C166" s="5">
        <f t="shared" si="12"/>
        <v>76.959526217542589</v>
      </c>
      <c r="D166">
        <v>5.4348902267520316</v>
      </c>
    </row>
    <row r="167" spans="1:4" x14ac:dyDescent="0.25">
      <c r="A167" s="3">
        <v>166</v>
      </c>
      <c r="B167" s="6">
        <v>171.57774593390059</v>
      </c>
      <c r="C167" s="5">
        <f t="shared" si="12"/>
        <v>84.800707504036836</v>
      </c>
      <c r="D167">
        <v>13.222961570136249</v>
      </c>
    </row>
    <row r="168" spans="1:4" x14ac:dyDescent="0.25">
      <c r="A168" s="3">
        <v>167</v>
      </c>
      <c r="B168" s="6">
        <v>171.58006514539011</v>
      </c>
      <c r="C168" s="5">
        <f t="shared" si="12"/>
        <v>77.02048055245541</v>
      </c>
      <c r="D168">
        <v>5.4404154070653021</v>
      </c>
    </row>
    <row r="169" spans="1:4" x14ac:dyDescent="0.25">
      <c r="A169" s="3">
        <v>168</v>
      </c>
      <c r="B169" s="6">
        <v>171.60358013090445</v>
      </c>
      <c r="C169" s="5">
        <f t="shared" si="12"/>
        <v>77.901342087279772</v>
      </c>
      <c r="D169">
        <v>6.2977619563753251</v>
      </c>
    </row>
    <row r="170" spans="1:4" x14ac:dyDescent="0.25">
      <c r="A170" s="3">
        <v>169</v>
      </c>
      <c r="B170" s="6">
        <v>171.63047843670938</v>
      </c>
      <c r="C170" s="5">
        <f t="shared" si="12"/>
        <v>64.627255546220113</v>
      </c>
      <c r="D170">
        <v>-7.003222890489269</v>
      </c>
    </row>
    <row r="171" spans="1:4" x14ac:dyDescent="0.25">
      <c r="A171" s="3">
        <v>170</v>
      </c>
      <c r="B171" s="6">
        <v>171.79075414052932</v>
      </c>
      <c r="C171" s="5">
        <f t="shared" si="12"/>
        <v>73.245962716391659</v>
      </c>
      <c r="D171">
        <v>1.4552085758623434</v>
      </c>
    </row>
    <row r="172" spans="1:4" x14ac:dyDescent="0.25">
      <c r="A172" s="3">
        <v>171</v>
      </c>
      <c r="B172" s="6">
        <v>171.91063918464351</v>
      </c>
      <c r="C172" s="5">
        <f t="shared" si="12"/>
        <v>70.617894784227246</v>
      </c>
      <c r="D172">
        <v>-1.292744400416268</v>
      </c>
    </row>
    <row r="173" spans="1:4" x14ac:dyDescent="0.25">
      <c r="A173" s="3">
        <v>172</v>
      </c>
      <c r="B173" s="6">
        <v>171.97744157048874</v>
      </c>
      <c r="C173" s="5">
        <f t="shared" si="12"/>
        <v>71.331723069597501</v>
      </c>
      <c r="D173">
        <v>-0.64571850089123473</v>
      </c>
    </row>
    <row r="174" spans="1:4" x14ac:dyDescent="0.25">
      <c r="A174" s="3">
        <v>173</v>
      </c>
      <c r="B174" s="6">
        <v>172.0454990590224</v>
      </c>
      <c r="C174" s="5">
        <f t="shared" si="12"/>
        <v>79.242648957297206</v>
      </c>
      <c r="D174">
        <v>7.1971498982748017</v>
      </c>
    </row>
    <row r="175" spans="1:4" ht="15.75" thickBot="1" x14ac:dyDescent="0.3">
      <c r="A175" s="3">
        <v>174</v>
      </c>
      <c r="B175" s="7">
        <v>172.09974132303614</v>
      </c>
      <c r="C175" s="5">
        <f t="shared" si="12"/>
        <v>73.583706984500168</v>
      </c>
      <c r="D175">
        <v>1.4839656614640262</v>
      </c>
    </row>
    <row r="176" spans="1:4" x14ac:dyDescent="0.25">
      <c r="A176" s="3">
        <v>175</v>
      </c>
      <c r="B176" s="4">
        <v>172.13847670238465</v>
      </c>
      <c r="C176" s="5">
        <f t="shared" si="12"/>
        <v>74.242001523380168</v>
      </c>
      <c r="D176">
        <v>2.1035248209955171</v>
      </c>
    </row>
    <row r="177" spans="1:4" x14ac:dyDescent="0.25">
      <c r="A177" s="3">
        <v>176</v>
      </c>
      <c r="B177" s="6">
        <v>172.1526102500502</v>
      </c>
      <c r="C177" s="5">
        <f t="shared" si="12"/>
        <v>68.085952483961591</v>
      </c>
      <c r="D177">
        <v>-4.0666577660886105</v>
      </c>
    </row>
    <row r="178" spans="1:4" x14ac:dyDescent="0.25">
      <c r="A178" s="3">
        <v>177</v>
      </c>
      <c r="B178" s="6">
        <v>172.17492015508469</v>
      </c>
      <c r="C178" s="5">
        <f t="shared" si="12"/>
        <v>77.951848601805978</v>
      </c>
      <c r="D178">
        <v>5.7769284467212856</v>
      </c>
    </row>
    <row r="179" spans="1:4" x14ac:dyDescent="0.25">
      <c r="A179" s="3">
        <v>178</v>
      </c>
      <c r="B179" s="6">
        <v>172.188417056459</v>
      </c>
      <c r="C179" s="5">
        <f t="shared" si="12"/>
        <v>70.894882532520569</v>
      </c>
      <c r="D179">
        <v>-1.2935345239384333</v>
      </c>
    </row>
    <row r="180" spans="1:4" x14ac:dyDescent="0.25">
      <c r="A180" s="3">
        <v>179</v>
      </c>
      <c r="B180" s="6">
        <v>172.22154085349757</v>
      </c>
      <c r="C180" s="5">
        <f t="shared" si="12"/>
        <v>71.584309075042256</v>
      </c>
      <c r="D180">
        <v>-0.63723177845531609</v>
      </c>
    </row>
    <row r="181" spans="1:4" x14ac:dyDescent="0.25">
      <c r="A181" s="3">
        <v>180</v>
      </c>
      <c r="B181" s="6">
        <v>172.23905772145372</v>
      </c>
      <c r="C181" s="5">
        <f t="shared" si="12"/>
        <v>70.44140733734821</v>
      </c>
      <c r="D181">
        <v>-1.7976503841055091</v>
      </c>
    </row>
    <row r="182" spans="1:4" x14ac:dyDescent="0.25">
      <c r="A182" s="3">
        <v>181</v>
      </c>
      <c r="B182" s="6">
        <v>172.24586074182298</v>
      </c>
      <c r="C182" s="5">
        <f t="shared" si="12"/>
        <v>67.837380760756787</v>
      </c>
      <c r="D182">
        <v>-4.4084799810661934</v>
      </c>
    </row>
    <row r="183" spans="1:4" x14ac:dyDescent="0.25">
      <c r="A183" s="3">
        <v>182</v>
      </c>
      <c r="B183" s="6">
        <v>172.24944415094797</v>
      </c>
      <c r="C183" s="5">
        <f t="shared" si="12"/>
        <v>69.027343164925696</v>
      </c>
      <c r="D183">
        <v>-3.2221009860222694</v>
      </c>
    </row>
    <row r="184" spans="1:4" x14ac:dyDescent="0.25">
      <c r="A184" s="3">
        <v>183</v>
      </c>
      <c r="B184" s="6">
        <v>172.39577275351621</v>
      </c>
      <c r="C184" s="5">
        <f t="shared" si="12"/>
        <v>67.252682533144252</v>
      </c>
      <c r="D184">
        <v>-5.1430902203719597</v>
      </c>
    </row>
    <row r="185" spans="1:4" x14ac:dyDescent="0.25">
      <c r="A185" s="3">
        <v>184</v>
      </c>
      <c r="B185" s="6">
        <v>172.41997440753039</v>
      </c>
      <c r="C185" s="5">
        <f t="shared" si="12"/>
        <v>70.085557303464157</v>
      </c>
      <c r="D185">
        <v>-2.3344171040662332</v>
      </c>
    </row>
    <row r="186" spans="1:4" x14ac:dyDescent="0.25">
      <c r="A186" s="3">
        <v>185</v>
      </c>
      <c r="B186" s="6">
        <v>172.52405698120128</v>
      </c>
      <c r="C186" s="5">
        <f t="shared" si="12"/>
        <v>69.997651229932671</v>
      </c>
      <c r="D186">
        <v>-2.5264057512686122</v>
      </c>
    </row>
    <row r="187" spans="1:4" x14ac:dyDescent="0.25">
      <c r="A187" s="3">
        <v>186</v>
      </c>
      <c r="B187" s="6">
        <v>172.54837686952669</v>
      </c>
      <c r="C187" s="5">
        <f t="shared" si="12"/>
        <v>69.806193500262452</v>
      </c>
      <c r="D187">
        <v>-2.7421833692642394</v>
      </c>
    </row>
    <row r="188" spans="1:4" x14ac:dyDescent="0.25">
      <c r="A188" s="3">
        <v>187</v>
      </c>
      <c r="B188" s="6">
        <v>172.58974068856332</v>
      </c>
      <c r="C188" s="5">
        <f t="shared" si="12"/>
        <v>75.897049959457945</v>
      </c>
      <c r="D188">
        <v>3.3073092708946206</v>
      </c>
    </row>
    <row r="189" spans="1:4" x14ac:dyDescent="0.25">
      <c r="A189" s="3">
        <v>188</v>
      </c>
      <c r="B189" s="6">
        <v>172.71941644314211</v>
      </c>
      <c r="C189" s="5">
        <f t="shared" si="12"/>
        <v>80.131138878932688</v>
      </c>
      <c r="D189">
        <v>7.4117224357905798</v>
      </c>
    </row>
    <row r="190" spans="1:4" x14ac:dyDescent="0.25">
      <c r="A190" s="3">
        <v>189</v>
      </c>
      <c r="B190" s="6">
        <v>172.71979843091685</v>
      </c>
      <c r="C190" s="5">
        <f t="shared" si="12"/>
        <v>79.385280463902745</v>
      </c>
      <c r="D190">
        <v>6.6654820329858921</v>
      </c>
    </row>
    <row r="191" spans="1:4" x14ac:dyDescent="0.25">
      <c r="A191" s="3">
        <v>190</v>
      </c>
      <c r="B191" s="6">
        <v>172.83467670669779</v>
      </c>
      <c r="C191" s="5">
        <f t="shared" si="12"/>
        <v>70.914062638912583</v>
      </c>
      <c r="D191">
        <v>-1.920614067785209</v>
      </c>
    </row>
    <row r="192" spans="1:4" x14ac:dyDescent="0.25">
      <c r="A192" s="3">
        <v>191</v>
      </c>
      <c r="B192" s="6">
        <v>172.8405793273123</v>
      </c>
      <c r="C192" s="5">
        <f t="shared" si="12"/>
        <v>72.55298004958604</v>
      </c>
      <c r="D192">
        <v>-0.28759927772625815</v>
      </c>
    </row>
    <row r="193" spans="1:4" x14ac:dyDescent="0.25">
      <c r="A193" s="3">
        <v>192</v>
      </c>
      <c r="B193" s="6">
        <v>173.16257683152799</v>
      </c>
      <c r="C193" s="5">
        <f t="shared" si="12"/>
        <v>73.275996505180956</v>
      </c>
      <c r="D193">
        <v>0.11341967365297023</v>
      </c>
    </row>
    <row r="194" spans="1:4" x14ac:dyDescent="0.25">
      <c r="A194" s="3">
        <v>193</v>
      </c>
      <c r="B194" s="6">
        <v>173.16634213959333</v>
      </c>
      <c r="C194" s="5">
        <f t="shared" ref="C194:C251" si="13">B194-100+D194</f>
        <v>71.589784233146929</v>
      </c>
      <c r="D194">
        <v>-1.5765579064463964</v>
      </c>
    </row>
    <row r="195" spans="1:4" x14ac:dyDescent="0.25">
      <c r="A195" s="3">
        <v>194</v>
      </c>
      <c r="B195" s="6">
        <v>173.1847957870923</v>
      </c>
      <c r="C195" s="5">
        <f t="shared" si="13"/>
        <v>77.197907052614028</v>
      </c>
      <c r="D195">
        <v>4.0131112655217294</v>
      </c>
    </row>
    <row r="196" spans="1:4" ht="15.75" thickBot="1" x14ac:dyDescent="0.3">
      <c r="A196" s="3">
        <v>195</v>
      </c>
      <c r="B196" s="7">
        <v>173.20163053402212</v>
      </c>
      <c r="C196" s="5">
        <f t="shared" si="13"/>
        <v>70.53162693802733</v>
      </c>
      <c r="D196">
        <v>-2.6700035959947854</v>
      </c>
    </row>
    <row r="197" spans="1:4" x14ac:dyDescent="0.25">
      <c r="A197" s="3">
        <v>196</v>
      </c>
      <c r="B197" s="4">
        <v>173.25374912790721</v>
      </c>
      <c r="C197" s="5">
        <f t="shared" si="13"/>
        <v>75.461371301862528</v>
      </c>
      <c r="D197">
        <v>2.2076221739553148</v>
      </c>
    </row>
    <row r="198" spans="1:4" x14ac:dyDescent="0.25">
      <c r="A198" s="3">
        <v>197</v>
      </c>
      <c r="B198" s="6">
        <v>173.2905245461734</v>
      </c>
      <c r="C198" s="5">
        <f t="shared" si="13"/>
        <v>81.734728104784153</v>
      </c>
      <c r="D198">
        <v>8.4442035586107522</v>
      </c>
    </row>
    <row r="199" spans="1:4" x14ac:dyDescent="0.25">
      <c r="A199" s="3">
        <v>198</v>
      </c>
      <c r="B199" s="6">
        <v>173.4303138818359</v>
      </c>
      <c r="C199" s="5">
        <f t="shared" si="13"/>
        <v>66.87933723180322</v>
      </c>
      <c r="D199">
        <v>-6.5509766500326805</v>
      </c>
    </row>
    <row r="200" spans="1:4" x14ac:dyDescent="0.25">
      <c r="A200" s="3">
        <v>199</v>
      </c>
      <c r="B200" s="6">
        <v>173.44758518622257</v>
      </c>
      <c r="C200" s="5">
        <f t="shared" si="13"/>
        <v>74.346092055129702</v>
      </c>
      <c r="D200">
        <v>0.89850686890713405</v>
      </c>
    </row>
    <row r="201" spans="1:4" x14ac:dyDescent="0.25">
      <c r="A201" s="3">
        <v>200</v>
      </c>
      <c r="B201" s="6">
        <v>173.44891304848716</v>
      </c>
      <c r="C201" s="5">
        <f t="shared" si="13"/>
        <v>71.165558387583587</v>
      </c>
      <c r="D201">
        <v>-2.2833546609035693</v>
      </c>
    </row>
    <row r="202" spans="1:4" x14ac:dyDescent="0.25">
      <c r="A202" s="3">
        <v>201</v>
      </c>
      <c r="B202" s="6">
        <v>173.53220457327552</v>
      </c>
      <c r="C202" s="5">
        <f t="shared" si="13"/>
        <v>72.17012257053284</v>
      </c>
      <c r="D202">
        <v>-1.3620820027426817</v>
      </c>
    </row>
    <row r="203" spans="1:4" x14ac:dyDescent="0.25">
      <c r="A203" s="3">
        <v>202</v>
      </c>
      <c r="B203" s="6">
        <v>173.54623352905037</v>
      </c>
      <c r="C203" s="5">
        <f t="shared" si="13"/>
        <v>66.982614902663045</v>
      </c>
      <c r="D203">
        <v>-6.5636186263873242</v>
      </c>
    </row>
    <row r="204" spans="1:4" x14ac:dyDescent="0.25">
      <c r="A204" s="3">
        <v>203</v>
      </c>
      <c r="B204" s="6">
        <v>173.56076270691119</v>
      </c>
      <c r="C204" s="5">
        <f t="shared" si="13"/>
        <v>67.14368641434703</v>
      </c>
      <c r="D204">
        <v>-6.4170762925641611</v>
      </c>
    </row>
    <row r="205" spans="1:4" x14ac:dyDescent="0.25">
      <c r="A205" s="3">
        <v>204</v>
      </c>
      <c r="B205" s="6">
        <v>173.82457074010745</v>
      </c>
      <c r="C205" s="5">
        <f t="shared" si="13"/>
        <v>77.121886937966337</v>
      </c>
      <c r="D205">
        <v>3.2973161978588905</v>
      </c>
    </row>
    <row r="206" spans="1:4" x14ac:dyDescent="0.25">
      <c r="A206" s="3">
        <v>205</v>
      </c>
      <c r="B206" s="6">
        <v>173.90066816180479</v>
      </c>
      <c r="C206" s="5">
        <f t="shared" si="13"/>
        <v>71.919800070027122</v>
      </c>
      <c r="D206">
        <v>-1.9808680917776655</v>
      </c>
    </row>
    <row r="207" spans="1:4" x14ac:dyDescent="0.25">
      <c r="A207" s="3">
        <v>206</v>
      </c>
      <c r="B207" s="6">
        <v>174.04804268328007</v>
      </c>
      <c r="C207" s="5">
        <f t="shared" si="13"/>
        <v>79.788591341930442</v>
      </c>
      <c r="D207">
        <v>5.7405486586503685</v>
      </c>
    </row>
    <row r="208" spans="1:4" x14ac:dyDescent="0.25">
      <c r="A208" s="3">
        <v>207</v>
      </c>
      <c r="B208" s="6">
        <v>174.06133949581999</v>
      </c>
      <c r="C208" s="5">
        <f t="shared" si="13"/>
        <v>83.283297448651865</v>
      </c>
      <c r="D208">
        <v>9.2219579528318718</v>
      </c>
    </row>
    <row r="209" spans="1:4" x14ac:dyDescent="0.25">
      <c r="A209" s="3">
        <v>208</v>
      </c>
      <c r="B209" s="6">
        <v>174.1072053136304</v>
      </c>
      <c r="C209" s="5">
        <f t="shared" si="13"/>
        <v>68.684047568531241</v>
      </c>
      <c r="D209">
        <v>-5.4231577450991608</v>
      </c>
    </row>
    <row r="210" spans="1:4" ht="15.75" thickBot="1" x14ac:dyDescent="0.3">
      <c r="A210" s="3">
        <v>209</v>
      </c>
      <c r="B210" s="7">
        <v>174.14785972679965</v>
      </c>
      <c r="C210" s="5">
        <f t="shared" si="13"/>
        <v>71.750124738464365</v>
      </c>
      <c r="D210">
        <v>-2.3977349883352872</v>
      </c>
    </row>
    <row r="211" spans="1:4" x14ac:dyDescent="0.25">
      <c r="A211" s="3">
        <v>210</v>
      </c>
      <c r="B211" s="4">
        <v>174.29144165536854</v>
      </c>
      <c r="C211" s="5">
        <f t="shared" si="13"/>
        <v>67.370914570637979</v>
      </c>
      <c r="D211">
        <v>-6.9205270847305655</v>
      </c>
    </row>
    <row r="212" spans="1:4" x14ac:dyDescent="0.25">
      <c r="A212" s="3">
        <v>211</v>
      </c>
      <c r="B212" s="6">
        <v>174.40918483946007</v>
      </c>
      <c r="C212" s="5">
        <f t="shared" si="13"/>
        <v>71.353839707007864</v>
      </c>
      <c r="D212">
        <v>-3.055345132452203</v>
      </c>
    </row>
    <row r="213" spans="1:4" x14ac:dyDescent="0.25">
      <c r="A213" s="3">
        <v>212</v>
      </c>
      <c r="B213" s="6">
        <v>174.5618162403116</v>
      </c>
      <c r="C213" s="5">
        <f t="shared" si="13"/>
        <v>75.735081458624336</v>
      </c>
      <c r="D213">
        <v>1.1732652183127357</v>
      </c>
    </row>
    <row r="214" spans="1:4" x14ac:dyDescent="0.25">
      <c r="A214" s="3">
        <v>213</v>
      </c>
      <c r="B214" s="6">
        <v>174.66838173451833</v>
      </c>
      <c r="C214" s="5">
        <f t="shared" si="13"/>
        <v>73.581831151677761</v>
      </c>
      <c r="D214">
        <v>-1.086550582840573</v>
      </c>
    </row>
    <row r="215" spans="1:4" x14ac:dyDescent="0.25">
      <c r="A215" s="3">
        <v>214</v>
      </c>
      <c r="B215" s="6">
        <v>174.69814040116034</v>
      </c>
      <c r="C215" s="5">
        <f t="shared" si="13"/>
        <v>78.298750344692962</v>
      </c>
      <c r="D215">
        <v>3.6006099435326178</v>
      </c>
    </row>
    <row r="216" spans="1:4" x14ac:dyDescent="0.25">
      <c r="A216" s="3">
        <v>215</v>
      </c>
      <c r="B216" s="6">
        <v>174.72631654702127</v>
      </c>
      <c r="C216" s="5">
        <f t="shared" si="13"/>
        <v>71.193782281916356</v>
      </c>
      <c r="D216">
        <v>-3.5325342651049141</v>
      </c>
    </row>
    <row r="217" spans="1:4" x14ac:dyDescent="0.25">
      <c r="A217" s="3">
        <v>216</v>
      </c>
      <c r="B217" s="6">
        <v>174.72877218271606</v>
      </c>
      <c r="C217" s="5">
        <f t="shared" si="13"/>
        <v>79.470968507230282</v>
      </c>
      <c r="D217">
        <v>4.7421963245142251</v>
      </c>
    </row>
    <row r="218" spans="1:4" x14ac:dyDescent="0.25">
      <c r="A218" s="3">
        <v>217</v>
      </c>
      <c r="B218" s="6">
        <v>174.76404238725081</v>
      </c>
      <c r="C218" s="5">
        <f t="shared" si="13"/>
        <v>77.831381481082644</v>
      </c>
      <c r="D218">
        <v>3.0673390938318335</v>
      </c>
    </row>
    <row r="219" spans="1:4" x14ac:dyDescent="0.25">
      <c r="A219" s="3">
        <v>218</v>
      </c>
      <c r="B219" s="6">
        <v>174.76527930004522</v>
      </c>
      <c r="C219" s="5">
        <f t="shared" si="13"/>
        <v>73.234486030123662</v>
      </c>
      <c r="D219">
        <v>-1.5307932699215598</v>
      </c>
    </row>
    <row r="220" spans="1:4" x14ac:dyDescent="0.25">
      <c r="A220" s="3">
        <v>219</v>
      </c>
      <c r="B220" s="6">
        <v>174.8198489821516</v>
      </c>
      <c r="C220" s="5">
        <f t="shared" si="13"/>
        <v>78.970134786068229</v>
      </c>
      <c r="D220">
        <v>4.1502858039166313</v>
      </c>
    </row>
    <row r="221" spans="1:4" x14ac:dyDescent="0.25">
      <c r="A221" s="3">
        <v>220</v>
      </c>
      <c r="B221" s="6">
        <v>174.97392647957895</v>
      </c>
      <c r="C221" s="5">
        <f t="shared" si="13"/>
        <v>77.053656645439332</v>
      </c>
      <c r="D221">
        <v>2.0797301658603828</v>
      </c>
    </row>
    <row r="222" spans="1:4" x14ac:dyDescent="0.25">
      <c r="A222" s="3">
        <v>221</v>
      </c>
      <c r="B222" s="6">
        <v>175.17577973369043</v>
      </c>
      <c r="C222" s="5">
        <f t="shared" si="13"/>
        <v>76.236102763068629</v>
      </c>
      <c r="D222">
        <v>1.0603230293781962</v>
      </c>
    </row>
    <row r="223" spans="1:4" x14ac:dyDescent="0.25">
      <c r="A223" s="3">
        <v>222</v>
      </c>
      <c r="B223" s="6">
        <v>175.22564732818864</v>
      </c>
      <c r="C223" s="5">
        <f t="shared" si="13"/>
        <v>70.622558218310587</v>
      </c>
      <c r="D223">
        <v>-4.6030891098780558</v>
      </c>
    </row>
    <row r="224" spans="1:4" x14ac:dyDescent="0.25">
      <c r="A224" s="3">
        <v>223</v>
      </c>
      <c r="B224" s="6">
        <v>175.25888026459143</v>
      </c>
      <c r="C224" s="5">
        <f t="shared" si="13"/>
        <v>67.929921846662182</v>
      </c>
      <c r="D224">
        <v>-7.3289584179292433</v>
      </c>
    </row>
    <row r="225" spans="1:4" ht="15.75" thickBot="1" x14ac:dyDescent="0.3">
      <c r="A225" s="3">
        <v>224</v>
      </c>
      <c r="B225" s="7">
        <v>175.32569174538366</v>
      </c>
      <c r="C225" s="5">
        <f t="shared" si="13"/>
        <v>76.175262114993529</v>
      </c>
      <c r="D225">
        <v>0.84957036960986443</v>
      </c>
    </row>
    <row r="226" spans="1:4" x14ac:dyDescent="0.25">
      <c r="A226" s="3">
        <v>225</v>
      </c>
      <c r="B226" s="4">
        <v>175.42917405255139</v>
      </c>
      <c r="C226" s="5">
        <f t="shared" si="13"/>
        <v>74.708558662969153</v>
      </c>
      <c r="D226">
        <v>-0.72061538958223537</v>
      </c>
    </row>
    <row r="227" spans="1:4" x14ac:dyDescent="0.25">
      <c r="A227" s="3">
        <v>226</v>
      </c>
      <c r="B227" s="6">
        <v>175.54760845261626</v>
      </c>
      <c r="C227" s="5">
        <f t="shared" si="13"/>
        <v>76.401061227734317</v>
      </c>
      <c r="D227">
        <v>0.85345277511805762</v>
      </c>
    </row>
    <row r="228" spans="1:4" x14ac:dyDescent="0.25">
      <c r="A228" s="3">
        <v>227</v>
      </c>
      <c r="B228" s="6">
        <v>175.62222339794971</v>
      </c>
      <c r="C228" s="5">
        <f t="shared" si="13"/>
        <v>82.521877579274587</v>
      </c>
      <c r="D228">
        <v>6.8996541813248768</v>
      </c>
    </row>
    <row r="229" spans="1:4" x14ac:dyDescent="0.25">
      <c r="A229" s="3">
        <v>228</v>
      </c>
      <c r="B229" s="6">
        <v>175.67950337426737</v>
      </c>
      <c r="C229" s="5">
        <f t="shared" si="13"/>
        <v>72.642581193867954</v>
      </c>
      <c r="D229">
        <v>-3.0369221803994151</v>
      </c>
    </row>
    <row r="230" spans="1:4" x14ac:dyDescent="0.25">
      <c r="A230" s="3">
        <v>229</v>
      </c>
      <c r="B230" s="6">
        <v>175.69210897083394</v>
      </c>
      <c r="C230" s="5">
        <f t="shared" si="13"/>
        <v>79.674683951743646</v>
      </c>
      <c r="D230">
        <v>3.9825749809097033</v>
      </c>
    </row>
    <row r="231" spans="1:4" x14ac:dyDescent="0.25">
      <c r="A231" s="3">
        <v>230</v>
      </c>
      <c r="B231" s="6">
        <v>175.70476913708262</v>
      </c>
      <c r="C231" s="5">
        <f t="shared" si="13"/>
        <v>77.505682333430741</v>
      </c>
      <c r="D231">
        <v>1.8009131963481195</v>
      </c>
    </row>
    <row r="232" spans="1:4" x14ac:dyDescent="0.25">
      <c r="A232" s="3">
        <v>231</v>
      </c>
      <c r="B232" s="6">
        <v>175.75340891373344</v>
      </c>
      <c r="C232" s="5">
        <f t="shared" si="13"/>
        <v>83.686180864169728</v>
      </c>
      <c r="D232">
        <v>7.9327719504362904</v>
      </c>
    </row>
    <row r="233" spans="1:4" x14ac:dyDescent="0.25">
      <c r="A233" s="3">
        <v>232</v>
      </c>
      <c r="B233" s="6">
        <v>175.76203092350625</v>
      </c>
      <c r="C233" s="5">
        <f t="shared" si="13"/>
        <v>79.254422366211656</v>
      </c>
      <c r="D233">
        <v>3.4923914427054115</v>
      </c>
    </row>
    <row r="234" spans="1:4" x14ac:dyDescent="0.25">
      <c r="A234" s="3">
        <v>233</v>
      </c>
      <c r="B234" s="6">
        <v>175.98129190620966</v>
      </c>
      <c r="C234" s="5">
        <f t="shared" si="13"/>
        <v>78.676477136759786</v>
      </c>
      <c r="D234">
        <v>2.6951852305501234</v>
      </c>
    </row>
    <row r="235" spans="1:4" x14ac:dyDescent="0.25">
      <c r="A235" s="3">
        <v>234</v>
      </c>
      <c r="B235" s="6">
        <v>175.98409314989112</v>
      </c>
      <c r="C235" s="5">
        <f t="shared" si="13"/>
        <v>76.245646773095359</v>
      </c>
      <c r="D235">
        <v>0.26155362320423592</v>
      </c>
    </row>
    <row r="236" spans="1:4" ht="15.75" thickBot="1" x14ac:dyDescent="0.3">
      <c r="A236" s="3">
        <v>235</v>
      </c>
      <c r="B236" s="7">
        <v>176.33761374047026</v>
      </c>
      <c r="C236" s="5">
        <f t="shared" si="13"/>
        <v>70.498350800626213</v>
      </c>
      <c r="D236">
        <v>-5.8392629398440477</v>
      </c>
    </row>
    <row r="237" spans="1:4" x14ac:dyDescent="0.25">
      <c r="A237" s="3">
        <v>236</v>
      </c>
      <c r="B237" s="4">
        <v>176.62643287796527</v>
      </c>
      <c r="C237" s="5">
        <f t="shared" si="13"/>
        <v>77.983751402207417</v>
      </c>
      <c r="D237">
        <v>1.3573185242421459</v>
      </c>
    </row>
    <row r="238" spans="1:4" x14ac:dyDescent="0.25">
      <c r="A238" s="3">
        <v>237</v>
      </c>
      <c r="B238" s="6">
        <v>176.67889253236353</v>
      </c>
      <c r="C238" s="5">
        <f t="shared" si="13"/>
        <v>76.619030727961217</v>
      </c>
      <c r="D238">
        <v>-5.986180440231692E-2</v>
      </c>
    </row>
    <row r="239" spans="1:4" x14ac:dyDescent="0.25">
      <c r="A239" s="3">
        <v>238</v>
      </c>
      <c r="B239" s="6">
        <v>176.73759132041596</v>
      </c>
      <c r="C239" s="5">
        <f t="shared" si="13"/>
        <v>79.023913207784062</v>
      </c>
      <c r="D239">
        <v>2.2863218873681035</v>
      </c>
    </row>
    <row r="240" spans="1:4" x14ac:dyDescent="0.25">
      <c r="A240" s="3">
        <v>239</v>
      </c>
      <c r="B240" s="6">
        <v>176.8304143496789</v>
      </c>
      <c r="C240" s="5">
        <f t="shared" si="13"/>
        <v>76.261377620830899</v>
      </c>
      <c r="D240">
        <v>-0.56903672884800471</v>
      </c>
    </row>
    <row r="241" spans="1:4" x14ac:dyDescent="0.25">
      <c r="A241" s="3">
        <v>240</v>
      </c>
      <c r="B241" s="6">
        <v>176.87821739120409</v>
      </c>
      <c r="C241" s="5">
        <f t="shared" si="13"/>
        <v>69.787228261993732</v>
      </c>
      <c r="D241">
        <v>-7.0909891292103566</v>
      </c>
    </row>
    <row r="242" spans="1:4" x14ac:dyDescent="0.25">
      <c r="A242" s="3">
        <v>241</v>
      </c>
      <c r="B242" s="6">
        <v>177.05966158420779</v>
      </c>
      <c r="C242" s="5">
        <f t="shared" si="13"/>
        <v>69.355468389694579</v>
      </c>
      <c r="D242">
        <v>-7.7041931945132092</v>
      </c>
    </row>
    <row r="243" spans="1:4" x14ac:dyDescent="0.25">
      <c r="A243" s="3">
        <v>242</v>
      </c>
      <c r="B243" s="6">
        <v>177.18049705028534</v>
      </c>
      <c r="C243" s="5">
        <f t="shared" si="13"/>
        <v>82.577552297443617</v>
      </c>
      <c r="D243">
        <v>5.3970552471582778</v>
      </c>
    </row>
    <row r="244" spans="1:4" x14ac:dyDescent="0.25">
      <c r="A244" s="3">
        <v>243</v>
      </c>
      <c r="B244" s="6">
        <v>177.21291144145653</v>
      </c>
      <c r="C244" s="5">
        <f t="shared" si="13"/>
        <v>81.218110103072831</v>
      </c>
      <c r="D244">
        <v>4.0051986616163049</v>
      </c>
    </row>
    <row r="245" spans="1:4" x14ac:dyDescent="0.25">
      <c r="A245" s="3">
        <v>244</v>
      </c>
      <c r="B245" s="6">
        <v>177.35253706807271</v>
      </c>
      <c r="C245" s="5">
        <f t="shared" si="13"/>
        <v>82.007296845695237</v>
      </c>
      <c r="D245">
        <v>4.6547597776225302</v>
      </c>
    </row>
    <row r="246" spans="1:4" ht="15.75" thickBot="1" x14ac:dyDescent="0.3">
      <c r="A246" s="3">
        <v>245</v>
      </c>
      <c r="B246" s="7">
        <v>177.38426024327055</v>
      </c>
      <c r="C246" s="5">
        <f t="shared" si="13"/>
        <v>75.868689640919911</v>
      </c>
      <c r="D246">
        <v>-1.5155706023506355</v>
      </c>
    </row>
    <row r="247" spans="1:4" x14ac:dyDescent="0.25">
      <c r="A247" s="3">
        <v>246</v>
      </c>
      <c r="B247" s="4">
        <v>177.60177499614656</v>
      </c>
      <c r="C247" s="5">
        <f t="shared" si="13"/>
        <v>82.453053841454675</v>
      </c>
      <c r="D247">
        <v>4.8512788453081157</v>
      </c>
    </row>
    <row r="248" spans="1:4" x14ac:dyDescent="0.25">
      <c r="A248" s="3">
        <v>247</v>
      </c>
      <c r="B248" s="6">
        <v>177.64885044191033</v>
      </c>
      <c r="C248" s="5">
        <f t="shared" si="13"/>
        <v>74.42439613834722</v>
      </c>
      <c r="D248">
        <v>-3.2244543035631068</v>
      </c>
    </row>
    <row r="249" spans="1:4" x14ac:dyDescent="0.25">
      <c r="A249" s="3">
        <v>248</v>
      </c>
      <c r="B249" s="6">
        <v>177.71266059018672</v>
      </c>
      <c r="C249" s="5">
        <f t="shared" si="13"/>
        <v>79.794891866476974</v>
      </c>
      <c r="D249">
        <v>2.0822312762902584</v>
      </c>
    </row>
    <row r="250" spans="1:4" ht="15.75" thickBot="1" x14ac:dyDescent="0.3">
      <c r="A250" s="3">
        <v>249</v>
      </c>
      <c r="B250" s="7">
        <v>177.91900674812496</v>
      </c>
      <c r="C250" s="5">
        <f t="shared" si="13"/>
        <v>82.537898328446317</v>
      </c>
      <c r="D250">
        <v>4.6188915803213604</v>
      </c>
    </row>
    <row r="251" spans="1:4" x14ac:dyDescent="0.25">
      <c r="A251" s="3">
        <v>250</v>
      </c>
      <c r="B251" s="8">
        <v>180.68285200744867</v>
      </c>
      <c r="C251" s="9">
        <f t="shared" si="13"/>
        <v>81.116567293356638</v>
      </c>
      <c r="D251">
        <v>0.43371528590796515</v>
      </c>
    </row>
    <row r="252" spans="1:4" x14ac:dyDescent="0.25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mergeCells count="3">
    <mergeCell ref="F1:G1"/>
    <mergeCell ref="J1:K1"/>
    <mergeCell ref="I25:R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2"/>
  <sheetViews>
    <sheetView workbookViewId="0">
      <selection activeCell="E1" sqref="E1:R25"/>
    </sheetView>
  </sheetViews>
  <sheetFormatPr defaultRowHeight="15" x14ac:dyDescent="0.25"/>
  <sheetData>
    <row r="1" spans="1:16" ht="15.75" thickBot="1" x14ac:dyDescent="0.3">
      <c r="B1" s="1" t="s">
        <v>0</v>
      </c>
      <c r="C1" s="2" t="s">
        <v>1</v>
      </c>
      <c r="F1" t="s">
        <v>3</v>
      </c>
      <c r="H1" t="s">
        <v>4</v>
      </c>
      <c r="I1" t="s">
        <v>5</v>
      </c>
      <c r="J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  <c r="E2">
        <v>1</v>
      </c>
      <c r="F2">
        <v>55.291328812309075</v>
      </c>
      <c r="G2">
        <v>56.785794709775423</v>
      </c>
      <c r="H2">
        <v>3</v>
      </c>
      <c r="I2">
        <v>56.038561761042246</v>
      </c>
      <c r="J2">
        <v>0</v>
      </c>
      <c r="K2">
        <v>1.3873427630030612E-2</v>
      </c>
      <c r="L2">
        <v>1.3873427630030612E-2</v>
      </c>
      <c r="M2">
        <v>3.468356907507653</v>
      </c>
      <c r="N2">
        <v>-0.46835690750765302</v>
      </c>
      <c r="O2">
        <v>0.21935819281013225</v>
      </c>
      <c r="P2">
        <v>6.3245565165253467E-2</v>
      </c>
    </row>
    <row r="3" spans="1:16" x14ac:dyDescent="0.25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  <c r="E3">
        <v>2</v>
      </c>
      <c r="F3">
        <v>56.785794709775423</v>
      </c>
      <c r="G3">
        <v>58.280260607241772</v>
      </c>
      <c r="H3">
        <v>5</v>
      </c>
      <c r="I3">
        <v>57.533027658508601</v>
      </c>
      <c r="J3">
        <v>1.3873427630030612E-2</v>
      </c>
      <c r="K3">
        <v>2.5038000403767861E-2</v>
      </c>
      <c r="L3">
        <v>1.1164572773737249E-2</v>
      </c>
      <c r="M3">
        <v>2.7911431934343121</v>
      </c>
      <c r="N3">
        <v>2.2088568065656879</v>
      </c>
      <c r="O3">
        <v>4.879048391911569</v>
      </c>
      <c r="P3">
        <v>1.748046608066794</v>
      </c>
    </row>
    <row r="4" spans="1:16" ht="15.75" thickBot="1" x14ac:dyDescent="0.3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  <c r="E4">
        <v>3</v>
      </c>
      <c r="F4">
        <v>58.280260607241772</v>
      </c>
      <c r="G4">
        <v>59.77472650470812</v>
      </c>
      <c r="H4">
        <v>3</v>
      </c>
      <c r="I4">
        <v>59.027493555974942</v>
      </c>
      <c r="J4">
        <v>2.5038000403767861E-2</v>
      </c>
      <c r="K4">
        <v>4.2918248451537369E-2</v>
      </c>
      <c r="L4">
        <v>1.7880248047769508E-2</v>
      </c>
      <c r="M4">
        <v>4.4700620119423773</v>
      </c>
      <c r="N4">
        <v>-1.4700620119423773</v>
      </c>
      <c r="O4">
        <v>2.1610823189560704</v>
      </c>
      <c r="P4">
        <v>0.48345689907264056</v>
      </c>
    </row>
    <row r="5" spans="1:16" x14ac:dyDescent="0.25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  <c r="E5">
        <v>4</v>
      </c>
      <c r="F5">
        <v>59.77472650470812</v>
      </c>
      <c r="G5">
        <v>61.269192402174468</v>
      </c>
      <c r="H5">
        <v>6</v>
      </c>
      <c r="I5">
        <v>60.521959453441298</v>
      </c>
      <c r="J5">
        <v>4.2918248451537369E-2</v>
      </c>
      <c r="K5">
        <v>6.9938586863120919E-2</v>
      </c>
      <c r="L5">
        <v>2.702033841158355E-2</v>
      </c>
      <c r="M5">
        <v>6.7550846028958871</v>
      </c>
      <c r="N5">
        <v>-0.75508460289588708</v>
      </c>
      <c r="O5">
        <v>0.57015275753043948</v>
      </c>
      <c r="P5">
        <v>8.4403496188044255E-2</v>
      </c>
    </row>
    <row r="6" spans="1:16" x14ac:dyDescent="0.25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  <c r="E6">
        <v>5</v>
      </c>
      <c r="F6">
        <v>61.269192402174468</v>
      </c>
      <c r="G6">
        <v>62.763658299640817</v>
      </c>
      <c r="H6">
        <v>12</v>
      </c>
      <c r="I6">
        <v>62.016425350907639</v>
      </c>
      <c r="J6">
        <v>6.9938586863120919E-2</v>
      </c>
      <c r="K6">
        <v>0.10846815446537394</v>
      </c>
      <c r="L6">
        <v>3.8529567602253026E-2</v>
      </c>
      <c r="M6">
        <v>9.6323919005632561</v>
      </c>
      <c r="N6">
        <v>2.3676080994367439</v>
      </c>
      <c r="O6">
        <v>5.6055681125184709</v>
      </c>
      <c r="P6">
        <v>0.58194975561476936</v>
      </c>
    </row>
    <row r="7" spans="1:16" ht="15.75" thickBot="1" x14ac:dyDescent="0.3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  <c r="E7">
        <v>6</v>
      </c>
      <c r="F7">
        <v>62.763658299640817</v>
      </c>
      <c r="G7">
        <v>64.258124197107165</v>
      </c>
      <c r="H7">
        <v>14</v>
      </c>
      <c r="I7">
        <v>63.510891248373994</v>
      </c>
      <c r="J7">
        <v>0.10846815446537394</v>
      </c>
      <c r="K7">
        <v>0.16031040483844122</v>
      </c>
      <c r="L7">
        <v>5.1842250373067278E-2</v>
      </c>
      <c r="M7">
        <v>12.96056259326682</v>
      </c>
      <c r="N7">
        <v>1.03943740673318</v>
      </c>
      <c r="O7">
        <v>1.0804301225161983</v>
      </c>
      <c r="P7">
        <v>8.3362903017612497E-2</v>
      </c>
    </row>
    <row r="8" spans="1:16" x14ac:dyDescent="0.25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  <c r="E8">
        <v>7</v>
      </c>
      <c r="F8">
        <v>64.258124197107165</v>
      </c>
      <c r="G8">
        <v>65.75259009457352</v>
      </c>
      <c r="H8">
        <v>11</v>
      </c>
      <c r="I8">
        <v>65.00535714584035</v>
      </c>
      <c r="J8">
        <v>0.16031040483844122</v>
      </c>
      <c r="K8">
        <v>0.22613074546941517</v>
      </c>
      <c r="L8">
        <v>6.5820340630973945E-2</v>
      </c>
      <c r="M8">
        <v>16.455085157743486</v>
      </c>
      <c r="N8">
        <v>-5.4550851577434862</v>
      </c>
      <c r="O8">
        <v>29.757954078233276</v>
      </c>
      <c r="P8">
        <v>1.8084351307188273</v>
      </c>
    </row>
    <row r="9" spans="1:16" x14ac:dyDescent="0.25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  <c r="E9">
        <v>8</v>
      </c>
      <c r="F9">
        <v>65.75259009457352</v>
      </c>
      <c r="G9">
        <v>67.247055992039876</v>
      </c>
      <c r="H9">
        <v>24</v>
      </c>
      <c r="I9">
        <v>66.499823043306691</v>
      </c>
      <c r="J9">
        <v>0.22613074546941517</v>
      </c>
      <c r="K9">
        <v>0.30498463984685342</v>
      </c>
      <c r="L9">
        <v>7.8853894377438255E-2</v>
      </c>
      <c r="M9">
        <v>19.713473594359563</v>
      </c>
      <c r="N9">
        <v>4.2865264056404371</v>
      </c>
      <c r="O9">
        <v>18.374308626252724</v>
      </c>
      <c r="P9">
        <v>0.93206854379585324</v>
      </c>
    </row>
    <row r="10" spans="1:16" x14ac:dyDescent="0.25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  <c r="E10">
        <v>9</v>
      </c>
      <c r="F10">
        <v>67.247055992039876</v>
      </c>
      <c r="G10">
        <v>68.741521889506231</v>
      </c>
      <c r="H10">
        <v>22</v>
      </c>
      <c r="I10">
        <v>67.99428894077306</v>
      </c>
      <c r="J10">
        <v>0.30498463984685342</v>
      </c>
      <c r="K10">
        <v>0.39412472372864449</v>
      </c>
      <c r="L10">
        <v>8.9140083881791066E-2</v>
      </c>
      <c r="M10">
        <v>22.285020970447768</v>
      </c>
      <c r="N10">
        <v>-0.28502097044776775</v>
      </c>
      <c r="O10">
        <v>8.1236953594987296E-2</v>
      </c>
      <c r="P10">
        <v>3.6453613260097831E-3</v>
      </c>
    </row>
    <row r="11" spans="1:16" x14ac:dyDescent="0.25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  <c r="E11">
        <v>10</v>
      </c>
      <c r="F11">
        <v>68.741521889506231</v>
      </c>
      <c r="G11">
        <v>70.235987786972586</v>
      </c>
      <c r="H11">
        <v>21</v>
      </c>
      <c r="I11">
        <v>69.488754838239402</v>
      </c>
      <c r="J11">
        <v>0.39412472372864449</v>
      </c>
      <c r="K11">
        <v>0.48920925901748991</v>
      </c>
      <c r="L11">
        <v>9.5084535288845418E-2</v>
      </c>
      <c r="M11">
        <v>23.771133822211354</v>
      </c>
      <c r="N11">
        <v>-2.771133822211354</v>
      </c>
      <c r="O11">
        <v>7.6791826606037077</v>
      </c>
      <c r="P11">
        <v>0.32304654536202249</v>
      </c>
    </row>
    <row r="12" spans="1:16" x14ac:dyDescent="0.25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  <c r="E12">
        <v>11</v>
      </c>
      <c r="F12">
        <v>70.235987786972586</v>
      </c>
      <c r="G12">
        <v>71.730453684438942</v>
      </c>
      <c r="H12">
        <v>36</v>
      </c>
      <c r="I12">
        <v>70.983220735705771</v>
      </c>
      <c r="J12">
        <v>0.48920925901748991</v>
      </c>
      <c r="K12">
        <v>0.58491406401722656</v>
      </c>
      <c r="L12">
        <v>9.5704804999736659E-2</v>
      </c>
      <c r="M12">
        <v>23.926201249934167</v>
      </c>
      <c r="N12">
        <v>12.073798750065833</v>
      </c>
      <c r="O12">
        <v>145.77661625709129</v>
      </c>
      <c r="P12">
        <v>6.0927605989058709</v>
      </c>
    </row>
    <row r="13" spans="1:16" x14ac:dyDescent="0.25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  <c r="E13">
        <v>12</v>
      </c>
      <c r="F13">
        <v>71.730453684438942</v>
      </c>
      <c r="G13">
        <v>73.224919581905297</v>
      </c>
      <c r="H13">
        <v>15</v>
      </c>
      <c r="I13">
        <v>72.477686633172112</v>
      </c>
      <c r="J13">
        <v>0.58491406401722656</v>
      </c>
      <c r="K13">
        <v>0.67581002936798562</v>
      </c>
      <c r="L13">
        <v>9.0895965350759056E-2</v>
      </c>
      <c r="M13">
        <v>22.723991337689764</v>
      </c>
      <c r="N13">
        <v>-7.723991337689764</v>
      </c>
      <c r="O13">
        <v>59.660042184706512</v>
      </c>
      <c r="P13">
        <v>2.6254209173964531</v>
      </c>
    </row>
    <row r="14" spans="1:16" x14ac:dyDescent="0.25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  <c r="E14">
        <v>13</v>
      </c>
      <c r="F14">
        <v>73.224919581905297</v>
      </c>
      <c r="G14">
        <v>74.719385479371653</v>
      </c>
      <c r="H14">
        <v>13</v>
      </c>
      <c r="I14">
        <v>73.972152530638482</v>
      </c>
      <c r="J14">
        <v>0.67581002936798562</v>
      </c>
      <c r="K14">
        <v>0.75726966108450733</v>
      </c>
      <c r="L14">
        <v>8.1459631716521708E-2</v>
      </c>
      <c r="M14">
        <v>20.364907929130428</v>
      </c>
      <c r="N14">
        <v>-7.3649079291304282</v>
      </c>
      <c r="O14">
        <v>54.241868804568256</v>
      </c>
      <c r="P14">
        <v>2.6634968836259483</v>
      </c>
    </row>
    <row r="15" spans="1:16" x14ac:dyDescent="0.25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  <c r="E15">
        <v>14</v>
      </c>
      <c r="F15">
        <v>74.719385479371653</v>
      </c>
      <c r="G15">
        <v>76.213851376838008</v>
      </c>
      <c r="H15">
        <v>10</v>
      </c>
      <c r="I15">
        <v>75.466618428104823</v>
      </c>
      <c r="J15">
        <v>0.75726966108450733</v>
      </c>
      <c r="K15">
        <v>0.82615505905798858</v>
      </c>
      <c r="L15">
        <v>6.8885397973481255E-2</v>
      </c>
      <c r="M15">
        <v>17.221349493370315</v>
      </c>
      <c r="N15">
        <v>-7.2213494933703153</v>
      </c>
      <c r="O15">
        <v>52.147888505399706</v>
      </c>
      <c r="P15">
        <v>3.0280953606728103</v>
      </c>
    </row>
    <row r="16" spans="1:16" ht="15.75" thickBot="1" x14ac:dyDescent="0.3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  <c r="E16">
        <v>15</v>
      </c>
      <c r="F16">
        <v>76.213851376838008</v>
      </c>
      <c r="G16">
        <v>77.708317274304363</v>
      </c>
      <c r="H16">
        <v>18</v>
      </c>
      <c r="I16">
        <v>76.961084325571193</v>
      </c>
      <c r="J16">
        <v>0.82615505905798858</v>
      </c>
      <c r="K16">
        <v>0.88112163383045483</v>
      </c>
      <c r="L16">
        <v>5.4966574772466248E-2</v>
      </c>
      <c r="M16">
        <v>13.741643693116561</v>
      </c>
      <c r="N16">
        <v>4.2583563068834387</v>
      </c>
      <c r="O16">
        <v>18.133598436373958</v>
      </c>
      <c r="P16">
        <v>1.3196091269239798</v>
      </c>
    </row>
    <row r="17" spans="1:16" x14ac:dyDescent="0.25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  <c r="E17">
        <v>16</v>
      </c>
      <c r="F17">
        <v>77.708317274304363</v>
      </c>
      <c r="G17">
        <v>79.202783171770719</v>
      </c>
      <c r="H17">
        <v>16</v>
      </c>
      <c r="I17">
        <v>78.455550223037534</v>
      </c>
      <c r="J17">
        <v>0.88112163383045483</v>
      </c>
      <c r="K17">
        <v>0.92250795179589296</v>
      </c>
      <c r="L17">
        <v>4.1386317965438124E-2</v>
      </c>
      <c r="M17">
        <v>10.346579491359531</v>
      </c>
      <c r="N17">
        <v>5.653420508640469</v>
      </c>
      <c r="O17">
        <v>31.961163447516657</v>
      </c>
      <c r="P17">
        <v>3.0890559990581958</v>
      </c>
    </row>
    <row r="18" spans="1:16" x14ac:dyDescent="0.25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  <c r="E18">
        <v>17</v>
      </c>
      <c r="F18">
        <v>79.202783171770719</v>
      </c>
      <c r="G18">
        <v>80.697249069237074</v>
      </c>
      <c r="H18">
        <v>10</v>
      </c>
      <c r="I18">
        <v>79.950016120503903</v>
      </c>
      <c r="J18">
        <v>0.92250795179589296</v>
      </c>
      <c r="K18">
        <v>0.95191160656122176</v>
      </c>
      <c r="L18">
        <v>2.9403654765328802E-2</v>
      </c>
      <c r="M18">
        <v>7.3509136913322006</v>
      </c>
      <c r="N18">
        <v>2.6490863086677994</v>
      </c>
      <c r="O18">
        <v>7.0176582707711876</v>
      </c>
      <c r="P18">
        <v>0.95466476215685003</v>
      </c>
    </row>
    <row r="19" spans="1:16" x14ac:dyDescent="0.25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  <c r="E19">
        <v>18</v>
      </c>
      <c r="F19">
        <v>80.697249069237074</v>
      </c>
      <c r="G19">
        <v>82.191714966703429</v>
      </c>
      <c r="H19">
        <v>4</v>
      </c>
      <c r="I19">
        <v>81.444482017970245</v>
      </c>
      <c r="J19">
        <v>0.95191160656122176</v>
      </c>
      <c r="K19">
        <v>0.97162366629172603</v>
      </c>
      <c r="L19">
        <v>1.9712059730504272E-2</v>
      </c>
      <c r="M19">
        <v>4.928014932626068</v>
      </c>
      <c r="N19">
        <v>-0.92801493262606805</v>
      </c>
      <c r="O19">
        <v>0.8612117151769656</v>
      </c>
      <c r="P19">
        <v>0.17475834122889686</v>
      </c>
    </row>
    <row r="20" spans="1:16" x14ac:dyDescent="0.25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  <c r="E20">
        <v>19</v>
      </c>
      <c r="F20">
        <v>82.191714966703429</v>
      </c>
      <c r="G20">
        <v>83.686180864169785</v>
      </c>
      <c r="H20">
        <v>7</v>
      </c>
      <c r="I20">
        <v>82.938947915436614</v>
      </c>
      <c r="J20">
        <v>0.97162366629172603</v>
      </c>
      <c r="K20">
        <v>1</v>
      </c>
      <c r="L20">
        <v>2.8376333708273971E-2</v>
      </c>
      <c r="M20">
        <v>7.0940834270684929</v>
      </c>
      <c r="N20">
        <v>-9.4083427068492931E-2</v>
      </c>
      <c r="O20">
        <v>8.8516912489524282E-3</v>
      </c>
      <c r="P20">
        <v>1.2477568582260437E-3</v>
      </c>
    </row>
    <row r="21" spans="1:16" x14ac:dyDescent="0.25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  <c r="E21" t="s">
        <v>11</v>
      </c>
      <c r="F21">
        <v>19.342293169138383</v>
      </c>
      <c r="H21">
        <v>250</v>
      </c>
      <c r="M21">
        <v>250.00000000000003</v>
      </c>
      <c r="P21">
        <v>26.060770555155059</v>
      </c>
    </row>
    <row r="22" spans="1:16" x14ac:dyDescent="0.25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  <c r="E22" t="s">
        <v>12</v>
      </c>
      <c r="F22">
        <v>1.4944658974663501</v>
      </c>
      <c r="I22" t="s">
        <v>13</v>
      </c>
      <c r="J22">
        <v>26.060770555155059</v>
      </c>
    </row>
    <row r="23" spans="1:16" x14ac:dyDescent="0.25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  <c r="I23" t="s">
        <v>14</v>
      </c>
      <c r="J23">
        <v>27.587111638275324</v>
      </c>
    </row>
    <row r="24" spans="1:16" x14ac:dyDescent="0.25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  <c r="E24" t="s">
        <v>15</v>
      </c>
      <c r="F24">
        <v>70.403367967488848</v>
      </c>
      <c r="G24">
        <v>4994.9184344196083</v>
      </c>
      <c r="I24" t="s">
        <v>16</v>
      </c>
    </row>
    <row r="25" spans="1:16" x14ac:dyDescent="0.25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  <c r="E25" t="s">
        <v>17</v>
      </c>
      <c r="F25">
        <v>6.1874237978316611</v>
      </c>
      <c r="I25" t="s">
        <v>18</v>
      </c>
    </row>
    <row r="26" spans="1:16" x14ac:dyDescent="0.25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16" ht="15.75" thickBot="1" x14ac:dyDescent="0.3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16" x14ac:dyDescent="0.25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16" x14ac:dyDescent="0.25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16" x14ac:dyDescent="0.25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16" x14ac:dyDescent="0.25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16" x14ac:dyDescent="0.25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25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25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.75" thickBot="1" x14ac:dyDescent="0.3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25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25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25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25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25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25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25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25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25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25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25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25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25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25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25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25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25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.75" thickBot="1" x14ac:dyDescent="0.3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25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25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25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25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25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25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25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25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25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25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25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25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25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25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25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25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25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25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25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25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25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25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25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25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.75" thickBot="1" x14ac:dyDescent="0.3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25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25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25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25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25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25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25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25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25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25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25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25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25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25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25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25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25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25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25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25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25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25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25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.75" thickBot="1" x14ac:dyDescent="0.3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25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25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25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25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25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25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25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25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25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25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25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25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25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25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25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25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25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25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25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25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25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.75" thickBot="1" x14ac:dyDescent="0.3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25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25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25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25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25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25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25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25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25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25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25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25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25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25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25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25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25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25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25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25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25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25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25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25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25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25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25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.75" thickBot="1" x14ac:dyDescent="0.3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25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25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25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25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25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25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25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25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25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25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25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25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25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25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25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25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25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25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25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25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25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25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.75" thickBot="1" x14ac:dyDescent="0.3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25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25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25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25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25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25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25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25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25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25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25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25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25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25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25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25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25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25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25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25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.75" thickBot="1" x14ac:dyDescent="0.3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25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25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25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25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25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25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25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25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25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25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25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25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25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.75" thickBot="1" x14ac:dyDescent="0.3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25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25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25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25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25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25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25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25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25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25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25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25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25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25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.75" thickBot="1" x14ac:dyDescent="0.3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25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25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25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25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25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25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25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25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25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25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.75" thickBot="1" x14ac:dyDescent="0.3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25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25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25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25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25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25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25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25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25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.75" thickBot="1" x14ac:dyDescent="0.3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25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25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25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.75" thickBot="1" x14ac:dyDescent="0.3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25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25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topLeftCell="C7" workbookViewId="0">
      <selection activeCell="K2" sqref="K2:L4"/>
    </sheetView>
  </sheetViews>
  <sheetFormatPr defaultRowHeight="15" x14ac:dyDescent="0.25"/>
  <cols>
    <col min="9" max="9" width="12.7109375" customWidth="1"/>
  </cols>
  <sheetData>
    <row r="1" spans="1:12" ht="15.75" thickBot="1" x14ac:dyDescent="0.3">
      <c r="B1" s="1" t="s">
        <v>0</v>
      </c>
      <c r="C1" s="2" t="s">
        <v>1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12" x14ac:dyDescent="0.25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  <c r="E2">
        <v>-9.6369849961774889</v>
      </c>
      <c r="F2">
        <v>-13.591558158623229</v>
      </c>
      <c r="G2">
        <v>92.871479816550035</v>
      </c>
      <c r="H2">
        <v>184.73045317923766</v>
      </c>
      <c r="I2">
        <v>130.98164204932581</v>
      </c>
      <c r="K2" t="s">
        <v>24</v>
      </c>
    </row>
    <row r="3" spans="1:12" x14ac:dyDescent="0.25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  <c r="E3">
        <v>-9.1238117056491319</v>
      </c>
      <c r="F3">
        <v>-14.473572477982088</v>
      </c>
      <c r="G3">
        <v>83.243940040140117</v>
      </c>
      <c r="H3">
        <v>209.48430027540059</v>
      </c>
      <c r="I3">
        <v>132.05414999717408</v>
      </c>
      <c r="K3" t="s">
        <v>25</v>
      </c>
      <c r="L3">
        <v>0.63624118630833748</v>
      </c>
    </row>
    <row r="4" spans="1:12" ht="15.75" thickBot="1" x14ac:dyDescent="0.3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  <c r="E4">
        <v>-9.0171461670252029</v>
      </c>
      <c r="F4">
        <v>-1.1120562112409971</v>
      </c>
      <c r="G4">
        <v>81.308924997497314</v>
      </c>
      <c r="H4">
        <v>1.236669016959681</v>
      </c>
      <c r="I4">
        <v>10.027573402708326</v>
      </c>
      <c r="K4" t="s">
        <v>26</v>
      </c>
      <c r="L4">
        <v>0.124</v>
      </c>
    </row>
    <row r="5" spans="1:12" x14ac:dyDescent="0.25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  <c r="E5">
        <v>-8.3528148570621852</v>
      </c>
      <c r="F5">
        <v>-9.8022587599189137</v>
      </c>
      <c r="G5">
        <v>69.769516036358766</v>
      </c>
      <c r="H5">
        <v>96.084276796407082</v>
      </c>
      <c r="I5">
        <v>81.876452602618656</v>
      </c>
    </row>
    <row r="6" spans="1:12" x14ac:dyDescent="0.25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  <c r="E6">
        <v>-8.3262212319823448</v>
      </c>
      <c r="F6">
        <v>-8.9501054253560142</v>
      </c>
      <c r="G6">
        <v>69.325960003913593</v>
      </c>
      <c r="H6">
        <v>80.104387124987156</v>
      </c>
      <c r="I6">
        <v>74.52055782107962</v>
      </c>
    </row>
    <row r="7" spans="1:12" ht="15.75" thickBot="1" x14ac:dyDescent="0.3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  <c r="E7">
        <v>-8.2922425099241082</v>
      </c>
      <c r="F7">
        <v>-8.91306284302118</v>
      </c>
      <c r="G7">
        <v>68.761285843392471</v>
      </c>
      <c r="H7">
        <v>79.442689243644807</v>
      </c>
      <c r="I7">
        <v>73.909278600525255</v>
      </c>
    </row>
    <row r="8" spans="1:12" x14ac:dyDescent="0.25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  <c r="E8">
        <v>-6.9662356145272497</v>
      </c>
      <c r="F8">
        <v>-5.5315069721473265</v>
      </c>
      <c r="G8">
        <v>48.528438637107847</v>
      </c>
      <c r="H8">
        <v>30.597569382914482</v>
      </c>
      <c r="I8">
        <v>38.533780871378497</v>
      </c>
    </row>
    <row r="9" spans="1:12" x14ac:dyDescent="0.25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  <c r="E9">
        <v>-6.8088020816503558</v>
      </c>
      <c r="F9">
        <v>0.11301041467959294</v>
      </c>
      <c r="G9">
        <v>46.359785787086217</v>
      </c>
      <c r="H9">
        <v>1.2771353826053556E-2</v>
      </c>
      <c r="I9">
        <v>-0.76946554671858236</v>
      </c>
    </row>
    <row r="10" spans="1:12" x14ac:dyDescent="0.25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  <c r="E10">
        <v>-6.8062191166973207</v>
      </c>
      <c r="F10">
        <v>-6.9858833603575476</v>
      </c>
      <c r="G10">
        <v>46.324618664496057</v>
      </c>
      <c r="H10">
        <v>48.802566324520463</v>
      </c>
      <c r="I10">
        <v>47.547452874283259</v>
      </c>
    </row>
    <row r="11" spans="1:12" x14ac:dyDescent="0.25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  <c r="E11">
        <v>-6.7997980841028038</v>
      </c>
      <c r="F11">
        <v>-4.8689741879570647</v>
      </c>
      <c r="G11">
        <v>46.237253984568163</v>
      </c>
      <c r="H11">
        <v>23.706909642992159</v>
      </c>
      <c r="I11">
        <v>33.108041354816457</v>
      </c>
    </row>
    <row r="12" spans="1:12" x14ac:dyDescent="0.25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  <c r="E12">
        <v>-6.6892762879433576</v>
      </c>
      <c r="F12">
        <v>-13.135046388015326</v>
      </c>
      <c r="G12">
        <v>44.746417256441262</v>
      </c>
      <c r="H12">
        <v>172.52944361531445</v>
      </c>
      <c r="I12">
        <v>87.863954344386968</v>
      </c>
    </row>
    <row r="13" spans="1:12" x14ac:dyDescent="0.25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  <c r="E13">
        <v>-6.6322873499302659</v>
      </c>
      <c r="F13">
        <v>-7.992776986611716</v>
      </c>
      <c r="G13">
        <v>43.987235492045031</v>
      </c>
      <c r="H13">
        <v>63.884483957709861</v>
      </c>
      <c r="I13">
        <v>53.010393699118637</v>
      </c>
    </row>
    <row r="14" spans="1:12" x14ac:dyDescent="0.25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  <c r="E14">
        <v>-6.5579270631133113</v>
      </c>
      <c r="F14">
        <v>-15.139634101615229</v>
      </c>
      <c r="G14">
        <v>43.006407365113979</v>
      </c>
      <c r="H14">
        <v>229.20852073079078</v>
      </c>
      <c r="I14">
        <v>99.284616200615702</v>
      </c>
    </row>
    <row r="15" spans="1:12" x14ac:dyDescent="0.25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  <c r="E15">
        <v>-6.5417198675277177</v>
      </c>
      <c r="F15">
        <v>-2.5290967050750623</v>
      </c>
      <c r="G15">
        <v>42.794098825206859</v>
      </c>
      <c r="H15">
        <v>6.3963301436215367</v>
      </c>
      <c r="I15">
        <v>16.544642162488426</v>
      </c>
    </row>
    <row r="16" spans="1:12" ht="15.75" thickBot="1" x14ac:dyDescent="0.3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  <c r="E16">
        <v>-6.495954094134504</v>
      </c>
      <c r="F16">
        <v>-11.980274607594765</v>
      </c>
      <c r="G16">
        <v>42.197419593102822</v>
      </c>
      <c r="H16">
        <v>143.52697967337991</v>
      </c>
      <c r="I16">
        <v>77.823313886060859</v>
      </c>
    </row>
    <row r="17" spans="1:9" x14ac:dyDescent="0.25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  <c r="E17">
        <v>-6.216302663233364</v>
      </c>
      <c r="F17">
        <v>-12.748611184179026</v>
      </c>
      <c r="G17">
        <v>38.642418800922215</v>
      </c>
      <c r="H17">
        <v>162.52708712537455</v>
      </c>
      <c r="I17">
        <v>79.24922565673873</v>
      </c>
    </row>
    <row r="18" spans="1:9" x14ac:dyDescent="0.25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  <c r="E18">
        <v>-6.1344117602857295</v>
      </c>
      <c r="F18">
        <v>-10.645663892319135</v>
      </c>
      <c r="G18">
        <v>37.631007644731866</v>
      </c>
      <c r="H18">
        <v>113.3301597082274</v>
      </c>
      <c r="I18">
        <v>65.304885777091656</v>
      </c>
    </row>
    <row r="19" spans="1:9" x14ac:dyDescent="0.25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  <c r="E19">
        <v>-5.900235064473236</v>
      </c>
      <c r="F19">
        <v>-2.4141070161931566</v>
      </c>
      <c r="G19">
        <v>34.812773816039488</v>
      </c>
      <c r="H19">
        <v>5.8279126856330254</v>
      </c>
      <c r="I19">
        <v>14.243798866333721</v>
      </c>
    </row>
    <row r="20" spans="1:9" x14ac:dyDescent="0.25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  <c r="E20">
        <v>-5.8939231712429319</v>
      </c>
      <c r="F20">
        <v>-3.3494916215204285</v>
      </c>
      <c r="G20">
        <v>34.738330348514339</v>
      </c>
      <c r="H20">
        <v>11.21909412263555</v>
      </c>
      <c r="I20">
        <v>19.741646279963312</v>
      </c>
    </row>
    <row r="21" spans="1:9" x14ac:dyDescent="0.25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  <c r="E21">
        <v>-5.8177257051283959</v>
      </c>
      <c r="F21">
        <v>-4.6606999012510641</v>
      </c>
      <c r="G21">
        <v>33.845932380111691</v>
      </c>
      <c r="H21">
        <v>21.722123569521678</v>
      </c>
      <c r="I21">
        <v>27.114673619397692</v>
      </c>
    </row>
    <row r="22" spans="1:9" x14ac:dyDescent="0.25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  <c r="E22">
        <v>-5.8081214410776738</v>
      </c>
      <c r="F22">
        <v>-13.54090612494474</v>
      </c>
      <c r="G22">
        <v>33.734274674306192</v>
      </c>
      <c r="H22">
        <v>183.35613868456599</v>
      </c>
      <c r="I22">
        <v>78.64722719591154</v>
      </c>
    </row>
    <row r="23" spans="1:9" x14ac:dyDescent="0.25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  <c r="E23">
        <v>-5.6326071535295341</v>
      </c>
      <c r="F23">
        <v>-1.280071714973019</v>
      </c>
      <c r="G23">
        <v>31.726263345992081</v>
      </c>
      <c r="H23">
        <v>1.6385835954739658</v>
      </c>
      <c r="I23">
        <v>7.2101410987878456</v>
      </c>
    </row>
    <row r="24" spans="1:9" x14ac:dyDescent="0.25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  <c r="E24">
        <v>-5.5447863451263402</v>
      </c>
      <c r="F24">
        <v>-12.743379315907077</v>
      </c>
      <c r="G24">
        <v>30.744655613099518</v>
      </c>
      <c r="H24">
        <v>162.39371638908833</v>
      </c>
      <c r="I24">
        <v>70.659315621607007</v>
      </c>
    </row>
    <row r="25" spans="1:9" x14ac:dyDescent="0.25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  <c r="E25">
        <v>-5.5265964510908816</v>
      </c>
      <c r="F25">
        <v>-3.4717174776233151</v>
      </c>
      <c r="G25">
        <v>30.543268333210328</v>
      </c>
      <c r="H25">
        <v>12.052822244435193</v>
      </c>
      <c r="I25">
        <v>19.186781491023201</v>
      </c>
    </row>
    <row r="26" spans="1:9" x14ac:dyDescent="0.25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  <c r="E26">
        <v>-5.4091261154098902</v>
      </c>
      <c r="F26">
        <v>-7.761101401229098</v>
      </c>
      <c r="G26">
        <v>29.258645332409287</v>
      </c>
      <c r="H26">
        <v>60.234694960160269</v>
      </c>
      <c r="I26">
        <v>41.980776273732609</v>
      </c>
    </row>
    <row r="27" spans="1:9" ht="15.75" thickBot="1" x14ac:dyDescent="0.3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  <c r="E27">
        <v>-5.3857248167332727</v>
      </c>
      <c r="F27">
        <v>-3.0726971408512327</v>
      </c>
      <c r="G27">
        <v>29.006031801576643</v>
      </c>
      <c r="H27">
        <v>9.4414677193953409</v>
      </c>
      <c r="I27">
        <v>16.548701245787857</v>
      </c>
    </row>
    <row r="28" spans="1:9" x14ac:dyDescent="0.25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  <c r="E28">
        <v>-5.1724210243264679</v>
      </c>
      <c r="F28">
        <v>1.5576699888697476</v>
      </c>
      <c r="G28">
        <v>26.753939252894469</v>
      </c>
      <c r="H28">
        <v>2.4263357942254795</v>
      </c>
      <c r="I28">
        <v>-8.0569249993922583</v>
      </c>
    </row>
    <row r="29" spans="1:9" x14ac:dyDescent="0.25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  <c r="E29">
        <v>-5.1292655007273424</v>
      </c>
      <c r="F29">
        <v>5.9166279834244051</v>
      </c>
      <c r="G29">
        <v>26.309364576951715</v>
      </c>
      <c r="H29">
        <v>35.006486694240742</v>
      </c>
      <c r="I29">
        <v>-30.347955796016787</v>
      </c>
    </row>
    <row r="30" spans="1:9" x14ac:dyDescent="0.25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  <c r="E30">
        <v>-5.1209800039941911</v>
      </c>
      <c r="F30">
        <v>-6.9948452937751426</v>
      </c>
      <c r="G30">
        <v>26.224436201308347</v>
      </c>
      <c r="H30">
        <v>48.927860683848259</v>
      </c>
      <c r="I30">
        <v>35.820462880455381</v>
      </c>
    </row>
    <row r="31" spans="1:9" x14ac:dyDescent="0.25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  <c r="E31">
        <v>-5.0265744539501611</v>
      </c>
      <c r="F31">
        <v>-2.7299404200675781</v>
      </c>
      <c r="G31">
        <v>25.266450741104361</v>
      </c>
      <c r="H31">
        <v>7.4525746971187443</v>
      </c>
      <c r="I31">
        <v>13.722248776317659</v>
      </c>
    </row>
    <row r="32" spans="1:9" x14ac:dyDescent="0.25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  <c r="E32">
        <v>-5.0232275134476367</v>
      </c>
      <c r="F32">
        <v>-6.7208234213467222E-2</v>
      </c>
      <c r="G32">
        <v>25.232814651857328</v>
      </c>
      <c r="H32">
        <v>4.5169467460922661E-3</v>
      </c>
      <c r="I32">
        <v>0.33760225123132132</v>
      </c>
    </row>
    <row r="33" spans="1:9" x14ac:dyDescent="0.25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  <c r="E33">
        <v>-4.9860109902510885</v>
      </c>
      <c r="F33">
        <v>-3.6918049636369688</v>
      </c>
      <c r="G33">
        <v>24.860305594904641</v>
      </c>
      <c r="H33">
        <v>13.629423889534561</v>
      </c>
      <c r="I33">
        <v>18.407380122557445</v>
      </c>
    </row>
    <row r="34" spans="1:9" x14ac:dyDescent="0.25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  <c r="E34">
        <v>-4.8909506040217821</v>
      </c>
      <c r="F34">
        <v>-6.9378188391056028</v>
      </c>
      <c r="G34">
        <v>23.921397810981034</v>
      </c>
      <c r="H34">
        <v>48.133330244248612</v>
      </c>
      <c r="I34">
        <v>33.932529241717248</v>
      </c>
    </row>
    <row r="35" spans="1:9" ht="15.75" thickBot="1" x14ac:dyDescent="0.3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  <c r="E35">
        <v>-4.617483737092698</v>
      </c>
      <c r="F35">
        <v>-9.5332791124747018</v>
      </c>
      <c r="G35">
        <v>21.321156062315548</v>
      </c>
      <c r="H35">
        <v>90.88341063634644</v>
      </c>
      <c r="I35">
        <v>44.019761263017443</v>
      </c>
    </row>
    <row r="36" spans="1:9" x14ac:dyDescent="0.25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  <c r="E36">
        <v>-4.254213363310555</v>
      </c>
      <c r="F36">
        <v>-4.4461273637352861</v>
      </c>
      <c r="G36">
        <v>18.098331340570105</v>
      </c>
      <c r="H36">
        <v>19.768048534555685</v>
      </c>
      <c r="I36">
        <v>18.914774445783383</v>
      </c>
    </row>
    <row r="37" spans="1:9" x14ac:dyDescent="0.25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  <c r="E37">
        <v>-4.2344500434410293</v>
      </c>
      <c r="F37">
        <v>-9.7496024272913928</v>
      </c>
      <c r="G37">
        <v>17.930567170397733</v>
      </c>
      <c r="H37">
        <v>95.054747490246214</v>
      </c>
      <c r="I37">
        <v>41.284204421776799</v>
      </c>
    </row>
    <row r="38" spans="1:9" x14ac:dyDescent="0.25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  <c r="E38">
        <v>-4.1926041922124568</v>
      </c>
      <c r="F38">
        <v>7.7520519562312984</v>
      </c>
      <c r="G38">
        <v>17.577929912557469</v>
      </c>
      <c r="H38">
        <v>60.094309532109499</v>
      </c>
      <c r="I38">
        <v>-32.50128552994412</v>
      </c>
    </row>
    <row r="39" spans="1:9" x14ac:dyDescent="0.25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  <c r="E39">
        <v>-4.0518780770071317</v>
      </c>
      <c r="F39">
        <v>-1.0959911242025555</v>
      </c>
      <c r="G39">
        <v>16.417715950931012</v>
      </c>
      <c r="H39">
        <v>1.2011965443307815</v>
      </c>
      <c r="I39">
        <v>4.4408224087507353</v>
      </c>
    </row>
    <row r="40" spans="1:9" x14ac:dyDescent="0.25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  <c r="E40">
        <v>-4.0164532583730761</v>
      </c>
      <c r="F40">
        <v>-3.2632601551085827</v>
      </c>
      <c r="G40">
        <v>16.131896776695701</v>
      </c>
      <c r="H40">
        <v>10.648866839919291</v>
      </c>
      <c r="I40">
        <v>13.106731882904898</v>
      </c>
    </row>
    <row r="41" spans="1:9" x14ac:dyDescent="0.25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  <c r="E41">
        <v>-3.8958724508120213</v>
      </c>
      <c r="F41">
        <v>-5.3078224345881608</v>
      </c>
      <c r="G41">
        <v>15.177822152996065</v>
      </c>
      <c r="H41">
        <v>28.17297899711739</v>
      </c>
      <c r="I41">
        <v>20.678599196714007</v>
      </c>
    </row>
    <row r="42" spans="1:9" x14ac:dyDescent="0.25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  <c r="E42">
        <v>-3.8332628355419729</v>
      </c>
      <c r="F42">
        <v>-6.8548194894901826</v>
      </c>
      <c r="G42">
        <v>14.693903966347285</v>
      </c>
      <c r="H42">
        <v>46.98855023349445</v>
      </c>
      <c r="I42">
        <v>26.276324793411515</v>
      </c>
    </row>
    <row r="43" spans="1:9" x14ac:dyDescent="0.25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  <c r="E43">
        <v>-3.7065520336909685</v>
      </c>
      <c r="F43">
        <v>-0.53946335810906021</v>
      </c>
      <c r="G43">
        <v>13.738527978458654</v>
      </c>
      <c r="H43">
        <v>0.29102071474230412</v>
      </c>
      <c r="I43">
        <v>1.9995490071008963</v>
      </c>
    </row>
    <row r="44" spans="1:9" x14ac:dyDescent="0.25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  <c r="E44">
        <v>-3.7042146323074121</v>
      </c>
      <c r="F44">
        <v>5.0596202208907926</v>
      </c>
      <c r="G44">
        <v>13.721206042200336</v>
      </c>
      <c r="H44">
        <v>25.599756779646992</v>
      </c>
      <c r="I44">
        <v>-18.741919256142133</v>
      </c>
    </row>
    <row r="45" spans="1:9" x14ac:dyDescent="0.25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  <c r="E45">
        <v>-3.6618958438339178</v>
      </c>
      <c r="F45">
        <v>-5.4680208313584444</v>
      </c>
      <c r="G45">
        <v>13.409481171088121</v>
      </c>
      <c r="H45">
        <v>29.899251812169894</v>
      </c>
      <c r="I45">
        <v>20.023322756348772</v>
      </c>
    </row>
    <row r="46" spans="1:9" x14ac:dyDescent="0.25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  <c r="E46">
        <v>-3.572992736735614</v>
      </c>
      <c r="F46">
        <v>-10.494530883988773</v>
      </c>
      <c r="G46">
        <v>12.766277096765453</v>
      </c>
      <c r="H46">
        <v>110.13517847499418</v>
      </c>
      <c r="I46">
        <v>37.49688262393947</v>
      </c>
    </row>
    <row r="47" spans="1:9" x14ac:dyDescent="0.25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  <c r="E47">
        <v>-3.4644991137611214</v>
      </c>
      <c r="F47">
        <v>-6.4357607107012882</v>
      </c>
      <c r="G47">
        <v>12.002754109251596</v>
      </c>
      <c r="H47">
        <v>41.419015925406349</v>
      </c>
      <c r="I47">
        <v>22.296687278603258</v>
      </c>
    </row>
    <row r="48" spans="1:9" x14ac:dyDescent="0.25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  <c r="E48">
        <v>-3.4111936292902101</v>
      </c>
      <c r="F48">
        <v>-4.6577917919421452</v>
      </c>
      <c r="G48">
        <v>11.636241976510115</v>
      </c>
      <c r="H48">
        <v>21.69502437708362</v>
      </c>
      <c r="I48">
        <v>15.888629687233278</v>
      </c>
    </row>
    <row r="49" spans="1:9" x14ac:dyDescent="0.25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  <c r="E49">
        <v>-3.381498627277324</v>
      </c>
      <c r="F49">
        <v>-10.613924800964014</v>
      </c>
      <c r="G49">
        <v>11.434532966278427</v>
      </c>
      <c r="H49">
        <v>112.65539968051898</v>
      </c>
      <c r="I49">
        <v>35.890972144484557</v>
      </c>
    </row>
    <row r="50" spans="1:9" x14ac:dyDescent="0.25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  <c r="E50">
        <v>-3.3667193383735139</v>
      </c>
      <c r="F50">
        <v>-2.366422208979202</v>
      </c>
      <c r="G50">
        <v>11.334799103378192</v>
      </c>
      <c r="H50">
        <v>5.5999540711500062</v>
      </c>
      <c r="I50">
        <v>7.9670794137268484</v>
      </c>
    </row>
    <row r="51" spans="1:9" x14ac:dyDescent="0.25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  <c r="E51">
        <v>-3.3205033651029225</v>
      </c>
      <c r="F51">
        <v>-6.7505425113267847</v>
      </c>
      <c r="G51">
        <v>11.025742597659832</v>
      </c>
      <c r="H51">
        <v>45.569824197230133</v>
      </c>
      <c r="I51">
        <v>22.415199125130922</v>
      </c>
    </row>
    <row r="52" spans="1:9" x14ac:dyDescent="0.25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  <c r="E52">
        <v>-3.3183524101332296</v>
      </c>
      <c r="F52">
        <v>-13.652678476319124</v>
      </c>
      <c r="G52">
        <v>11.011462717837013</v>
      </c>
      <c r="H52">
        <v>186.39562957774748</v>
      </c>
      <c r="I52">
        <v>45.304398526667633</v>
      </c>
    </row>
    <row r="53" spans="1:9" ht="15.75" thickBot="1" x14ac:dyDescent="0.3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  <c r="E53">
        <v>-3.3033366526069585</v>
      </c>
      <c r="F53">
        <v>-0.68527013809216442</v>
      </c>
      <c r="G53">
        <v>10.912033040456546</v>
      </c>
      <c r="H53">
        <v>0.46959516216085406</v>
      </c>
      <c r="I53">
        <v>2.2636779640968787</v>
      </c>
    </row>
    <row r="54" spans="1:9" x14ac:dyDescent="0.25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  <c r="E54">
        <v>-3.1113423210626934</v>
      </c>
      <c r="F54">
        <v>-0.1386467693009763</v>
      </c>
      <c r="G54">
        <v>9.6804510388357876</v>
      </c>
      <c r="H54">
        <v>1.9222926637598146E-2</v>
      </c>
      <c r="I54">
        <v>0.43137756100474339</v>
      </c>
    </row>
    <row r="55" spans="1:9" x14ac:dyDescent="0.25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  <c r="E55">
        <v>-3.0616975527664181</v>
      </c>
      <c r="F55">
        <v>0.17289268271269975</v>
      </c>
      <c r="G55">
        <v>9.3739919046158739</v>
      </c>
      <c r="H55">
        <v>2.9891879735594269E-2</v>
      </c>
      <c r="I55">
        <v>-0.5293451035526936</v>
      </c>
    </row>
    <row r="56" spans="1:9" x14ac:dyDescent="0.25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  <c r="E56">
        <v>-3.050278846785659</v>
      </c>
      <c r="F56">
        <v>-3.5551499740904546</v>
      </c>
      <c r="G56">
        <v>9.3042010431480495</v>
      </c>
      <c r="H56">
        <v>12.63909133827536</v>
      </c>
      <c r="I56">
        <v>10.844198763118698</v>
      </c>
    </row>
    <row r="57" spans="1:9" x14ac:dyDescent="0.25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  <c r="E57">
        <v>-3.0238580256991554</v>
      </c>
      <c r="F57">
        <v>-4.6920865634092479</v>
      </c>
      <c r="G57">
        <v>9.1437173595851942</v>
      </c>
      <c r="H57">
        <v>22.015676318525607</v>
      </c>
      <c r="I57">
        <v>14.188203612040223</v>
      </c>
    </row>
    <row r="58" spans="1:9" x14ac:dyDescent="0.25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  <c r="E58">
        <v>-2.9294024534465279</v>
      </c>
      <c r="F58">
        <v>-0.72923170137073612</v>
      </c>
      <c r="G58">
        <v>8.5813987342585367</v>
      </c>
      <c r="H58">
        <v>0.53177887428405846</v>
      </c>
      <c r="I58">
        <v>2.13621313512642</v>
      </c>
    </row>
    <row r="59" spans="1:9" x14ac:dyDescent="0.25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  <c r="E59">
        <v>-2.9063422152830753</v>
      </c>
      <c r="F59">
        <v>-4.540248696685012</v>
      </c>
      <c r="G59">
        <v>8.4468250723365337</v>
      </c>
      <c r="H59">
        <v>20.613858227749951</v>
      </c>
      <c r="I59">
        <v>13.195516455059613</v>
      </c>
    </row>
    <row r="60" spans="1:9" x14ac:dyDescent="0.25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  <c r="E60">
        <v>-2.8746872521878686</v>
      </c>
      <c r="F60">
        <v>7.3650301283123554</v>
      </c>
      <c r="G60">
        <v>8.2638267978914381</v>
      </c>
      <c r="H60">
        <v>54.243668790948711</v>
      </c>
      <c r="I60">
        <v>-21.172158221839108</v>
      </c>
    </row>
    <row r="61" spans="1:9" x14ac:dyDescent="0.25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  <c r="E61">
        <v>-2.8510631273093168</v>
      </c>
      <c r="F61">
        <v>-7.6509206655828166</v>
      </c>
      <c r="G61">
        <v>8.1285609559027812</v>
      </c>
      <c r="H61">
        <v>58.53658703104221</v>
      </c>
      <c r="I61">
        <v>21.813257799612025</v>
      </c>
    </row>
    <row r="62" spans="1:9" x14ac:dyDescent="0.25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  <c r="E62">
        <v>-2.849880784197012</v>
      </c>
      <c r="F62">
        <v>-8.3489464805097668</v>
      </c>
      <c r="G62">
        <v>8.1218204841353767</v>
      </c>
      <c r="H62">
        <v>69.704907334416419</v>
      </c>
      <c r="I62">
        <v>23.793502143094056</v>
      </c>
    </row>
    <row r="63" spans="1:9" x14ac:dyDescent="0.25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  <c r="E63">
        <v>-2.8420318449207116</v>
      </c>
      <c r="F63">
        <v>-0.13714269243791932</v>
      </c>
      <c r="G63">
        <v>8.0771450075434235</v>
      </c>
      <c r="H63">
        <v>1.8808118089121733E-2</v>
      </c>
      <c r="I63">
        <v>0.3897638992067336</v>
      </c>
    </row>
    <row r="64" spans="1:9" x14ac:dyDescent="0.25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  <c r="E64">
        <v>-2.835365248756716</v>
      </c>
      <c r="F64">
        <v>-4.4141620355730993</v>
      </c>
      <c r="G64">
        <v>8.0392960938572333</v>
      </c>
      <c r="H64">
        <v>19.484826476294849</v>
      </c>
      <c r="I64">
        <v>12.515761638045172</v>
      </c>
    </row>
    <row r="65" spans="1:9" x14ac:dyDescent="0.25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  <c r="E65">
        <v>-2.8232325894350652</v>
      </c>
      <c r="F65">
        <v>-8.0231200035996153</v>
      </c>
      <c r="G65">
        <v>7.9706422540482231</v>
      </c>
      <c r="H65">
        <v>64.370454592160286</v>
      </c>
      <c r="I65">
        <v>22.651133863110811</v>
      </c>
    </row>
    <row r="66" spans="1:9" x14ac:dyDescent="0.25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  <c r="E66">
        <v>-2.8201084751344752</v>
      </c>
      <c r="F66">
        <v>7.1150191297419951</v>
      </c>
      <c r="G66">
        <v>7.953011811525295</v>
      </c>
      <c r="H66">
        <v>50.623497216594536</v>
      </c>
      <c r="I66">
        <v>-20.065125748529319</v>
      </c>
    </row>
    <row r="67" spans="1:9" x14ac:dyDescent="0.25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  <c r="E67">
        <v>-2.7002143360732589</v>
      </c>
      <c r="F67">
        <v>-4.2385556616864051</v>
      </c>
      <c r="G67">
        <v>7.2911574607355503</v>
      </c>
      <c r="H67">
        <v>17.965354097213879</v>
      </c>
      <c r="I67">
        <v>11.445008761930108</v>
      </c>
    </row>
    <row r="68" spans="1:9" x14ac:dyDescent="0.25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  <c r="E68">
        <v>-2.6799598890647758</v>
      </c>
      <c r="F68">
        <v>-2.2813276109445724</v>
      </c>
      <c r="G68">
        <v>7.1821850069960851</v>
      </c>
      <c r="H68">
        <v>5.2044556684580705</v>
      </c>
      <c r="I68">
        <v>6.1138664911474265</v>
      </c>
    </row>
    <row r="69" spans="1:9" x14ac:dyDescent="0.25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  <c r="E69">
        <v>-2.5665549947007094</v>
      </c>
      <c r="F69">
        <v>-7.9821972894933424</v>
      </c>
      <c r="G69">
        <v>6.5872045408231585</v>
      </c>
      <c r="H69">
        <v>63.715473568394863</v>
      </c>
      <c r="I69">
        <v>20.486748322035602</v>
      </c>
    </row>
    <row r="70" spans="1:9" x14ac:dyDescent="0.25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  <c r="E70">
        <v>-2.5191612257913221</v>
      </c>
      <c r="F70">
        <v>-2.1886557851757971</v>
      </c>
      <c r="G70">
        <v>6.3461732815304366</v>
      </c>
      <c r="H70">
        <v>4.7902141459834846</v>
      </c>
      <c r="I70">
        <v>5.5135767906187292</v>
      </c>
    </row>
    <row r="71" spans="1:9" x14ac:dyDescent="0.25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  <c r="E71">
        <v>-2.5061645465029869</v>
      </c>
      <c r="F71">
        <v>-6.0280853949734592</v>
      </c>
      <c r="G71">
        <v>6.2808607341485221</v>
      </c>
      <c r="H71">
        <v>36.337813529092323</v>
      </c>
      <c r="I71">
        <v>15.107373900174938</v>
      </c>
    </row>
    <row r="72" spans="1:9" x14ac:dyDescent="0.25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  <c r="E72">
        <v>-2.4581068464613054</v>
      </c>
      <c r="F72">
        <v>-2.3723634831185336</v>
      </c>
      <c r="G72">
        <v>6.0422892686199434</v>
      </c>
      <c r="H72">
        <v>5.6281084960343009</v>
      </c>
      <c r="I72">
        <v>5.8315229201484566</v>
      </c>
    </row>
    <row r="73" spans="1:9" x14ac:dyDescent="0.25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  <c r="E73">
        <v>-2.3329603754973505</v>
      </c>
      <c r="F73">
        <v>-0.70647614393237745</v>
      </c>
      <c r="G73">
        <v>5.4427041136407386</v>
      </c>
      <c r="H73">
        <v>0.49910854194556131</v>
      </c>
      <c r="I73">
        <v>1.6481808500283994</v>
      </c>
    </row>
    <row r="74" spans="1:9" x14ac:dyDescent="0.25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  <c r="E74">
        <v>-2.2810918926552404</v>
      </c>
      <c r="F74">
        <v>-1.2481268504416221</v>
      </c>
      <c r="G74">
        <v>5.2033802227374668</v>
      </c>
      <c r="H74">
        <v>1.5578206347933232</v>
      </c>
      <c r="I74">
        <v>2.8470920395477037</v>
      </c>
    </row>
    <row r="75" spans="1:9" x14ac:dyDescent="0.25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  <c r="E75">
        <v>-2.2481499945570249</v>
      </c>
      <c r="F75">
        <v>5.6356805225732387</v>
      </c>
      <c r="G75">
        <v>5.0541783980267514</v>
      </c>
      <c r="H75">
        <v>31.760894952511372</v>
      </c>
      <c r="I75">
        <v>-12.669855136148158</v>
      </c>
    </row>
    <row r="76" spans="1:9" x14ac:dyDescent="0.25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  <c r="E76">
        <v>-2.240655758214416</v>
      </c>
      <c r="F76">
        <v>-3.7852782816116815</v>
      </c>
      <c r="G76">
        <v>5.0205382268194194</v>
      </c>
      <c r="H76">
        <v>14.328331669241084</v>
      </c>
      <c r="I76">
        <v>8.4815055781371829</v>
      </c>
    </row>
    <row r="77" spans="1:9" x14ac:dyDescent="0.25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  <c r="E77">
        <v>-2.2118065862741787</v>
      </c>
      <c r="F77">
        <v>2.7762837498812587</v>
      </c>
      <c r="G77">
        <v>4.8920883750858355</v>
      </c>
      <c r="H77">
        <v>7.7077514598547436</v>
      </c>
      <c r="I77">
        <v>-6.1406026833533423</v>
      </c>
    </row>
    <row r="78" spans="1:9" ht="15.75" thickBot="1" x14ac:dyDescent="0.3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  <c r="E78">
        <v>-2.1664500854967628</v>
      </c>
      <c r="F78">
        <v>1.6740625733291381</v>
      </c>
      <c r="G78">
        <v>4.6935059729489303</v>
      </c>
      <c r="H78">
        <v>2.8024854994213757</v>
      </c>
      <c r="I78">
        <v>-3.626773005115842</v>
      </c>
    </row>
    <row r="79" spans="1:9" x14ac:dyDescent="0.25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  <c r="E79">
        <v>-2.1428214131447021</v>
      </c>
      <c r="F79">
        <v>-5.270197775644192</v>
      </c>
      <c r="G79">
        <v>4.5916836086314579</v>
      </c>
      <c r="H79">
        <v>27.774984594404991</v>
      </c>
      <c r="I79">
        <v>11.293092645157953</v>
      </c>
    </row>
    <row r="80" spans="1:9" x14ac:dyDescent="0.25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  <c r="E80">
        <v>-2.0326906997070182</v>
      </c>
      <c r="F80">
        <v>1.5237640263876528</v>
      </c>
      <c r="G80">
        <v>4.1318314806754071</v>
      </c>
      <c r="H80">
        <v>2.3218568081131115</v>
      </c>
      <c r="I80">
        <v>-3.0973409649863015</v>
      </c>
    </row>
    <row r="81" spans="1:9" x14ac:dyDescent="0.25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  <c r="E81">
        <v>-1.928517176565947</v>
      </c>
      <c r="F81">
        <v>-7.6075036622569314</v>
      </c>
      <c r="G81">
        <v>3.7191785003098921</v>
      </c>
      <c r="H81">
        <v>57.874111971252624</v>
      </c>
      <c r="I81">
        <v>14.671201483450838</v>
      </c>
    </row>
    <row r="82" spans="1:9" x14ac:dyDescent="0.25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  <c r="E82">
        <v>-1.8765759341476951</v>
      </c>
      <c r="F82">
        <v>2.7751946299758856</v>
      </c>
      <c r="G82">
        <v>3.5215372366222946</v>
      </c>
      <c r="H82">
        <v>7.7017052342469929</v>
      </c>
      <c r="I82">
        <v>-5.2078634551886642</v>
      </c>
    </row>
    <row r="83" spans="1:9" x14ac:dyDescent="0.25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  <c r="E83">
        <v>-1.815466985135572</v>
      </c>
      <c r="F83">
        <v>-11.073860819124093</v>
      </c>
      <c r="G83">
        <v>3.2959203741172431</v>
      </c>
      <c r="H83">
        <v>122.63039344133172</v>
      </c>
      <c r="I83">
        <v>20.104228715106153</v>
      </c>
    </row>
    <row r="84" spans="1:9" x14ac:dyDescent="0.25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  <c r="E84">
        <v>-1.8036344590655062</v>
      </c>
      <c r="F84">
        <v>-6.0542254095707904</v>
      </c>
      <c r="G84">
        <v>3.2530972619285214</v>
      </c>
      <c r="H84">
        <v>36.653645309892603</v>
      </c>
      <c r="I84">
        <v>10.919609571651856</v>
      </c>
    </row>
    <row r="85" spans="1:9" x14ac:dyDescent="0.25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  <c r="E85">
        <v>-1.7978864525503013</v>
      </c>
      <c r="F85">
        <v>8.1017708589570248</v>
      </c>
      <c r="G85">
        <v>3.2323956962639069</v>
      </c>
      <c r="H85">
        <v>65.638691051045242</v>
      </c>
      <c r="I85">
        <v>-14.566064068985654</v>
      </c>
    </row>
    <row r="86" spans="1:9" x14ac:dyDescent="0.25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  <c r="E86">
        <v>-1.719888186926255</v>
      </c>
      <c r="F86">
        <v>-2.4909002013373538</v>
      </c>
      <c r="G86">
        <v>2.9580153755284808</v>
      </c>
      <c r="H86">
        <v>6.2045838130224693</v>
      </c>
      <c r="I86">
        <v>4.2840698310923448</v>
      </c>
    </row>
    <row r="87" spans="1:9" x14ac:dyDescent="0.25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  <c r="E87">
        <v>-1.6027452693379018</v>
      </c>
      <c r="F87">
        <v>-7.8692425950066536</v>
      </c>
      <c r="G87">
        <v>2.5687923983850234</v>
      </c>
      <c r="H87">
        <v>61.924979019067052</v>
      </c>
      <c r="I87">
        <v>12.612391342419228</v>
      </c>
    </row>
    <row r="88" spans="1:9" x14ac:dyDescent="0.25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  <c r="E88">
        <v>-1.5585074470436666</v>
      </c>
      <c r="F88">
        <v>-11.780147119679896</v>
      </c>
      <c r="G88">
        <v>2.4289454624905673</v>
      </c>
      <c r="H88">
        <v>138.77186616130254</v>
      </c>
      <c r="I88">
        <v>18.359447013291117</v>
      </c>
    </row>
    <row r="89" spans="1:9" x14ac:dyDescent="0.25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  <c r="E89">
        <v>-1.5585074470436666</v>
      </c>
      <c r="F89">
        <v>-0.71632028721069219</v>
      </c>
      <c r="G89">
        <v>2.4289454624905673</v>
      </c>
      <c r="H89">
        <v>0.51311475386960859</v>
      </c>
      <c r="I89">
        <v>1.1163905020863218</v>
      </c>
    </row>
    <row r="90" spans="1:9" x14ac:dyDescent="0.25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  <c r="E90">
        <v>-1.535147075628629</v>
      </c>
      <c r="F90">
        <v>8.5717386036776588</v>
      </c>
      <c r="G90">
        <v>2.3566765438111315</v>
      </c>
      <c r="H90">
        <v>73.474702689777814</v>
      </c>
      <c r="I90">
        <v>-13.158879450488785</v>
      </c>
    </row>
    <row r="91" spans="1:9" x14ac:dyDescent="0.25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  <c r="E91">
        <v>-1.5321912178478669</v>
      </c>
      <c r="F91">
        <v>-7.7405832007571007</v>
      </c>
      <c r="G91">
        <v>2.3476099280501295</v>
      </c>
      <c r="H91">
        <v>59.916628287843039</v>
      </c>
      <c r="I91">
        <v>11.860053601220763</v>
      </c>
    </row>
    <row r="92" spans="1:9" x14ac:dyDescent="0.25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  <c r="E92">
        <v>-1.4249481500883121</v>
      </c>
      <c r="F92">
        <v>-1.7584477382115438</v>
      </c>
      <c r="G92">
        <v>2.0304772304401029</v>
      </c>
      <c r="H92">
        <v>3.0921384480212941</v>
      </c>
      <c r="I92">
        <v>2.5056968515915159</v>
      </c>
    </row>
    <row r="93" spans="1:9" x14ac:dyDescent="0.25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  <c r="E93">
        <v>-1.3419476636045147</v>
      </c>
      <c r="F93">
        <v>-2.9703346490350668</v>
      </c>
      <c r="G93">
        <v>1.8008235318536157</v>
      </c>
      <c r="H93">
        <v>8.8228879272582734</v>
      </c>
      <c r="I93">
        <v>3.9860336423961442</v>
      </c>
    </row>
    <row r="94" spans="1:9" x14ac:dyDescent="0.25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  <c r="E94">
        <v>-1.3196741383580957</v>
      </c>
      <c r="F94">
        <v>0.67020438564213691</v>
      </c>
      <c r="G94">
        <v>1.7415398314511823</v>
      </c>
      <c r="H94">
        <v>0.44917391853395416</v>
      </c>
      <c r="I94">
        <v>-0.88445139514610394</v>
      </c>
    </row>
    <row r="95" spans="1:9" x14ac:dyDescent="0.25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  <c r="E95">
        <v>-1.3116114678268787</v>
      </c>
      <c r="F95">
        <v>-8.6364423032136983</v>
      </c>
      <c r="G95">
        <v>1.7203246425349792</v>
      </c>
      <c r="H95">
        <v>74.588135656739126</v>
      </c>
      <c r="I95">
        <v>11.327656766120267</v>
      </c>
    </row>
    <row r="96" spans="1:9" x14ac:dyDescent="0.25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  <c r="E96">
        <v>-1.2540540956251789</v>
      </c>
      <c r="F96">
        <v>-6.2695187216377235</v>
      </c>
      <c r="G96">
        <v>1.5726516747542854</v>
      </c>
      <c r="H96">
        <v>39.306865000965914</v>
      </c>
      <c r="I96">
        <v>7.8623156304685233</v>
      </c>
    </row>
    <row r="97" spans="1:9" x14ac:dyDescent="0.25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  <c r="E97">
        <v>-1.2149685608164873</v>
      </c>
      <c r="F97">
        <v>-1.9890501198460697</v>
      </c>
      <c r="G97">
        <v>1.4761486037724865</v>
      </c>
      <c r="H97">
        <v>3.9563203792596644</v>
      </c>
      <c r="I97">
        <v>2.416633361501241</v>
      </c>
    </row>
    <row r="98" spans="1:9" x14ac:dyDescent="0.25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  <c r="E98">
        <v>-1.1903576341865119</v>
      </c>
      <c r="F98">
        <v>11.866610534525535</v>
      </c>
      <c r="G98">
        <v>1.4169512972661096</v>
      </c>
      <c r="H98">
        <v>140.81644557811239</v>
      </c>
      <c r="I98">
        <v>-14.125510441690555</v>
      </c>
    </row>
    <row r="99" spans="1:9" x14ac:dyDescent="0.25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  <c r="E99">
        <v>-1.1333186739648227</v>
      </c>
      <c r="F99">
        <v>-4.1277269110651105</v>
      </c>
      <c r="G99">
        <v>1.284411216757384</v>
      </c>
      <c r="H99">
        <v>17.03812945233112</v>
      </c>
      <c r="I99">
        <v>4.6780299893372241</v>
      </c>
    </row>
    <row r="100" spans="1:9" x14ac:dyDescent="0.25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  <c r="E100">
        <v>-1.1136144712509122</v>
      </c>
      <c r="F100">
        <v>7.3318744989592233</v>
      </c>
      <c r="G100">
        <v>1.2401371905794487</v>
      </c>
      <c r="H100">
        <v>53.75638366848856</v>
      </c>
      <c r="I100">
        <v>-8.1648815434365218</v>
      </c>
    </row>
    <row r="101" spans="1:9" x14ac:dyDescent="0.25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  <c r="E101">
        <v>-1.1117090798506979</v>
      </c>
      <c r="F101">
        <v>-8.764890239945089</v>
      </c>
      <c r="G101">
        <v>1.2358970782224854</v>
      </c>
      <c r="H101">
        <v>76.823300918284673</v>
      </c>
      <c r="I101">
        <v>9.7440080636417168</v>
      </c>
    </row>
    <row r="102" spans="1:9" ht="15.75" thickBot="1" x14ac:dyDescent="0.3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  <c r="E102">
        <v>-1.1107541104138363</v>
      </c>
      <c r="F102">
        <v>-1.472180870223383</v>
      </c>
      <c r="G102">
        <v>1.2337746938012328</v>
      </c>
      <c r="H102">
        <v>2.1673165146516773</v>
      </c>
      <c r="I102">
        <v>1.6352309528732412</v>
      </c>
    </row>
    <row r="103" spans="1:9" x14ac:dyDescent="0.25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  <c r="E103">
        <v>-1.0098001985170413</v>
      </c>
      <c r="F103">
        <v>-3.8769246521042078</v>
      </c>
      <c r="G103">
        <v>1.019696440925056</v>
      </c>
      <c r="H103">
        <v>15.030544758093333</v>
      </c>
      <c r="I103">
        <v>3.9149192833304403</v>
      </c>
    </row>
    <row r="104" spans="1:9" x14ac:dyDescent="0.25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  <c r="E104">
        <v>-0.94871853434597142</v>
      </c>
      <c r="F104">
        <v>5.2420989641177584</v>
      </c>
      <c r="G104">
        <v>0.90006685741156811</v>
      </c>
      <c r="H104">
        <v>27.479601549604475</v>
      </c>
      <c r="I104">
        <v>-4.9732764461343351</v>
      </c>
    </row>
    <row r="105" spans="1:9" x14ac:dyDescent="0.25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  <c r="E105">
        <v>-0.92453052275232039</v>
      </c>
      <c r="F105">
        <v>0.33566608635737794</v>
      </c>
      <c r="G105">
        <v>0.85475668750067879</v>
      </c>
      <c r="H105">
        <v>0.11267172153047871</v>
      </c>
      <c r="I105">
        <v>-0.31033354229021215</v>
      </c>
    </row>
    <row r="106" spans="1:9" x14ac:dyDescent="0.25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  <c r="E106">
        <v>-0.80907471783575602</v>
      </c>
      <c r="F106">
        <v>1.9713877600224805</v>
      </c>
      <c r="G106">
        <v>0.65460189904100818</v>
      </c>
      <c r="H106">
        <v>3.886369700366453</v>
      </c>
      <c r="I106">
        <v>-1.5949999956850516</v>
      </c>
    </row>
    <row r="107" spans="1:9" x14ac:dyDescent="0.25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  <c r="E107">
        <v>-0.79971601735451259</v>
      </c>
      <c r="F107">
        <v>0.73899060680560069</v>
      </c>
      <c r="G107">
        <v>0.63954570841336311</v>
      </c>
      <c r="H107">
        <v>0.54610711694690994</v>
      </c>
      <c r="I107">
        <v>-0.59098262493696951</v>
      </c>
    </row>
    <row r="108" spans="1:9" x14ac:dyDescent="0.25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  <c r="E108">
        <v>-0.76264501331024803</v>
      </c>
      <c r="F108">
        <v>-1.4558497559846728</v>
      </c>
      <c r="G108">
        <v>0.58162741632698844</v>
      </c>
      <c r="H108">
        <v>2.1194985120006313</v>
      </c>
      <c r="I108">
        <v>1.1102965565306522</v>
      </c>
    </row>
    <row r="109" spans="1:9" x14ac:dyDescent="0.25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  <c r="E109">
        <v>-0.75548274253378622</v>
      </c>
      <c r="F109">
        <v>9.5214784460040391</v>
      </c>
      <c r="G109">
        <v>0.57075417426637109</v>
      </c>
      <c r="H109">
        <v>90.658551797719497</v>
      </c>
      <c r="I109">
        <v>-7.193312649363464</v>
      </c>
    </row>
    <row r="110" spans="1:9" x14ac:dyDescent="0.25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  <c r="E110">
        <v>-0.66913986302097328</v>
      </c>
      <c r="F110">
        <v>8.3109273555237451</v>
      </c>
      <c r="G110">
        <v>0.44774815628372688</v>
      </c>
      <c r="H110">
        <v>69.071513508792904</v>
      </c>
      <c r="I110">
        <v>-5.5611727922524183</v>
      </c>
    </row>
    <row r="111" spans="1:9" x14ac:dyDescent="0.25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  <c r="E111">
        <v>-0.62825352870277129</v>
      </c>
      <c r="F111">
        <v>0.5714048393201665</v>
      </c>
      <c r="G111">
        <v>0.39470249632748389</v>
      </c>
      <c r="H111">
        <v>0.32650349039850529</v>
      </c>
      <c r="I111">
        <v>-0.35898710662073463</v>
      </c>
    </row>
    <row r="112" spans="1:9" x14ac:dyDescent="0.25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  <c r="E112">
        <v>-0.60566622778424062</v>
      </c>
      <c r="F112">
        <v>6.0864761189804995</v>
      </c>
      <c r="G112">
        <v>0.36683157947839162</v>
      </c>
      <c r="H112">
        <v>37.045191546919924</v>
      </c>
      <c r="I112">
        <v>-3.686373031481784</v>
      </c>
    </row>
    <row r="113" spans="1:9" x14ac:dyDescent="0.25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  <c r="E113">
        <v>-0.60504777138703503</v>
      </c>
      <c r="F113">
        <v>-2.126915874214319</v>
      </c>
      <c r="G113">
        <v>0.36608280566041779</v>
      </c>
      <c r="H113">
        <v>4.5237711359848607</v>
      </c>
      <c r="I113">
        <v>1.2868857096210811</v>
      </c>
    </row>
    <row r="114" spans="1:9" x14ac:dyDescent="0.25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  <c r="E114">
        <v>-0.59638938182615675</v>
      </c>
      <c r="F114">
        <v>3.0089620531725814</v>
      </c>
      <c r="G114">
        <v>0.35568029475498536</v>
      </c>
      <c r="H114">
        <v>9.0538526374325556</v>
      </c>
      <c r="I114">
        <v>-1.7945130188299592</v>
      </c>
    </row>
    <row r="115" spans="1:9" x14ac:dyDescent="0.25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  <c r="E115">
        <v>-0.58433857702766545</v>
      </c>
      <c r="F115">
        <v>1.3388114575718646</v>
      </c>
      <c r="G115">
        <v>0.34145157260271691</v>
      </c>
      <c r="H115">
        <v>1.7924161189257006</v>
      </c>
      <c r="I115">
        <v>-0.78231918202587802</v>
      </c>
    </row>
    <row r="116" spans="1:9" x14ac:dyDescent="0.25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  <c r="E116">
        <v>-0.51920056648668833</v>
      </c>
      <c r="F116">
        <v>2.647399255693017</v>
      </c>
      <c r="G116">
        <v>0.26956922824009805</v>
      </c>
      <c r="H116">
        <v>7.0087228190439408</v>
      </c>
      <c r="I116">
        <v>-1.3745311932722515</v>
      </c>
    </row>
    <row r="117" spans="1:9" x14ac:dyDescent="0.25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  <c r="E117">
        <v>-0.36074839954380877</v>
      </c>
      <c r="F117">
        <v>-3.5508685277818586</v>
      </c>
      <c r="G117">
        <v>0.13013940777341948</v>
      </c>
      <c r="H117">
        <v>12.608667301591703</v>
      </c>
      <c r="I117">
        <v>1.2809701383877861</v>
      </c>
    </row>
    <row r="118" spans="1:9" x14ac:dyDescent="0.25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  <c r="E118">
        <v>-0.35736962672672234</v>
      </c>
      <c r="F118">
        <v>2.7781823200712097</v>
      </c>
      <c r="G118">
        <v>0.12771305010679687</v>
      </c>
      <c r="H118">
        <v>7.7182970035562493</v>
      </c>
      <c r="I118">
        <v>-0.99283797870262769</v>
      </c>
    </row>
    <row r="119" spans="1:9" x14ac:dyDescent="0.25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  <c r="E119">
        <v>-0.30948927815188654</v>
      </c>
      <c r="F119">
        <v>1.4825914149696473E-2</v>
      </c>
      <c r="G119">
        <v>9.5783613290975789E-2</v>
      </c>
      <c r="H119">
        <v>2.1980773037417008E-4</v>
      </c>
      <c r="I119">
        <v>-4.588461468131402E-3</v>
      </c>
    </row>
    <row r="120" spans="1:9" x14ac:dyDescent="0.25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  <c r="E120">
        <v>-0.28495111109805293</v>
      </c>
      <c r="F120">
        <v>6.8080282881055609</v>
      </c>
      <c r="G120">
        <v>8.1197135716014904E-2</v>
      </c>
      <c r="H120">
        <v>46.349249171645532</v>
      </c>
      <c r="I120">
        <v>-1.9399552250826548</v>
      </c>
    </row>
    <row r="121" spans="1:9" x14ac:dyDescent="0.25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  <c r="E121">
        <v>-0.1483086271036882</v>
      </c>
      <c r="F121">
        <v>3.4523020667620585</v>
      </c>
      <c r="G121">
        <v>2.1995448873380837E-2</v>
      </c>
      <c r="H121">
        <v>11.918389560169581</v>
      </c>
      <c r="I121">
        <v>-0.51200617986870622</v>
      </c>
    </row>
    <row r="122" spans="1:9" x14ac:dyDescent="0.25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  <c r="E122">
        <v>-0.13331105947145261</v>
      </c>
      <c r="F122">
        <v>6.9502550695688115</v>
      </c>
      <c r="G122">
        <v>1.7771838577401174E-2</v>
      </c>
      <c r="H122">
        <v>48.306045532066967</v>
      </c>
      <c r="I122">
        <v>-0.92654586692105279</v>
      </c>
    </row>
    <row r="123" spans="1:9" x14ac:dyDescent="0.25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  <c r="E123">
        <v>-0.13300183127284981</v>
      </c>
      <c r="F123">
        <v>6.2442279750030139</v>
      </c>
      <c r="G123">
        <v>1.7689487121931611E-2</v>
      </c>
      <c r="H123">
        <v>38.990383003810237</v>
      </c>
      <c r="I123">
        <v>-0.83049375556055949</v>
      </c>
    </row>
    <row r="124" spans="1:9" ht="15.75" thickBot="1" x14ac:dyDescent="0.3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  <c r="E124">
        <v>-8.3725408330792561E-2</v>
      </c>
      <c r="F124">
        <v>0.80904102560452884</v>
      </c>
      <c r="G124">
        <v>7.009944000157948E-3</v>
      </c>
      <c r="H124">
        <v>0.6545473811112279</v>
      </c>
      <c r="I124">
        <v>-6.7737290225102373E-2</v>
      </c>
    </row>
    <row r="125" spans="1:9" x14ac:dyDescent="0.25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  <c r="E125">
        <v>-2.1606920199701563E-2</v>
      </c>
      <c r="F125">
        <v>0.14106832622928778</v>
      </c>
      <c r="G125">
        <v>4.668590005162714E-4</v>
      </c>
      <c r="H125">
        <v>1.9900272665132761E-2</v>
      </c>
      <c r="I125">
        <v>-3.0480520675416878E-3</v>
      </c>
    </row>
    <row r="126" spans="1:9" x14ac:dyDescent="0.25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  <c r="E126">
        <v>-2.9440889193210751E-3</v>
      </c>
      <c r="F126">
        <v>-0.67890822265326278</v>
      </c>
      <c r="G126">
        <v>8.6676595648691349E-6</v>
      </c>
      <c r="H126">
        <v>0.46091637478621222</v>
      </c>
      <c r="I126">
        <v>1.9987661755494364E-3</v>
      </c>
    </row>
    <row r="127" spans="1:9" x14ac:dyDescent="0.25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  <c r="E127">
        <v>1.1134889064123854E-2</v>
      </c>
      <c r="F127">
        <v>-0.47957654260244453</v>
      </c>
      <c r="G127">
        <v>1.2398575447034499E-4</v>
      </c>
      <c r="H127">
        <v>0.22999366021451428</v>
      </c>
      <c r="I127">
        <v>-5.340031599634287E-3</v>
      </c>
    </row>
    <row r="128" spans="1:9" x14ac:dyDescent="0.25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  <c r="E128">
        <v>3.0411629268201068E-2</v>
      </c>
      <c r="F128">
        <v>-4.4349451263769879</v>
      </c>
      <c r="G128">
        <v>9.2486719474650387E-4</v>
      </c>
      <c r="H128">
        <v>19.668738273974999</v>
      </c>
      <c r="I128">
        <v>-0.1348739070081921</v>
      </c>
    </row>
    <row r="129" spans="1:9" x14ac:dyDescent="0.25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  <c r="E129">
        <v>0.12009690181002952</v>
      </c>
      <c r="F129">
        <v>2.0057871233802871</v>
      </c>
      <c r="G129">
        <v>1.4423265824367872E-2</v>
      </c>
      <c r="H129">
        <v>4.0231819843181666</v>
      </c>
      <c r="I129">
        <v>0.24088881920842392</v>
      </c>
    </row>
    <row r="130" spans="1:9" x14ac:dyDescent="0.25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  <c r="E130">
        <v>0.15041490769363008</v>
      </c>
      <c r="F130">
        <v>-3.5532855099518201</v>
      </c>
      <c r="G130">
        <v>2.262464445648326E-2</v>
      </c>
      <c r="H130">
        <v>12.625837915233566</v>
      </c>
      <c r="I130">
        <v>-0.53446711198851637</v>
      </c>
    </row>
    <row r="131" spans="1:9" x14ac:dyDescent="0.25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  <c r="E131">
        <v>0.18288386854692362</v>
      </c>
      <c r="F131">
        <v>1.0523217633817694</v>
      </c>
      <c r="G131">
        <v>3.3446509374688439E-2</v>
      </c>
      <c r="H131">
        <v>1.1073810936869166</v>
      </c>
      <c r="I131">
        <v>0.19245267504337837</v>
      </c>
    </row>
    <row r="132" spans="1:9" x14ac:dyDescent="0.25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  <c r="E132">
        <v>0.20280180251575075</v>
      </c>
      <c r="F132">
        <v>2.9453895103870309</v>
      </c>
      <c r="G132">
        <v>4.1128571103637566E-2</v>
      </c>
      <c r="H132">
        <v>8.6753193678979539</v>
      </c>
      <c r="I132">
        <v>0.59733030181747448</v>
      </c>
    </row>
    <row r="133" spans="1:9" x14ac:dyDescent="0.25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  <c r="E133">
        <v>0.20893179680570029</v>
      </c>
      <c r="F133">
        <v>-7.4782872025025426</v>
      </c>
      <c r="G133">
        <v>4.3652495716458434E-2</v>
      </c>
      <c r="H133">
        <v>55.924779483113305</v>
      </c>
      <c r="I133">
        <v>-1.5624519822479301</v>
      </c>
    </row>
    <row r="134" spans="1:9" x14ac:dyDescent="0.25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  <c r="E134">
        <v>0.31784378734300844</v>
      </c>
      <c r="F134">
        <v>0.6518280451928149</v>
      </c>
      <c r="G134">
        <v>0.10102467315254758</v>
      </c>
      <c r="H134">
        <v>0.42487980049988633</v>
      </c>
      <c r="I134">
        <v>0.20717949458047397</v>
      </c>
    </row>
    <row r="135" spans="1:9" x14ac:dyDescent="0.25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  <c r="E135">
        <v>0.33258669645874761</v>
      </c>
      <c r="F135">
        <v>7.7615789132323698</v>
      </c>
      <c r="G135">
        <v>0.11061391066134312</v>
      </c>
      <c r="H135">
        <v>60.242107226333374</v>
      </c>
      <c r="I135">
        <v>2.5813978900558303</v>
      </c>
    </row>
    <row r="136" spans="1:9" x14ac:dyDescent="0.25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  <c r="E136">
        <v>0.36147224818705581</v>
      </c>
      <c r="F136">
        <v>3.6436120035432396</v>
      </c>
      <c r="G136">
        <v>0.13066218620940448</v>
      </c>
      <c r="H136">
        <v>13.27590843236438</v>
      </c>
      <c r="I136">
        <v>1.3170646224421176</v>
      </c>
    </row>
    <row r="137" spans="1:9" x14ac:dyDescent="0.25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  <c r="E137">
        <v>0.43193080273340456</v>
      </c>
      <c r="F137">
        <v>-1.7768559109754278</v>
      </c>
      <c r="G137">
        <v>0.18656421834992323</v>
      </c>
      <c r="H137">
        <v>3.1572169283683174</v>
      </c>
      <c r="I137">
        <v>-0.76747879996921142</v>
      </c>
    </row>
    <row r="138" spans="1:9" x14ac:dyDescent="0.25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  <c r="E138">
        <v>0.45596420022775419</v>
      </c>
      <c r="F138">
        <v>5.5081852815419552</v>
      </c>
      <c r="G138">
        <v>0.20790335188933551</v>
      </c>
      <c r="H138">
        <v>30.34010509579543</v>
      </c>
      <c r="I138">
        <v>2.5115352966045648</v>
      </c>
    </row>
    <row r="139" spans="1:9" x14ac:dyDescent="0.25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  <c r="E139">
        <v>0.48340365538024344</v>
      </c>
      <c r="F139">
        <v>0.70194461386563489</v>
      </c>
      <c r="G139">
        <v>0.23367909403498116</v>
      </c>
      <c r="H139">
        <v>0.49272624093497525</v>
      </c>
      <c r="I139">
        <v>0.33932259221712141</v>
      </c>
    </row>
    <row r="140" spans="1:9" x14ac:dyDescent="0.25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  <c r="E140">
        <v>0.48587293349555694</v>
      </c>
      <c r="F140">
        <v>-1.7425133910364821</v>
      </c>
      <c r="G140">
        <v>0.23607250750357789</v>
      </c>
      <c r="H140">
        <v>3.0363529179414597</v>
      </c>
      <c r="I140">
        <v>-0.8466400929581861</v>
      </c>
    </row>
    <row r="141" spans="1:9" x14ac:dyDescent="0.25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  <c r="E141">
        <v>0.49389467676519416</v>
      </c>
      <c r="F141">
        <v>-0.63654964378656587</v>
      </c>
      <c r="G141">
        <v>0.24393195173699561</v>
      </c>
      <c r="H141">
        <v>0.40519544900480386</v>
      </c>
      <c r="I141">
        <v>-0.31438848056296542</v>
      </c>
    </row>
    <row r="142" spans="1:9" x14ac:dyDescent="0.25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  <c r="E142">
        <v>0.5934206819802057</v>
      </c>
      <c r="F142">
        <v>4.5046124478176353</v>
      </c>
      <c r="G142">
        <v>0.35214810580185241</v>
      </c>
      <c r="H142">
        <v>20.291533305033589</v>
      </c>
      <c r="I142">
        <v>2.6731301908404648</v>
      </c>
    </row>
    <row r="143" spans="1:9" x14ac:dyDescent="0.25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  <c r="E143">
        <v>0.64394311266369186</v>
      </c>
      <c r="F143">
        <v>7.6439494159785681</v>
      </c>
      <c r="G143">
        <v>0.41466273234700413</v>
      </c>
      <c r="H143">
        <v>58.429962674039096</v>
      </c>
      <c r="I143">
        <v>4.9222685799690487</v>
      </c>
    </row>
    <row r="144" spans="1:9" x14ac:dyDescent="0.25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  <c r="E144">
        <v>0.67374725404079072</v>
      </c>
      <c r="F144">
        <v>-3.8145173994053039</v>
      </c>
      <c r="G144">
        <v>0.45393536232750581</v>
      </c>
      <c r="H144">
        <v>14.550542990365802</v>
      </c>
      <c r="I144">
        <v>-2.5700206233401417</v>
      </c>
    </row>
    <row r="145" spans="1:9" x14ac:dyDescent="0.25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  <c r="E145">
        <v>0.73441055064904504</v>
      </c>
      <c r="F145">
        <v>-8.5682756753158174</v>
      </c>
      <c r="G145">
        <v>0.53935885690463359</v>
      </c>
      <c r="H145">
        <v>73.415348048208728</v>
      </c>
      <c r="I145">
        <v>-6.2926320568215077</v>
      </c>
    </row>
    <row r="146" spans="1:9" x14ac:dyDescent="0.25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  <c r="E146">
        <v>0.7537327655882109</v>
      </c>
      <c r="F146">
        <v>-3.2774994315332151</v>
      </c>
      <c r="G146">
        <v>0.56811308192125287</v>
      </c>
      <c r="H146">
        <v>10.742002523700549</v>
      </c>
      <c r="I146">
        <v>-2.4703587107433194</v>
      </c>
    </row>
    <row r="147" spans="1:9" x14ac:dyDescent="0.25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  <c r="E147">
        <v>0.7777570681355428</v>
      </c>
      <c r="F147">
        <v>-6.7163079938836745</v>
      </c>
      <c r="G147">
        <v>0.60490605703479539</v>
      </c>
      <c r="H147">
        <v>45.108793068705751</v>
      </c>
      <c r="I147">
        <v>-5.2236560140182755</v>
      </c>
    </row>
    <row r="148" spans="1:9" x14ac:dyDescent="0.25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  <c r="E148">
        <v>0.78712486356380396</v>
      </c>
      <c r="F148">
        <v>-2.9609020521093043</v>
      </c>
      <c r="G148">
        <v>0.61956555084033704</v>
      </c>
      <c r="H148">
        <v>8.7669409621850889</v>
      </c>
      <c r="I148">
        <v>-2.3305996237923234</v>
      </c>
    </row>
    <row r="149" spans="1:9" x14ac:dyDescent="0.25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  <c r="E149">
        <v>0.85094410678721033</v>
      </c>
      <c r="F149">
        <v>-6.1977868745088927</v>
      </c>
      <c r="G149">
        <v>0.72410587287588324</v>
      </c>
      <c r="H149">
        <v>38.412562141834705</v>
      </c>
      <c r="I149">
        <v>-5.2739702159864654</v>
      </c>
    </row>
    <row r="150" spans="1:9" x14ac:dyDescent="0.25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  <c r="E150">
        <v>0.92316708105499856</v>
      </c>
      <c r="F150">
        <v>1.1856821083711111</v>
      </c>
      <c r="G150">
        <v>0.8522374595436063</v>
      </c>
      <c r="H150">
        <v>1.4058420621113632</v>
      </c>
      <c r="I150">
        <v>1.094582691044095</v>
      </c>
    </row>
    <row r="151" spans="1:9" x14ac:dyDescent="0.25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  <c r="E151">
        <v>0.92505883003468625</v>
      </c>
      <c r="F151">
        <v>0.86761930560896872</v>
      </c>
      <c r="G151">
        <v>0.85573383902514255</v>
      </c>
      <c r="H151">
        <v>0.75276325946538902</v>
      </c>
      <c r="I151">
        <v>0.80259889976213949</v>
      </c>
    </row>
    <row r="152" spans="1:9" ht="15.75" thickBot="1" x14ac:dyDescent="0.3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  <c r="E152">
        <v>1.0235389163426589</v>
      </c>
      <c r="F152">
        <v>-5.211171569499129</v>
      </c>
      <c r="G152">
        <v>1.0476319132679046</v>
      </c>
      <c r="H152">
        <v>27.156309126756014</v>
      </c>
      <c r="I152">
        <v>-5.3338369011208115</v>
      </c>
    </row>
    <row r="153" spans="1:9" x14ac:dyDescent="0.25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  <c r="E153">
        <v>1.1010005800926592</v>
      </c>
      <c r="F153">
        <v>0.77591381796082715</v>
      </c>
      <c r="G153">
        <v>1.2122022773643721</v>
      </c>
      <c r="H153">
        <v>0.60204225290254765</v>
      </c>
      <c r="I153">
        <v>0.85428156367678065</v>
      </c>
    </row>
    <row r="154" spans="1:9" x14ac:dyDescent="0.25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  <c r="E154">
        <v>1.1542605898284819</v>
      </c>
      <c r="F154">
        <v>-3.6058008709005662</v>
      </c>
      <c r="G154">
        <v>1.332317509231195</v>
      </c>
      <c r="H154">
        <v>13.001799920587281</v>
      </c>
      <c r="I154">
        <v>-4.162033840049741</v>
      </c>
    </row>
    <row r="155" spans="1:9" x14ac:dyDescent="0.25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  <c r="E155">
        <v>1.1561796236492228</v>
      </c>
      <c r="F155">
        <v>-5.6805254052960663</v>
      </c>
      <c r="G155">
        <v>1.3367513221416585</v>
      </c>
      <c r="H155">
        <v>32.268368880214041</v>
      </c>
      <c r="I155">
        <v>-6.5677077252250546</v>
      </c>
    </row>
    <row r="156" spans="1:9" x14ac:dyDescent="0.25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  <c r="E156">
        <v>1.1568162699404638</v>
      </c>
      <c r="F156">
        <v>1.2663997631534585</v>
      </c>
      <c r="G156">
        <v>1.3382238823989681</v>
      </c>
      <c r="H156">
        <v>1.6037683601151358</v>
      </c>
      <c r="I156">
        <v>1.4649918502646706</v>
      </c>
    </row>
    <row r="157" spans="1:9" x14ac:dyDescent="0.25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  <c r="E157">
        <v>1.1891351641679648</v>
      </c>
      <c r="F157">
        <v>-6.9133363786022528</v>
      </c>
      <c r="G157">
        <v>1.4140424386607726</v>
      </c>
      <c r="H157">
        <v>47.79421988370531</v>
      </c>
      <c r="I157">
        <v>-8.2208913895175542</v>
      </c>
    </row>
    <row r="158" spans="1:9" x14ac:dyDescent="0.25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  <c r="E158">
        <v>1.2591617087309714</v>
      </c>
      <c r="F158">
        <v>0.19629284452093998</v>
      </c>
      <c r="G158">
        <v>1.5854882087342999</v>
      </c>
      <c r="H158">
        <v>3.8530880810121917E-2</v>
      </c>
      <c r="I158">
        <v>0.2471644335186497</v>
      </c>
    </row>
    <row r="159" spans="1:9" x14ac:dyDescent="0.25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  <c r="E159">
        <v>1.2623858674487565</v>
      </c>
      <c r="F159">
        <v>0.63428957673750119</v>
      </c>
      <c r="G159">
        <v>1.5936180783343494</v>
      </c>
      <c r="H159">
        <v>0.40232326715783839</v>
      </c>
      <c r="I159">
        <v>0.80071819754347506</v>
      </c>
    </row>
    <row r="160" spans="1:9" x14ac:dyDescent="0.25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  <c r="E160">
        <v>1.2862510084232781</v>
      </c>
      <c r="F160">
        <v>-3.484434487290855</v>
      </c>
      <c r="G160">
        <v>1.6544416566698998</v>
      </c>
      <c r="H160">
        <v>12.141283696221883</v>
      </c>
      <c r="I160">
        <v>-4.4818573730627103</v>
      </c>
    </row>
    <row r="161" spans="1:9" x14ac:dyDescent="0.25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  <c r="E161">
        <v>1.3292655603436287</v>
      </c>
      <c r="F161">
        <v>9.455703789171821</v>
      </c>
      <c r="G161">
        <v>1.7669469299156613</v>
      </c>
      <c r="H161">
        <v>89.410334148558334</v>
      </c>
      <c r="I161">
        <v>12.569141395756855</v>
      </c>
    </row>
    <row r="162" spans="1:9" x14ac:dyDescent="0.25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  <c r="E162">
        <v>1.388050750392722</v>
      </c>
      <c r="F162">
        <v>0.96312989171565278</v>
      </c>
      <c r="G162">
        <v>1.9266848856657985</v>
      </c>
      <c r="H162">
        <v>0.92761918831620505</v>
      </c>
      <c r="I162">
        <v>1.3368731689215729</v>
      </c>
    </row>
    <row r="163" spans="1:9" x14ac:dyDescent="0.25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  <c r="E163">
        <v>1.4536935304931831</v>
      </c>
      <c r="F163">
        <v>-1.1773999949582503</v>
      </c>
      <c r="G163">
        <v>2.1132248805977349</v>
      </c>
      <c r="H163">
        <v>1.3862707481276879</v>
      </c>
      <c r="I163">
        <v>-1.7115787554735149</v>
      </c>
    </row>
    <row r="164" spans="1:9" x14ac:dyDescent="0.25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  <c r="E164">
        <v>1.4618880777561571</v>
      </c>
      <c r="F164">
        <v>-6.4020002673714771</v>
      </c>
      <c r="G164">
        <v>2.1371167518855922</v>
      </c>
      <c r="H164">
        <v>40.985607423424462</v>
      </c>
      <c r="I164">
        <v>-9.3590078646620931</v>
      </c>
    </row>
    <row r="165" spans="1:9" x14ac:dyDescent="0.25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  <c r="E165">
        <v>1.4937294872652274</v>
      </c>
      <c r="F165">
        <v>6.483877555183426</v>
      </c>
      <c r="G165">
        <v>2.2312277811256389</v>
      </c>
      <c r="H165">
        <v>42.040668150611403</v>
      </c>
      <c r="I165">
        <v>9.6851590959946545</v>
      </c>
    </row>
    <row r="166" spans="1:9" x14ac:dyDescent="0.25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  <c r="E166">
        <v>1.5019558668427635</v>
      </c>
      <c r="F166">
        <v>6.5285633036182844</v>
      </c>
      <c r="G166">
        <v>2.255871425943397</v>
      </c>
      <c r="H166">
        <v>42.622138809351284</v>
      </c>
      <c r="I166">
        <v>9.8056139559238567</v>
      </c>
    </row>
    <row r="167" spans="1:9" x14ac:dyDescent="0.25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  <c r="E167">
        <v>1.5550658099527936</v>
      </c>
      <c r="F167">
        <v>14.369744590112532</v>
      </c>
      <c r="G167">
        <v>2.418229673284138</v>
      </c>
      <c r="H167">
        <v>206.48955958506838</v>
      </c>
      <c r="I167">
        <v>22.345898509838118</v>
      </c>
    </row>
    <row r="168" spans="1:9" x14ac:dyDescent="0.25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  <c r="E168">
        <v>1.5573850214423146</v>
      </c>
      <c r="F168">
        <v>6.5895176385311061</v>
      </c>
      <c r="G168">
        <v>2.4254481050128787</v>
      </c>
      <c r="H168">
        <v>43.421742708512568</v>
      </c>
      <c r="I168">
        <v>10.262416068778277</v>
      </c>
    </row>
    <row r="169" spans="1:9" x14ac:dyDescent="0.25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  <c r="E169">
        <v>1.5809000069566537</v>
      </c>
      <c r="F169">
        <v>7.4703791733554681</v>
      </c>
      <c r="G169">
        <v>2.4992448319955476</v>
      </c>
      <c r="H169">
        <v>55.806564993703127</v>
      </c>
      <c r="I169">
        <v>11.809922487126499</v>
      </c>
    </row>
    <row r="170" spans="1:9" x14ac:dyDescent="0.25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  <c r="E170">
        <v>1.607798312761588</v>
      </c>
      <c r="F170">
        <v>-5.8037073677041917</v>
      </c>
      <c r="G170">
        <v>2.5850154145190092</v>
      </c>
      <c r="H170">
        <v>33.683019209943915</v>
      </c>
      <c r="I170">
        <v>-9.3311909135567976</v>
      </c>
    </row>
    <row r="171" spans="1:9" x14ac:dyDescent="0.25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  <c r="E171">
        <v>1.7680740165815223</v>
      </c>
      <c r="F171">
        <v>2.814999802467355</v>
      </c>
      <c r="G171">
        <v>3.1260857281107173</v>
      </c>
      <c r="H171">
        <v>7.9242238878912481</v>
      </c>
      <c r="I171">
        <v>4.977128007424648</v>
      </c>
    </row>
    <row r="172" spans="1:9" x14ac:dyDescent="0.25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  <c r="E172">
        <v>1.8879590606957208</v>
      </c>
      <c r="F172">
        <v>0.18693187030294212</v>
      </c>
      <c r="G172">
        <v>3.5643894148630686</v>
      </c>
      <c r="H172">
        <v>3.4943524134955974E-2</v>
      </c>
      <c r="I172">
        <v>0.35291971827123692</v>
      </c>
    </row>
    <row r="173" spans="1:9" x14ac:dyDescent="0.25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  <c r="E173">
        <v>1.9547614465409424</v>
      </c>
      <c r="F173">
        <v>0.900760155673197</v>
      </c>
      <c r="G173">
        <v>3.8210923128828376</v>
      </c>
      <c r="H173">
        <v>0.81136885804840209</v>
      </c>
      <c r="I173">
        <v>1.760771224890183</v>
      </c>
    </row>
    <row r="174" spans="1:9" x14ac:dyDescent="0.25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  <c r="E174">
        <v>2.0228189350746106</v>
      </c>
      <c r="F174">
        <v>8.8116860433729016</v>
      </c>
      <c r="G174">
        <v>4.0917964440963814</v>
      </c>
      <c r="H174">
        <v>77.645810926972786</v>
      </c>
      <c r="I174">
        <v>17.824445378467381</v>
      </c>
    </row>
    <row r="175" spans="1:9" ht="15.75" thickBot="1" x14ac:dyDescent="0.3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  <c r="E175">
        <v>2.0770611990883481</v>
      </c>
      <c r="F175">
        <v>3.1527440705758636</v>
      </c>
      <c r="G175">
        <v>4.3141832247583265</v>
      </c>
      <c r="H175">
        <v>9.939795174551266</v>
      </c>
      <c r="I175">
        <v>6.548442379648983</v>
      </c>
    </row>
    <row r="176" spans="1:9" x14ac:dyDescent="0.25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  <c r="E176">
        <v>2.1157965784368571</v>
      </c>
      <c r="F176">
        <v>3.8110386094558635</v>
      </c>
      <c r="G176">
        <v>4.4765951613251111</v>
      </c>
      <c r="H176">
        <v>14.524015282763282</v>
      </c>
      <c r="I176">
        <v>8.0633824501774729</v>
      </c>
    </row>
    <row r="177" spans="1:9" x14ac:dyDescent="0.25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  <c r="E177">
        <v>2.1299301261024084</v>
      </c>
      <c r="F177">
        <v>-2.3450104299627128</v>
      </c>
      <c r="G177">
        <v>4.5366023420786217</v>
      </c>
      <c r="H177">
        <v>5.4990739166339075</v>
      </c>
      <c r="I177">
        <v>-4.994708360801944</v>
      </c>
    </row>
    <row r="178" spans="1:9" x14ac:dyDescent="0.25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  <c r="E178">
        <v>2.1522400311368983</v>
      </c>
      <c r="F178">
        <v>7.5208856878816732</v>
      </c>
      <c r="G178">
        <v>4.6321371516281573</v>
      </c>
      <c r="H178">
        <v>56.563721530183386</v>
      </c>
      <c r="I178">
        <v>16.186751247063505</v>
      </c>
    </row>
    <row r="179" spans="1:9" x14ac:dyDescent="0.25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  <c r="E179">
        <v>2.1657369325112086</v>
      </c>
      <c r="F179">
        <v>0.46391961859626463</v>
      </c>
      <c r="G179">
        <v>4.6904164608430596</v>
      </c>
      <c r="H179">
        <v>0.21522141251850363</v>
      </c>
      <c r="I179">
        <v>1.0047278517104441</v>
      </c>
    </row>
    <row r="180" spans="1:9" x14ac:dyDescent="0.25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  <c r="E180">
        <v>2.1988607295497786</v>
      </c>
      <c r="F180">
        <v>1.1533461611179519</v>
      </c>
      <c r="G180">
        <v>4.8349885079561847</v>
      </c>
      <c r="H180">
        <v>1.3302073673655166</v>
      </c>
      <c r="I180">
        <v>2.5360475812592562</v>
      </c>
    </row>
    <row r="181" spans="1:9" x14ac:dyDescent="0.25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  <c r="E181">
        <v>2.2163775975059252</v>
      </c>
      <c r="F181">
        <v>1.0444423423905391E-2</v>
      </c>
      <c r="G181">
        <v>4.912329654726137</v>
      </c>
      <c r="H181">
        <v>1.0908598065782361E-4</v>
      </c>
      <c r="I181">
        <v>2.3148786095610042E-2</v>
      </c>
    </row>
    <row r="182" spans="1:9" x14ac:dyDescent="0.25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  <c r="E182">
        <v>2.2231806178751867</v>
      </c>
      <c r="F182">
        <v>-2.5935821531675174</v>
      </c>
      <c r="G182">
        <v>4.942532059695897</v>
      </c>
      <c r="H182">
        <v>6.7266683852290559</v>
      </c>
      <c r="I182">
        <v>-5.7660015737890182</v>
      </c>
    </row>
    <row r="183" spans="1:9" x14ac:dyDescent="0.25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  <c r="E183">
        <v>2.2267640270001721</v>
      </c>
      <c r="F183">
        <v>-1.403619748998608</v>
      </c>
      <c r="G183">
        <v>4.9584780319420227</v>
      </c>
      <c r="H183">
        <v>1.9701483997789153</v>
      </c>
      <c r="I183">
        <v>-3.1255299646571109</v>
      </c>
    </row>
    <row r="184" spans="1:9" x14ac:dyDescent="0.25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  <c r="E184">
        <v>2.3730926295684185</v>
      </c>
      <c r="F184">
        <v>-3.1782803807800519</v>
      </c>
      <c r="G184">
        <v>5.6315686285119515</v>
      </c>
      <c r="H184">
        <v>10.101466178851393</v>
      </c>
      <c r="I184">
        <v>-7.5423537463310479</v>
      </c>
    </row>
    <row r="185" spans="1:9" x14ac:dyDescent="0.25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  <c r="E185">
        <v>2.3972942835825961</v>
      </c>
      <c r="F185">
        <v>-0.34540561046014773</v>
      </c>
      <c r="G185">
        <v>5.7470198820977929</v>
      </c>
      <c r="H185">
        <v>0.11930503573734731</v>
      </c>
      <c r="I185">
        <v>-0.82803889547346909</v>
      </c>
    </row>
    <row r="186" spans="1:9" x14ac:dyDescent="0.25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  <c r="E186">
        <v>2.50137685725349</v>
      </c>
      <c r="F186">
        <v>-0.43331168399163289</v>
      </c>
      <c r="G186">
        <v>6.2568861820033463</v>
      </c>
      <c r="H186">
        <v>0.18775901548366472</v>
      </c>
      <c r="I186">
        <v>-1.0838758183142081</v>
      </c>
    </row>
    <row r="187" spans="1:9" x14ac:dyDescent="0.25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  <c r="E187">
        <v>2.5256967455788981</v>
      </c>
      <c r="F187">
        <v>-0.62476941366185201</v>
      </c>
      <c r="G187">
        <v>6.3791440506278372</v>
      </c>
      <c r="H187">
        <v>0.39033682024737437</v>
      </c>
      <c r="I187">
        <v>-1.5779780748229759</v>
      </c>
    </row>
    <row r="188" spans="1:9" x14ac:dyDescent="0.25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  <c r="E188">
        <v>2.5670605646155309</v>
      </c>
      <c r="F188">
        <v>5.4660870455336408</v>
      </c>
      <c r="G188">
        <v>6.5897999424042082</v>
      </c>
      <c r="H188">
        <v>29.878107589350687</v>
      </c>
      <c r="I188">
        <v>14.031776497345227</v>
      </c>
    </row>
    <row r="189" spans="1:9" x14ac:dyDescent="0.25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  <c r="E189">
        <v>2.696736319194315</v>
      </c>
      <c r="F189">
        <v>9.7001759650083841</v>
      </c>
      <c r="G189">
        <v>7.272386775261702</v>
      </c>
      <c r="H189">
        <v>94.093413752126338</v>
      </c>
      <c r="I189">
        <v>26.158816827413872</v>
      </c>
    </row>
    <row r="190" spans="1:9" x14ac:dyDescent="0.25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  <c r="E190">
        <v>2.6971183069690596</v>
      </c>
      <c r="F190">
        <v>8.9543175499784411</v>
      </c>
      <c r="G190">
        <v>7.2744471617876467</v>
      </c>
      <c r="H190">
        <v>80.179802785851905</v>
      </c>
      <c r="I190">
        <v>24.150853790461191</v>
      </c>
    </row>
    <row r="191" spans="1:9" x14ac:dyDescent="0.25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  <c r="E191">
        <v>2.8119965827499982</v>
      </c>
      <c r="F191">
        <v>0.48309972498827847</v>
      </c>
      <c r="G191">
        <v>7.9073247813976675</v>
      </c>
      <c r="H191">
        <v>0.2333853442837503</v>
      </c>
      <c r="I191">
        <v>1.358474775794503</v>
      </c>
    </row>
    <row r="192" spans="1:9" x14ac:dyDescent="0.25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  <c r="E192">
        <v>2.8178992033645045</v>
      </c>
      <c r="F192">
        <v>2.1220171356617357</v>
      </c>
      <c r="G192">
        <v>7.9405559203223088</v>
      </c>
      <c r="H192">
        <v>4.5029567240420372</v>
      </c>
      <c r="I192">
        <v>5.9796303961070327</v>
      </c>
    </row>
    <row r="193" spans="1:9" x14ac:dyDescent="0.25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  <c r="E193">
        <v>3.139896707580192</v>
      </c>
      <c r="F193">
        <v>2.8450335912566516</v>
      </c>
      <c r="G193">
        <v>9.8589513342729305</v>
      </c>
      <c r="H193">
        <v>8.0942161353787192</v>
      </c>
      <c r="I193">
        <v>8.9331116061418108</v>
      </c>
    </row>
    <row r="194" spans="1:9" x14ac:dyDescent="0.25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  <c r="E194">
        <v>3.1436620156455319</v>
      </c>
      <c r="F194">
        <v>1.1588213192226249</v>
      </c>
      <c r="G194">
        <v>9.8826108686125291</v>
      </c>
      <c r="H194">
        <v>1.3428668498848646</v>
      </c>
      <c r="I194">
        <v>3.6429425641604114</v>
      </c>
    </row>
    <row r="195" spans="1:9" x14ac:dyDescent="0.25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  <c r="E195">
        <v>3.1621156631445047</v>
      </c>
      <c r="F195">
        <v>6.7669441386897233</v>
      </c>
      <c r="G195">
        <v>9.9989754671038096</v>
      </c>
      <c r="H195">
        <v>45.791532976147202</v>
      </c>
      <c r="I195">
        <v>21.397860052574675</v>
      </c>
    </row>
    <row r="196" spans="1:9" ht="15.75" thickBot="1" x14ac:dyDescent="0.3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  <c r="E196">
        <v>3.1789504100743216</v>
      </c>
      <c r="F196">
        <v>0.10066402410302544</v>
      </c>
      <c r="G196">
        <v>10.105725709711697</v>
      </c>
      <c r="H196">
        <v>1.0133245748614487E-2</v>
      </c>
      <c r="I196">
        <v>0.32000594070204413</v>
      </c>
    </row>
    <row r="197" spans="1:9" x14ac:dyDescent="0.25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  <c r="E197">
        <v>3.2310690039594192</v>
      </c>
      <c r="F197">
        <v>5.0304083879382233</v>
      </c>
      <c r="G197">
        <v>10.439806908347313</v>
      </c>
      <c r="H197">
        <v>25.305008549439236</v>
      </c>
      <c r="I197">
        <v>16.253596619524664</v>
      </c>
    </row>
    <row r="198" spans="1:9" x14ac:dyDescent="0.25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  <c r="E198">
        <v>3.2678444222256076</v>
      </c>
      <c r="F198">
        <v>11.303765190859849</v>
      </c>
      <c r="G198">
        <v>10.678807167871016</v>
      </c>
      <c r="H198">
        <v>127.7751074900948</v>
      </c>
      <c r="I198">
        <v>36.938946029099341</v>
      </c>
    </row>
    <row r="199" spans="1:9" x14ac:dyDescent="0.25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  <c r="E199">
        <v>3.4076337578881066</v>
      </c>
      <c r="F199">
        <v>-3.5516256821210845</v>
      </c>
      <c r="G199">
        <v>11.611967827898619</v>
      </c>
      <c r="H199">
        <v>12.614044985902058</v>
      </c>
      <c r="I199">
        <v>-12.102639569778182</v>
      </c>
    </row>
    <row r="200" spans="1:9" x14ac:dyDescent="0.25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  <c r="E200">
        <v>3.4249050622747745</v>
      </c>
      <c r="F200">
        <v>3.9151291412053979</v>
      </c>
      <c r="G200">
        <v>11.729974685595376</v>
      </c>
      <c r="H200">
        <v>15.328236192315716</v>
      </c>
      <c r="I200">
        <v>13.408945615173858</v>
      </c>
    </row>
    <row r="201" spans="1:9" x14ac:dyDescent="0.25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  <c r="E201">
        <v>3.426232924539363</v>
      </c>
      <c r="F201">
        <v>0.73459547365928302</v>
      </c>
      <c r="G201">
        <v>11.739072053197557</v>
      </c>
      <c r="H201">
        <v>0.53963050992070638</v>
      </c>
      <c r="I201">
        <v>2.5168951980690237</v>
      </c>
    </row>
    <row r="202" spans="1:9" x14ac:dyDescent="0.25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  <c r="E202">
        <v>3.5095244493277278</v>
      </c>
      <c r="F202">
        <v>1.7391596566085354</v>
      </c>
      <c r="G202">
        <v>12.316761860429091</v>
      </c>
      <c r="H202">
        <v>3.0246763111747188</v>
      </c>
      <c r="I202">
        <v>6.1036233361520704</v>
      </c>
    </row>
    <row r="203" spans="1:9" x14ac:dyDescent="0.25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  <c r="E203">
        <v>3.5235534051025752</v>
      </c>
      <c r="F203">
        <v>-3.4483480112612597</v>
      </c>
      <c r="G203">
        <v>12.415428598609953</v>
      </c>
      <c r="H203">
        <v>11.891104006769485</v>
      </c>
      <c r="I203">
        <v>-12.150438377058304</v>
      </c>
    </row>
    <row r="204" spans="1:9" x14ac:dyDescent="0.25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  <c r="E204">
        <v>3.5380825829633977</v>
      </c>
      <c r="F204">
        <v>-3.2872764995772741</v>
      </c>
      <c r="G204">
        <v>12.518028363868948</v>
      </c>
      <c r="H204">
        <v>10.806186784673017</v>
      </c>
      <c r="I204">
        <v>-11.630655728539239</v>
      </c>
    </row>
    <row r="205" spans="1:9" x14ac:dyDescent="0.25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  <c r="E205">
        <v>3.8018906161596533</v>
      </c>
      <c r="F205">
        <v>6.6909240240420331</v>
      </c>
      <c r="G205">
        <v>14.454372257242829</v>
      </c>
      <c r="H205">
        <v>44.768464295502831</v>
      </c>
      <c r="I205">
        <v>25.438161260442591</v>
      </c>
    </row>
    <row r="206" spans="1:9" x14ac:dyDescent="0.25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  <c r="E206">
        <v>3.8779880378569942</v>
      </c>
      <c r="F206">
        <v>1.488837156102818</v>
      </c>
      <c r="G206">
        <v>15.03879122176194</v>
      </c>
      <c r="H206">
        <v>2.2166360773923266</v>
      </c>
      <c r="I206">
        <v>5.7736926816837544</v>
      </c>
    </row>
    <row r="207" spans="1:9" x14ac:dyDescent="0.25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  <c r="E207">
        <v>4.0253625593322795</v>
      </c>
      <c r="F207">
        <v>9.3576284280061373</v>
      </c>
      <c r="G207">
        <v>16.20354373407412</v>
      </c>
      <c r="H207">
        <v>87.565209796628608</v>
      </c>
      <c r="I207">
        <v>37.66784711823928</v>
      </c>
    </row>
    <row r="208" spans="1:9" x14ac:dyDescent="0.25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  <c r="E208">
        <v>4.0386593718721997</v>
      </c>
      <c r="F208">
        <v>12.852334534727561</v>
      </c>
      <c r="G208">
        <v>16.310769522011149</v>
      </c>
      <c r="H208">
        <v>165.1825029925507</v>
      </c>
      <c r="I208">
        <v>51.906201319114189</v>
      </c>
    </row>
    <row r="209" spans="1:9" x14ac:dyDescent="0.25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  <c r="E209">
        <v>4.0845251896826085</v>
      </c>
      <c r="F209">
        <v>-1.746915345393063</v>
      </c>
      <c r="G209">
        <v>16.683346025151749</v>
      </c>
      <c r="H209">
        <v>3.0517132239697649</v>
      </c>
      <c r="I209">
        <v>-7.1353197325010607</v>
      </c>
    </row>
    <row r="210" spans="1:9" ht="15.75" thickBot="1" x14ac:dyDescent="0.3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  <c r="E210">
        <v>4.1251796028518584</v>
      </c>
      <c r="F210">
        <v>1.3191618245400605</v>
      </c>
      <c r="G210">
        <v>17.017106755785015</v>
      </c>
      <c r="H210">
        <v>1.7401879193238614</v>
      </c>
      <c r="I210">
        <v>5.4417794514534998</v>
      </c>
    </row>
    <row r="211" spans="1:9" x14ac:dyDescent="0.25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  <c r="E211">
        <v>4.2687615314207505</v>
      </c>
      <c r="F211">
        <v>-3.0600483432863257</v>
      </c>
      <c r="G211">
        <v>18.222325012137631</v>
      </c>
      <c r="H211">
        <v>9.3638958632493861</v>
      </c>
      <c r="I211">
        <v>-13.062616652108467</v>
      </c>
    </row>
    <row r="212" spans="1:9" x14ac:dyDescent="0.25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  <c r="E212">
        <v>4.3865047155122738</v>
      </c>
      <c r="F212">
        <v>0.92287679308356019</v>
      </c>
      <c r="G212">
        <v>19.241423619211414</v>
      </c>
      <c r="H212">
        <v>0.85170157521219636</v>
      </c>
      <c r="I212">
        <v>4.0482034046978814</v>
      </c>
    </row>
    <row r="213" spans="1:9" x14ac:dyDescent="0.25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  <c r="E213">
        <v>4.5391361163638067</v>
      </c>
      <c r="F213">
        <v>5.3041185447000316</v>
      </c>
      <c r="G213">
        <v>20.603756682878302</v>
      </c>
      <c r="H213">
        <v>28.133673536230781</v>
      </c>
      <c r="I213">
        <v>24.076116051722948</v>
      </c>
    </row>
    <row r="214" spans="1:9" x14ac:dyDescent="0.25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  <c r="E214">
        <v>4.6457016105705407</v>
      </c>
      <c r="F214">
        <v>3.1508682377534569</v>
      </c>
      <c r="G214">
        <v>21.582543454457717</v>
      </c>
      <c r="H214">
        <v>9.9279706516835748</v>
      </c>
      <c r="I214">
        <v>14.637993646826796</v>
      </c>
    </row>
    <row r="215" spans="1:9" x14ac:dyDescent="0.25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  <c r="E215">
        <v>4.6754602772125509</v>
      </c>
      <c r="F215">
        <v>7.8677874307686579</v>
      </c>
      <c r="G215">
        <v>21.859928803792464</v>
      </c>
      <c r="H215">
        <v>61.902079055761277</v>
      </c>
      <c r="I215">
        <v>36.785527602111053</v>
      </c>
    </row>
    <row r="216" spans="1:9" x14ac:dyDescent="0.25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  <c r="E216">
        <v>4.7036364230734762</v>
      </c>
      <c r="F216">
        <v>0.76281936799205141</v>
      </c>
      <c r="G216">
        <v>22.124195600463445</v>
      </c>
      <c r="H216">
        <v>0.58189338818379277</v>
      </c>
      <c r="I216">
        <v>3.5880249635133024</v>
      </c>
    </row>
    <row r="217" spans="1:9" x14ac:dyDescent="0.25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  <c r="E217">
        <v>4.7060920587682631</v>
      </c>
      <c r="F217">
        <v>9.0400055933059775</v>
      </c>
      <c r="G217">
        <v>22.147302465601708</v>
      </c>
      <c r="H217">
        <v>81.721701127003357</v>
      </c>
      <c r="I217">
        <v>42.543098533877938</v>
      </c>
    </row>
    <row r="218" spans="1:9" x14ac:dyDescent="0.25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  <c r="E218">
        <v>4.7413622633030172</v>
      </c>
      <c r="F218">
        <v>7.40041856715834</v>
      </c>
      <c r="G218">
        <v>22.480516111873911</v>
      </c>
      <c r="H218">
        <v>54.7661949691419</v>
      </c>
      <c r="I218">
        <v>35.088065326971538</v>
      </c>
    </row>
    <row r="219" spans="1:9" x14ac:dyDescent="0.25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  <c r="E219">
        <v>4.7425991760974284</v>
      </c>
      <c r="F219">
        <v>2.8035231161993579</v>
      </c>
      <c r="G219">
        <v>22.492246945120009</v>
      </c>
      <c r="H219">
        <v>7.8597418630641585</v>
      </c>
      <c r="I219">
        <v>13.295986421057171</v>
      </c>
    </row>
    <row r="220" spans="1:9" x14ac:dyDescent="0.25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  <c r="E220">
        <v>4.7971688582038041</v>
      </c>
      <c r="F220">
        <v>8.5391718721439247</v>
      </c>
      <c r="G220">
        <v>23.012829054120388</v>
      </c>
      <c r="H220">
        <v>72.917456262013985</v>
      </c>
      <c r="I220">
        <v>40.963849379898711</v>
      </c>
    </row>
    <row r="221" spans="1:9" x14ac:dyDescent="0.25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  <c r="E221">
        <v>4.9512463556311559</v>
      </c>
      <c r="F221">
        <v>6.622693731515028</v>
      </c>
      <c r="G221">
        <v>24.514840474150802</v>
      </c>
      <c r="H221">
        <v>43.860072261448444</v>
      </c>
      <c r="I221">
        <v>32.790588202625081</v>
      </c>
    </row>
    <row r="222" spans="1:9" x14ac:dyDescent="0.25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  <c r="E222">
        <v>5.1530996097426396</v>
      </c>
      <c r="F222">
        <v>5.8051398491443251</v>
      </c>
      <c r="G222">
        <v>26.554435587929746</v>
      </c>
      <c r="H222">
        <v>33.699648668123395</v>
      </c>
      <c r="I222">
        <v>29.914463891127067</v>
      </c>
    </row>
    <row r="223" spans="1:9" x14ac:dyDescent="0.25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  <c r="E223">
        <v>5.2029672042408492</v>
      </c>
      <c r="F223">
        <v>0.19159530438628281</v>
      </c>
      <c r="G223">
        <v>27.07086772840584</v>
      </c>
      <c r="H223">
        <v>3.6708760662872361E-2</v>
      </c>
      <c r="I223">
        <v>0.99686408520837233</v>
      </c>
    </row>
    <row r="224" spans="1:9" x14ac:dyDescent="0.25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  <c r="E224">
        <v>5.236200140643632</v>
      </c>
      <c r="F224">
        <v>-2.5010410672621219</v>
      </c>
      <c r="G224">
        <v>27.417791912876393</v>
      </c>
      <c r="H224">
        <v>6.2552064201316542</v>
      </c>
      <c r="I224">
        <v>-13.095951588153422</v>
      </c>
    </row>
    <row r="225" spans="1:9" ht="15.75" thickBot="1" x14ac:dyDescent="0.3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  <c r="E225">
        <v>5.3030116214358713</v>
      </c>
      <c r="F225">
        <v>5.7442992010692251</v>
      </c>
      <c r="G225">
        <v>28.121932257083909</v>
      </c>
      <c r="H225">
        <v>32.996973311404538</v>
      </c>
      <c r="I225">
        <v>30.462085420274892</v>
      </c>
    </row>
    <row r="226" spans="1:9" x14ac:dyDescent="0.25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  <c r="E226">
        <v>5.4064939286035951</v>
      </c>
      <c r="F226">
        <v>4.2775957490448491</v>
      </c>
      <c r="G226">
        <v>29.230176600027537</v>
      </c>
      <c r="H226">
        <v>18.297825392246562</v>
      </c>
      <c r="I226">
        <v>23.126795446231526</v>
      </c>
    </row>
    <row r="227" spans="1:9" x14ac:dyDescent="0.25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  <c r="E227">
        <v>5.5249283286684658</v>
      </c>
      <c r="F227">
        <v>5.9700983138100128</v>
      </c>
      <c r="G227">
        <v>30.524833036923326</v>
      </c>
      <c r="H227">
        <v>35.642073876557156</v>
      </c>
      <c r="I227">
        <v>32.984365298904777</v>
      </c>
    </row>
    <row r="228" spans="1:9" x14ac:dyDescent="0.25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  <c r="E228">
        <v>5.5995432740019169</v>
      </c>
      <c r="F228">
        <v>12.090914665350283</v>
      </c>
      <c r="G228">
        <v>31.354884877420105</v>
      </c>
      <c r="H228">
        <v>146.19021744478255</v>
      </c>
      <c r="I228">
        <v>67.703599890893315</v>
      </c>
    </row>
    <row r="229" spans="1:9" x14ac:dyDescent="0.25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  <c r="E229">
        <v>5.6568232503195759</v>
      </c>
      <c r="F229">
        <v>2.2116182799436501</v>
      </c>
      <c r="G229">
        <v>31.999649285356131</v>
      </c>
      <c r="H229">
        <v>4.8912554161809094</v>
      </c>
      <c r="I229">
        <v>12.510733706817028</v>
      </c>
    </row>
    <row r="230" spans="1:9" x14ac:dyDescent="0.25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  <c r="E230">
        <v>5.6694288468861487</v>
      </c>
      <c r="F230">
        <v>9.2437210378193413</v>
      </c>
      <c r="G230">
        <v>32.142423449904804</v>
      </c>
      <c r="H230">
        <v>85.446378625023883</v>
      </c>
      <c r="I230">
        <v>52.406618704381344</v>
      </c>
    </row>
    <row r="231" spans="1:9" x14ac:dyDescent="0.25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  <c r="E231">
        <v>5.6820890131348278</v>
      </c>
      <c r="F231">
        <v>7.0747194195064367</v>
      </c>
      <c r="G231">
        <v>32.28613555318752</v>
      </c>
      <c r="H231">
        <v>50.051654864741494</v>
      </c>
      <c r="I231">
        <v>40.19918548458913</v>
      </c>
    </row>
    <row r="232" spans="1:9" x14ac:dyDescent="0.25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  <c r="E232">
        <v>5.730728789785644</v>
      </c>
      <c r="F232">
        <v>13.255217950245424</v>
      </c>
      <c r="G232">
        <v>32.841252462078032</v>
      </c>
      <c r="H232">
        <v>175.70080290850848</v>
      </c>
      <c r="I232">
        <v>75.962059122354901</v>
      </c>
    </row>
    <row r="233" spans="1:9" x14ac:dyDescent="0.25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  <c r="E233">
        <v>5.7393507995584514</v>
      </c>
      <c r="F233">
        <v>8.8234594522873522</v>
      </c>
      <c r="G233">
        <v>32.940147600392237</v>
      </c>
      <c r="H233">
        <v>77.853436706159016</v>
      </c>
      <c r="I233">
        <v>50.640929062356989</v>
      </c>
    </row>
    <row r="234" spans="1:9" x14ac:dyDescent="0.25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  <c r="E234">
        <v>5.9586117822618689</v>
      </c>
      <c r="F234">
        <v>8.2455142228354816</v>
      </c>
      <c r="G234">
        <v>35.505054371709967</v>
      </c>
      <c r="H234">
        <v>67.98850479898222</v>
      </c>
      <c r="I234">
        <v>49.131818198995319</v>
      </c>
    </row>
    <row r="235" spans="1:9" x14ac:dyDescent="0.25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  <c r="E235">
        <v>5.9614130259433296</v>
      </c>
      <c r="F235">
        <v>5.8146838591710548</v>
      </c>
      <c r="G235">
        <v>35.538445265886807</v>
      </c>
      <c r="H235">
        <v>33.810548382104393</v>
      </c>
      <c r="I235">
        <v>34.663732099804754</v>
      </c>
    </row>
    <row r="236" spans="1:9" ht="15.75" thickBot="1" x14ac:dyDescent="0.3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  <c r="E236">
        <v>6.3149336165224668</v>
      </c>
      <c r="F236">
        <v>6.7387886701908428E-2</v>
      </c>
      <c r="G236">
        <v>39.878386581085522</v>
      </c>
      <c r="H236">
        <v>4.5411272741492465E-3</v>
      </c>
      <c r="I236">
        <v>0.42555003108028883</v>
      </c>
    </row>
    <row r="237" spans="1:9" x14ac:dyDescent="0.25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  <c r="E237">
        <v>6.6037527540174779</v>
      </c>
      <c r="F237">
        <v>7.5527884882831131</v>
      </c>
      <c r="G237">
        <v>43.609550436193423</v>
      </c>
      <c r="H237">
        <v>57.044613948741912</v>
      </c>
      <c r="I237">
        <v>49.876747780011108</v>
      </c>
    </row>
    <row r="238" spans="1:9" x14ac:dyDescent="0.25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  <c r="E238">
        <v>6.6562124084157404</v>
      </c>
      <c r="F238">
        <v>6.1880678140369128</v>
      </c>
      <c r="G238">
        <v>44.305163625947671</v>
      </c>
      <c r="H238">
        <v>38.292183271119576</v>
      </c>
      <c r="I238">
        <v>41.189093767910563</v>
      </c>
    </row>
    <row r="239" spans="1:9" x14ac:dyDescent="0.25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  <c r="E239">
        <v>6.7149111964681651</v>
      </c>
      <c r="F239">
        <v>8.5929502938597579</v>
      </c>
      <c r="G239">
        <v>45.090032376453529</v>
      </c>
      <c r="H239">
        <v>73.838794752744505</v>
      </c>
      <c r="I239">
        <v>57.700898138933297</v>
      </c>
    </row>
    <row r="240" spans="1:9" x14ac:dyDescent="0.25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  <c r="E240">
        <v>6.8077342257311102</v>
      </c>
      <c r="F240">
        <v>5.8304147069065948</v>
      </c>
      <c r="G240">
        <v>46.34524528819076</v>
      </c>
      <c r="H240">
        <v>33.993735654512712</v>
      </c>
      <c r="I240">
        <v>39.691913750414045</v>
      </c>
    </row>
    <row r="241" spans="1:9" x14ac:dyDescent="0.25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  <c r="E241">
        <v>6.8555372672562953</v>
      </c>
      <c r="F241">
        <v>-0.643734651930572</v>
      </c>
      <c r="G241">
        <v>46.998391222739912</v>
      </c>
      <c r="H241">
        <v>0.41439430209617467</v>
      </c>
      <c r="I241">
        <v>-4.4131468965342959</v>
      </c>
    </row>
    <row r="242" spans="1:9" x14ac:dyDescent="0.25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  <c r="E242">
        <v>7.0369814602599945</v>
      </c>
      <c r="F242">
        <v>-1.0754945242297254</v>
      </c>
      <c r="G242">
        <v>49.519108072042883</v>
      </c>
      <c r="H242">
        <v>1.1566884716481234</v>
      </c>
      <c r="I242">
        <v>-7.5682350276157209</v>
      </c>
    </row>
    <row r="243" spans="1:9" x14ac:dyDescent="0.25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  <c r="E243">
        <v>7.1578169263375457</v>
      </c>
      <c r="F243">
        <v>12.146589383519313</v>
      </c>
      <c r="G243">
        <v>51.234343150964271</v>
      </c>
      <c r="H243">
        <v>147.53963365182409</v>
      </c>
      <c r="I243">
        <v>86.943063086626466</v>
      </c>
    </row>
    <row r="244" spans="1:9" x14ac:dyDescent="0.25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  <c r="E244">
        <v>7.1902313175087329</v>
      </c>
      <c r="F244">
        <v>10.787147189148527</v>
      </c>
      <c r="G244">
        <v>51.699426399283368</v>
      </c>
      <c r="H244">
        <v>116.36254448035497</v>
      </c>
      <c r="I244">
        <v>77.562083545992039</v>
      </c>
    </row>
    <row r="245" spans="1:9" x14ac:dyDescent="0.25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  <c r="E245">
        <v>7.3298569441249128</v>
      </c>
      <c r="F245">
        <v>11.576333931770932</v>
      </c>
      <c r="G245">
        <v>53.726802821336207</v>
      </c>
      <c r="H245">
        <v>134.01150729987106</v>
      </c>
      <c r="I245">
        <v>84.852871657300028</v>
      </c>
    </row>
    <row r="246" spans="1:9" ht="15.75" thickBot="1" x14ac:dyDescent="0.3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  <c r="E246">
        <v>7.3615801193227526</v>
      </c>
      <c r="F246">
        <v>5.4377267269956064</v>
      </c>
      <c r="G246">
        <v>54.192861853207994</v>
      </c>
      <c r="H246">
        <v>29.568871957482351</v>
      </c>
      <c r="I246">
        <v>40.030260967760839</v>
      </c>
    </row>
    <row r="247" spans="1:9" x14ac:dyDescent="0.25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  <c r="E247">
        <v>7.5790948721987661</v>
      </c>
      <c r="F247">
        <v>12.022090927530371</v>
      </c>
      <c r="G247">
        <v>57.442679081789628</v>
      </c>
      <c r="H247">
        <v>144.53067026980807</v>
      </c>
      <c r="I247">
        <v>91.116567701952746</v>
      </c>
    </row>
    <row r="248" spans="1:9" x14ac:dyDescent="0.25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  <c r="E248">
        <v>7.6261703179625329</v>
      </c>
      <c r="F248">
        <v>3.9934332244229154</v>
      </c>
      <c r="G248">
        <v>58.158473718572758</v>
      </c>
      <c r="H248">
        <v>15.947508917924802</v>
      </c>
      <c r="I248">
        <v>30.454601922859446</v>
      </c>
    </row>
    <row r="249" spans="1:9" x14ac:dyDescent="0.25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  <c r="E249">
        <v>7.6899804662389215</v>
      </c>
      <c r="F249">
        <v>9.3639289525526692</v>
      </c>
      <c r="G249">
        <v>59.135799571136182</v>
      </c>
      <c r="H249">
        <v>87.683165428454132</v>
      </c>
      <c r="I249">
        <v>72.008430732379111</v>
      </c>
    </row>
    <row r="250" spans="1:9" ht="15.75" thickBot="1" x14ac:dyDescent="0.3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  <c r="E250">
        <v>7.8963266241771635</v>
      </c>
      <c r="F250">
        <v>12.106935414522013</v>
      </c>
      <c r="G250">
        <v>62.35197415568912</v>
      </c>
      <c r="H250">
        <v>146.5778851314073</v>
      </c>
      <c r="I250">
        <v>95.600316450883554</v>
      </c>
    </row>
    <row r="251" spans="1:9" x14ac:dyDescent="0.25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  <c r="E251">
        <v>10.66017188350088</v>
      </c>
      <c r="F251">
        <v>10.685604379432334</v>
      </c>
      <c r="G251">
        <v>113.6392645857827</v>
      </c>
      <c r="H251">
        <v>114.18214095374348</v>
      </c>
      <c r="I251">
        <v>113.91037936383843</v>
      </c>
    </row>
    <row r="252" spans="1:9" x14ac:dyDescent="0.25">
      <c r="A252" s="10" t="s">
        <v>2</v>
      </c>
      <c r="B252" s="10">
        <f>AVERAGE(B2:B251)</f>
        <v>170.02268012394779</v>
      </c>
      <c r="C252" s="10">
        <f>AVERAGE(C2:C251)</f>
        <v>70.430962913924304</v>
      </c>
      <c r="G252">
        <v>3868.5367990991249</v>
      </c>
      <c r="H252">
        <v>9713.7487948334328</v>
      </c>
      <c r="I252">
        <v>3900.2152803146896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workbookViewId="0">
      <selection activeCell="J21" sqref="J21"/>
    </sheetView>
  </sheetViews>
  <sheetFormatPr defaultRowHeight="15" x14ac:dyDescent="0.25"/>
  <sheetData>
    <row r="1" spans="1:6" ht="15.75" thickBot="1" x14ac:dyDescent="0.3">
      <c r="B1" s="1" t="s">
        <v>0</v>
      </c>
      <c r="C1" s="2" t="s">
        <v>1</v>
      </c>
      <c r="E1" s="22" t="s">
        <v>30</v>
      </c>
      <c r="F1" s="22"/>
    </row>
    <row r="2" spans="1:6" x14ac:dyDescent="0.25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  <c r="E2" s="14" t="s">
        <v>25</v>
      </c>
      <c r="F2" s="14">
        <v>0.63624099999999995</v>
      </c>
    </row>
    <row r="3" spans="1:6" x14ac:dyDescent="0.25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6" ht="15.75" thickBot="1" x14ac:dyDescent="0.3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6" x14ac:dyDescent="0.25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6" x14ac:dyDescent="0.25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6" ht="15.75" thickBot="1" x14ac:dyDescent="0.3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6" x14ac:dyDescent="0.25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6" x14ac:dyDescent="0.25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6" x14ac:dyDescent="0.25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6" x14ac:dyDescent="0.25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6" x14ac:dyDescent="0.25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6" x14ac:dyDescent="0.25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6" x14ac:dyDescent="0.25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6" x14ac:dyDescent="0.25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6" ht="15.75" thickBot="1" x14ac:dyDescent="0.3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25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25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25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25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25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25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25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25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25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25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.75" thickBot="1" x14ac:dyDescent="0.3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25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25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25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25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25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25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25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.75" thickBot="1" x14ac:dyDescent="0.3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25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25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25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25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25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25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25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25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25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25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25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25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25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25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25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25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25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.75" thickBot="1" x14ac:dyDescent="0.3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25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25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25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25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25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25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25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25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25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25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25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25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25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25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25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25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25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25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25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25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25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25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25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25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.75" thickBot="1" x14ac:dyDescent="0.3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25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25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25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25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25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25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25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25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25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25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25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25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25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25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25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25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25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25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25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25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25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25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25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.75" thickBot="1" x14ac:dyDescent="0.3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25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25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25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25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25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25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25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25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25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25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25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25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25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25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25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25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25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25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25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25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25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.75" thickBot="1" x14ac:dyDescent="0.3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25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25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25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25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25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25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25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25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25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25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25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25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25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25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25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25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25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25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25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25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25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25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25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25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25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25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25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.75" thickBot="1" x14ac:dyDescent="0.3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25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25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25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25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25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25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25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25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25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25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25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25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25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25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25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25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25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25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25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25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25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25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.75" thickBot="1" x14ac:dyDescent="0.3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25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25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25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25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25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25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25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25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25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25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25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25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25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25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25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25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25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25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25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25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.75" thickBot="1" x14ac:dyDescent="0.3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25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25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25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25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25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25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25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25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25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25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25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25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25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.75" thickBot="1" x14ac:dyDescent="0.3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25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25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25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25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25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25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25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25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25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25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25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25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25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25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.75" thickBot="1" x14ac:dyDescent="0.3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25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25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25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25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25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25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25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25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25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25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.75" thickBot="1" x14ac:dyDescent="0.3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25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25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25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25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25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25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25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25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25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.75" thickBot="1" x14ac:dyDescent="0.3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25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25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25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.75" thickBot="1" x14ac:dyDescent="0.3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25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25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mergeCells count="1"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topLeftCell="A52" workbookViewId="0">
      <selection activeCell="F7" sqref="F7"/>
    </sheetView>
  </sheetViews>
  <sheetFormatPr defaultRowHeight="15" x14ac:dyDescent="0.25"/>
  <sheetData>
    <row r="1" spans="1:7" ht="15.75" thickBot="1" x14ac:dyDescent="0.3">
      <c r="B1" s="1" t="s">
        <v>0</v>
      </c>
      <c r="C1" s="2" t="s">
        <v>1</v>
      </c>
      <c r="E1" s="23" t="s">
        <v>27</v>
      </c>
      <c r="F1" s="23"/>
    </row>
    <row r="2" spans="1:7" x14ac:dyDescent="0.25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  <c r="E2" s="16"/>
      <c r="F2" s="16" t="s">
        <v>28</v>
      </c>
      <c r="G2" s="16" t="s">
        <v>29</v>
      </c>
    </row>
    <row r="3" spans="1:7" x14ac:dyDescent="0.25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  <c r="E3" s="17" t="s">
        <v>28</v>
      </c>
      <c r="F3" s="17">
        <v>1</v>
      </c>
      <c r="G3" s="17"/>
    </row>
    <row r="4" spans="1:7" ht="15.75" thickBot="1" x14ac:dyDescent="0.3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  <c r="E4" s="18" t="s">
        <v>29</v>
      </c>
      <c r="F4" s="18">
        <v>0.63624118630833748</v>
      </c>
      <c r="G4" s="18">
        <v>1</v>
      </c>
    </row>
    <row r="5" spans="1:7" x14ac:dyDescent="0.25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7" x14ac:dyDescent="0.25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7" ht="15.75" thickBot="1" x14ac:dyDescent="0.3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7" x14ac:dyDescent="0.25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7" x14ac:dyDescent="0.25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7" x14ac:dyDescent="0.25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7" x14ac:dyDescent="0.25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7" x14ac:dyDescent="0.25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7" x14ac:dyDescent="0.25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7" x14ac:dyDescent="0.25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7" x14ac:dyDescent="0.25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7" ht="15.75" thickBot="1" x14ac:dyDescent="0.3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25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25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25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25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25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25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25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25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25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25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.75" thickBot="1" x14ac:dyDescent="0.3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25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25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25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25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25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25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25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.75" thickBot="1" x14ac:dyDescent="0.3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25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25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25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25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25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25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25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25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25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25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25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25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25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25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25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25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25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.75" thickBot="1" x14ac:dyDescent="0.3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25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25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25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25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25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25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25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25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25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25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25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25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25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25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25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25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25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25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25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25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25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25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25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25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.75" thickBot="1" x14ac:dyDescent="0.3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25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25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25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25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25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25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25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25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25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25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25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25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25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25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25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25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25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25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25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25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25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25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25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.75" thickBot="1" x14ac:dyDescent="0.3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25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25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25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25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25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25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25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25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25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25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25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25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25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25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25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25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25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25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25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25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25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.75" thickBot="1" x14ac:dyDescent="0.3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25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25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25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25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25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25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25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25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25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25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25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25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25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25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25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25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25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25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25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25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25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25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25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25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25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25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25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.75" thickBot="1" x14ac:dyDescent="0.3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25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25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25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25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25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25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25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25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25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25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25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25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25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25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25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25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25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25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25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25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25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25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.75" thickBot="1" x14ac:dyDescent="0.3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25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25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25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25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25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25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25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25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25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25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25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25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25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25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25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25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25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25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25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25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.75" thickBot="1" x14ac:dyDescent="0.3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25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25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25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25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25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25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25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25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25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25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25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25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25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.75" thickBot="1" x14ac:dyDescent="0.3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25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25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25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25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25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25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25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25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25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25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25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25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25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25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.75" thickBot="1" x14ac:dyDescent="0.3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25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25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25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25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25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25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25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25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25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25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.75" thickBot="1" x14ac:dyDescent="0.3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25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25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25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25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25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25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25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25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25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.75" thickBot="1" x14ac:dyDescent="0.3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25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25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25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.75" thickBot="1" x14ac:dyDescent="0.3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25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25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mergeCells count="1">
    <mergeCell ref="E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5" x14ac:dyDescent="0.25"/>
  <sheetData>
    <row r="1" spans="1:4" ht="15.75" thickBot="1" x14ac:dyDescent="0.3">
      <c r="B1" s="1" t="s">
        <v>0</v>
      </c>
      <c r="C1" s="2" t="s">
        <v>1</v>
      </c>
    </row>
    <row r="2" spans="1:4" x14ac:dyDescent="0.25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25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.75" thickBot="1" x14ac:dyDescent="0.3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25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25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.75" thickBot="1" x14ac:dyDescent="0.3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25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25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25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25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25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25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25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25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.75" thickBot="1" x14ac:dyDescent="0.3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25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25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25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25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25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25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25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25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25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25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.75" thickBot="1" x14ac:dyDescent="0.3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25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25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25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25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25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25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25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.75" thickBot="1" x14ac:dyDescent="0.3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25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25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25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25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25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25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25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25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25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25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25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25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25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25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25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25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25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.75" thickBot="1" x14ac:dyDescent="0.3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25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25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25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25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25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25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25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25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25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25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25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25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25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25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25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25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25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25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25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25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25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25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25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25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.75" thickBot="1" x14ac:dyDescent="0.3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25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25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25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25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25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25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25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25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25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25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25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25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25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25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25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25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25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25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25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25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25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25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25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.75" thickBot="1" x14ac:dyDescent="0.3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25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25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25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25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25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25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25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25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25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25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25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25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25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25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25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25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25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25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25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25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25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.75" thickBot="1" x14ac:dyDescent="0.3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25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25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25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25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25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25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25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25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25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25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25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25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25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25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25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25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25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25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25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25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25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25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25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25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25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25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25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.75" thickBot="1" x14ac:dyDescent="0.3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25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25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25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25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25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25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25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25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25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25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25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25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25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25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25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25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25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25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25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25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25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25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.75" thickBot="1" x14ac:dyDescent="0.3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25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25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25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25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25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25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25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25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25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25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25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25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25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25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25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25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25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25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25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25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.75" thickBot="1" x14ac:dyDescent="0.3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25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25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25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25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25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25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25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25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25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25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25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25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25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.75" thickBot="1" x14ac:dyDescent="0.3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25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25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25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25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25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25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25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25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25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25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25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25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25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25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.75" thickBot="1" x14ac:dyDescent="0.3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25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25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25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25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25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25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25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25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25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25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.75" thickBot="1" x14ac:dyDescent="0.3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25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25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25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25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25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25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25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25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25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.75" thickBot="1" x14ac:dyDescent="0.3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25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25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25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.75" thickBot="1" x14ac:dyDescent="0.3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25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25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abSelected="1" topLeftCell="A231" workbookViewId="0">
      <selection activeCell="E250" sqref="E250"/>
    </sheetView>
  </sheetViews>
  <sheetFormatPr defaultRowHeight="15" x14ac:dyDescent="0.25"/>
  <sheetData>
    <row r="1" spans="1:4" ht="15.75" thickBot="1" x14ac:dyDescent="0.3">
      <c r="B1" s="1" t="s">
        <v>0</v>
      </c>
      <c r="C1" s="2" t="s">
        <v>1</v>
      </c>
    </row>
    <row r="2" spans="1:4" x14ac:dyDescent="0.25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25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.75" thickBot="1" x14ac:dyDescent="0.3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25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25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.75" thickBot="1" x14ac:dyDescent="0.3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25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25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25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25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25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25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25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25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.75" thickBot="1" x14ac:dyDescent="0.3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25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25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25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25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25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25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25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25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25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25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.75" thickBot="1" x14ac:dyDescent="0.3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25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25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25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25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25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25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25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.75" thickBot="1" x14ac:dyDescent="0.3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25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25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25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25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25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25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25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25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25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25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25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25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25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25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25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25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25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.75" thickBot="1" x14ac:dyDescent="0.3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25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25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25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25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25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25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25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25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25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25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25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25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25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25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25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25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25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25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25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25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25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25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25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25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.75" thickBot="1" x14ac:dyDescent="0.3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25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25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25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25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25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25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25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25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25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25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25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25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25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25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25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25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25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25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25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25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25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25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25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.75" thickBot="1" x14ac:dyDescent="0.3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25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25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25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25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25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25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25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25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25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25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25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25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25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25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25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25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25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25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25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25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25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.75" thickBot="1" x14ac:dyDescent="0.3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25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25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25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25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25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25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25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25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25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25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25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25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25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25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25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25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25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25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25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25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25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25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25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25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25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25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25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.75" thickBot="1" x14ac:dyDescent="0.3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25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25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25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25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25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25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25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25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25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25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25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25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25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25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25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25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25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25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25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25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25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25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.75" thickBot="1" x14ac:dyDescent="0.3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25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25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25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25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25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25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25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25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25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25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25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25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25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25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25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25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25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25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25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25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.75" thickBot="1" x14ac:dyDescent="0.3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25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25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25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25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25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25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25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25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25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25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25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25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25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.75" thickBot="1" x14ac:dyDescent="0.3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25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25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25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25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25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25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25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25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25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25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25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25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25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25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.75" thickBot="1" x14ac:dyDescent="0.3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25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25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25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25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25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25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25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25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25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25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.75" thickBot="1" x14ac:dyDescent="0.3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25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25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25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25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5" x14ac:dyDescent="0.25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5" x14ac:dyDescent="0.25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5" x14ac:dyDescent="0.25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5" x14ac:dyDescent="0.25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5" x14ac:dyDescent="0.25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5" ht="15.75" thickBot="1" x14ac:dyDescent="0.3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5" x14ac:dyDescent="0.25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5" x14ac:dyDescent="0.25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5" x14ac:dyDescent="0.25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  <c r="E249" t="s">
        <v>31</v>
      </c>
    </row>
    <row r="250" spans="1:5" ht="15.75" thickBot="1" x14ac:dyDescent="0.3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5" x14ac:dyDescent="0.25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5" x14ac:dyDescent="0.25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РОСТ</vt:lpstr>
      <vt:lpstr>ВЕС</vt:lpstr>
      <vt:lpstr>формула</vt:lpstr>
      <vt:lpstr>функция</vt:lpstr>
      <vt:lpstr>пакет анализа</vt:lpstr>
      <vt:lpstr>вывод коррел</vt:lpstr>
      <vt:lpstr>вывод взаимосв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2020-10-19T08:31:49Z</dcterms:modified>
</cp:coreProperties>
</file>