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gvue/Desktop/Database class/"/>
    </mc:Choice>
  </mc:AlternateContent>
  <xr:revisionPtr revIDLastSave="0" documentId="13_ncr:1_{30334EC2-B980-F446-8426-091A2E2E41E6}" xr6:coauthVersionLast="45" xr6:coauthVersionMax="45" xr10:uidLastSave="{00000000-0000-0000-0000-000000000000}"/>
  <bookViews>
    <workbookView xWindow="0" yWindow="800" windowWidth="13520" windowHeight="13680" firstSheet="6" activeTab="8" xr2:uid="{6761B301-DDB2-0244-8A18-A4E2B4E39B4C}"/>
  </bookViews>
  <sheets>
    <sheet name="Customer" sheetId="1" r:id="rId1"/>
    <sheet name="Membership" sheetId="9" r:id="rId2"/>
    <sheet name="Person" sheetId="11" r:id="rId3"/>
    <sheet name="Payment" sheetId="5" r:id="rId4"/>
    <sheet name="Order" sheetId="3" r:id="rId5"/>
    <sheet name="Role" sheetId="7" r:id="rId6"/>
    <sheet name="Employee" sheetId="2" r:id="rId7"/>
    <sheet name="Record" sheetId="12" r:id="rId8"/>
    <sheet name="Prior_Address" sheetId="14" r:id="rId9"/>
    <sheet name="Products" sheetId="13" r:id="rId10"/>
    <sheet name="Vegetables" sheetId="4" r:id="rId11"/>
    <sheet name="Fruits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H2" i="3" l="1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<sst xmlns="http://schemas.openxmlformats.org/spreadsheetml/2006/main" count="346" uniqueCount="179">
  <si>
    <t>OrderID</t>
  </si>
  <si>
    <t>RoleID</t>
  </si>
  <si>
    <t>CustomerID</t>
  </si>
  <si>
    <t>MemberID</t>
  </si>
  <si>
    <t>Member_StartDate</t>
  </si>
  <si>
    <t>Member_EndDate</t>
  </si>
  <si>
    <t>Member_Discount</t>
  </si>
  <si>
    <t>Employee ID</t>
  </si>
  <si>
    <t>Stock_VegetableName</t>
  </si>
  <si>
    <t>Stock_VegetablePrice</t>
  </si>
  <si>
    <t>Stock_FruitName</t>
  </si>
  <si>
    <t>Payment_ExpYear</t>
  </si>
  <si>
    <t>Payment_CVV</t>
  </si>
  <si>
    <t>Payment_Status</t>
  </si>
  <si>
    <t>null</t>
  </si>
  <si>
    <t>John</t>
  </si>
  <si>
    <t>Stevenson</t>
  </si>
  <si>
    <t>Pie</t>
  </si>
  <si>
    <t>Langer</t>
  </si>
  <si>
    <t>Steven</t>
  </si>
  <si>
    <t>Packerson</t>
  </si>
  <si>
    <t>David</t>
  </si>
  <si>
    <t>Johnson</t>
  </si>
  <si>
    <t>Ger</t>
  </si>
  <si>
    <t>Thao</t>
  </si>
  <si>
    <t>Vang</t>
  </si>
  <si>
    <t>Yang</t>
  </si>
  <si>
    <t>Jackie</t>
  </si>
  <si>
    <t>Lee</t>
  </si>
  <si>
    <t>Andy</t>
  </si>
  <si>
    <t>Jackson</t>
  </si>
  <si>
    <t>Pend</t>
  </si>
  <si>
    <t>456 Century Avenue</t>
  </si>
  <si>
    <t>(763)-889-1231</t>
  </si>
  <si>
    <t>MN</t>
  </si>
  <si>
    <t>843 Johnson Street</t>
  </si>
  <si>
    <t>764 Euclid Street</t>
  </si>
  <si>
    <t>432 White Bear Avenue</t>
  </si>
  <si>
    <t>888 Earl Street</t>
  </si>
  <si>
    <t>234 Maryland</t>
  </si>
  <si>
    <t>321 University Avenue</t>
  </si>
  <si>
    <t>666 University Avenue</t>
  </si>
  <si>
    <t>(651)-773-1023</t>
  </si>
  <si>
    <t>(651)-773-0002</t>
  </si>
  <si>
    <t>(651)-554-8888</t>
  </si>
  <si>
    <t>(763)-882-0090</t>
  </si>
  <si>
    <t>(612)-556-9808</t>
  </si>
  <si>
    <t>(612)-543-1234</t>
  </si>
  <si>
    <t>(651)-606-3333</t>
  </si>
  <si>
    <t>(651)-555-0231</t>
  </si>
  <si>
    <t>Member_status</t>
  </si>
  <si>
    <t>Active</t>
  </si>
  <si>
    <t>DisActive</t>
  </si>
  <si>
    <t>Employee_FirstName</t>
  </si>
  <si>
    <t>Employee_LastName</t>
  </si>
  <si>
    <t xml:space="preserve">David </t>
  </si>
  <si>
    <t>Emily</t>
  </si>
  <si>
    <t>Dan</t>
  </si>
  <si>
    <t>Grace</t>
  </si>
  <si>
    <t>Gee</t>
  </si>
  <si>
    <t>Mind</t>
  </si>
  <si>
    <t>Randy</t>
  </si>
  <si>
    <t>Yuri</t>
  </si>
  <si>
    <t>Hikio</t>
  </si>
  <si>
    <t>118 7th Street</t>
  </si>
  <si>
    <t>1192 Euclid Street</t>
  </si>
  <si>
    <t>(612)-002-1411</t>
  </si>
  <si>
    <t>(651)-999-3421</t>
  </si>
  <si>
    <t>672 Arcade Avenue</t>
  </si>
  <si>
    <t>(612)-552-7831</t>
  </si>
  <si>
    <t>666 White Bear Avenue</t>
  </si>
  <si>
    <t>(651)-203-8932</t>
  </si>
  <si>
    <t>504 Charles Avenue</t>
  </si>
  <si>
    <t>(763)-020-5593</t>
  </si>
  <si>
    <t>732 White Bear Avenue</t>
  </si>
  <si>
    <t>(612)-934-2344</t>
  </si>
  <si>
    <t>672 University Avenue</t>
  </si>
  <si>
    <t>(612)-888-8821</t>
  </si>
  <si>
    <t>342 6th Street</t>
  </si>
  <si>
    <t>(651)-003-0002</t>
  </si>
  <si>
    <t>723 White Bear Avenue</t>
  </si>
  <si>
    <t>(651)-993-3894</t>
  </si>
  <si>
    <t>YearlyWage</t>
  </si>
  <si>
    <t>Sale Respresentive</t>
  </si>
  <si>
    <t>Manger</t>
  </si>
  <si>
    <t>CEO</t>
  </si>
  <si>
    <t>Visa</t>
  </si>
  <si>
    <t>MasterCard</t>
  </si>
  <si>
    <t>###</t>
  </si>
  <si>
    <t>PAID</t>
  </si>
  <si>
    <t>PENDING</t>
  </si>
  <si>
    <t>StockVegID</t>
  </si>
  <si>
    <t>StockFruitPrice</t>
  </si>
  <si>
    <t>StockFruitID</t>
  </si>
  <si>
    <t>Lettuce</t>
  </si>
  <si>
    <t>Brussels Sprouts</t>
  </si>
  <si>
    <t>Celery</t>
  </si>
  <si>
    <t>Red Onion</t>
  </si>
  <si>
    <t>Yellow Onion</t>
  </si>
  <si>
    <t>White Onion</t>
  </si>
  <si>
    <t>Okra</t>
  </si>
  <si>
    <t>Daikon</t>
  </si>
  <si>
    <t>Eggplant</t>
  </si>
  <si>
    <t>Bok Choy</t>
  </si>
  <si>
    <t>Garlic</t>
  </si>
  <si>
    <t>Luffa</t>
  </si>
  <si>
    <t>Water Spinach</t>
  </si>
  <si>
    <t>Tomato</t>
  </si>
  <si>
    <t>Long Bean</t>
  </si>
  <si>
    <t>Bitter Melon</t>
  </si>
  <si>
    <t>Winter Melon</t>
  </si>
  <si>
    <t>Chilli Pepper</t>
  </si>
  <si>
    <t>Cucumber</t>
  </si>
  <si>
    <t>Red LemonGrass</t>
  </si>
  <si>
    <t>Stock_StorageQuantity</t>
  </si>
  <si>
    <t>Apple</t>
  </si>
  <si>
    <t>Orange</t>
  </si>
  <si>
    <t>Strawberry</t>
  </si>
  <si>
    <t>Kiwi</t>
  </si>
  <si>
    <t>Grape</t>
  </si>
  <si>
    <t>Banana</t>
  </si>
  <si>
    <t>Jackfruit</t>
  </si>
  <si>
    <t>cantaloupe</t>
  </si>
  <si>
    <t>Coconut</t>
  </si>
  <si>
    <t>Custard Apple</t>
  </si>
  <si>
    <t>Durian</t>
  </si>
  <si>
    <t>Guava</t>
  </si>
  <si>
    <t>Honeydew Melon</t>
  </si>
  <si>
    <t>Longan</t>
  </si>
  <si>
    <t>Lemon</t>
  </si>
  <si>
    <t>Lime</t>
  </si>
  <si>
    <t>Mango</t>
  </si>
  <si>
    <t>Lychee</t>
  </si>
  <si>
    <t>Papaya</t>
  </si>
  <si>
    <t>Passion Fruit</t>
  </si>
  <si>
    <t>EmployeeID</t>
  </si>
  <si>
    <t>OrderVegQty</t>
  </si>
  <si>
    <t>OrderFruitQty</t>
  </si>
  <si>
    <t>MemberShipping</t>
  </si>
  <si>
    <t>free</t>
  </si>
  <si>
    <t>OrderSubtotal</t>
  </si>
  <si>
    <t>OrderTotal</t>
  </si>
  <si>
    <t>Person_ID</t>
  </si>
  <si>
    <t>Person_Type</t>
  </si>
  <si>
    <t>Fname</t>
  </si>
  <si>
    <t>Lname</t>
  </si>
  <si>
    <t>Customer</t>
  </si>
  <si>
    <t>Employee</t>
  </si>
  <si>
    <t>Customer_ID</t>
  </si>
  <si>
    <t>Member_ID</t>
  </si>
  <si>
    <t>Pay_ID</t>
  </si>
  <si>
    <t>Order_ID</t>
  </si>
  <si>
    <t>Card_Type</t>
  </si>
  <si>
    <t>Payment_CardNum</t>
  </si>
  <si>
    <t>Product_ID</t>
  </si>
  <si>
    <t>Emp_ID</t>
  </si>
  <si>
    <t>Role_Title</t>
  </si>
  <si>
    <t>Role_PayRate</t>
  </si>
  <si>
    <t>Pay_hour</t>
  </si>
  <si>
    <t>Employee_StartHdate</t>
  </si>
  <si>
    <t>Employee_EndHDate</t>
  </si>
  <si>
    <t>Record_ID</t>
  </si>
  <si>
    <t>Address</t>
  </si>
  <si>
    <t>State</t>
  </si>
  <si>
    <t>Zip</t>
  </si>
  <si>
    <t>Phone</t>
  </si>
  <si>
    <t>it</t>
  </si>
  <si>
    <t>Fruit_ID</t>
  </si>
  <si>
    <t>Vege_ID</t>
  </si>
  <si>
    <t>Role_ID</t>
  </si>
  <si>
    <t>PA_ID</t>
  </si>
  <si>
    <t>Old_Address</t>
  </si>
  <si>
    <t>Old_zip</t>
  </si>
  <si>
    <t>Old_phone</t>
  </si>
  <si>
    <t>Old_state</t>
  </si>
  <si>
    <t>(763)-889-2231</t>
  </si>
  <si>
    <t>(651)-773-1221</t>
  </si>
  <si>
    <t>(763)-882-9992</t>
  </si>
  <si>
    <t>(651)-554-8188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</si>
</sst>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/d;@"/>
    <numFmt numFmtId="165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2" fontId="0" fillId="0" borderId="0" xfId="0" applyNumberFormat="1"/>
    <xf numFmtId="164" fontId="0" fillId="0" borderId="0" xfId="0" applyNumberFormat="1"/>
    <xf numFmtId="8" fontId="0" fillId="0" borderId="0" xfId="0" applyNumberFormat="1"/>
    <xf numFmtId="44" fontId="0" fillId="0" borderId="0" xfId="1" applyFont="1" applyAlignment="1">
      <alignment vertical="center"/>
    </xf>
    <xf numFmtId="165" fontId="0" fillId="0" borderId="0" xfId="1" applyNumberFormat="1" applyFont="1"/>
    <xf numFmtId="44" fontId="0" fillId="0" borderId="0" xfId="1" applyFont="1" applyAlignment="1">
      <alignment horizontal="right" indent="4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6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940E-3EAF-7848-9253-52B7B454FEE4}">
  <dimension ref="A1:C10"/>
  <sheetViews>
    <sheetView workbookViewId="0">
      <selection activeCell="A4" sqref="A4"/>
    </sheetView>
  </sheetViews>
  <sheetFormatPr baseColWidth="10" defaultRowHeight="16" x14ac:dyDescent="0.2"/>
  <cols>
    <col min="1" max="1" width="11.6640625" bestFit="1" customWidth="1"/>
    <col min="2" max="2" width="14" bestFit="1" customWidth="1"/>
    <col min="3" max="4" width="18.33203125" bestFit="1" customWidth="1"/>
    <col min="5" max="5" width="20.6640625" bestFit="1" customWidth="1"/>
    <col min="6" max="6" width="15.5" bestFit="1" customWidth="1"/>
    <col min="7" max="7" width="13.33203125" bestFit="1" customWidth="1"/>
    <col min="8" max="8" width="14.5" bestFit="1" customWidth="1"/>
  </cols>
  <sheetData>
    <row r="1" spans="1:3" x14ac:dyDescent="0.2">
      <c r="A1" s="10" t="s">
        <v>148</v>
      </c>
      <c r="B1" s="10" t="s">
        <v>149</v>
      </c>
      <c r="C1" s="10" t="s">
        <v>142</v>
      </c>
    </row>
    <row r="2" spans="1:3" x14ac:dyDescent="0.2">
      <c r="A2" s="10">
        <v>1211</v>
      </c>
      <c r="B2" s="10">
        <v>1189</v>
      </c>
      <c r="C2" s="10">
        <v>11231</v>
      </c>
    </row>
    <row r="3" spans="1:3" x14ac:dyDescent="0.2">
      <c r="A3" s="10">
        <v>1331</v>
      </c>
      <c r="B3" s="10">
        <v>2213</v>
      </c>
      <c r="C3" s="10">
        <v>13422</v>
      </c>
    </row>
    <row r="4" spans="1:3" x14ac:dyDescent="0.2">
      <c r="A4" s="10">
        <v>1227</v>
      </c>
      <c r="B4" s="10">
        <v>5432</v>
      </c>
      <c r="C4" s="10">
        <v>55673</v>
      </c>
    </row>
    <row r="5" spans="1:3" x14ac:dyDescent="0.2">
      <c r="A5" s="10">
        <v>1445</v>
      </c>
      <c r="B5" s="10">
        <v>1234</v>
      </c>
      <c r="C5" s="10">
        <v>11424</v>
      </c>
    </row>
    <row r="6" spans="1:3" x14ac:dyDescent="0.2">
      <c r="A6" s="10">
        <v>1882</v>
      </c>
      <c r="B6" s="10">
        <v>8891</v>
      </c>
      <c r="C6" s="10">
        <v>22134</v>
      </c>
    </row>
    <row r="7" spans="1:3" x14ac:dyDescent="0.2">
      <c r="A7" s="10">
        <v>1999</v>
      </c>
      <c r="B7" s="10">
        <v>1300</v>
      </c>
      <c r="C7" s="10">
        <v>23145</v>
      </c>
    </row>
    <row r="8" spans="1:3" x14ac:dyDescent="0.2">
      <c r="A8" s="10">
        <v>2133</v>
      </c>
      <c r="B8" s="10">
        <v>2234</v>
      </c>
      <c r="C8" s="10">
        <v>15732</v>
      </c>
    </row>
    <row r="9" spans="1:3" x14ac:dyDescent="0.2">
      <c r="A9" s="10">
        <v>2910</v>
      </c>
      <c r="B9" s="10">
        <v>4535</v>
      </c>
      <c r="C9" s="10">
        <v>12515</v>
      </c>
    </row>
    <row r="10" spans="1:3" x14ac:dyDescent="0.2">
      <c r="A10" s="10">
        <v>2314</v>
      </c>
      <c r="B10" s="10">
        <v>6782</v>
      </c>
      <c r="C10" s="10">
        <v>12356</v>
      </c>
    </row>
  </sheetData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318E-F951-374A-B1A7-41937CC4F65E}">
  <dimension ref="A1:E10"/>
  <sheetViews>
    <sheetView workbookViewId="0">
      <selection activeCell="E2" sqref="E2"/>
    </sheetView>
  </sheetViews>
  <sheetFormatPr baseColWidth="10" defaultRowHeight="16" x14ac:dyDescent="0.2"/>
  <cols>
    <col min="2" max="2" width="13.33203125" bestFit="1" customWidth="1"/>
    <col min="3" max="3" width="16.5" customWidth="1"/>
    <col min="4" max="4" width="11.83203125" bestFit="1" customWidth="1"/>
    <col min="5" max="5" width="12.5" bestFit="1" customWidth="1"/>
  </cols>
  <sheetData>
    <row r="1" spans="1:5" x14ac:dyDescent="0.2">
      <c r="A1" t="s">
        <v>154</v>
      </c>
      <c r="B1" t="s">
        <v>168</v>
      </c>
      <c r="C1" t="s">
        <v>167</v>
      </c>
      <c r="D1" t="s">
        <v>136</v>
      </c>
      <c r="E1" t="s">
        <v>137</v>
      </c>
    </row>
    <row r="2" spans="1:5" x14ac:dyDescent="0.2">
      <c r="A2">
        <v>2222</v>
      </c>
      <c r="B2" s="12">
        <v>3</v>
      </c>
      <c r="C2" s="12">
        <v>2</v>
      </c>
      <c r="D2">
        <v>10</v>
      </c>
      <c r="E2">
        <v>90</v>
      </c>
    </row>
    <row r="3" spans="1:5" x14ac:dyDescent="0.2">
      <c r="A3">
        <v>1111</v>
      </c>
      <c r="B3" s="12">
        <v>2</v>
      </c>
      <c r="C3" s="12">
        <v>1</v>
      </c>
      <c r="D3">
        <v>20</v>
      </c>
      <c r="E3">
        <v>30</v>
      </c>
    </row>
    <row r="4" spans="1:5" x14ac:dyDescent="0.2">
      <c r="A4">
        <v>3333</v>
      </c>
      <c r="B4" s="12">
        <v>10</v>
      </c>
      <c r="C4" s="12">
        <v>3</v>
      </c>
      <c r="D4">
        <v>50</v>
      </c>
      <c r="E4">
        <v>100</v>
      </c>
    </row>
    <row r="5" spans="1:5" x14ac:dyDescent="0.2">
      <c r="A5">
        <v>4444</v>
      </c>
      <c r="B5" s="12">
        <v>2</v>
      </c>
      <c r="C5" s="12">
        <v>3</v>
      </c>
      <c r="D5">
        <v>20</v>
      </c>
      <c r="E5">
        <v>80</v>
      </c>
    </row>
    <row r="6" spans="1:5" x14ac:dyDescent="0.2">
      <c r="A6">
        <v>5555</v>
      </c>
      <c r="B6" s="12">
        <v>20</v>
      </c>
      <c r="C6" s="12">
        <v>6</v>
      </c>
      <c r="D6">
        <v>60</v>
      </c>
      <c r="E6">
        <v>20</v>
      </c>
    </row>
    <row r="7" spans="1:5" x14ac:dyDescent="0.2">
      <c r="A7">
        <v>6666</v>
      </c>
      <c r="B7" s="12">
        <v>7</v>
      </c>
      <c r="C7" s="12">
        <v>5</v>
      </c>
      <c r="D7">
        <v>100</v>
      </c>
      <c r="E7">
        <v>50</v>
      </c>
    </row>
    <row r="8" spans="1:5" x14ac:dyDescent="0.2">
      <c r="A8">
        <v>7777</v>
      </c>
      <c r="B8" s="12">
        <v>8</v>
      </c>
      <c r="C8" s="12">
        <v>4</v>
      </c>
      <c r="D8">
        <v>20</v>
      </c>
      <c r="E8">
        <v>30</v>
      </c>
    </row>
    <row r="9" spans="1:5" x14ac:dyDescent="0.2">
      <c r="A9">
        <v>8888</v>
      </c>
      <c r="B9" s="12">
        <v>6</v>
      </c>
      <c r="C9" s="12">
        <v>3</v>
      </c>
      <c r="D9">
        <v>40</v>
      </c>
      <c r="E9">
        <v>20</v>
      </c>
    </row>
    <row r="10" spans="1:5" x14ac:dyDescent="0.2">
      <c r="A10">
        <v>9999</v>
      </c>
      <c r="B10" s="12">
        <v>5</v>
      </c>
      <c r="C10" s="12">
        <v>20</v>
      </c>
      <c r="D10">
        <v>60</v>
      </c>
      <c r="E10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E891-B4B6-FC4F-9CB0-68E63E61F287}">
  <dimension ref="A1:F21"/>
  <sheetViews>
    <sheetView zoomScaleNormal="100" workbookViewId="0">
      <selection activeCell="C4" sqref="C4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19" bestFit="1" customWidth="1"/>
    <col min="4" max="4" width="20" bestFit="1" customWidth="1"/>
    <col min="5" max="5" width="19" bestFit="1" customWidth="1"/>
    <col min="6" max="6" width="22.1640625" bestFit="1" customWidth="1"/>
  </cols>
  <sheetData>
    <row r="1" spans="1:4" x14ac:dyDescent="0.2">
      <c r="A1" s="1" t="s">
        <v>91</v>
      </c>
      <c r="B1" t="s">
        <v>8</v>
      </c>
      <c r="C1" t="s">
        <v>9</v>
      </c>
      <c r="D1" t="s">
        <v>114</v>
      </c>
    </row>
    <row r="2" spans="1:4" x14ac:dyDescent="0.2">
      <c r="A2">
        <v>1</v>
      </c>
      <c r="B2" t="s">
        <v>103</v>
      </c>
      <c r="C2" s="6">
        <v>1.99</v>
      </c>
      <c r="D2">
        <v>2000</v>
      </c>
    </row>
    <row r="3" spans="1:4" x14ac:dyDescent="0.2">
      <c r="A3">
        <v>2</v>
      </c>
      <c r="B3" t="s">
        <v>94</v>
      </c>
      <c r="C3" s="6">
        <v>1</v>
      </c>
      <c r="D3">
        <v>2000</v>
      </c>
    </row>
    <row r="4" spans="1:4" x14ac:dyDescent="0.2">
      <c r="A4">
        <v>3</v>
      </c>
      <c r="B4" t="s">
        <v>95</v>
      </c>
      <c r="C4" s="6">
        <v>0.3</v>
      </c>
      <c r="D4">
        <v>2000</v>
      </c>
    </row>
    <row r="5" spans="1:4" x14ac:dyDescent="0.2">
      <c r="A5">
        <v>4</v>
      </c>
      <c r="B5" t="s">
        <v>96</v>
      </c>
      <c r="C5" s="6">
        <v>1</v>
      </c>
      <c r="D5">
        <v>2000</v>
      </c>
    </row>
    <row r="6" spans="1:4" x14ac:dyDescent="0.2">
      <c r="A6">
        <v>5</v>
      </c>
      <c r="B6" t="s">
        <v>97</v>
      </c>
      <c r="C6" s="6">
        <v>0.99</v>
      </c>
      <c r="D6">
        <v>2000</v>
      </c>
    </row>
    <row r="7" spans="1:4" x14ac:dyDescent="0.2">
      <c r="A7">
        <v>6</v>
      </c>
      <c r="B7" t="s">
        <v>98</v>
      </c>
      <c r="C7" s="6">
        <v>0.99</v>
      </c>
      <c r="D7">
        <v>2000</v>
      </c>
    </row>
    <row r="8" spans="1:4" x14ac:dyDescent="0.2">
      <c r="A8">
        <v>7</v>
      </c>
      <c r="B8" t="s">
        <v>99</v>
      </c>
      <c r="C8" s="6">
        <v>0.99</v>
      </c>
      <c r="D8">
        <v>2000</v>
      </c>
    </row>
    <row r="9" spans="1:4" x14ac:dyDescent="0.2">
      <c r="A9">
        <v>8</v>
      </c>
      <c r="B9" t="s">
        <v>100</v>
      </c>
      <c r="C9" s="6">
        <v>0.2</v>
      </c>
      <c r="D9">
        <v>2000</v>
      </c>
    </row>
    <row r="10" spans="1:4" x14ac:dyDescent="0.2">
      <c r="A10">
        <v>9</v>
      </c>
      <c r="B10" t="s">
        <v>101</v>
      </c>
      <c r="C10" s="6">
        <v>0.99</v>
      </c>
      <c r="D10">
        <v>2000</v>
      </c>
    </row>
    <row r="11" spans="1:4" x14ac:dyDescent="0.2">
      <c r="A11">
        <v>10</v>
      </c>
      <c r="B11" t="s">
        <v>102</v>
      </c>
      <c r="C11" s="6">
        <v>0.4</v>
      </c>
      <c r="D11">
        <v>2000</v>
      </c>
    </row>
    <row r="12" spans="1:4" x14ac:dyDescent="0.2">
      <c r="A12">
        <v>11</v>
      </c>
      <c r="B12" t="s">
        <v>104</v>
      </c>
      <c r="C12" s="6">
        <v>1</v>
      </c>
      <c r="D12">
        <v>2000</v>
      </c>
    </row>
    <row r="13" spans="1:4" x14ac:dyDescent="0.2">
      <c r="A13">
        <v>12</v>
      </c>
      <c r="B13" t="s">
        <v>105</v>
      </c>
      <c r="C13" s="6">
        <v>0.99</v>
      </c>
      <c r="D13">
        <v>2000</v>
      </c>
    </row>
    <row r="14" spans="1:4" x14ac:dyDescent="0.2">
      <c r="A14">
        <v>13</v>
      </c>
      <c r="B14" t="s">
        <v>106</v>
      </c>
      <c r="C14" s="6">
        <v>1.99</v>
      </c>
      <c r="D14">
        <v>2000</v>
      </c>
    </row>
    <row r="15" spans="1:4" x14ac:dyDescent="0.2">
      <c r="A15">
        <v>14</v>
      </c>
      <c r="B15" t="s">
        <v>107</v>
      </c>
      <c r="C15" s="6">
        <v>2</v>
      </c>
      <c r="D15">
        <v>2000</v>
      </c>
    </row>
    <row r="16" spans="1:4" x14ac:dyDescent="0.2">
      <c r="A16">
        <v>15</v>
      </c>
      <c r="B16" t="s">
        <v>108</v>
      </c>
      <c r="C16" s="6">
        <v>2</v>
      </c>
      <c r="D16">
        <v>2000</v>
      </c>
    </row>
    <row r="17" spans="1:6" x14ac:dyDescent="0.2">
      <c r="A17">
        <v>16</v>
      </c>
      <c r="B17" t="s">
        <v>109</v>
      </c>
      <c r="C17" s="6">
        <v>1.99</v>
      </c>
      <c r="D17">
        <v>2000</v>
      </c>
      <c r="F17" t="s">
        <v>166</v>
      </c>
    </row>
    <row r="18" spans="1:6" x14ac:dyDescent="0.2">
      <c r="A18">
        <v>17</v>
      </c>
      <c r="B18" t="s">
        <v>110</v>
      </c>
      <c r="C18" s="6">
        <v>1</v>
      </c>
      <c r="D18">
        <v>2000</v>
      </c>
    </row>
    <row r="19" spans="1:6" x14ac:dyDescent="0.2">
      <c r="A19">
        <v>18</v>
      </c>
      <c r="B19" t="s">
        <v>111</v>
      </c>
      <c r="C19" s="6">
        <v>0.3</v>
      </c>
      <c r="D19">
        <v>2000</v>
      </c>
    </row>
    <row r="20" spans="1:6" x14ac:dyDescent="0.2">
      <c r="A20">
        <v>19</v>
      </c>
      <c r="B20" t="s">
        <v>112</v>
      </c>
      <c r="C20" s="6">
        <v>0.99</v>
      </c>
      <c r="D20">
        <v>2000</v>
      </c>
    </row>
    <row r="21" spans="1:6" x14ac:dyDescent="0.2">
      <c r="A21">
        <v>20</v>
      </c>
      <c r="B21" t="s">
        <v>113</v>
      </c>
      <c r="C21" s="6">
        <v>1.5</v>
      </c>
      <c r="D21">
        <v>2000</v>
      </c>
    </row>
  </sheetData>
  <pageMargins left="0.7" right="0.7" top="0.75" bottom="0.75" header="0.3" footer="0.3"/>
  <pageSetup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8E68-1D19-9C42-9DF4-7D2E6D37932A}">
  <dimension ref="A1:D21"/>
  <sheetViews>
    <sheetView workbookViewId="0">
      <selection activeCell="G22" sqref="G22"/>
    </sheetView>
  </sheetViews>
  <sheetFormatPr baseColWidth="10" defaultRowHeight="16" x14ac:dyDescent="0.2"/>
  <cols>
    <col min="2" max="2" width="15.33203125" bestFit="1" customWidth="1"/>
    <col min="3" max="3" width="13.33203125" bestFit="1" customWidth="1"/>
    <col min="4" max="4" width="20" bestFit="1" customWidth="1"/>
  </cols>
  <sheetData>
    <row r="1" spans="1:4" x14ac:dyDescent="0.2">
      <c r="A1" t="s">
        <v>93</v>
      </c>
      <c r="B1" t="s">
        <v>10</v>
      </c>
      <c r="C1" t="s">
        <v>92</v>
      </c>
      <c r="D1" t="s">
        <v>114</v>
      </c>
    </row>
    <row r="2" spans="1:4" x14ac:dyDescent="0.2">
      <c r="A2">
        <v>1</v>
      </c>
      <c r="B2" t="s">
        <v>115</v>
      </c>
      <c r="C2" s="6">
        <v>0.99</v>
      </c>
      <c r="D2">
        <v>2000</v>
      </c>
    </row>
    <row r="3" spans="1:4" x14ac:dyDescent="0.2">
      <c r="A3">
        <v>2</v>
      </c>
      <c r="B3" t="s">
        <v>116</v>
      </c>
      <c r="C3" s="6">
        <v>0.99</v>
      </c>
      <c r="D3">
        <v>2000</v>
      </c>
    </row>
    <row r="4" spans="1:4" x14ac:dyDescent="0.2">
      <c r="A4">
        <v>3</v>
      </c>
      <c r="B4" t="s">
        <v>117</v>
      </c>
      <c r="C4" s="6">
        <v>0.2</v>
      </c>
      <c r="D4">
        <v>2000</v>
      </c>
    </row>
    <row r="5" spans="1:4" x14ac:dyDescent="0.2">
      <c r="A5">
        <v>4</v>
      </c>
      <c r="B5" t="s">
        <v>118</v>
      </c>
      <c r="C5" s="6">
        <v>0.3</v>
      </c>
      <c r="D5">
        <v>2000</v>
      </c>
    </row>
    <row r="6" spans="1:4" x14ac:dyDescent="0.2">
      <c r="A6">
        <v>5</v>
      </c>
      <c r="B6" t="s">
        <v>119</v>
      </c>
      <c r="C6" s="6">
        <v>0.3</v>
      </c>
      <c r="D6">
        <v>2000</v>
      </c>
    </row>
    <row r="7" spans="1:4" x14ac:dyDescent="0.2">
      <c r="A7">
        <v>6</v>
      </c>
      <c r="B7" t="s">
        <v>134</v>
      </c>
      <c r="C7" s="6">
        <v>0.5</v>
      </c>
      <c r="D7">
        <v>2000</v>
      </c>
    </row>
    <row r="8" spans="1:4" x14ac:dyDescent="0.2">
      <c r="A8">
        <v>7</v>
      </c>
      <c r="B8" t="s">
        <v>120</v>
      </c>
      <c r="C8" s="6">
        <v>0.99</v>
      </c>
      <c r="D8">
        <v>2000</v>
      </c>
    </row>
    <row r="9" spans="1:4" x14ac:dyDescent="0.2">
      <c r="A9">
        <v>8</v>
      </c>
      <c r="B9" t="s">
        <v>121</v>
      </c>
      <c r="C9" s="6">
        <v>1.99</v>
      </c>
      <c r="D9">
        <v>2000</v>
      </c>
    </row>
    <row r="10" spans="1:4" x14ac:dyDescent="0.2">
      <c r="A10">
        <v>9</v>
      </c>
      <c r="B10" t="s">
        <v>122</v>
      </c>
      <c r="C10" s="6">
        <v>1.99</v>
      </c>
      <c r="D10">
        <v>2000</v>
      </c>
    </row>
    <row r="11" spans="1:4" x14ac:dyDescent="0.2">
      <c r="A11">
        <v>10</v>
      </c>
      <c r="B11" t="s">
        <v>123</v>
      </c>
      <c r="C11" s="6">
        <v>1.99</v>
      </c>
      <c r="D11">
        <v>2000</v>
      </c>
    </row>
    <row r="12" spans="1:4" x14ac:dyDescent="0.2">
      <c r="A12">
        <v>11</v>
      </c>
      <c r="B12" t="s">
        <v>124</v>
      </c>
      <c r="C12" s="6">
        <v>0.99</v>
      </c>
      <c r="D12">
        <v>2000</v>
      </c>
    </row>
    <row r="13" spans="1:4" x14ac:dyDescent="0.2">
      <c r="A13">
        <v>12</v>
      </c>
      <c r="B13" t="s">
        <v>125</v>
      </c>
      <c r="C13" s="6">
        <v>10</v>
      </c>
      <c r="D13">
        <v>2000</v>
      </c>
    </row>
    <row r="14" spans="1:4" x14ac:dyDescent="0.2">
      <c r="A14">
        <v>13</v>
      </c>
      <c r="B14" t="s">
        <v>126</v>
      </c>
      <c r="C14" s="6">
        <v>0.99</v>
      </c>
      <c r="D14">
        <v>2000</v>
      </c>
    </row>
    <row r="15" spans="1:4" x14ac:dyDescent="0.2">
      <c r="A15">
        <v>14</v>
      </c>
      <c r="B15" t="s">
        <v>127</v>
      </c>
      <c r="C15" s="6">
        <v>1.99</v>
      </c>
      <c r="D15">
        <v>2000</v>
      </c>
    </row>
    <row r="16" spans="1:4" x14ac:dyDescent="0.2">
      <c r="A16">
        <v>15</v>
      </c>
      <c r="B16" t="s">
        <v>128</v>
      </c>
      <c r="C16" s="6">
        <v>0.3</v>
      </c>
      <c r="D16">
        <v>2000</v>
      </c>
    </row>
    <row r="17" spans="1:4" x14ac:dyDescent="0.2">
      <c r="A17">
        <v>16</v>
      </c>
      <c r="B17" t="s">
        <v>129</v>
      </c>
      <c r="C17" s="6">
        <v>0.99</v>
      </c>
      <c r="D17">
        <v>2000</v>
      </c>
    </row>
    <row r="18" spans="1:4" x14ac:dyDescent="0.2">
      <c r="A18">
        <v>17</v>
      </c>
      <c r="B18" t="s">
        <v>130</v>
      </c>
      <c r="C18" s="6">
        <v>0.99</v>
      </c>
      <c r="D18">
        <v>2000</v>
      </c>
    </row>
    <row r="19" spans="1:4" x14ac:dyDescent="0.2">
      <c r="A19">
        <v>18</v>
      </c>
      <c r="B19" t="s">
        <v>131</v>
      </c>
      <c r="C19" s="6">
        <v>0.99</v>
      </c>
      <c r="D19">
        <v>2000</v>
      </c>
    </row>
    <row r="20" spans="1:4" x14ac:dyDescent="0.2">
      <c r="A20">
        <v>19</v>
      </c>
      <c r="B20" t="s">
        <v>132</v>
      </c>
      <c r="C20" s="6">
        <v>0.5</v>
      </c>
      <c r="D20">
        <v>2000</v>
      </c>
    </row>
    <row r="21" spans="1:4" x14ac:dyDescent="0.2">
      <c r="A21">
        <v>20</v>
      </c>
      <c r="B21" t="s">
        <v>133</v>
      </c>
      <c r="C21" s="6">
        <v>3</v>
      </c>
      <c r="D21">
        <v>2000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C0EC-BB04-6B44-8775-88CD37900C95}">
  <dimension ref="A1:F10"/>
  <sheetViews>
    <sheetView workbookViewId="0">
      <selection activeCell="A3" sqref="A3"/>
    </sheetView>
  </sheetViews>
  <sheetFormatPr baseColWidth="10" defaultRowHeight="16" x14ac:dyDescent="0.2"/>
  <cols>
    <col min="1" max="1" width="9.83203125" bestFit="1" customWidth="1"/>
    <col min="2" max="2" width="17.1640625" bestFit="1" customWidth="1"/>
    <col min="3" max="3" width="16" bestFit="1" customWidth="1"/>
    <col min="4" max="4" width="16.33203125" bestFit="1" customWidth="1"/>
    <col min="5" max="5" width="14.1640625" bestFit="1" customWidth="1"/>
    <col min="6" max="6" width="15.1640625" bestFit="1" customWidth="1"/>
  </cols>
  <sheetData>
    <row r="1" spans="1:6" x14ac:dyDescent="0.2">
      <c r="A1" s="1" t="s">
        <v>3</v>
      </c>
      <c r="B1" t="s">
        <v>4</v>
      </c>
      <c r="C1" t="s">
        <v>5</v>
      </c>
      <c r="D1" t="s">
        <v>6</v>
      </c>
      <c r="E1" t="s">
        <v>50</v>
      </c>
      <c r="F1" t="s">
        <v>138</v>
      </c>
    </row>
    <row r="2" spans="1:6" x14ac:dyDescent="0.2">
      <c r="A2">
        <v>1189</v>
      </c>
      <c r="B2" s="2">
        <v>43353</v>
      </c>
      <c r="C2" s="2">
        <v>43718</v>
      </c>
      <c r="D2" s="3">
        <v>0.3</v>
      </c>
      <c r="E2" t="s">
        <v>52</v>
      </c>
      <c r="F2" t="s">
        <v>14</v>
      </c>
    </row>
    <row r="3" spans="1:6" x14ac:dyDescent="0.2">
      <c r="A3">
        <v>2213</v>
      </c>
      <c r="B3" s="2">
        <v>43335</v>
      </c>
      <c r="C3" s="2">
        <v>43731</v>
      </c>
      <c r="D3" s="3">
        <v>0.3</v>
      </c>
      <c r="E3" t="s">
        <v>51</v>
      </c>
      <c r="F3" t="s">
        <v>139</v>
      </c>
    </row>
    <row r="4" spans="1:6" x14ac:dyDescent="0.2">
      <c r="A4">
        <v>5432</v>
      </c>
      <c r="B4" s="2">
        <v>43383</v>
      </c>
      <c r="C4" s="2">
        <v>43748</v>
      </c>
      <c r="D4" s="3">
        <v>0.3</v>
      </c>
      <c r="E4" t="s">
        <v>51</v>
      </c>
      <c r="F4" t="s">
        <v>139</v>
      </c>
    </row>
    <row r="5" spans="1:6" x14ac:dyDescent="0.2">
      <c r="A5">
        <v>1234</v>
      </c>
      <c r="B5" s="2">
        <v>43406</v>
      </c>
      <c r="C5" s="2">
        <v>43557</v>
      </c>
      <c r="D5" s="3">
        <v>0.3</v>
      </c>
      <c r="E5" t="s">
        <v>52</v>
      </c>
      <c r="F5" t="s">
        <v>14</v>
      </c>
    </row>
    <row r="6" spans="1:6" x14ac:dyDescent="0.2">
      <c r="A6">
        <v>8891</v>
      </c>
      <c r="B6" s="2">
        <v>43473</v>
      </c>
      <c r="C6" s="2">
        <v>43838</v>
      </c>
      <c r="D6" s="3">
        <v>0.3</v>
      </c>
      <c r="E6" t="s">
        <v>51</v>
      </c>
      <c r="F6" t="s">
        <v>139</v>
      </c>
    </row>
    <row r="7" spans="1:6" x14ac:dyDescent="0.2">
      <c r="A7">
        <v>1300</v>
      </c>
      <c r="B7" s="2">
        <v>43655</v>
      </c>
      <c r="C7" s="2">
        <v>44021</v>
      </c>
      <c r="D7" s="3">
        <v>0.3</v>
      </c>
      <c r="E7" t="s">
        <v>51</v>
      </c>
      <c r="F7" t="s">
        <v>139</v>
      </c>
    </row>
    <row r="8" spans="1:6" x14ac:dyDescent="0.2">
      <c r="A8">
        <v>2234</v>
      </c>
      <c r="B8" s="2">
        <v>43132</v>
      </c>
      <c r="C8" s="2">
        <v>43678</v>
      </c>
      <c r="D8" s="3">
        <v>0.3</v>
      </c>
      <c r="E8" t="s">
        <v>52</v>
      </c>
      <c r="F8" t="s">
        <v>14</v>
      </c>
    </row>
    <row r="9" spans="1:6" x14ac:dyDescent="0.2">
      <c r="A9">
        <v>4535</v>
      </c>
      <c r="B9" s="2">
        <v>43271</v>
      </c>
      <c r="C9" s="2">
        <v>43636</v>
      </c>
      <c r="D9" s="3">
        <v>0.3</v>
      </c>
      <c r="E9" t="s">
        <v>52</v>
      </c>
      <c r="F9" t="s">
        <v>14</v>
      </c>
    </row>
    <row r="10" spans="1:6" x14ac:dyDescent="0.2">
      <c r="A10">
        <v>6782</v>
      </c>
      <c r="B10" s="2">
        <v>43700</v>
      </c>
      <c r="C10" s="2">
        <v>44066</v>
      </c>
      <c r="D10" s="3">
        <v>0.3</v>
      </c>
      <c r="E10" t="s">
        <v>51</v>
      </c>
      <c r="F10" t="s">
        <v>139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AE31-E14A-D442-9BEC-E0E4630918A7}">
  <dimension ref="A1:D19"/>
  <sheetViews>
    <sheetView workbookViewId="0">
      <selection activeCell="B8" sqref="B8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t="s">
        <v>142</v>
      </c>
      <c r="B1" t="s">
        <v>143</v>
      </c>
      <c r="C1" t="s">
        <v>144</v>
      </c>
      <c r="D1" t="s">
        <v>145</v>
      </c>
    </row>
    <row r="2" spans="1:4" x14ac:dyDescent="0.2">
      <c r="A2">
        <v>11231</v>
      </c>
      <c r="B2" t="s">
        <v>146</v>
      </c>
      <c r="C2" t="s">
        <v>15</v>
      </c>
      <c r="D2" t="s">
        <v>16</v>
      </c>
    </row>
    <row r="3" spans="1:4" x14ac:dyDescent="0.2">
      <c r="A3">
        <v>13422</v>
      </c>
      <c r="B3" t="s">
        <v>146</v>
      </c>
      <c r="C3" t="s">
        <v>17</v>
      </c>
      <c r="D3" t="s">
        <v>18</v>
      </c>
    </row>
    <row r="4" spans="1:4" x14ac:dyDescent="0.2">
      <c r="A4">
        <v>55673</v>
      </c>
      <c r="B4" t="s">
        <v>146</v>
      </c>
      <c r="C4" t="s">
        <v>19</v>
      </c>
      <c r="D4" t="s">
        <v>20</v>
      </c>
    </row>
    <row r="5" spans="1:4" x14ac:dyDescent="0.2">
      <c r="A5">
        <v>11424</v>
      </c>
      <c r="B5" t="s">
        <v>146</v>
      </c>
      <c r="C5" t="s">
        <v>21</v>
      </c>
      <c r="D5" t="s">
        <v>22</v>
      </c>
    </row>
    <row r="6" spans="1:4" x14ac:dyDescent="0.2">
      <c r="A6">
        <v>22134</v>
      </c>
      <c r="B6" t="s">
        <v>146</v>
      </c>
      <c r="C6" t="s">
        <v>23</v>
      </c>
      <c r="D6" t="s">
        <v>24</v>
      </c>
    </row>
    <row r="7" spans="1:4" x14ac:dyDescent="0.2">
      <c r="A7">
        <v>23145</v>
      </c>
      <c r="B7" t="s">
        <v>146</v>
      </c>
      <c r="C7" t="s">
        <v>25</v>
      </c>
      <c r="D7" t="s">
        <v>26</v>
      </c>
    </row>
    <row r="8" spans="1:4" x14ac:dyDescent="0.2">
      <c r="A8">
        <v>15732</v>
      </c>
      <c r="B8" t="s">
        <v>146</v>
      </c>
      <c r="C8" t="s">
        <v>27</v>
      </c>
      <c r="D8" t="s">
        <v>28</v>
      </c>
    </row>
    <row r="9" spans="1:4" x14ac:dyDescent="0.2">
      <c r="A9">
        <v>12515</v>
      </c>
      <c r="B9" t="s">
        <v>146</v>
      </c>
      <c r="C9" t="s">
        <v>29</v>
      </c>
      <c r="D9" t="s">
        <v>30</v>
      </c>
    </row>
    <row r="10" spans="1:4" x14ac:dyDescent="0.2">
      <c r="A10">
        <v>12356</v>
      </c>
      <c r="B10" t="s">
        <v>146</v>
      </c>
      <c r="C10" t="s">
        <v>31</v>
      </c>
      <c r="D10" t="s">
        <v>22</v>
      </c>
    </row>
    <row r="11" spans="1:4" x14ac:dyDescent="0.2">
      <c r="A11">
        <v>13342</v>
      </c>
      <c r="B11" t="s">
        <v>147</v>
      </c>
      <c r="C11" t="s">
        <v>55</v>
      </c>
      <c r="D11" t="s">
        <v>22</v>
      </c>
    </row>
    <row r="12" spans="1:4" x14ac:dyDescent="0.2">
      <c r="A12">
        <v>12345</v>
      </c>
      <c r="B12" t="s">
        <v>147</v>
      </c>
      <c r="C12" t="s">
        <v>56</v>
      </c>
      <c r="D12" t="s">
        <v>24</v>
      </c>
    </row>
    <row r="13" spans="1:4" x14ac:dyDescent="0.2">
      <c r="A13">
        <v>23146</v>
      </c>
      <c r="B13" t="s">
        <v>147</v>
      </c>
      <c r="C13" t="s">
        <v>56</v>
      </c>
      <c r="D13" t="s">
        <v>30</v>
      </c>
    </row>
    <row r="14" spans="1:4" x14ac:dyDescent="0.2">
      <c r="A14">
        <v>31234</v>
      </c>
      <c r="B14" t="s">
        <v>147</v>
      </c>
      <c r="C14" t="s">
        <v>57</v>
      </c>
      <c r="D14" t="s">
        <v>16</v>
      </c>
    </row>
    <row r="15" spans="1:4" x14ac:dyDescent="0.2">
      <c r="A15">
        <v>12357</v>
      </c>
      <c r="B15" t="s">
        <v>147</v>
      </c>
      <c r="C15" t="s">
        <v>58</v>
      </c>
      <c r="D15" t="s">
        <v>22</v>
      </c>
    </row>
    <row r="16" spans="1:4" x14ac:dyDescent="0.2">
      <c r="A16">
        <v>21451</v>
      </c>
      <c r="B16" t="s">
        <v>147</v>
      </c>
      <c r="C16" t="s">
        <v>59</v>
      </c>
      <c r="D16" t="s">
        <v>26</v>
      </c>
    </row>
    <row r="17" spans="1:4" x14ac:dyDescent="0.2">
      <c r="A17">
        <v>31245</v>
      </c>
      <c r="B17" t="s">
        <v>147</v>
      </c>
      <c r="C17" t="s">
        <v>60</v>
      </c>
      <c r="D17" t="s">
        <v>22</v>
      </c>
    </row>
    <row r="18" spans="1:4" x14ac:dyDescent="0.2">
      <c r="A18">
        <v>12341</v>
      </c>
      <c r="B18" t="s">
        <v>147</v>
      </c>
      <c r="C18" t="s">
        <v>61</v>
      </c>
      <c r="D18" t="s">
        <v>16</v>
      </c>
    </row>
    <row r="19" spans="1:4" x14ac:dyDescent="0.2">
      <c r="A19">
        <v>14524</v>
      </c>
      <c r="B19" t="s">
        <v>147</v>
      </c>
      <c r="C19" t="s">
        <v>62</v>
      </c>
      <c r="D19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59CC-B2AE-0048-B241-9423313ECBCD}">
  <dimension ref="A1:H10"/>
  <sheetViews>
    <sheetView workbookViewId="0">
      <selection activeCell="F9" sqref="F9"/>
    </sheetView>
  </sheetViews>
  <sheetFormatPr baseColWidth="10" defaultRowHeight="16" x14ac:dyDescent="0.2"/>
  <cols>
    <col min="2" max="2" width="10" bestFit="1" customWidth="1"/>
    <col min="3" max="3" width="11.6640625" bestFit="1" customWidth="1"/>
    <col min="4" max="4" width="13.1640625" bestFit="1" customWidth="1"/>
    <col min="5" max="5" width="22.1640625" customWidth="1"/>
    <col min="6" max="6" width="15.83203125" bestFit="1" customWidth="1"/>
    <col min="7" max="7" width="12.6640625" bestFit="1" customWidth="1"/>
    <col min="8" max="8" width="14.5" bestFit="1" customWidth="1"/>
  </cols>
  <sheetData>
    <row r="1" spans="1:8" x14ac:dyDescent="0.2">
      <c r="A1" s="1" t="s">
        <v>150</v>
      </c>
      <c r="B1" t="s">
        <v>151</v>
      </c>
      <c r="C1" t="s">
        <v>148</v>
      </c>
      <c r="D1" t="s">
        <v>152</v>
      </c>
      <c r="E1" t="s">
        <v>153</v>
      </c>
      <c r="F1" t="s">
        <v>11</v>
      </c>
      <c r="G1" t="s">
        <v>12</v>
      </c>
      <c r="H1" t="s">
        <v>13</v>
      </c>
    </row>
    <row r="2" spans="1:8" x14ac:dyDescent="0.2">
      <c r="A2">
        <v>50023</v>
      </c>
      <c r="B2">
        <v>666732</v>
      </c>
      <c r="C2" s="10">
        <v>1211</v>
      </c>
      <c r="D2" t="s">
        <v>86</v>
      </c>
      <c r="E2" s="4">
        <v>5444980933458930</v>
      </c>
      <c r="F2" s="5">
        <v>44459</v>
      </c>
      <c r="G2" t="s">
        <v>88</v>
      </c>
      <c r="H2" t="s">
        <v>89</v>
      </c>
    </row>
    <row r="3" spans="1:8" x14ac:dyDescent="0.2">
      <c r="A3">
        <v>78692</v>
      </c>
      <c r="B3">
        <v>119232</v>
      </c>
      <c r="C3" s="10">
        <v>1331</v>
      </c>
      <c r="D3" t="s">
        <v>87</v>
      </c>
      <c r="E3" s="4">
        <v>6667345329034560</v>
      </c>
      <c r="F3" s="5">
        <v>44489</v>
      </c>
      <c r="G3" t="s">
        <v>88</v>
      </c>
      <c r="H3" t="s">
        <v>89</v>
      </c>
    </row>
    <row r="4" spans="1:8" x14ac:dyDescent="0.2">
      <c r="A4">
        <v>45645</v>
      </c>
      <c r="B4">
        <v>889903</v>
      </c>
      <c r="C4" s="10">
        <v>1227</v>
      </c>
      <c r="D4" t="s">
        <v>86</v>
      </c>
      <c r="E4" s="4">
        <v>5449321267830090</v>
      </c>
      <c r="F4" s="5">
        <v>44520</v>
      </c>
      <c r="G4" t="s">
        <v>88</v>
      </c>
      <c r="H4" t="s">
        <v>89</v>
      </c>
    </row>
    <row r="5" spans="1:8" x14ac:dyDescent="0.2">
      <c r="A5">
        <v>33425</v>
      </c>
      <c r="B5">
        <v>239945</v>
      </c>
      <c r="C5" s="10">
        <v>1445</v>
      </c>
      <c r="D5" t="s">
        <v>87</v>
      </c>
      <c r="E5" s="4">
        <v>5338733664890330</v>
      </c>
      <c r="F5" s="5">
        <v>44429</v>
      </c>
      <c r="G5" t="s">
        <v>88</v>
      </c>
      <c r="H5" t="s">
        <v>89</v>
      </c>
    </row>
    <row r="6" spans="1:8" x14ac:dyDescent="0.2">
      <c r="A6">
        <v>23423</v>
      </c>
      <c r="B6">
        <v>200012</v>
      </c>
      <c r="C6" s="10">
        <v>1882</v>
      </c>
      <c r="D6" t="s">
        <v>87</v>
      </c>
      <c r="E6" s="4">
        <v>5333873400394880</v>
      </c>
      <c r="F6" s="5">
        <v>44368</v>
      </c>
      <c r="G6" t="s">
        <v>88</v>
      </c>
      <c r="H6" t="s">
        <v>89</v>
      </c>
    </row>
    <row r="7" spans="1:8" x14ac:dyDescent="0.2">
      <c r="A7">
        <v>34246</v>
      </c>
      <c r="B7">
        <v>234567</v>
      </c>
      <c r="C7" s="10">
        <v>1999</v>
      </c>
      <c r="D7" t="s">
        <v>86</v>
      </c>
      <c r="E7" s="4">
        <v>7839274109348830</v>
      </c>
      <c r="F7" s="5">
        <v>44460</v>
      </c>
      <c r="G7" t="s">
        <v>88</v>
      </c>
      <c r="H7" t="s">
        <v>90</v>
      </c>
    </row>
    <row r="8" spans="1:8" x14ac:dyDescent="0.2">
      <c r="A8">
        <v>88943</v>
      </c>
      <c r="B8">
        <v>221311</v>
      </c>
      <c r="C8" s="10">
        <v>2133</v>
      </c>
      <c r="D8" t="s">
        <v>86</v>
      </c>
      <c r="E8" s="4">
        <v>8793429500909340</v>
      </c>
      <c r="F8" s="5">
        <v>44398</v>
      </c>
      <c r="G8" t="s">
        <v>88</v>
      </c>
      <c r="H8" t="s">
        <v>89</v>
      </c>
    </row>
    <row r="9" spans="1:8" x14ac:dyDescent="0.2">
      <c r="A9">
        <v>44357</v>
      </c>
      <c r="B9">
        <v>231456</v>
      </c>
      <c r="C9" s="10">
        <v>2910</v>
      </c>
      <c r="D9" t="s">
        <v>87</v>
      </c>
      <c r="E9" s="4">
        <v>3499980836278120</v>
      </c>
      <c r="F9" s="5">
        <v>44489</v>
      </c>
      <c r="G9" t="s">
        <v>88</v>
      </c>
      <c r="H9" t="s">
        <v>90</v>
      </c>
    </row>
    <row r="10" spans="1:8" x14ac:dyDescent="0.2">
      <c r="A10">
        <v>12334</v>
      </c>
      <c r="B10">
        <v>235781</v>
      </c>
      <c r="C10" s="10">
        <v>2314</v>
      </c>
      <c r="D10" t="s">
        <v>86</v>
      </c>
      <c r="E10" s="4">
        <v>4588939200948930</v>
      </c>
      <c r="F10" s="5">
        <v>44459</v>
      </c>
      <c r="G10" t="s">
        <v>88</v>
      </c>
      <c r="H10" t="s">
        <v>89</v>
      </c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E10-C1E4-5A48-99A7-BFCCEE4C8267}">
  <dimension ref="A1:J20"/>
  <sheetViews>
    <sheetView workbookViewId="0">
      <selection activeCell="B4" sqref="B4"/>
    </sheetView>
  </sheetViews>
  <sheetFormatPr baseColWidth="10" defaultRowHeight="16" x14ac:dyDescent="0.2"/>
  <cols>
    <col min="1" max="1" width="7.5" bestFit="1" customWidth="1"/>
    <col min="4" max="4" width="11.83203125" bestFit="1" customWidth="1"/>
    <col min="5" max="5" width="12.5" bestFit="1" customWidth="1"/>
    <col min="7" max="7" width="16.33203125" customWidth="1"/>
    <col min="8" max="8" width="18.5" customWidth="1"/>
    <col min="9" max="10" width="19.5" customWidth="1"/>
    <col min="11" max="11" width="16.5" bestFit="1" customWidth="1"/>
    <col min="12" max="12" width="16.83203125" bestFit="1" customWidth="1"/>
    <col min="13" max="13" width="19.33203125" bestFit="1" customWidth="1"/>
  </cols>
  <sheetData>
    <row r="1" spans="1:10" x14ac:dyDescent="0.2">
      <c r="A1" s="1" t="s">
        <v>0</v>
      </c>
      <c r="B1" t="s">
        <v>2</v>
      </c>
      <c r="C1" t="s">
        <v>154</v>
      </c>
      <c r="D1" t="s">
        <v>136</v>
      </c>
      <c r="E1" t="s">
        <v>137</v>
      </c>
      <c r="F1" t="s">
        <v>135</v>
      </c>
      <c r="G1" t="s">
        <v>140</v>
      </c>
      <c r="H1" t="s">
        <v>141</v>
      </c>
    </row>
    <row r="2" spans="1:10" x14ac:dyDescent="0.2">
      <c r="A2">
        <v>666732</v>
      </c>
      <c r="B2">
        <v>1121</v>
      </c>
      <c r="C2">
        <v>2222</v>
      </c>
      <c r="D2">
        <v>10</v>
      </c>
      <c r="E2">
        <v>90</v>
      </c>
      <c r="F2">
        <v>111829</v>
      </c>
      <c r="G2" s="9">
        <f>(0.3*10 )+ (0.99*90)</f>
        <v>92.1</v>
      </c>
      <c r="H2" s="9">
        <f>G2+3</f>
        <v>95.1</v>
      </c>
      <c r="J2" s="2"/>
    </row>
    <row r="3" spans="1:10" x14ac:dyDescent="0.2">
      <c r="A3">
        <v>119232</v>
      </c>
      <c r="B3">
        <v>1331</v>
      </c>
      <c r="C3">
        <v>1111</v>
      </c>
      <c r="D3">
        <v>20</v>
      </c>
      <c r="E3">
        <v>30</v>
      </c>
      <c r="F3">
        <v>111829</v>
      </c>
      <c r="G3" s="9">
        <f>(1*D3) + (0.99*E3)</f>
        <v>49.7</v>
      </c>
      <c r="H3" s="9">
        <f t="shared" ref="H3:H10" si="0">G3*0.3</f>
        <v>14.91</v>
      </c>
      <c r="J3" s="2"/>
    </row>
    <row r="4" spans="1:10" x14ac:dyDescent="0.2">
      <c r="A4">
        <v>889903</v>
      </c>
      <c r="B4">
        <v>5432</v>
      </c>
      <c r="C4">
        <v>3333</v>
      </c>
      <c r="D4">
        <v>50</v>
      </c>
      <c r="E4">
        <v>100</v>
      </c>
      <c r="F4">
        <v>118293</v>
      </c>
      <c r="G4" s="9">
        <f>(0.4*D4) + (0.2*E4)</f>
        <v>40</v>
      </c>
      <c r="H4" s="9">
        <f t="shared" si="0"/>
        <v>12</v>
      </c>
      <c r="J4" s="2"/>
    </row>
    <row r="5" spans="1:10" x14ac:dyDescent="0.2">
      <c r="A5">
        <v>239945</v>
      </c>
      <c r="B5">
        <v>1234</v>
      </c>
      <c r="C5">
        <v>4444</v>
      </c>
      <c r="D5">
        <v>20</v>
      </c>
      <c r="E5">
        <v>80</v>
      </c>
      <c r="F5">
        <v>112711</v>
      </c>
      <c r="G5" s="9">
        <f>(1*D5) + (0.2*E5)</f>
        <v>36</v>
      </c>
      <c r="H5" s="9">
        <f>G5+3</f>
        <v>39</v>
      </c>
      <c r="J5" s="2"/>
    </row>
    <row r="6" spans="1:10" x14ac:dyDescent="0.2">
      <c r="A6">
        <v>200012</v>
      </c>
      <c r="B6">
        <v>8891</v>
      </c>
      <c r="C6">
        <v>5555</v>
      </c>
      <c r="D6">
        <v>60</v>
      </c>
      <c r="E6">
        <v>20</v>
      </c>
      <c r="F6">
        <v>112711</v>
      </c>
      <c r="G6" s="9">
        <f>(1.5*D6) + (0.5*E6)</f>
        <v>100</v>
      </c>
      <c r="H6" s="9">
        <f t="shared" si="0"/>
        <v>30</v>
      </c>
      <c r="J6" s="2"/>
    </row>
    <row r="7" spans="1:10" x14ac:dyDescent="0.2">
      <c r="A7">
        <v>234567</v>
      </c>
      <c r="B7">
        <v>1300</v>
      </c>
      <c r="C7">
        <v>6666</v>
      </c>
      <c r="D7">
        <v>100</v>
      </c>
      <c r="E7">
        <v>50</v>
      </c>
      <c r="F7">
        <v>111829</v>
      </c>
      <c r="G7" s="9">
        <f>(0.99*D7) + (0.3*E7)</f>
        <v>114</v>
      </c>
      <c r="H7" s="9">
        <f t="shared" si="0"/>
        <v>34.199999999999996</v>
      </c>
      <c r="J7" s="2"/>
    </row>
    <row r="8" spans="1:10" x14ac:dyDescent="0.2">
      <c r="A8">
        <v>221311</v>
      </c>
      <c r="B8">
        <v>2234</v>
      </c>
      <c r="C8">
        <v>7777</v>
      </c>
      <c r="D8">
        <v>20</v>
      </c>
      <c r="E8">
        <v>30</v>
      </c>
      <c r="F8">
        <v>172839</v>
      </c>
      <c r="G8" s="9">
        <f>(0.2*D8) + (0.3*E8)</f>
        <v>13</v>
      </c>
      <c r="H8" s="9">
        <f>G8+3</f>
        <v>16</v>
      </c>
      <c r="J8" s="2"/>
    </row>
    <row r="9" spans="1:10" x14ac:dyDescent="0.2">
      <c r="A9">
        <v>231456</v>
      </c>
      <c r="B9">
        <v>4535</v>
      </c>
      <c r="C9">
        <v>8888</v>
      </c>
      <c r="D9">
        <v>40</v>
      </c>
      <c r="E9">
        <v>20</v>
      </c>
      <c r="F9">
        <v>118823</v>
      </c>
      <c r="G9" s="9">
        <f>(0.99*D9) + (0.2*E9)</f>
        <v>43.6</v>
      </c>
      <c r="H9" s="9">
        <f>G9+3</f>
        <v>46.6</v>
      </c>
      <c r="J9" s="2"/>
    </row>
    <row r="10" spans="1:10" x14ac:dyDescent="0.2">
      <c r="A10">
        <v>235781</v>
      </c>
      <c r="B10">
        <v>6782</v>
      </c>
      <c r="C10">
        <v>9999</v>
      </c>
      <c r="D10">
        <v>60</v>
      </c>
      <c r="E10">
        <v>80</v>
      </c>
      <c r="F10">
        <v>172839</v>
      </c>
      <c r="G10" s="9">
        <f>(0.99*D10) + (3*E10)</f>
        <v>299.39999999999998</v>
      </c>
      <c r="H10" s="9">
        <f t="shared" si="0"/>
        <v>89.82</v>
      </c>
      <c r="J10" s="2"/>
    </row>
    <row r="12" spans="1:10" x14ac:dyDescent="0.2">
      <c r="J12" s="3"/>
    </row>
    <row r="13" spans="1:10" x14ac:dyDescent="0.2">
      <c r="J13" s="3"/>
    </row>
    <row r="14" spans="1:10" x14ac:dyDescent="0.2">
      <c r="J14" s="3"/>
    </row>
    <row r="15" spans="1:10" x14ac:dyDescent="0.2">
      <c r="J15" s="3"/>
    </row>
    <row r="16" spans="1:10" x14ac:dyDescent="0.2">
      <c r="J16" s="3"/>
    </row>
    <row r="17" spans="10:10" x14ac:dyDescent="0.2">
      <c r="J17" s="3"/>
    </row>
    <row r="18" spans="10:10" x14ac:dyDescent="0.2">
      <c r="J18" s="3"/>
    </row>
    <row r="19" spans="10:10" x14ac:dyDescent="0.2">
      <c r="J19" s="3"/>
    </row>
    <row r="20" spans="10:10" x14ac:dyDescent="0.2">
      <c r="J20" s="3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2D50-8E94-7045-B29D-832E683D881A}">
  <dimension ref="A1:F4"/>
  <sheetViews>
    <sheetView workbookViewId="0">
      <selection activeCell="F4" sqref="F4"/>
    </sheetView>
  </sheetViews>
  <sheetFormatPr baseColWidth="10" defaultRowHeight="16" x14ac:dyDescent="0.2"/>
  <cols>
    <col min="1" max="1" width="6.5" bestFit="1" customWidth="1"/>
    <col min="2" max="2" width="7.5" bestFit="1" customWidth="1"/>
    <col min="3" max="3" width="16.83203125" bestFit="1" customWidth="1"/>
    <col min="4" max="4" width="12.5" bestFit="1" customWidth="1"/>
    <col min="5" max="5" width="12.5" customWidth="1"/>
    <col min="6" max="6" width="18.83203125" bestFit="1" customWidth="1"/>
  </cols>
  <sheetData>
    <row r="1" spans="1:6" x14ac:dyDescent="0.2">
      <c r="A1" s="1" t="s">
        <v>1</v>
      </c>
      <c r="B1" s="1" t="s">
        <v>155</v>
      </c>
      <c r="C1" s="1" t="s">
        <v>156</v>
      </c>
      <c r="D1" s="1" t="s">
        <v>157</v>
      </c>
      <c r="E1" s="1" t="s">
        <v>158</v>
      </c>
      <c r="F1" t="s">
        <v>82</v>
      </c>
    </row>
    <row r="2" spans="1:6" x14ac:dyDescent="0.2">
      <c r="A2">
        <v>1</v>
      </c>
      <c r="B2">
        <v>111829</v>
      </c>
      <c r="C2" t="s">
        <v>83</v>
      </c>
      <c r="D2" s="8">
        <v>14</v>
      </c>
      <c r="E2">
        <v>40</v>
      </c>
      <c r="F2" s="13">
        <v>29120</v>
      </c>
    </row>
    <row r="3" spans="1:6" x14ac:dyDescent="0.2">
      <c r="A3">
        <v>2</v>
      </c>
      <c r="B3">
        <v>199233</v>
      </c>
      <c r="C3" t="s">
        <v>84</v>
      </c>
      <c r="D3" s="7">
        <v>20</v>
      </c>
      <c r="E3">
        <v>40</v>
      </c>
      <c r="F3" s="13">
        <v>41600</v>
      </c>
    </row>
    <row r="4" spans="1:6" x14ac:dyDescent="0.2">
      <c r="A4">
        <v>3</v>
      </c>
      <c r="B4">
        <v>116723</v>
      </c>
      <c r="C4" t="s">
        <v>85</v>
      </c>
      <c r="D4" s="7">
        <v>25</v>
      </c>
      <c r="E4">
        <v>40</v>
      </c>
      <c r="F4" s="13">
        <v>52000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66AB-AFA1-9B48-8C93-74129FED59F9}">
  <dimension ref="A1:I10"/>
  <sheetViews>
    <sheetView workbookViewId="0">
      <selection activeCell="D3" sqref="D3"/>
    </sheetView>
  </sheetViews>
  <sheetFormatPr baseColWidth="10" defaultRowHeight="16" x14ac:dyDescent="0.2"/>
  <cols>
    <col min="1" max="1" width="11.33203125" bestFit="1" customWidth="1"/>
    <col min="2" max="3" width="11.33203125" customWidth="1"/>
    <col min="4" max="4" width="11.6640625" bestFit="1" customWidth="1"/>
    <col min="5" max="5" width="19" bestFit="1" customWidth="1"/>
    <col min="6" max="6" width="18.6640625" bestFit="1" customWidth="1"/>
    <col min="7" max="7" width="20.6640625" bestFit="1" customWidth="1"/>
    <col min="8" max="8" width="15.1640625" bestFit="1" customWidth="1"/>
    <col min="9" max="10" width="14.83203125" bestFit="1" customWidth="1"/>
    <col min="11" max="11" width="19.1640625" bestFit="1" customWidth="1"/>
    <col min="12" max="12" width="23.33203125" customWidth="1"/>
  </cols>
  <sheetData>
    <row r="1" spans="1:9" x14ac:dyDescent="0.2">
      <c r="A1" s="1" t="s">
        <v>7</v>
      </c>
      <c r="B1" s="1" t="s">
        <v>142</v>
      </c>
      <c r="C1" s="1" t="s">
        <v>169</v>
      </c>
      <c r="D1" s="1" t="s">
        <v>148</v>
      </c>
      <c r="E1" t="s">
        <v>53</v>
      </c>
      <c r="F1" t="s">
        <v>54</v>
      </c>
      <c r="G1" t="s">
        <v>159</v>
      </c>
      <c r="H1" t="s">
        <v>160</v>
      </c>
    </row>
    <row r="2" spans="1:9" x14ac:dyDescent="0.2">
      <c r="A2">
        <v>111829</v>
      </c>
      <c r="B2">
        <v>13342</v>
      </c>
      <c r="C2">
        <v>1</v>
      </c>
      <c r="D2">
        <v>1189</v>
      </c>
      <c r="E2" t="s">
        <v>55</v>
      </c>
      <c r="F2" t="s">
        <v>22</v>
      </c>
      <c r="G2" s="2">
        <v>43254</v>
      </c>
      <c r="H2" t="s">
        <v>14</v>
      </c>
      <c r="I2" s="10"/>
    </row>
    <row r="3" spans="1:9" x14ac:dyDescent="0.2">
      <c r="A3">
        <v>112711</v>
      </c>
      <c r="B3">
        <v>12345</v>
      </c>
      <c r="E3" t="s">
        <v>56</v>
      </c>
      <c r="F3" t="s">
        <v>24</v>
      </c>
      <c r="G3" s="2">
        <v>43254</v>
      </c>
      <c r="H3" t="s">
        <v>14</v>
      </c>
      <c r="I3" s="10"/>
    </row>
    <row r="4" spans="1:9" x14ac:dyDescent="0.2">
      <c r="A4">
        <v>172839</v>
      </c>
      <c r="E4" t="s">
        <v>56</v>
      </c>
      <c r="F4" t="s">
        <v>30</v>
      </c>
      <c r="G4" s="2">
        <v>43254</v>
      </c>
      <c r="H4" t="s">
        <v>14</v>
      </c>
      <c r="I4" s="10"/>
    </row>
    <row r="5" spans="1:9" x14ac:dyDescent="0.2">
      <c r="A5">
        <v>114213</v>
      </c>
      <c r="E5" t="s">
        <v>57</v>
      </c>
      <c r="F5" t="s">
        <v>16</v>
      </c>
      <c r="G5" s="2">
        <v>43254</v>
      </c>
      <c r="H5" t="s">
        <v>14</v>
      </c>
      <c r="I5" s="10"/>
    </row>
    <row r="6" spans="1:9" x14ac:dyDescent="0.2">
      <c r="A6">
        <v>199233</v>
      </c>
      <c r="E6" t="s">
        <v>58</v>
      </c>
      <c r="F6" t="s">
        <v>22</v>
      </c>
      <c r="G6" s="2">
        <v>43254</v>
      </c>
      <c r="H6" t="s">
        <v>14</v>
      </c>
      <c r="I6" s="10"/>
    </row>
    <row r="7" spans="1:9" x14ac:dyDescent="0.2">
      <c r="A7">
        <v>118823</v>
      </c>
      <c r="E7" t="s">
        <v>59</v>
      </c>
      <c r="F7" t="s">
        <v>26</v>
      </c>
      <c r="G7" s="2">
        <v>43294</v>
      </c>
      <c r="H7" t="s">
        <v>14</v>
      </c>
      <c r="I7" s="10"/>
    </row>
    <row r="8" spans="1:9" x14ac:dyDescent="0.2">
      <c r="A8">
        <v>116663</v>
      </c>
      <c r="E8" t="s">
        <v>60</v>
      </c>
      <c r="F8" t="s">
        <v>22</v>
      </c>
      <c r="G8" s="2">
        <v>43295</v>
      </c>
      <c r="H8" t="s">
        <v>14</v>
      </c>
      <c r="I8" s="10"/>
    </row>
    <row r="9" spans="1:9" x14ac:dyDescent="0.2">
      <c r="A9">
        <v>118293</v>
      </c>
      <c r="B9">
        <v>12341</v>
      </c>
      <c r="E9" t="s">
        <v>61</v>
      </c>
      <c r="F9" t="s">
        <v>16</v>
      </c>
      <c r="G9" s="2">
        <v>43294</v>
      </c>
      <c r="H9" t="s">
        <v>14</v>
      </c>
      <c r="I9" s="10"/>
    </row>
    <row r="10" spans="1:9" x14ac:dyDescent="0.2">
      <c r="A10">
        <v>116723</v>
      </c>
      <c r="E10" t="s">
        <v>62</v>
      </c>
      <c r="F10" t="s">
        <v>63</v>
      </c>
      <c r="G10" s="2">
        <v>43254</v>
      </c>
      <c r="H10" t="s">
        <v>14</v>
      </c>
      <c r="I10" s="10"/>
    </row>
  </sheetData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F8E6-4111-4B45-9E7F-77397608F96E}">
  <dimension ref="A1:F19"/>
  <sheetViews>
    <sheetView workbookViewId="0">
      <selection activeCell="C2" sqref="C2:F19"/>
    </sheetView>
  </sheetViews>
  <sheetFormatPr baseColWidth="10" defaultRowHeight="16" x14ac:dyDescent="0.2"/>
  <cols>
    <col min="3" max="3" width="20.6640625" bestFit="1" customWidth="1"/>
    <col min="6" max="6" width="13.83203125" bestFit="1" customWidth="1"/>
  </cols>
  <sheetData>
    <row r="1" spans="1:6" x14ac:dyDescent="0.2">
      <c r="A1" t="s">
        <v>161</v>
      </c>
      <c r="B1" t="s">
        <v>142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2">
      <c r="A2">
        <v>20101</v>
      </c>
      <c r="B2">
        <v>11231</v>
      </c>
      <c r="C2" t="s">
        <v>32</v>
      </c>
      <c r="D2">
        <v>55106</v>
      </c>
      <c r="E2" s="11" t="s">
        <v>34</v>
      </c>
      <c r="F2" t="s">
        <v>33</v>
      </c>
    </row>
    <row r="3" spans="1:6" x14ac:dyDescent="0.2">
      <c r="A3">
        <v>20202</v>
      </c>
      <c r="B3">
        <v>13422</v>
      </c>
      <c r="C3" t="s">
        <v>35</v>
      </c>
      <c r="D3">
        <v>55106</v>
      </c>
      <c r="E3" s="11" t="s">
        <v>34</v>
      </c>
      <c r="F3" t="s">
        <v>42</v>
      </c>
    </row>
    <row r="4" spans="1:6" x14ac:dyDescent="0.2">
      <c r="A4">
        <v>20303</v>
      </c>
      <c r="B4">
        <v>55673</v>
      </c>
      <c r="C4" t="s">
        <v>36</v>
      </c>
      <c r="D4">
        <v>55106</v>
      </c>
      <c r="E4" s="11" t="s">
        <v>34</v>
      </c>
      <c r="F4" t="s">
        <v>43</v>
      </c>
    </row>
    <row r="5" spans="1:6" x14ac:dyDescent="0.2">
      <c r="A5">
        <v>20404</v>
      </c>
      <c r="B5">
        <v>11424</v>
      </c>
      <c r="C5" t="s">
        <v>37</v>
      </c>
      <c r="D5">
        <v>55104</v>
      </c>
      <c r="E5" s="11" t="s">
        <v>34</v>
      </c>
      <c r="F5" t="s">
        <v>44</v>
      </c>
    </row>
    <row r="6" spans="1:6" x14ac:dyDescent="0.2">
      <c r="A6">
        <v>20505</v>
      </c>
      <c r="B6">
        <v>22134</v>
      </c>
      <c r="C6" t="s">
        <v>38</v>
      </c>
      <c r="D6">
        <v>55106</v>
      </c>
      <c r="E6" s="11" t="s">
        <v>34</v>
      </c>
      <c r="F6" t="s">
        <v>45</v>
      </c>
    </row>
    <row r="7" spans="1:6" x14ac:dyDescent="0.2">
      <c r="A7">
        <v>20606</v>
      </c>
      <c r="B7">
        <v>23145</v>
      </c>
      <c r="C7" t="s">
        <v>39</v>
      </c>
      <c r="D7">
        <v>55102</v>
      </c>
      <c r="E7" s="11" t="s">
        <v>34</v>
      </c>
      <c r="F7" t="s">
        <v>46</v>
      </c>
    </row>
    <row r="8" spans="1:6" x14ac:dyDescent="0.2">
      <c r="A8">
        <v>20707</v>
      </c>
      <c r="B8">
        <v>15732</v>
      </c>
      <c r="C8" t="s">
        <v>40</v>
      </c>
      <c r="D8">
        <v>55103</v>
      </c>
      <c r="E8" s="11" t="s">
        <v>34</v>
      </c>
      <c r="F8" t="s">
        <v>47</v>
      </c>
    </row>
    <row r="9" spans="1:6" x14ac:dyDescent="0.2">
      <c r="A9">
        <v>20808</v>
      </c>
      <c r="B9">
        <v>12515</v>
      </c>
      <c r="C9" t="s">
        <v>41</v>
      </c>
      <c r="D9">
        <v>55103</v>
      </c>
      <c r="E9" s="11" t="s">
        <v>34</v>
      </c>
      <c r="F9" t="s">
        <v>48</v>
      </c>
    </row>
    <row r="10" spans="1:6" x14ac:dyDescent="0.2">
      <c r="A10">
        <v>20909</v>
      </c>
      <c r="B10">
        <v>12356</v>
      </c>
      <c r="C10" t="s">
        <v>37</v>
      </c>
      <c r="D10">
        <v>55104</v>
      </c>
      <c r="E10" s="11" t="s">
        <v>34</v>
      </c>
      <c r="F10" t="s">
        <v>49</v>
      </c>
    </row>
    <row r="11" spans="1:6" x14ac:dyDescent="0.2">
      <c r="A11">
        <v>30202</v>
      </c>
      <c r="B11">
        <v>13342</v>
      </c>
      <c r="C11" t="s">
        <v>64</v>
      </c>
      <c r="D11">
        <v>55106</v>
      </c>
      <c r="E11" s="10" t="s">
        <v>34</v>
      </c>
      <c r="F11" t="s">
        <v>67</v>
      </c>
    </row>
    <row r="12" spans="1:6" x14ac:dyDescent="0.2">
      <c r="A12">
        <v>30303</v>
      </c>
      <c r="B12">
        <v>12345</v>
      </c>
      <c r="C12" t="s">
        <v>65</v>
      </c>
      <c r="D12">
        <v>55106</v>
      </c>
      <c r="E12" s="10" t="s">
        <v>34</v>
      </c>
      <c r="F12" t="s">
        <v>66</v>
      </c>
    </row>
    <row r="13" spans="1:6" x14ac:dyDescent="0.2">
      <c r="A13">
        <v>30404</v>
      </c>
      <c r="B13">
        <v>23146</v>
      </c>
      <c r="C13" t="s">
        <v>68</v>
      </c>
      <c r="D13">
        <v>55106</v>
      </c>
      <c r="E13" s="10" t="s">
        <v>34</v>
      </c>
      <c r="F13" t="s">
        <v>69</v>
      </c>
    </row>
    <row r="14" spans="1:6" x14ac:dyDescent="0.2">
      <c r="A14">
        <v>30505</v>
      </c>
      <c r="B14">
        <v>31234</v>
      </c>
      <c r="C14" t="s">
        <v>70</v>
      </c>
      <c r="D14">
        <v>55103</v>
      </c>
      <c r="E14" s="10" t="s">
        <v>34</v>
      </c>
      <c r="F14" t="s">
        <v>71</v>
      </c>
    </row>
    <row r="15" spans="1:6" x14ac:dyDescent="0.2">
      <c r="A15">
        <v>30606</v>
      </c>
      <c r="B15">
        <v>12357</v>
      </c>
      <c r="C15" t="s">
        <v>72</v>
      </c>
      <c r="D15">
        <v>55103</v>
      </c>
      <c r="E15" s="10" t="s">
        <v>34</v>
      </c>
      <c r="F15" t="s">
        <v>73</v>
      </c>
    </row>
    <row r="16" spans="1:6" x14ac:dyDescent="0.2">
      <c r="A16">
        <v>30707</v>
      </c>
      <c r="B16">
        <v>21451</v>
      </c>
      <c r="C16" t="s">
        <v>74</v>
      </c>
      <c r="D16">
        <v>55103</v>
      </c>
      <c r="E16" s="10" t="s">
        <v>34</v>
      </c>
      <c r="F16" t="s">
        <v>75</v>
      </c>
    </row>
    <row r="17" spans="1:6" x14ac:dyDescent="0.2">
      <c r="A17">
        <v>30808</v>
      </c>
      <c r="B17">
        <v>31245</v>
      </c>
      <c r="C17" t="s">
        <v>76</v>
      </c>
      <c r="D17">
        <v>55106</v>
      </c>
      <c r="E17" s="10" t="s">
        <v>34</v>
      </c>
      <c r="F17" t="s">
        <v>77</v>
      </c>
    </row>
    <row r="18" spans="1:6" x14ac:dyDescent="0.2">
      <c r="A18">
        <v>30909</v>
      </c>
      <c r="B18">
        <v>12341</v>
      </c>
      <c r="C18" t="s">
        <v>78</v>
      </c>
      <c r="D18">
        <v>55106</v>
      </c>
      <c r="E18" s="10" t="s">
        <v>34</v>
      </c>
      <c r="F18" t="s">
        <v>79</v>
      </c>
    </row>
    <row r="19" spans="1:6" x14ac:dyDescent="0.2">
      <c r="A19">
        <v>31101</v>
      </c>
      <c r="B19">
        <v>14524</v>
      </c>
      <c r="C19" t="s">
        <v>80</v>
      </c>
      <c r="D19">
        <v>55106</v>
      </c>
      <c r="E19" s="10" t="s">
        <v>34</v>
      </c>
      <c r="F19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B0BA-4CD0-1743-8922-C27106830302}">
  <dimension ref="A1:F19"/>
  <sheetViews>
    <sheetView tabSelected="1" workbookViewId="0">
      <selection activeCell="F4" sqref="F4"/>
    </sheetView>
  </sheetViews>
  <sheetFormatPr baseColWidth="10" defaultRowHeight="16" x14ac:dyDescent="0.2"/>
  <cols>
    <col min="3" max="3" width="20.6640625" bestFit="1" customWidth="1"/>
    <col min="4" max="4" width="7.33203125" bestFit="1" customWidth="1"/>
    <col min="6" max="6" width="13.83203125" bestFit="1" customWidth="1"/>
  </cols>
  <sheetData>
    <row r="1" spans="1:6" x14ac:dyDescent="0.2">
      <c r="A1" t="s">
        <v>170</v>
      </c>
      <c r="B1" t="s">
        <v>142</v>
      </c>
      <c r="C1" t="s">
        <v>171</v>
      </c>
      <c r="D1" t="s">
        <v>172</v>
      </c>
      <c r="E1" t="s">
        <v>173</v>
      </c>
      <c r="F1" t="s">
        <v>174</v>
      </c>
    </row>
    <row r="2" spans="1:6" x14ac:dyDescent="0.2">
      <c r="B2">
        <v>11231</v>
      </c>
      <c r="C2" t="s">
        <v>32</v>
      </c>
      <c r="D2">
        <v>55106</v>
      </c>
      <c r="E2" s="11" t="s">
        <v>34</v>
      </c>
      <c r="F2" t="s">
        <v>175</v>
      </c>
    </row>
    <row r="3" spans="1:6" x14ac:dyDescent="0.2">
      <c r="B3">
        <v>13422</v>
      </c>
      <c r="C3" t="s">
        <v>35</v>
      </c>
      <c r="D3">
        <v>55106</v>
      </c>
      <c r="E3" s="11" t="s">
        <v>34</v>
      </c>
      <c r="F3" t="s">
        <v>176</v>
      </c>
    </row>
    <row r="4" spans="1:6" x14ac:dyDescent="0.2">
      <c r="B4">
        <v>55673</v>
      </c>
      <c r="C4" t="s">
        <v>36</v>
      </c>
      <c r="D4">
        <v>55106</v>
      </c>
      <c r="E4" s="11" t="s">
        <v>34</v>
      </c>
      <c r="F4" t="s">
        <v>43</v>
      </c>
    </row>
    <row r="5" spans="1:6" x14ac:dyDescent="0.2">
      <c r="B5">
        <v>11424</v>
      </c>
      <c r="C5" t="s">
        <v>37</v>
      </c>
      <c r="D5">
        <v>55104</v>
      </c>
      <c r="E5" s="11" t="s">
        <v>34</v>
      </c>
      <c r="F5" t="s">
        <v>178</v>
      </c>
    </row>
    <row r="6" spans="1:6" x14ac:dyDescent="0.2">
      <c r="B6">
        <v>22134</v>
      </c>
      <c r="C6" t="s">
        <v>38</v>
      </c>
      <c r="D6">
        <v>55106</v>
      </c>
      <c r="E6" s="11" t="s">
        <v>34</v>
      </c>
      <c r="F6" t="s">
        <v>177</v>
      </c>
    </row>
    <row r="7" spans="1:6" x14ac:dyDescent="0.2">
      <c r="B7">
        <v>23145</v>
      </c>
      <c r="C7" t="s">
        <v>39</v>
      </c>
      <c r="D7">
        <v>55102</v>
      </c>
      <c r="E7" s="11" t="s">
        <v>34</v>
      </c>
      <c r="F7" t="s">
        <v>46</v>
      </c>
    </row>
    <row r="8" spans="1:6" x14ac:dyDescent="0.2">
      <c r="B8">
        <v>15732</v>
      </c>
      <c r="C8" t="s">
        <v>40</v>
      </c>
      <c r="D8">
        <v>55103</v>
      </c>
      <c r="E8" s="11" t="s">
        <v>34</v>
      </c>
      <c r="F8" t="s">
        <v>47</v>
      </c>
    </row>
    <row r="9" spans="1:6" x14ac:dyDescent="0.2">
      <c r="B9">
        <v>12515</v>
      </c>
      <c r="C9" t="s">
        <v>41</v>
      </c>
      <c r="D9">
        <v>55103</v>
      </c>
      <c r="E9" s="11" t="s">
        <v>34</v>
      </c>
      <c r="F9" t="s">
        <v>48</v>
      </c>
    </row>
    <row r="10" spans="1:6" x14ac:dyDescent="0.2">
      <c r="B10">
        <v>12356</v>
      </c>
      <c r="C10" t="s">
        <v>37</v>
      </c>
      <c r="D10">
        <v>55104</v>
      </c>
      <c r="E10" s="11" t="s">
        <v>34</v>
      </c>
      <c r="F10" t="s">
        <v>49</v>
      </c>
    </row>
    <row r="11" spans="1:6" x14ac:dyDescent="0.2">
      <c r="B11">
        <v>13342</v>
      </c>
      <c r="C11" t="s">
        <v>64</v>
      </c>
      <c r="D11">
        <v>55106</v>
      </c>
      <c r="E11" s="10" t="s">
        <v>34</v>
      </c>
      <c r="F11" t="s">
        <v>67</v>
      </c>
    </row>
    <row r="12" spans="1:6" x14ac:dyDescent="0.2">
      <c r="B12">
        <v>12345</v>
      </c>
      <c r="C12" t="s">
        <v>65</v>
      </c>
      <c r="D12">
        <v>55106</v>
      </c>
      <c r="E12" s="10" t="s">
        <v>34</v>
      </c>
      <c r="F12" t="s">
        <v>66</v>
      </c>
    </row>
    <row r="13" spans="1:6" x14ac:dyDescent="0.2">
      <c r="B13">
        <v>23146</v>
      </c>
      <c r="C13" t="s">
        <v>68</v>
      </c>
      <c r="D13">
        <v>55106</v>
      </c>
      <c r="E13" s="10" t="s">
        <v>34</v>
      </c>
      <c r="F13" t="s">
        <v>69</v>
      </c>
    </row>
    <row r="14" spans="1:6" x14ac:dyDescent="0.2">
      <c r="B14">
        <v>31234</v>
      </c>
      <c r="C14" t="s">
        <v>70</v>
      </c>
      <c r="D14">
        <v>55103</v>
      </c>
      <c r="E14" s="10" t="s">
        <v>34</v>
      </c>
      <c r="F14" t="s">
        <v>71</v>
      </c>
    </row>
    <row r="15" spans="1:6" x14ac:dyDescent="0.2">
      <c r="B15">
        <v>12357</v>
      </c>
      <c r="C15" t="s">
        <v>72</v>
      </c>
      <c r="D15">
        <v>55103</v>
      </c>
      <c r="E15" s="10" t="s">
        <v>34</v>
      </c>
      <c r="F15" t="s">
        <v>73</v>
      </c>
    </row>
    <row r="16" spans="1:6" x14ac:dyDescent="0.2">
      <c r="B16">
        <v>21451</v>
      </c>
      <c r="C16" t="s">
        <v>74</v>
      </c>
      <c r="D16">
        <v>55103</v>
      </c>
      <c r="E16" s="10" t="s">
        <v>34</v>
      </c>
      <c r="F16" t="s">
        <v>75</v>
      </c>
    </row>
    <row r="17" spans="2:6" x14ac:dyDescent="0.2">
      <c r="B17">
        <v>31245</v>
      </c>
      <c r="C17" t="s">
        <v>76</v>
      </c>
      <c r="D17">
        <v>55106</v>
      </c>
      <c r="E17" s="10" t="s">
        <v>34</v>
      </c>
      <c r="F17" t="s">
        <v>77</v>
      </c>
    </row>
    <row r="18" spans="2:6" x14ac:dyDescent="0.2">
      <c r="B18">
        <v>12341</v>
      </c>
      <c r="C18" t="s">
        <v>78</v>
      </c>
      <c r="D18">
        <v>55106</v>
      </c>
      <c r="E18" s="10" t="s">
        <v>34</v>
      </c>
      <c r="F18" t="s">
        <v>79</v>
      </c>
    </row>
    <row r="19" spans="2:6" x14ac:dyDescent="0.2">
      <c r="B19">
        <v>14524</v>
      </c>
      <c r="C19" t="s">
        <v>80</v>
      </c>
      <c r="D19">
        <v>55106</v>
      </c>
      <c r="E19" s="10" t="s">
        <v>34</v>
      </c>
      <c r="F1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</vt:lpstr>
      <vt:lpstr>Membership</vt:lpstr>
      <vt:lpstr>Person</vt:lpstr>
      <vt:lpstr>Payment</vt:lpstr>
      <vt:lpstr>Order</vt:lpstr>
      <vt:lpstr>Role</vt:lpstr>
      <vt:lpstr>Employee</vt:lpstr>
      <vt:lpstr>Record</vt:lpstr>
      <vt:lpstr>Prior_Address</vt:lpstr>
      <vt:lpstr>Products</vt:lpstr>
      <vt:lpstr>Vegetables</vt:lpstr>
      <vt:lpstr>Fruits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2019-11-10T20:54:28Z</cp:lastPrinted>
  <dcterms:created xsi:type="dcterms:W3CDTF">2019-09-15T23:47:07Z</dcterms:created>
  <dcterms:modified xsi:type="dcterms:W3CDTF">2019-11-18T23:16:01Z</dcterms:modified>
</cp:coreProperties>
</file>