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huachenqin/Dropbox/JHU Finmath/2015 Fall Semester/Financial Computing in C++/Homework/HW6/"/>
    </mc:Choice>
  </mc:AlternateContent>
  <bookViews>
    <workbookView xWindow="3580" yWindow="460" windowWidth="2114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1" l="1"/>
  <c r="M22" i="1"/>
  <c r="M13" i="1"/>
  <c r="M7" i="1"/>
  <c r="M4" i="1"/>
  <c r="H6" i="1"/>
  <c r="M2" i="1"/>
  <c r="I3" i="1"/>
  <c r="I4" i="1"/>
  <c r="I5" i="1"/>
  <c r="I2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<sst xmlns="http://schemas.openxmlformats.org/spreadsheetml/2006/main" count="122" uniqueCount="81">
  <si>
    <t>Name</t>
  </si>
  <si>
    <t>Coupon (in %)</t>
  </si>
  <si>
    <t>Maturity</t>
  </si>
  <si>
    <t>Price</t>
  </si>
  <si>
    <t>1-months</t>
  </si>
  <si>
    <t>3-months</t>
  </si>
  <si>
    <t>6-months</t>
  </si>
  <si>
    <t>1-year</t>
  </si>
  <si>
    <t>2-year</t>
  </si>
  <si>
    <t>3-year</t>
  </si>
  <si>
    <t>5-year</t>
  </si>
  <si>
    <t>7-year</t>
  </si>
  <si>
    <t>10-year</t>
  </si>
  <si>
    <t>30-year</t>
  </si>
  <si>
    <t>Trade Date</t>
  </si>
  <si>
    <t>Last Coupon Date</t>
  </si>
  <si>
    <t>N/A</t>
  </si>
  <si>
    <t>Dirty Price</t>
  </si>
  <si>
    <t>Spot Rate</t>
  </si>
  <si>
    <t>Maturity in Years</t>
  </si>
  <si>
    <t>Year</t>
  </si>
  <si>
    <t>1.5-year</t>
  </si>
  <si>
    <t>2.5-year</t>
  </si>
  <si>
    <t>4.5-year</t>
  </si>
  <si>
    <t>4-year</t>
  </si>
  <si>
    <t>3.5-year</t>
  </si>
  <si>
    <t>Extrapolation 1</t>
  </si>
  <si>
    <t>Extrapolation 2</t>
  </si>
  <si>
    <t>Extrapolation 3</t>
  </si>
  <si>
    <t>Extrapolation 4</t>
  </si>
  <si>
    <t>Linear Extrapolation</t>
  </si>
  <si>
    <t>6.5-year</t>
  </si>
  <si>
    <t>6-year</t>
  </si>
  <si>
    <t>5.5-year</t>
  </si>
  <si>
    <t>Extrapolation 5</t>
  </si>
  <si>
    <t>9.5-year</t>
  </si>
  <si>
    <t>9-year</t>
  </si>
  <si>
    <t>8.5-year</t>
  </si>
  <si>
    <t>8-year</t>
  </si>
  <si>
    <t>7.5-year</t>
  </si>
  <si>
    <t>Extrapolation 6</t>
  </si>
  <si>
    <t>29.5-year</t>
  </si>
  <si>
    <t>29-year</t>
  </si>
  <si>
    <t>28.5-year</t>
  </si>
  <si>
    <t>28-year</t>
  </si>
  <si>
    <t>27.5-year</t>
  </si>
  <si>
    <t>27-year</t>
  </si>
  <si>
    <t>26.5-year</t>
  </si>
  <si>
    <t>26-year</t>
  </si>
  <si>
    <t>25.5-year</t>
  </si>
  <si>
    <t>25-year</t>
  </si>
  <si>
    <t>24.5-year</t>
  </si>
  <si>
    <t>24-year</t>
  </si>
  <si>
    <t>23.5-year</t>
  </si>
  <si>
    <t>23-year</t>
  </si>
  <si>
    <t>22.5-year</t>
  </si>
  <si>
    <t>22-year</t>
  </si>
  <si>
    <t>21.5-year</t>
  </si>
  <si>
    <t>21-year</t>
  </si>
  <si>
    <t>20.5-year</t>
  </si>
  <si>
    <t>20-year</t>
  </si>
  <si>
    <t>19.5-year</t>
  </si>
  <si>
    <t>19-year</t>
  </si>
  <si>
    <t>18.5-year</t>
  </si>
  <si>
    <t>18-year</t>
  </si>
  <si>
    <t>17.5-year</t>
  </si>
  <si>
    <t>17-year</t>
  </si>
  <si>
    <t>16.5-year</t>
  </si>
  <si>
    <t>16-year</t>
  </si>
  <si>
    <t>15.5-year</t>
  </si>
  <si>
    <t>15-year</t>
  </si>
  <si>
    <t>14.5-year</t>
  </si>
  <si>
    <t>14-year</t>
  </si>
  <si>
    <t>13.5-year</t>
  </si>
  <si>
    <t>13-year</t>
  </si>
  <si>
    <t>12.5-year</t>
  </si>
  <si>
    <t>12-year</t>
  </si>
  <si>
    <t>11.5-year</t>
  </si>
  <si>
    <t>11-year</t>
  </si>
  <si>
    <t>10.5-year</t>
  </si>
  <si>
    <t>Spot Rate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</si>
</sst>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 (Body)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 Interest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Spot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Sheet1!$A$16:$A$76</c:f>
              <c:numCache>
                <c:formatCode>General</c:formatCode>
                <c:ptCount val="6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</c:numCache>
            </c:numRef>
          </c:xVal>
          <c:yVal>
            <c:numRef>
              <c:f>Sheet1!$B$16:$B$76</c:f>
              <c:numCache>
                <c:formatCode>0.0000%</c:formatCode>
                <c:ptCount val="61"/>
                <c:pt idx="0">
                  <c:v>0.0</c:v>
                </c:pt>
                <c:pt idx="1">
                  <c:v>0.000797925850298948</c:v>
                </c:pt>
                <c:pt idx="2">
                  <c:v>0.00244312897896607</c:v>
                </c:pt>
                <c:pt idx="3">
                  <c:v>0.00451665</c:v>
                </c:pt>
                <c:pt idx="4">
                  <c:v>0.00625990776057861</c:v>
                </c:pt>
                <c:pt idx="5">
                  <c:v>0.00703745</c:v>
                </c:pt>
                <c:pt idx="6">
                  <c:v>0.00779207790893723</c:v>
                </c:pt>
                <c:pt idx="7">
                  <c:v>0.00917235</c:v>
                </c:pt>
                <c:pt idx="8">
                  <c:v>0.010695</c:v>
                </c:pt>
                <c:pt idx="9">
                  <c:v>0.0122465</c:v>
                </c:pt>
                <c:pt idx="10">
                  <c:v>0.0137406281073278</c:v>
                </c:pt>
                <c:pt idx="11">
                  <c:v>0.0148188</c:v>
                </c:pt>
                <c:pt idx="12">
                  <c:v>0.0158204</c:v>
                </c:pt>
                <c:pt idx="13">
                  <c:v>0.0167868</c:v>
                </c:pt>
                <c:pt idx="14">
                  <c:v>0.0177040023169697</c:v>
                </c:pt>
                <c:pt idx="15">
                  <c:v>0.0182376</c:v>
                </c:pt>
                <c:pt idx="16">
                  <c:v>0.0187462</c:v>
                </c:pt>
                <c:pt idx="17">
                  <c:v>0.0192458</c:v>
                </c:pt>
                <c:pt idx="18">
                  <c:v>0.019738</c:v>
                </c:pt>
                <c:pt idx="19">
                  <c:v>0.0202244</c:v>
                </c:pt>
                <c:pt idx="20">
                  <c:v>0.0205750928873433</c:v>
                </c:pt>
                <c:pt idx="21">
                  <c:v>0.0208327</c:v>
                </c:pt>
                <c:pt idx="22">
                  <c:v>0.0210317</c:v>
                </c:pt>
                <c:pt idx="23">
                  <c:v>0.0212281</c:v>
                </c:pt>
                <c:pt idx="24">
                  <c:v>0.0214219</c:v>
                </c:pt>
                <c:pt idx="25">
                  <c:v>0.0216131</c:v>
                </c:pt>
                <c:pt idx="26">
                  <c:v>0.0218018</c:v>
                </c:pt>
                <c:pt idx="27">
                  <c:v>0.0219881</c:v>
                </c:pt>
                <c:pt idx="28">
                  <c:v>0.0221721</c:v>
                </c:pt>
                <c:pt idx="29">
                  <c:v>0.0223538</c:v>
                </c:pt>
                <c:pt idx="30">
                  <c:v>0.0225333</c:v>
                </c:pt>
                <c:pt idx="31">
                  <c:v>0.0227106</c:v>
                </c:pt>
                <c:pt idx="32">
                  <c:v>0.0228859</c:v>
                </c:pt>
                <c:pt idx="33">
                  <c:v>0.0230593</c:v>
                </c:pt>
                <c:pt idx="34">
                  <c:v>0.0232307</c:v>
                </c:pt>
                <c:pt idx="35">
                  <c:v>0.0234002</c:v>
                </c:pt>
                <c:pt idx="36">
                  <c:v>0.023568</c:v>
                </c:pt>
                <c:pt idx="37">
                  <c:v>0.0237341</c:v>
                </c:pt>
                <c:pt idx="38">
                  <c:v>0.0238986</c:v>
                </c:pt>
                <c:pt idx="39">
                  <c:v>0.0240615</c:v>
                </c:pt>
                <c:pt idx="40">
                  <c:v>0.024223</c:v>
                </c:pt>
                <c:pt idx="41">
                  <c:v>0.024383</c:v>
                </c:pt>
                <c:pt idx="42">
                  <c:v>0.0245417</c:v>
                </c:pt>
                <c:pt idx="43">
                  <c:v>0.0246991</c:v>
                </c:pt>
                <c:pt idx="44">
                  <c:v>0.0248553</c:v>
                </c:pt>
                <c:pt idx="45">
                  <c:v>0.0250104</c:v>
                </c:pt>
                <c:pt idx="46">
                  <c:v>0.0251644</c:v>
                </c:pt>
                <c:pt idx="47">
                  <c:v>0.0253175</c:v>
                </c:pt>
                <c:pt idx="48">
                  <c:v>0.0254696</c:v>
                </c:pt>
                <c:pt idx="49">
                  <c:v>0.0256209</c:v>
                </c:pt>
                <c:pt idx="50">
                  <c:v>0.0257714</c:v>
                </c:pt>
                <c:pt idx="51">
                  <c:v>0.0259212</c:v>
                </c:pt>
                <c:pt idx="52">
                  <c:v>0.0260704</c:v>
                </c:pt>
                <c:pt idx="53">
                  <c:v>0.0262191</c:v>
                </c:pt>
                <c:pt idx="54">
                  <c:v>0.0263673</c:v>
                </c:pt>
                <c:pt idx="55">
                  <c:v>0.026515</c:v>
                </c:pt>
                <c:pt idx="56">
                  <c:v>0.0266624</c:v>
                </c:pt>
                <c:pt idx="57">
                  <c:v>0.0268096</c:v>
                </c:pt>
                <c:pt idx="58">
                  <c:v>0.0269565</c:v>
                </c:pt>
                <c:pt idx="59">
                  <c:v>0.0271033</c:v>
                </c:pt>
                <c:pt idx="60">
                  <c:v>0.027214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55472"/>
        <c:axId val="-2135074272"/>
      </c:scatterChart>
      <c:valAx>
        <c:axId val="-21127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74272"/>
        <c:crosses val="autoZero"/>
        <c:crossBetween val="midCat"/>
      </c:valAx>
      <c:valAx>
        <c:axId val="-21350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469899</xdr:colOff>
      <xdr:row>20</xdr:row>
      <xdr:rowOff>25400</xdr:rowOff>
    </xdr:from>
    <xdr:to>
      <xdr:col>8</xdr:col>
      <xdr:colOff>1045632</xdr:colOff>
      <xdr:row>41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showRuler="0" topLeftCell="A51" workbookViewId="0">
      <selection activeCell="F47" sqref="F47"/>
    </sheetView>
  </sheetViews>
  <sheetFormatPr baseColWidth="10" defaultColWidth="14.1640625" defaultRowHeight="16" x14ac:dyDescent="0.2"/>
  <cols>
    <col min="1" max="3" width="14.1640625" style="1"/>
    <col min="4" max="4" width="16.83203125" style="1" customWidth="1"/>
    <col min="5" max="5" width="16.1640625" style="1" customWidth="1"/>
    <col min="6" max="7" width="14.1640625" style="1"/>
    <col min="8" max="8" width="15" style="1" customWidth="1"/>
    <col min="9" max="9" width="14.1640625" style="7"/>
    <col min="10" max="10" width="17.5" style="12" customWidth="1"/>
    <col min="11" max="11" width="14.1640625" style="1"/>
    <col min="12" max="12" width="14.1640625" style="6"/>
    <col min="13" max="13" width="17.5" style="1" bestFit="1" customWidth="1"/>
  </cols>
  <sheetData>
    <row r="1" spans="1:13" x14ac:dyDescent="0.2">
      <c r="A1" s="8" t="s">
        <v>0</v>
      </c>
      <c r="B1" s="8" t="s">
        <v>1</v>
      </c>
      <c r="C1" s="8" t="s">
        <v>2</v>
      </c>
      <c r="D1" s="8" t="s">
        <v>19</v>
      </c>
      <c r="E1" s="8" t="s">
        <v>15</v>
      </c>
      <c r="F1" s="8" t="s">
        <v>14</v>
      </c>
      <c r="G1" s="8" t="s">
        <v>3</v>
      </c>
      <c r="H1" s="8" t="s">
        <v>17</v>
      </c>
      <c r="I1" s="9" t="s">
        <v>18</v>
      </c>
      <c r="J1" s="10"/>
      <c r="K1" s="1" t="s">
        <v>20</v>
      </c>
      <c r="L1" s="6" t="s">
        <v>18</v>
      </c>
      <c r="M1" s="1" t="s">
        <v>30</v>
      </c>
    </row>
    <row r="2" spans="1:13" x14ac:dyDescent="0.2">
      <c r="A2" s="1" t="s">
        <v>4</v>
      </c>
      <c r="B2" s="1">
        <v>0</v>
      </c>
      <c r="C2" s="2">
        <v>42313</v>
      </c>
      <c r="D2" s="5">
        <v>7.9500000000000001E-2</v>
      </c>
      <c r="E2" s="2" t="s">
        <v>16</v>
      </c>
      <c r="F2" s="2">
        <v>42284</v>
      </c>
      <c r="G2" s="3">
        <v>100</v>
      </c>
      <c r="H2" s="3">
        <v>100</v>
      </c>
      <c r="I2" s="6">
        <f>1/D2*LN(100/H2)</f>
        <v>0</v>
      </c>
      <c r="J2" s="11" t="s">
        <v>26</v>
      </c>
      <c r="K2" s="1" t="s">
        <v>8</v>
      </c>
      <c r="L2" s="6">
        <v>6.3119442929494927E-3</v>
      </c>
      <c r="M2" s="1">
        <f>B6/2*(EXP(-I4*D4)+EXP(-I5*D5)+EXP((-I5+L2)/2*1.5)+EXP(-L2*D6))+100*EXP(-L2*D6)-H6</f>
        <v>-9.3488845465117265E-6</v>
      </c>
    </row>
    <row r="3" spans="1:13" x14ac:dyDescent="0.2">
      <c r="A3" s="1" t="s">
        <v>5</v>
      </c>
      <c r="B3" s="1">
        <v>0</v>
      </c>
      <c r="C3" s="2">
        <v>42376</v>
      </c>
      <c r="D3" s="5">
        <v>0.25209999999999999</v>
      </c>
      <c r="E3" s="2" t="s">
        <v>16</v>
      </c>
      <c r="F3" s="2">
        <v>42284</v>
      </c>
      <c r="G3" s="3">
        <v>100</v>
      </c>
      <c r="H3" s="3">
        <v>100</v>
      </c>
      <c r="I3" s="6">
        <f t="shared" ref="I3:I6" si="0">1/D3*LN(100/H3)</f>
        <v>0</v>
      </c>
      <c r="K3" s="1" t="s">
        <v>21</v>
      </c>
      <c r="L3" s="6">
        <v>4.48461E-3</v>
      </c>
    </row>
    <row r="4" spans="1:13" x14ac:dyDescent="0.2">
      <c r="A4" s="1" t="s">
        <v>6</v>
      </c>
      <c r="B4" s="1">
        <v>0</v>
      </c>
      <c r="C4" s="2">
        <v>42467</v>
      </c>
      <c r="D4" s="5">
        <v>0.50139999999999996</v>
      </c>
      <c r="E4" s="2" t="s">
        <v>16</v>
      </c>
      <c r="F4" s="2">
        <v>42284</v>
      </c>
      <c r="G4" s="3">
        <v>99.96</v>
      </c>
      <c r="H4" s="3">
        <v>99.96</v>
      </c>
      <c r="I4" s="6">
        <f t="shared" si="0"/>
        <v>7.9792585029894801E-4</v>
      </c>
      <c r="J4" s="11" t="s">
        <v>27</v>
      </c>
      <c r="K4" s="1" t="s">
        <v>9</v>
      </c>
      <c r="L4" s="6">
        <v>7.7920779089372281E-3</v>
      </c>
      <c r="M4" s="1">
        <f>B7/2*(EXP(-I4*D4)+EXP(-D5*I5)*EXP(-1.5*L3)+EXP(-D6*I6)+EXP(-2.5*(I6+L4)/2)+EXP(-D7*L4))+100*EXP(-D7*L4)-H7</f>
        <v>-1.7592751362371928E-6</v>
      </c>
    </row>
    <row r="5" spans="1:13" x14ac:dyDescent="0.2">
      <c r="A5" s="1" t="s">
        <v>7</v>
      </c>
      <c r="B5" s="1">
        <v>0</v>
      </c>
      <c r="C5" s="2">
        <v>42628</v>
      </c>
      <c r="D5" s="5">
        <v>0.9425</v>
      </c>
      <c r="E5" s="2" t="s">
        <v>16</v>
      </c>
      <c r="F5" s="2">
        <v>42284</v>
      </c>
      <c r="G5" s="3">
        <v>99.77</v>
      </c>
      <c r="H5" s="3">
        <v>99.77</v>
      </c>
      <c r="I5" s="6">
        <f t="shared" si="0"/>
        <v>2.4431289789660685E-3</v>
      </c>
      <c r="K5" s="1" t="s">
        <v>22</v>
      </c>
      <c r="L5" s="6">
        <v>7.0599599999999997E-3</v>
      </c>
    </row>
    <row r="6" spans="1:13" x14ac:dyDescent="0.2">
      <c r="A6" s="1" t="s">
        <v>8</v>
      </c>
      <c r="B6" s="4">
        <v>0.625</v>
      </c>
      <c r="C6" s="2">
        <v>43008</v>
      </c>
      <c r="D6" s="5">
        <v>1.9836</v>
      </c>
      <c r="E6" s="2">
        <v>42277</v>
      </c>
      <c r="F6" s="2">
        <v>42284</v>
      </c>
      <c r="G6" s="3">
        <v>99.99</v>
      </c>
      <c r="H6" s="3">
        <f>G6+(F6-E6)/183*B6/2</f>
        <v>100.00195355191256</v>
      </c>
      <c r="I6" s="6">
        <v>6.2599077605786108E-3</v>
      </c>
      <c r="K6" s="1" t="s">
        <v>21</v>
      </c>
      <c r="L6" s="6">
        <v>4.5109800000000004E-3</v>
      </c>
    </row>
    <row r="7" spans="1:13" x14ac:dyDescent="0.2">
      <c r="A7" s="1" t="s">
        <v>9</v>
      </c>
      <c r="B7" s="4">
        <v>0.875</v>
      </c>
      <c r="C7" s="2">
        <v>43388</v>
      </c>
      <c r="D7" s="5">
        <v>3.0247000000000002</v>
      </c>
      <c r="E7" s="2">
        <v>42292</v>
      </c>
      <c r="F7" s="2">
        <v>42284</v>
      </c>
      <c r="G7" s="3">
        <v>99.85</v>
      </c>
      <c r="H7" s="3">
        <f t="shared" ref="H7:H11" si="1">G7+(F7-E7)/183*B7/2</f>
        <v>99.830874316939884</v>
      </c>
      <c r="I7" s="6">
        <v>7.7920779089372299E-3</v>
      </c>
      <c r="J7" s="11" t="s">
        <v>28</v>
      </c>
      <c r="K7" s="1" t="s">
        <v>10</v>
      </c>
      <c r="L7" s="6">
        <v>1.3740628107327828E-2</v>
      </c>
      <c r="M7" s="1">
        <f>B8/2*(EXP(-I4*D4)+EXP(-D5*I5)+EXP(-1.5*L6)+EXP(-D6*I6)+EXP(-L5*2.5)+EXP(-I7*D7)+EXP(-3.5*(L7+3*I7)/4)+EXP(-4*(I7+L7)/2)+EXP(-4.5*(3*L7+I7)/4)+EXP(-D8*L7))+100*EXP(-D8*L7)-H8</f>
        <v>2.8104784693994134E-4</v>
      </c>
    </row>
    <row r="8" spans="1:13" x14ac:dyDescent="0.2">
      <c r="A8" s="1" t="s">
        <v>10</v>
      </c>
      <c r="B8" s="4">
        <v>1.375</v>
      </c>
      <c r="C8" s="2">
        <v>44104</v>
      </c>
      <c r="D8" s="5">
        <v>4.9863</v>
      </c>
      <c r="E8" s="2">
        <v>42277</v>
      </c>
      <c r="F8" s="2">
        <v>42284</v>
      </c>
      <c r="G8" s="3">
        <v>100.05</v>
      </c>
      <c r="H8" s="3">
        <f t="shared" si="1"/>
        <v>100.07629781420765</v>
      </c>
      <c r="I8" s="6">
        <v>1.3740628107327828E-2</v>
      </c>
      <c r="K8" s="1" t="s">
        <v>23</v>
      </c>
      <c r="L8" s="6">
        <v>1.22094E-2</v>
      </c>
    </row>
    <row r="9" spans="1:13" x14ac:dyDescent="0.2">
      <c r="A9" s="1" t="s">
        <v>11</v>
      </c>
      <c r="B9" s="4">
        <v>1.75</v>
      </c>
      <c r="C9" s="2">
        <v>44834</v>
      </c>
      <c r="D9" s="5">
        <v>6.9863</v>
      </c>
      <c r="E9" s="2">
        <v>42277</v>
      </c>
      <c r="F9" s="2">
        <v>42284</v>
      </c>
      <c r="G9" s="3">
        <v>100.02</v>
      </c>
      <c r="H9" s="3">
        <f t="shared" si="1"/>
        <v>100.05346994535519</v>
      </c>
      <c r="I9" s="6">
        <v>1.770400231696968E-2</v>
      </c>
      <c r="K9" s="1" t="s">
        <v>24</v>
      </c>
      <c r="L9" s="6">
        <v>1.06581E-2</v>
      </c>
    </row>
    <row r="10" spans="1:13" x14ac:dyDescent="0.2">
      <c r="A10" s="1" t="s">
        <v>12</v>
      </c>
      <c r="B10" s="4">
        <v>2</v>
      </c>
      <c r="C10" s="2">
        <v>45884</v>
      </c>
      <c r="D10" s="5">
        <v>9.8629999999999995</v>
      </c>
      <c r="E10" s="2">
        <v>42231</v>
      </c>
      <c r="F10" s="2">
        <v>42284</v>
      </c>
      <c r="G10" s="3">
        <v>99.45</v>
      </c>
      <c r="H10" s="3">
        <f t="shared" si="1"/>
        <v>99.739617486338801</v>
      </c>
      <c r="I10" s="6">
        <v>2.0575092887343261E-2</v>
      </c>
      <c r="K10" s="1" t="s">
        <v>25</v>
      </c>
      <c r="L10" s="6">
        <v>9.1547099999999999E-3</v>
      </c>
    </row>
    <row r="11" spans="1:13" x14ac:dyDescent="0.2">
      <c r="A11" s="1" t="s">
        <v>13</v>
      </c>
      <c r="B11" s="4">
        <v>2.875</v>
      </c>
      <c r="C11" s="2">
        <v>16664</v>
      </c>
      <c r="D11" s="5">
        <v>29.876999999999999</v>
      </c>
      <c r="E11" s="2">
        <v>42231</v>
      </c>
      <c r="F11" s="2">
        <v>42284</v>
      </c>
      <c r="G11" s="3">
        <v>99.78</v>
      </c>
      <c r="H11" s="3">
        <f t="shared" si="1"/>
        <v>100.19632513661202</v>
      </c>
      <c r="I11" s="6">
        <v>2.7213999999999999E-2</v>
      </c>
      <c r="K11" s="1" t="s">
        <v>22</v>
      </c>
      <c r="L11" s="6">
        <v>7.0413699999999999E-3</v>
      </c>
    </row>
    <row r="12" spans="1:13" x14ac:dyDescent="0.2">
      <c r="K12" s="1" t="s">
        <v>21</v>
      </c>
      <c r="L12" s="6">
        <v>4.5156600000000003E-3</v>
      </c>
    </row>
    <row r="13" spans="1:13" x14ac:dyDescent="0.2">
      <c r="A13" s="13" t="s">
        <v>80</v>
      </c>
      <c r="B13" s="14"/>
      <c r="C13" s="14"/>
      <c r="J13" s="11" t="s">
        <v>29</v>
      </c>
      <c r="K13" s="1" t="s">
        <v>11</v>
      </c>
      <c r="L13" s="6">
        <v>1.770400231696968E-2</v>
      </c>
      <c r="M13" s="1">
        <f>B9/2*(EXP(-D4*I4)+EXP(-D5*I5)+EXP(-1.5*L12)+EXP(-D6*I6)+EXP(-L11*2.5)+EXP(-D7*I7)+EXP(-3.5*L10)+EXP(-4*L9)+EXP(-4.5*L8)+EXP(-I8*D8)+EXP(-5.5*(3*I8+L13)/4)+EXP(-6*(I8+L13)/2)+EXP(-6.5*(3*L13+I8)/4)+EXP(-D9*L13))+100*EXP(-D9*L13)-H9</f>
        <v>1.2689449988556589E-5</v>
      </c>
    </row>
    <row r="14" spans="1:13" x14ac:dyDescent="0.2">
      <c r="A14" s="14"/>
      <c r="B14" s="14"/>
      <c r="C14" s="14"/>
      <c r="K14" s="1" t="s">
        <v>31</v>
      </c>
      <c r="L14" s="6">
        <v>1.67782E-2</v>
      </c>
    </row>
    <row r="15" spans="1:13" x14ac:dyDescent="0.2">
      <c r="A15" s="1" t="s">
        <v>20</v>
      </c>
      <c r="B15" s="1" t="s">
        <v>18</v>
      </c>
      <c r="K15" s="1" t="s">
        <v>32</v>
      </c>
      <c r="L15" s="6">
        <v>1.58113E-2</v>
      </c>
    </row>
    <row r="16" spans="1:13" x14ac:dyDescent="0.2">
      <c r="A16" s="1">
        <v>0</v>
      </c>
      <c r="B16" s="6">
        <v>0</v>
      </c>
      <c r="C16" s="2"/>
      <c r="D16" s="2"/>
      <c r="E16" s="2"/>
      <c r="F16" s="2"/>
      <c r="G16" s="2"/>
      <c r="K16" s="1" t="s">
        <v>33</v>
      </c>
      <c r="L16" s="6">
        <v>1.48139E-2</v>
      </c>
    </row>
    <row r="17" spans="1:13" x14ac:dyDescent="0.2">
      <c r="A17" s="1">
        <v>0.5</v>
      </c>
      <c r="B17" s="6">
        <v>7.9792585029894801E-4</v>
      </c>
      <c r="G17" s="5"/>
      <c r="K17" s="1" t="s">
        <v>23</v>
      </c>
      <c r="L17" s="6">
        <v>1.22487E-2</v>
      </c>
    </row>
    <row r="18" spans="1:13" x14ac:dyDescent="0.2">
      <c r="A18" s="1">
        <v>1</v>
      </c>
      <c r="B18" s="6">
        <v>2.4431289789660685E-3</v>
      </c>
      <c r="K18" s="1" t="s">
        <v>24</v>
      </c>
      <c r="L18" s="6">
        <v>1.06972E-2</v>
      </c>
    </row>
    <row r="19" spans="1:13" x14ac:dyDescent="0.2">
      <c r="A19" s="1">
        <v>1.5</v>
      </c>
      <c r="B19" s="6">
        <v>4.5166499999999997E-3</v>
      </c>
      <c r="K19" s="1" t="s">
        <v>25</v>
      </c>
      <c r="L19" s="6">
        <v>9.1733700000000001E-3</v>
      </c>
    </row>
    <row r="20" spans="1:13" x14ac:dyDescent="0.2">
      <c r="A20" s="1">
        <v>2</v>
      </c>
      <c r="B20" s="6">
        <v>6.2599077605786108E-3</v>
      </c>
      <c r="K20" s="1" t="s">
        <v>22</v>
      </c>
      <c r="L20" s="6">
        <v>7.0372200000000003E-3</v>
      </c>
    </row>
    <row r="21" spans="1:13" x14ac:dyDescent="0.2">
      <c r="A21" s="1">
        <v>2.5</v>
      </c>
      <c r="B21" s="6">
        <v>7.0374499999999998E-3</v>
      </c>
      <c r="K21" s="1" t="s">
        <v>21</v>
      </c>
      <c r="L21" s="6">
        <v>4.5167100000000002E-3</v>
      </c>
    </row>
    <row r="22" spans="1:13" x14ac:dyDescent="0.2">
      <c r="A22" s="1">
        <v>3</v>
      </c>
      <c r="B22" s="6">
        <v>7.7920779089372299E-3</v>
      </c>
      <c r="J22" s="11" t="s">
        <v>34</v>
      </c>
      <c r="K22" s="1" t="s">
        <v>12</v>
      </c>
      <c r="L22" s="6">
        <v>2.0575092887343261E-2</v>
      </c>
      <c r="M22" s="1">
        <f>B10/2*(EXP(-D4*I4)+EXP(-L21*1.5)+EXP(-D5*I5)+EXP(-D6*I6)+EXP(-L20*2.5)+EXP(-D7*I7)+EXP(-3.5*L19)+EXP(-4*L18)+EXP(-4.5*L17)+EXP(-D8*I8)+EXP(-L16*5.5)+EXP(-6*L15)+EXP(-L14*6.5)+EXP(-D9*I9)+EXP(-7.5*(5*I9+L22)/6)+EXP(-8*(4*I9+2*L22)/6)+EXP(-8.5*(3*I9+3*L22)/6)+EXP(-9*(2*I9+4*L22)/6)+EXP(-9.5*(I9+L22*5)/6)+EXP(-D10*L22))+100*EXP(-D10*L22)-H9</f>
        <v>1.0653127873183621E-6</v>
      </c>
    </row>
    <row r="23" spans="1:13" x14ac:dyDescent="0.2">
      <c r="A23" s="1">
        <v>3.5</v>
      </c>
      <c r="B23" s="6">
        <v>9.1723499999999993E-3</v>
      </c>
      <c r="C23" s="6"/>
      <c r="K23" s="1" t="s">
        <v>35</v>
      </c>
      <c r="L23" s="6">
        <v>2.0221800000000002E-2</v>
      </c>
    </row>
    <row r="24" spans="1:13" x14ac:dyDescent="0.2">
      <c r="A24" s="1">
        <v>4</v>
      </c>
      <c r="B24" s="6">
        <v>1.0695E-2</v>
      </c>
      <c r="C24" s="6"/>
      <c r="K24" s="1" t="s">
        <v>36</v>
      </c>
      <c r="L24" s="6">
        <v>1.97337E-2</v>
      </c>
    </row>
    <row r="25" spans="1:13" x14ac:dyDescent="0.2">
      <c r="A25" s="1">
        <v>4.5</v>
      </c>
      <c r="B25" s="6">
        <v>1.22465E-2</v>
      </c>
      <c r="C25" s="6"/>
      <c r="K25" s="1" t="s">
        <v>37</v>
      </c>
      <c r="L25" s="6">
        <v>1.9241600000000001E-2</v>
      </c>
    </row>
    <row r="26" spans="1:13" x14ac:dyDescent="0.2">
      <c r="A26" s="1">
        <v>5</v>
      </c>
      <c r="B26" s="6">
        <v>1.3740628107327828E-2</v>
      </c>
      <c r="K26" s="1" t="s">
        <v>38</v>
      </c>
      <c r="L26" s="6">
        <v>1.8743200000000002E-2</v>
      </c>
    </row>
    <row r="27" spans="1:13" x14ac:dyDescent="0.2">
      <c r="A27" s="1">
        <v>5.5</v>
      </c>
      <c r="B27" s="6">
        <v>1.48188E-2</v>
      </c>
      <c r="K27" s="1" t="s">
        <v>39</v>
      </c>
      <c r="L27" s="6">
        <v>1.8236200000000001E-2</v>
      </c>
    </row>
    <row r="28" spans="1:13" x14ac:dyDescent="0.2">
      <c r="A28" s="1">
        <v>6</v>
      </c>
      <c r="B28" s="6">
        <v>1.5820399999999998E-2</v>
      </c>
      <c r="K28" s="1" t="s">
        <v>31</v>
      </c>
      <c r="L28" s="6">
        <v>1.6787400000000001E-2</v>
      </c>
    </row>
    <row r="29" spans="1:13" x14ac:dyDescent="0.2">
      <c r="A29" s="1">
        <v>6.5</v>
      </c>
      <c r="B29" s="6">
        <v>1.6786800000000001E-2</v>
      </c>
      <c r="K29" s="1" t="s">
        <v>32</v>
      </c>
      <c r="L29" s="6">
        <v>1.5821000000000002E-2</v>
      </c>
    </row>
    <row r="30" spans="1:13" x14ac:dyDescent="0.2">
      <c r="A30" s="1">
        <v>7</v>
      </c>
      <c r="B30" s="6">
        <v>1.770400231696968E-2</v>
      </c>
      <c r="K30" s="1" t="s">
        <v>33</v>
      </c>
      <c r="L30" s="6">
        <v>1.48191E-2</v>
      </c>
    </row>
    <row r="31" spans="1:13" x14ac:dyDescent="0.2">
      <c r="A31" s="1">
        <v>7.5</v>
      </c>
      <c r="B31" s="6">
        <v>1.82376E-2</v>
      </c>
      <c r="K31" s="1" t="s">
        <v>23</v>
      </c>
      <c r="L31" s="6">
        <v>1.22463E-2</v>
      </c>
    </row>
    <row r="32" spans="1:13" x14ac:dyDescent="0.2">
      <c r="A32" s="1">
        <v>8</v>
      </c>
      <c r="B32" s="6">
        <v>1.8746200000000001E-2</v>
      </c>
      <c r="K32" s="1" t="s">
        <v>24</v>
      </c>
      <c r="L32" s="6">
        <v>1.06949E-2</v>
      </c>
    </row>
    <row r="33" spans="1:13" x14ac:dyDescent="0.2">
      <c r="A33" s="1">
        <v>8.5</v>
      </c>
      <c r="B33" s="6">
        <v>1.92458E-2</v>
      </c>
      <c r="K33" s="1" t="s">
        <v>25</v>
      </c>
      <c r="L33" s="6">
        <v>9.1722699999999997E-3</v>
      </c>
    </row>
    <row r="34" spans="1:13" x14ac:dyDescent="0.2">
      <c r="A34" s="1">
        <v>9</v>
      </c>
      <c r="B34" s="6">
        <v>1.9737999999999999E-2</v>
      </c>
      <c r="K34" s="1" t="s">
        <v>22</v>
      </c>
      <c r="L34" s="6">
        <v>7.0374599999999997E-3</v>
      </c>
    </row>
    <row r="35" spans="1:13" x14ac:dyDescent="0.2">
      <c r="A35" s="1">
        <v>9.5</v>
      </c>
      <c r="B35" s="6">
        <v>2.02244E-2</v>
      </c>
      <c r="K35" s="1" t="s">
        <v>21</v>
      </c>
      <c r="L35" s="6">
        <v>4.5166499999999997E-3</v>
      </c>
    </row>
    <row r="36" spans="1:13" x14ac:dyDescent="0.2">
      <c r="A36" s="1">
        <v>10</v>
      </c>
      <c r="B36" s="6">
        <v>2.0575092887343261E-2</v>
      </c>
      <c r="J36" s="11" t="s">
        <v>40</v>
      </c>
      <c r="K36" s="1" t="s">
        <v>13</v>
      </c>
      <c r="L36" s="6">
        <v>2.7213999999999999E-2</v>
      </c>
      <c r="M36" s="1">
        <f>B24/2*(EXP(-D18*I18)+EXP(-L35*1.5)+EXP(-D19*I19)+EXP(-D20*I20)+EXP(-L34*2.5)+EXP(-D21*I21)+EXP(-3.5*L33)+EXP(-4*L32)+EXP(-4.5*L31)+EXP(-D22*I22)+EXP(-L30*5.5)+EXP(-6*L29)+EXP(-L28*6.5)+EXP(-D23*I23)+EXP(-7.5*(5*I23+L36)/6)+EXP(-8*(4*I23+2*L36)/6)+EXP(-8.5*(3*I23+3*L36)/6)+EXP(-9*(2*I23+4*L36)/6)+EXP(-9.5*(I23+L36*5)/6)+EXP(-D24*L36))+100*EXP(-D24*L36)-H23</f>
        <v>100.10170613071178</v>
      </c>
    </row>
    <row r="37" spans="1:13" x14ac:dyDescent="0.2">
      <c r="A37" s="1">
        <v>10.5</v>
      </c>
      <c r="B37" s="6">
        <v>2.0832699999999999E-2</v>
      </c>
      <c r="K37" s="1" t="s">
        <v>41</v>
      </c>
      <c r="L37" s="6">
        <v>2.71033E-2</v>
      </c>
    </row>
    <row r="38" spans="1:13" x14ac:dyDescent="0.2">
      <c r="A38" s="1">
        <v>11</v>
      </c>
      <c r="B38" s="6">
        <v>2.10317E-2</v>
      </c>
      <c r="K38" s="1" t="s">
        <v>42</v>
      </c>
      <c r="L38" s="6">
        <v>2.6956500000000001E-2</v>
      </c>
    </row>
    <row r="39" spans="1:13" x14ac:dyDescent="0.2">
      <c r="A39" s="1">
        <v>11.5</v>
      </c>
      <c r="B39" s="6">
        <v>2.12281E-2</v>
      </c>
      <c r="K39" s="1" t="s">
        <v>43</v>
      </c>
      <c r="L39" s="6">
        <v>2.6809599999999999E-2</v>
      </c>
    </row>
    <row r="40" spans="1:13" x14ac:dyDescent="0.2">
      <c r="A40" s="1">
        <v>12</v>
      </c>
      <c r="B40" s="6">
        <v>2.1421900000000001E-2</v>
      </c>
      <c r="K40" s="1" t="s">
        <v>44</v>
      </c>
      <c r="L40" s="6">
        <v>2.6662399999999999E-2</v>
      </c>
    </row>
    <row r="41" spans="1:13" x14ac:dyDescent="0.2">
      <c r="A41" s="1">
        <v>12.5</v>
      </c>
      <c r="B41" s="6">
        <v>2.16131E-2</v>
      </c>
      <c r="K41" s="1" t="s">
        <v>45</v>
      </c>
      <c r="L41" s="6">
        <v>2.6515E-2</v>
      </c>
    </row>
    <row r="42" spans="1:13" x14ac:dyDescent="0.2">
      <c r="A42" s="1">
        <v>13</v>
      </c>
      <c r="B42" s="6">
        <v>2.18018E-2</v>
      </c>
      <c r="K42" s="1" t="s">
        <v>46</v>
      </c>
      <c r="L42" s="6">
        <v>2.63673E-2</v>
      </c>
    </row>
    <row r="43" spans="1:13" x14ac:dyDescent="0.2">
      <c r="A43" s="1">
        <v>13.5</v>
      </c>
      <c r="B43" s="6">
        <v>2.19881E-2</v>
      </c>
      <c r="K43" s="1" t="s">
        <v>47</v>
      </c>
      <c r="L43" s="6">
        <v>2.6219099999999999E-2</v>
      </c>
    </row>
    <row r="44" spans="1:13" x14ac:dyDescent="0.2">
      <c r="A44" s="1">
        <v>14</v>
      </c>
      <c r="B44" s="6">
        <v>2.21721E-2</v>
      </c>
      <c r="K44" s="1" t="s">
        <v>48</v>
      </c>
      <c r="L44" s="6">
        <v>2.6070400000000001E-2</v>
      </c>
    </row>
    <row r="45" spans="1:13" x14ac:dyDescent="0.2">
      <c r="A45" s="1">
        <v>14.5</v>
      </c>
      <c r="B45" s="6">
        <v>2.23538E-2</v>
      </c>
      <c r="K45" s="1" t="s">
        <v>49</v>
      </c>
      <c r="L45" s="6">
        <v>2.5921199999999998E-2</v>
      </c>
    </row>
    <row r="46" spans="1:13" x14ac:dyDescent="0.2">
      <c r="A46" s="1">
        <v>15</v>
      </c>
      <c r="B46" s="6">
        <v>2.2533299999999999E-2</v>
      </c>
      <c r="K46" s="1" t="s">
        <v>50</v>
      </c>
      <c r="L46" s="6">
        <v>2.57714E-2</v>
      </c>
    </row>
    <row r="47" spans="1:13" x14ac:dyDescent="0.2">
      <c r="A47" s="1">
        <v>15.5</v>
      </c>
      <c r="B47" s="6">
        <v>2.2710600000000001E-2</v>
      </c>
      <c r="K47" s="1" t="s">
        <v>51</v>
      </c>
      <c r="L47" s="6">
        <v>2.5620899999999999E-2</v>
      </c>
    </row>
    <row r="48" spans="1:13" x14ac:dyDescent="0.2">
      <c r="A48" s="1">
        <v>16</v>
      </c>
      <c r="B48" s="6">
        <v>2.2885900000000001E-2</v>
      </c>
      <c r="K48" s="1" t="s">
        <v>52</v>
      </c>
      <c r="L48" s="6">
        <v>2.5469599999999998E-2</v>
      </c>
    </row>
    <row r="49" spans="1:12" x14ac:dyDescent="0.2">
      <c r="A49" s="1">
        <v>16.5</v>
      </c>
      <c r="B49" s="6">
        <v>2.3059300000000001E-2</v>
      </c>
      <c r="K49" s="1" t="s">
        <v>53</v>
      </c>
      <c r="L49" s="6">
        <v>2.53175E-2</v>
      </c>
    </row>
    <row r="50" spans="1:12" x14ac:dyDescent="0.2">
      <c r="A50" s="1">
        <v>17</v>
      </c>
      <c r="B50" s="6">
        <v>2.32307E-2</v>
      </c>
      <c r="K50" s="1" t="s">
        <v>54</v>
      </c>
      <c r="L50" s="6">
        <v>2.51644E-2</v>
      </c>
    </row>
    <row r="51" spans="1:12" x14ac:dyDescent="0.2">
      <c r="A51" s="1">
        <v>17.5</v>
      </c>
      <c r="B51" s="6">
        <v>2.3400199999999999E-2</v>
      </c>
      <c r="K51" s="1" t="s">
        <v>55</v>
      </c>
      <c r="L51" s="6">
        <v>2.5010399999999999E-2</v>
      </c>
    </row>
    <row r="52" spans="1:12" x14ac:dyDescent="0.2">
      <c r="A52" s="1">
        <v>18</v>
      </c>
      <c r="B52" s="6">
        <v>2.3567999999999999E-2</v>
      </c>
      <c r="K52" s="1" t="s">
        <v>56</v>
      </c>
      <c r="L52" s="6">
        <v>2.48553E-2</v>
      </c>
    </row>
    <row r="53" spans="1:12" x14ac:dyDescent="0.2">
      <c r="A53" s="1">
        <v>18.5</v>
      </c>
      <c r="B53" s="6">
        <v>2.3734100000000001E-2</v>
      </c>
      <c r="K53" s="1" t="s">
        <v>57</v>
      </c>
      <c r="L53" s="6">
        <v>2.4699100000000002E-2</v>
      </c>
    </row>
    <row r="54" spans="1:12" x14ac:dyDescent="0.2">
      <c r="A54" s="1">
        <v>19</v>
      </c>
      <c r="B54" s="6">
        <v>2.3898599999999999E-2</v>
      </c>
      <c r="K54" s="1" t="s">
        <v>58</v>
      </c>
      <c r="L54" s="6">
        <v>2.45417E-2</v>
      </c>
    </row>
    <row r="55" spans="1:12" x14ac:dyDescent="0.2">
      <c r="A55" s="1">
        <v>19.5</v>
      </c>
      <c r="B55" s="6">
        <v>2.40615E-2</v>
      </c>
      <c r="K55" s="1" t="s">
        <v>59</v>
      </c>
      <c r="L55" s="6">
        <v>2.4382999999999998E-2</v>
      </c>
    </row>
    <row r="56" spans="1:12" x14ac:dyDescent="0.2">
      <c r="A56" s="1">
        <v>20</v>
      </c>
      <c r="B56" s="6">
        <v>2.4223000000000001E-2</v>
      </c>
      <c r="K56" s="1" t="s">
        <v>60</v>
      </c>
      <c r="L56" s="6">
        <v>2.4223000000000001E-2</v>
      </c>
    </row>
    <row r="57" spans="1:12" x14ac:dyDescent="0.2">
      <c r="A57" s="1">
        <v>20.5</v>
      </c>
      <c r="B57" s="6">
        <v>2.4382999999999998E-2</v>
      </c>
      <c r="K57" s="1" t="s">
        <v>61</v>
      </c>
      <c r="L57" s="6">
        <v>2.40615E-2</v>
      </c>
    </row>
    <row r="58" spans="1:12" x14ac:dyDescent="0.2">
      <c r="A58" s="1">
        <v>21</v>
      </c>
      <c r="B58" s="6">
        <v>2.45417E-2</v>
      </c>
      <c r="K58" s="1" t="s">
        <v>62</v>
      </c>
      <c r="L58" s="6">
        <v>2.3898599999999999E-2</v>
      </c>
    </row>
    <row r="59" spans="1:12" x14ac:dyDescent="0.2">
      <c r="A59" s="1">
        <v>21.5</v>
      </c>
      <c r="B59" s="6">
        <v>2.4699100000000002E-2</v>
      </c>
      <c r="K59" s="1" t="s">
        <v>63</v>
      </c>
      <c r="L59" s="6">
        <v>2.3734100000000001E-2</v>
      </c>
    </row>
    <row r="60" spans="1:12" x14ac:dyDescent="0.2">
      <c r="A60" s="1">
        <v>22</v>
      </c>
      <c r="B60" s="6">
        <v>2.48553E-2</v>
      </c>
      <c r="K60" s="1" t="s">
        <v>64</v>
      </c>
      <c r="L60" s="6">
        <v>2.3567999999999999E-2</v>
      </c>
    </row>
    <row r="61" spans="1:12" x14ac:dyDescent="0.2">
      <c r="A61" s="1">
        <v>22.5</v>
      </c>
      <c r="B61" s="6">
        <v>2.5010399999999999E-2</v>
      </c>
      <c r="K61" s="1" t="s">
        <v>65</v>
      </c>
      <c r="L61" s="6">
        <v>2.3400199999999999E-2</v>
      </c>
    </row>
    <row r="62" spans="1:12" x14ac:dyDescent="0.2">
      <c r="A62" s="1">
        <v>23</v>
      </c>
      <c r="B62" s="6">
        <v>2.51644E-2</v>
      </c>
      <c r="K62" s="1" t="s">
        <v>66</v>
      </c>
      <c r="L62" s="6">
        <v>2.32307E-2</v>
      </c>
    </row>
    <row r="63" spans="1:12" x14ac:dyDescent="0.2">
      <c r="A63" s="1">
        <v>23.5</v>
      </c>
      <c r="B63" s="6">
        <v>2.53175E-2</v>
      </c>
      <c r="K63" s="1" t="s">
        <v>67</v>
      </c>
      <c r="L63" s="6">
        <v>2.3059300000000001E-2</v>
      </c>
    </row>
    <row r="64" spans="1:12" x14ac:dyDescent="0.2">
      <c r="A64" s="1">
        <v>24</v>
      </c>
      <c r="B64" s="6">
        <v>2.5469599999999998E-2</v>
      </c>
      <c r="K64" s="1" t="s">
        <v>68</v>
      </c>
      <c r="L64" s="6">
        <v>2.2885900000000001E-2</v>
      </c>
    </row>
    <row r="65" spans="1:12" x14ac:dyDescent="0.2">
      <c r="A65" s="1">
        <v>24.5</v>
      </c>
      <c r="B65" s="6">
        <v>2.5620899999999999E-2</v>
      </c>
      <c r="K65" s="1" t="s">
        <v>69</v>
      </c>
      <c r="L65" s="6">
        <v>2.2710600000000001E-2</v>
      </c>
    </row>
    <row r="66" spans="1:12" x14ac:dyDescent="0.2">
      <c r="A66" s="1">
        <v>25</v>
      </c>
      <c r="B66" s="6">
        <v>2.57714E-2</v>
      </c>
      <c r="K66" s="1" t="s">
        <v>70</v>
      </c>
      <c r="L66" s="6">
        <v>2.2533299999999999E-2</v>
      </c>
    </row>
    <row r="67" spans="1:12" x14ac:dyDescent="0.2">
      <c r="A67" s="1">
        <v>25.5</v>
      </c>
      <c r="B67" s="6">
        <v>2.5921199999999998E-2</v>
      </c>
      <c r="K67" s="1" t="s">
        <v>71</v>
      </c>
      <c r="L67" s="6">
        <v>2.23538E-2</v>
      </c>
    </row>
    <row r="68" spans="1:12" x14ac:dyDescent="0.2">
      <c r="A68" s="1">
        <v>26</v>
      </c>
      <c r="B68" s="6">
        <v>2.6070400000000001E-2</v>
      </c>
      <c r="K68" s="1" t="s">
        <v>72</v>
      </c>
      <c r="L68" s="6">
        <v>2.21721E-2</v>
      </c>
    </row>
    <row r="69" spans="1:12" x14ac:dyDescent="0.2">
      <c r="A69" s="1">
        <v>26.5</v>
      </c>
      <c r="B69" s="6">
        <v>2.6219099999999999E-2</v>
      </c>
      <c r="K69" s="1" t="s">
        <v>73</v>
      </c>
      <c r="L69" s="6">
        <v>2.19881E-2</v>
      </c>
    </row>
    <row r="70" spans="1:12" x14ac:dyDescent="0.2">
      <c r="A70" s="1">
        <v>27</v>
      </c>
      <c r="B70" s="6">
        <v>2.63673E-2</v>
      </c>
      <c r="K70" s="1" t="s">
        <v>74</v>
      </c>
      <c r="L70" s="6">
        <v>2.18018E-2</v>
      </c>
    </row>
    <row r="71" spans="1:12" x14ac:dyDescent="0.2">
      <c r="A71" s="1">
        <v>27.5</v>
      </c>
      <c r="B71" s="6">
        <v>2.6515E-2</v>
      </c>
      <c r="K71" s="1" t="s">
        <v>75</v>
      </c>
      <c r="L71" s="6">
        <v>2.16131E-2</v>
      </c>
    </row>
    <row r="72" spans="1:12" x14ac:dyDescent="0.2">
      <c r="A72" s="1">
        <v>28</v>
      </c>
      <c r="B72" s="6">
        <v>2.6662399999999999E-2</v>
      </c>
      <c r="K72" s="1" t="s">
        <v>76</v>
      </c>
      <c r="L72" s="6">
        <v>2.1421900000000001E-2</v>
      </c>
    </row>
    <row r="73" spans="1:12" x14ac:dyDescent="0.2">
      <c r="A73" s="1">
        <v>28.5</v>
      </c>
      <c r="B73" s="6">
        <v>2.6809599999999999E-2</v>
      </c>
      <c r="K73" s="1" t="s">
        <v>77</v>
      </c>
      <c r="L73" s="6">
        <v>2.12281E-2</v>
      </c>
    </row>
    <row r="74" spans="1:12" x14ac:dyDescent="0.2">
      <c r="A74" s="1">
        <v>29</v>
      </c>
      <c r="B74" s="6">
        <v>2.6956500000000001E-2</v>
      </c>
      <c r="K74" s="1" t="s">
        <v>78</v>
      </c>
      <c r="L74" s="6">
        <v>2.10317E-2</v>
      </c>
    </row>
    <row r="75" spans="1:12" x14ac:dyDescent="0.2">
      <c r="A75" s="1">
        <v>29.5</v>
      </c>
      <c r="B75" s="6">
        <v>2.71033E-2</v>
      </c>
      <c r="K75" s="1" t="s">
        <v>79</v>
      </c>
      <c r="L75" s="6">
        <v>2.0832699999999999E-2</v>
      </c>
    </row>
    <row r="76" spans="1:12" x14ac:dyDescent="0.2">
      <c r="A76" s="1">
        <v>30</v>
      </c>
      <c r="B76" s="6">
        <v>2.7213999999999999E-2</v>
      </c>
      <c r="K76" s="1" t="s">
        <v>35</v>
      </c>
      <c r="L76" s="6">
        <v>2.02244E-2</v>
      </c>
    </row>
    <row r="77" spans="1:12" x14ac:dyDescent="0.2">
      <c r="K77" s="1" t="s">
        <v>36</v>
      </c>
      <c r="L77" s="6">
        <v>1.9737999999999999E-2</v>
      </c>
    </row>
    <row r="78" spans="1:12" x14ac:dyDescent="0.2">
      <c r="K78" s="1" t="s">
        <v>37</v>
      </c>
      <c r="L78" s="6">
        <v>1.92458E-2</v>
      </c>
    </row>
    <row r="79" spans="1:12" x14ac:dyDescent="0.2">
      <c r="K79" s="1" t="s">
        <v>38</v>
      </c>
      <c r="L79" s="6">
        <v>1.8746200000000001E-2</v>
      </c>
    </row>
    <row r="80" spans="1:12" x14ac:dyDescent="0.2">
      <c r="K80" s="1" t="s">
        <v>39</v>
      </c>
      <c r="L80" s="6">
        <v>1.82376E-2</v>
      </c>
    </row>
    <row r="81" spans="11:12" x14ac:dyDescent="0.2">
      <c r="K81" s="1" t="s">
        <v>31</v>
      </c>
      <c r="L81" s="6">
        <v>1.6786800000000001E-2</v>
      </c>
    </row>
    <row r="82" spans="11:12" x14ac:dyDescent="0.2">
      <c r="K82" s="1" t="s">
        <v>32</v>
      </c>
      <c r="L82" s="6">
        <v>1.5820399999999998E-2</v>
      </c>
    </row>
    <row r="83" spans="11:12" x14ac:dyDescent="0.2">
      <c r="K83" s="1" t="s">
        <v>33</v>
      </c>
      <c r="L83" s="6">
        <v>1.48188E-2</v>
      </c>
    </row>
    <row r="84" spans="11:12" x14ac:dyDescent="0.2">
      <c r="K84" s="1" t="s">
        <v>23</v>
      </c>
      <c r="L84" s="6">
        <v>1.22465E-2</v>
      </c>
    </row>
    <row r="85" spans="11:12" x14ac:dyDescent="0.2">
      <c r="K85" s="1" t="s">
        <v>24</v>
      </c>
      <c r="L85" s="6">
        <v>1.0695E-2</v>
      </c>
    </row>
    <row r="86" spans="11:12" x14ac:dyDescent="0.2">
      <c r="K86" s="1" t="s">
        <v>25</v>
      </c>
      <c r="L86" s="6">
        <v>9.1723499999999993E-3</v>
      </c>
    </row>
    <row r="87" spans="11:12" x14ac:dyDescent="0.2">
      <c r="K87" s="1" t="s">
        <v>22</v>
      </c>
      <c r="L87" s="6">
        <v>7.0374499999999998E-3</v>
      </c>
    </row>
    <row r="88" spans="11:12" x14ac:dyDescent="0.2">
      <c r="K88" s="1" t="s">
        <v>21</v>
      </c>
      <c r="L88" s="6">
        <v>4.5166499999999997E-3</v>
      </c>
    </row>
  </sheetData>
  <sortState ref="B37:B75">
    <sortCondition ref="B37"/>
  </sortState>
  <mergeCells count="1">
    <mergeCell ref="A13:C1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2015-10-13T21:51:57Z</dcterms:created>
  <dcterms:modified xsi:type="dcterms:W3CDTF">2015-10-21T02:54:13Z</dcterms:modified>
  <cp:category/>
</cp:coreProperties>
</file>