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金工\"/>
    </mc:Choice>
  </mc:AlternateContent>
  <xr:revisionPtr revIDLastSave="0" documentId="13_ncr:1_{40629EA7-C701-4C52-ACE4-3127AA6F3509}" xr6:coauthVersionLast="47" xr6:coauthVersionMax="47" xr10:uidLastSave="{00000000-0000-0000-0000-000000000000}"/>
  <bookViews>
    <workbookView xWindow="-120" yWindow="-120" windowWidth="21840" windowHeight="13020" tabRatio="513" firstSheet="2" activeTab="4" xr2:uid="{00000000-000D-0000-FFFF-FFFF00000000}"/>
  </bookViews>
  <sheets>
    <sheet name="郑超" sheetId="1" r:id="rId1"/>
    <sheet name="孙良想" sheetId="2" r:id="rId2"/>
    <sheet name="万建明" sheetId="3" r:id="rId3"/>
    <sheet name="唐和生" sheetId="4" r:id="rId4"/>
    <sheet name="鲍力" sheetId="5" r:id="rId5"/>
    <sheet name="赵启正" sheetId="7" r:id="rId6"/>
    <sheet name="魏常玉" sheetId="6" r:id="rId7"/>
    <sheet name="魏常玉新" sheetId="9" r:id="rId8"/>
    <sheet name="Sheet1" sheetId="8" r:id="rId9"/>
  </sheets>
  <definedNames>
    <definedName name="_xlnm._FilterDatabase" localSheetId="6" hidden="1">魏常玉!$A$3:$F$3</definedName>
    <definedName name="_xlnm.Print_Area" localSheetId="5">赵启正!$A$1:$D$27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7" i="3" l="1"/>
  <c r="D5" i="2"/>
  <c r="B8" i="9"/>
  <c r="D12" i="3"/>
  <c r="D13" i="9"/>
  <c r="D12" i="5"/>
  <c r="D11" i="3"/>
  <c r="B4" i="9"/>
  <c r="C89" i="8"/>
  <c r="C86" i="8"/>
  <c r="C82" i="8"/>
  <c r="C81" i="8"/>
  <c r="C80" i="8"/>
  <c r="C79" i="8"/>
  <c r="C78" i="8"/>
  <c r="C20" i="7"/>
  <c r="C17" i="7"/>
  <c r="C13" i="7"/>
  <c r="C12" i="7"/>
  <c r="C11" i="7"/>
  <c r="C10" i="7"/>
  <c r="C9" i="7"/>
  <c r="F9" i="6"/>
  <c r="F10" i="6"/>
  <c r="D11" i="6"/>
  <c r="D10" i="6"/>
  <c r="D9" i="6"/>
  <c r="D8" i="6"/>
  <c r="D7" i="6"/>
  <c r="D14" i="6"/>
  <c r="D18" i="6"/>
  <c r="D12" i="6"/>
  <c r="D17" i="6"/>
  <c r="D20" i="6"/>
  <c r="D22" i="6"/>
  <c r="D6" i="6"/>
  <c r="D25" i="6"/>
  <c r="D5" i="6"/>
  <c r="B78" i="6"/>
  <c r="B68" i="6"/>
  <c r="B67" i="6"/>
  <c r="B65" i="6"/>
  <c r="B64" i="6"/>
  <c r="B61" i="6"/>
  <c r="B59" i="6"/>
  <c r="B56" i="6"/>
  <c r="B53" i="6"/>
  <c r="B51" i="6"/>
  <c r="B48" i="6"/>
  <c r="B46" i="6"/>
  <c r="B45" i="6"/>
  <c r="B43" i="6"/>
  <c r="B39" i="6"/>
  <c r="B36" i="6"/>
  <c r="B30" i="6"/>
  <c r="B28" i="6"/>
  <c r="B26" i="6"/>
  <c r="B24" i="6"/>
  <c r="B20" i="6"/>
  <c r="B18" i="6"/>
  <c r="B13" i="6"/>
  <c r="B11" i="6"/>
  <c r="B10" i="6"/>
  <c r="B9" i="6"/>
  <c r="B5" i="6"/>
  <c r="B75" i="6"/>
  <c r="B74" i="6"/>
  <c r="B58" i="6"/>
  <c r="B17" i="6"/>
  <c r="B50" i="6"/>
  <c r="B25" i="6"/>
  <c r="B69" i="6"/>
  <c r="B47" i="6"/>
  <c r="B40" i="6"/>
  <c r="B29" i="6"/>
  <c r="B23" i="6"/>
  <c r="B34" i="6"/>
  <c r="B4" i="6"/>
  <c r="B6" i="6"/>
  <c r="B8" i="6"/>
  <c r="B7" i="6"/>
  <c r="B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5" authorId="0" shapeId="0" xr:uid="{025B4F58-5BDF-4BDE-A1C0-87B95CB5F165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4月19日 仓库领取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7" authorId="0" shapeId="0" xr:uid="{604F7B7D-80C8-4FEA-AD83-0A8EB9DCDE9A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4月23日 万建明领取一把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16" authorId="0" shapeId="0" xr:uid="{B59F677B-FB65-4847-9634-F9C89A5C50FE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4月6日 仓库领取</t>
        </r>
      </text>
    </comment>
    <comment ref="D17" authorId="0" shapeId="0" xr:uid="{912D6AB8-B991-4E1E-B775-A58973C435A0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4月6日 仓库领取</t>
        </r>
      </text>
    </comment>
    <comment ref="D18" authorId="0" shapeId="0" xr:uid="{77EE7FBD-1DB1-49A7-825E-99E5C670CA17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4月6日 从仓库领取一盒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D5" authorId="0" shapeId="0" xr:uid="{4AFE1293-42D6-4CC7-B490-89B8D1AFEC42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3月31日领取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111</author>
  </authors>
  <commentList>
    <comment ref="B36" authorId="0" shapeId="0" xr:uid="{5F155B03-9382-499C-8A1C-B9D0E770D174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4月4日  仓库领取一根旧</t>
        </r>
      </text>
    </comment>
    <comment ref="B40" authorId="0" shapeId="0" xr:uid="{F37D5888-DA43-45C5-9528-3653F1FE6521}">
      <text>
        <r>
          <rPr>
            <b/>
            <sz val="9"/>
            <color indexed="81"/>
            <rFont val="宋体"/>
            <family val="3"/>
            <charset val="134"/>
          </rPr>
          <t>111:</t>
        </r>
        <r>
          <rPr>
            <sz val="9"/>
            <color indexed="81"/>
            <rFont val="宋体"/>
            <family val="3"/>
            <charset val="134"/>
          </rPr>
          <t xml:space="preserve">
4月24日 仓库领取</t>
        </r>
      </text>
    </comment>
  </commentList>
</comments>
</file>

<file path=xl/sharedStrings.xml><?xml version="1.0" encoding="utf-8"?>
<sst xmlns="http://schemas.openxmlformats.org/spreadsheetml/2006/main" count="590" uniqueCount="255">
  <si>
    <t>金加工刀具明细表</t>
  </si>
  <si>
    <t>刀具牌号</t>
  </si>
  <si>
    <t>刀具名称</t>
  </si>
  <si>
    <t>方向</t>
  </si>
  <si>
    <t>数量（把/片）</t>
  </si>
  <si>
    <t>YG8</t>
  </si>
  <si>
    <t>90°</t>
  </si>
  <si>
    <t>正</t>
  </si>
  <si>
    <t>反</t>
  </si>
  <si>
    <t>45°</t>
  </si>
  <si>
    <t>R刀</t>
  </si>
  <si>
    <t>割刀</t>
  </si>
  <si>
    <t>锥度刀</t>
  </si>
  <si>
    <t>大90°</t>
  </si>
  <si>
    <t>中心钻</t>
  </si>
  <si>
    <t>机夹刀</t>
  </si>
  <si>
    <r>
      <rPr>
        <sz val="10"/>
        <rFont val="Arial"/>
        <family val="2"/>
        <charset val="134"/>
      </rPr>
      <t>90°</t>
    </r>
    <r>
      <rPr>
        <sz val="10"/>
        <rFont val="微软雅黑"/>
        <family val="2"/>
        <charset val="134"/>
      </rPr>
      <t>机夹刀杆</t>
    </r>
  </si>
  <si>
    <r>
      <rPr>
        <sz val="10"/>
        <rFont val="Arial"/>
        <family val="2"/>
        <charset val="134"/>
      </rPr>
      <t>CNMG431C</t>
    </r>
    <r>
      <rPr>
        <sz val="10"/>
        <rFont val="微软雅黑"/>
        <family val="2"/>
        <charset val="134"/>
      </rPr>
      <t>刀片</t>
    </r>
  </si>
  <si>
    <r>
      <rPr>
        <sz val="10"/>
        <rFont val="Arial"/>
        <family val="2"/>
        <charset val="134"/>
      </rPr>
      <t>CNMG432MA</t>
    </r>
    <r>
      <rPr>
        <sz val="10"/>
        <rFont val="微软雅黑"/>
        <family val="2"/>
        <charset val="134"/>
      </rPr>
      <t>刀片</t>
    </r>
  </si>
  <si>
    <t>SER 2525M16</t>
  </si>
  <si>
    <t>外螺纹刀杆</t>
  </si>
  <si>
    <t>16ER  2.0</t>
  </si>
  <si>
    <t>16ER  2.5</t>
  </si>
  <si>
    <t>16ER  3.0</t>
  </si>
  <si>
    <t>大45°</t>
  </si>
  <si>
    <t>190刀盘用</t>
  </si>
  <si>
    <t>YT15</t>
  </si>
  <si>
    <t>125刀盘用</t>
  </si>
  <si>
    <t>Φ 17.5钻</t>
  </si>
  <si>
    <t>21钻</t>
  </si>
  <si>
    <r>
      <rPr>
        <sz val="10"/>
        <rFont val="Arial"/>
        <family val="2"/>
        <charset val="134"/>
      </rPr>
      <t>22</t>
    </r>
    <r>
      <rPr>
        <sz val="10"/>
        <rFont val="微软雅黑"/>
        <family val="2"/>
        <charset val="134"/>
      </rPr>
      <t>钻</t>
    </r>
  </si>
  <si>
    <r>
      <rPr>
        <sz val="10"/>
        <rFont val="Arial"/>
        <family val="2"/>
        <charset val="134"/>
      </rPr>
      <t>24.5</t>
    </r>
    <r>
      <rPr>
        <sz val="10"/>
        <rFont val="微软雅黑"/>
        <family val="2"/>
        <charset val="134"/>
      </rPr>
      <t>钻</t>
    </r>
  </si>
  <si>
    <r>
      <rPr>
        <sz val="10"/>
        <rFont val="Arial"/>
        <family val="2"/>
        <charset val="134"/>
      </rPr>
      <t>26.5</t>
    </r>
    <r>
      <rPr>
        <sz val="10"/>
        <rFont val="微软雅黑"/>
        <family val="2"/>
        <charset val="134"/>
      </rPr>
      <t>钻</t>
    </r>
  </si>
  <si>
    <r>
      <rPr>
        <sz val="10"/>
        <rFont val="Arial"/>
        <family val="2"/>
        <charset val="134"/>
      </rPr>
      <t>40</t>
    </r>
    <r>
      <rPr>
        <sz val="10"/>
        <rFont val="微软雅黑"/>
        <family val="2"/>
        <charset val="134"/>
      </rPr>
      <t>钻</t>
    </r>
  </si>
  <si>
    <r>
      <rPr>
        <sz val="10"/>
        <rFont val="Arial"/>
        <family val="2"/>
        <charset val="134"/>
      </rPr>
      <t>28</t>
    </r>
    <r>
      <rPr>
        <sz val="10"/>
        <rFont val="微软雅黑"/>
        <family val="2"/>
        <charset val="134"/>
      </rPr>
      <t>铣刀</t>
    </r>
  </si>
  <si>
    <t>钻头</t>
  </si>
  <si>
    <t>丝攻</t>
  </si>
  <si>
    <t>铰刀</t>
  </si>
  <si>
    <t>M10</t>
  </si>
  <si>
    <t>M8</t>
  </si>
  <si>
    <t>M8.5</t>
  </si>
  <si>
    <t>M12</t>
  </si>
  <si>
    <t>M12.3</t>
    <phoneticPr fontId="4" type="noConversion"/>
  </si>
  <si>
    <t>M7</t>
    <phoneticPr fontId="4" type="noConversion"/>
  </si>
  <si>
    <t>M9</t>
    <phoneticPr fontId="4" type="noConversion"/>
  </si>
  <si>
    <t>M7.5</t>
    <phoneticPr fontId="4" type="noConversion"/>
  </si>
  <si>
    <t>M14.1</t>
    <phoneticPr fontId="4" type="noConversion"/>
  </si>
  <si>
    <t>M6</t>
    <phoneticPr fontId="4" type="noConversion"/>
  </si>
  <si>
    <t>M6.7</t>
    <phoneticPr fontId="4" type="noConversion"/>
  </si>
  <si>
    <t>M5.2</t>
    <phoneticPr fontId="4" type="noConversion"/>
  </si>
  <si>
    <t>M17.5</t>
    <phoneticPr fontId="4" type="noConversion"/>
  </si>
  <si>
    <t>M28</t>
    <phoneticPr fontId="4" type="noConversion"/>
  </si>
  <si>
    <t>M35</t>
    <phoneticPr fontId="4" type="noConversion"/>
  </si>
  <si>
    <t>M22</t>
    <phoneticPr fontId="4" type="noConversion"/>
  </si>
  <si>
    <t>M23</t>
    <phoneticPr fontId="4" type="noConversion"/>
  </si>
  <si>
    <t>M20</t>
    <phoneticPr fontId="4" type="noConversion"/>
  </si>
  <si>
    <t>M18</t>
    <phoneticPr fontId="4" type="noConversion"/>
  </si>
  <si>
    <t>M15.5</t>
    <phoneticPr fontId="4" type="noConversion"/>
  </si>
  <si>
    <t>M21</t>
    <phoneticPr fontId="4" type="noConversion"/>
  </si>
  <si>
    <t>M26.5</t>
    <phoneticPr fontId="4" type="noConversion"/>
  </si>
  <si>
    <t>M24</t>
    <phoneticPr fontId="4" type="noConversion"/>
  </si>
  <si>
    <t>M40</t>
    <phoneticPr fontId="4" type="noConversion"/>
  </si>
  <si>
    <t>M37.5</t>
    <phoneticPr fontId="4" type="noConversion"/>
  </si>
  <si>
    <t>M36</t>
    <phoneticPr fontId="4" type="noConversion"/>
  </si>
  <si>
    <t>M52</t>
    <phoneticPr fontId="4" type="noConversion"/>
  </si>
  <si>
    <t>M60</t>
    <phoneticPr fontId="4" type="noConversion"/>
  </si>
  <si>
    <t>M49</t>
    <phoneticPr fontId="4" type="noConversion"/>
  </si>
  <si>
    <t>M44</t>
    <phoneticPr fontId="4" type="noConversion"/>
  </si>
  <si>
    <t>M30</t>
    <phoneticPr fontId="4" type="noConversion"/>
  </si>
  <si>
    <t>M27</t>
    <phoneticPr fontId="4" type="noConversion"/>
  </si>
  <si>
    <t>M19</t>
    <phoneticPr fontId="4" type="noConversion"/>
  </si>
  <si>
    <t>M16.1</t>
    <phoneticPr fontId="4" type="noConversion"/>
  </si>
  <si>
    <t>M13.7</t>
    <phoneticPr fontId="4" type="noConversion"/>
  </si>
  <si>
    <t>M20.3</t>
    <phoneticPr fontId="4" type="noConversion"/>
  </si>
  <si>
    <t>M15.6</t>
    <phoneticPr fontId="4" type="noConversion"/>
  </si>
  <si>
    <t>M8</t>
    <phoneticPr fontId="4" type="noConversion"/>
  </si>
  <si>
    <t>M13.8</t>
    <phoneticPr fontId="4" type="noConversion"/>
  </si>
  <si>
    <t>M10.5</t>
    <phoneticPr fontId="4" type="noConversion"/>
  </si>
  <si>
    <t>M20.2</t>
    <phoneticPr fontId="4" type="noConversion"/>
  </si>
  <si>
    <t>M10.3</t>
    <phoneticPr fontId="4" type="noConversion"/>
  </si>
  <si>
    <t>M17</t>
    <phoneticPr fontId="4" type="noConversion"/>
  </si>
  <si>
    <t>M31.7</t>
    <phoneticPr fontId="4" type="noConversion"/>
  </si>
  <si>
    <t>M10.2</t>
    <phoneticPr fontId="4" type="noConversion"/>
  </si>
  <si>
    <t>M10</t>
    <phoneticPr fontId="4" type="noConversion"/>
  </si>
  <si>
    <t>M20</t>
    <phoneticPr fontId="4" type="noConversion"/>
  </si>
  <si>
    <t>M25</t>
    <phoneticPr fontId="4" type="noConversion"/>
  </si>
  <si>
    <t>M16.2</t>
    <phoneticPr fontId="4" type="noConversion"/>
  </si>
  <si>
    <t>M16</t>
    <phoneticPr fontId="4" type="noConversion"/>
  </si>
  <si>
    <t>M23.8</t>
    <phoneticPr fontId="4" type="noConversion"/>
  </si>
  <si>
    <t>M42</t>
    <phoneticPr fontId="4" type="noConversion"/>
  </si>
  <si>
    <t>M33</t>
    <phoneticPr fontId="4" type="noConversion"/>
  </si>
  <si>
    <t>M40</t>
    <phoneticPr fontId="4" type="noConversion"/>
  </si>
  <si>
    <t>M29</t>
    <phoneticPr fontId="4" type="noConversion"/>
  </si>
  <si>
    <t>M17.9</t>
    <phoneticPr fontId="4" type="noConversion"/>
  </si>
  <si>
    <t>M37</t>
    <phoneticPr fontId="4" type="noConversion"/>
  </si>
  <si>
    <t>M43</t>
    <phoneticPr fontId="4" type="noConversion"/>
  </si>
  <si>
    <t>M32</t>
    <phoneticPr fontId="4" type="noConversion"/>
  </si>
  <si>
    <t>M34.5</t>
    <phoneticPr fontId="4" type="noConversion"/>
  </si>
  <si>
    <t>M28.2</t>
    <phoneticPr fontId="4" type="noConversion"/>
  </si>
  <si>
    <t>M13.5</t>
    <phoneticPr fontId="4" type="noConversion"/>
  </si>
  <si>
    <t>M30</t>
    <phoneticPr fontId="4" type="noConversion"/>
  </si>
  <si>
    <t>M9.5</t>
    <phoneticPr fontId="4" type="noConversion"/>
  </si>
  <si>
    <t>M34</t>
    <phoneticPr fontId="4" type="noConversion"/>
  </si>
  <si>
    <t>M21.3</t>
    <phoneticPr fontId="4" type="noConversion"/>
  </si>
  <si>
    <t>M12.5</t>
    <phoneticPr fontId="4" type="noConversion"/>
  </si>
  <si>
    <t>M14</t>
    <phoneticPr fontId="4" type="noConversion"/>
  </si>
  <si>
    <t>M15</t>
    <phoneticPr fontId="4" type="noConversion"/>
  </si>
  <si>
    <t>M26.3</t>
    <phoneticPr fontId="4" type="noConversion"/>
  </si>
  <si>
    <t>M13</t>
    <phoneticPr fontId="4" type="noConversion"/>
  </si>
  <si>
    <t>M11</t>
    <phoneticPr fontId="4" type="noConversion"/>
  </si>
  <si>
    <t>M12</t>
    <phoneticPr fontId="4" type="noConversion"/>
  </si>
  <si>
    <t>M18.5</t>
    <phoneticPr fontId="4" type="noConversion"/>
  </si>
  <si>
    <t>M31.6</t>
    <phoneticPr fontId="4" type="noConversion"/>
  </si>
  <si>
    <t>M46.5</t>
    <phoneticPr fontId="4" type="noConversion"/>
  </si>
  <si>
    <t>M47</t>
    <phoneticPr fontId="4" type="noConversion"/>
  </si>
  <si>
    <t>M62</t>
    <phoneticPr fontId="4" type="noConversion"/>
  </si>
  <si>
    <t>M48</t>
    <phoneticPr fontId="4" type="noConversion"/>
  </si>
  <si>
    <t>M20.9</t>
    <phoneticPr fontId="4" type="noConversion"/>
  </si>
  <si>
    <t>M31</t>
    <phoneticPr fontId="4" type="noConversion"/>
  </si>
  <si>
    <t>M45</t>
    <phoneticPr fontId="4" type="noConversion"/>
  </si>
  <si>
    <t>规格</t>
    <phoneticPr fontId="4" type="noConversion"/>
  </si>
  <si>
    <t>规格</t>
    <phoneticPr fontId="4" type="noConversion"/>
  </si>
  <si>
    <t>数量</t>
    <phoneticPr fontId="4" type="noConversion"/>
  </si>
  <si>
    <t>M6</t>
    <phoneticPr fontId="4" type="noConversion"/>
  </si>
  <si>
    <t>M14</t>
    <phoneticPr fontId="4" type="noConversion"/>
  </si>
  <si>
    <t>M5</t>
    <phoneticPr fontId="4" type="noConversion"/>
  </si>
  <si>
    <t>M8</t>
    <phoneticPr fontId="4" type="noConversion"/>
  </si>
  <si>
    <t>M8*0.75</t>
    <phoneticPr fontId="4" type="noConversion"/>
  </si>
  <si>
    <t>M36</t>
    <phoneticPr fontId="4" type="noConversion"/>
  </si>
  <si>
    <t>M27</t>
    <phoneticPr fontId="4" type="noConversion"/>
  </si>
  <si>
    <t>M24</t>
    <phoneticPr fontId="4" type="noConversion"/>
  </si>
  <si>
    <t>M16*1.5</t>
    <phoneticPr fontId="4" type="noConversion"/>
  </si>
  <si>
    <t>M14*1.5</t>
    <phoneticPr fontId="4" type="noConversion"/>
  </si>
  <si>
    <t>M18*1.5</t>
    <phoneticPr fontId="4" type="noConversion"/>
  </si>
  <si>
    <t>M24*2</t>
    <phoneticPr fontId="4" type="noConversion"/>
  </si>
  <si>
    <t>直槽Φ25</t>
    <phoneticPr fontId="4" type="noConversion"/>
  </si>
  <si>
    <t>直槽Φ21</t>
    <phoneticPr fontId="4" type="noConversion"/>
  </si>
  <si>
    <t>直槽Φ10</t>
    <phoneticPr fontId="4" type="noConversion"/>
  </si>
  <si>
    <t>直槽Φ17</t>
    <phoneticPr fontId="4" type="noConversion"/>
  </si>
  <si>
    <t>直槽Φ16</t>
    <phoneticPr fontId="4" type="noConversion"/>
  </si>
  <si>
    <t>直槽Φ30</t>
    <phoneticPr fontId="4" type="noConversion"/>
  </si>
  <si>
    <t>直槽Φ32</t>
    <phoneticPr fontId="4" type="noConversion"/>
  </si>
  <si>
    <t>螺旋Φ35</t>
    <phoneticPr fontId="4" type="noConversion"/>
  </si>
  <si>
    <t>螺旋Φ16.5</t>
    <phoneticPr fontId="4" type="noConversion"/>
  </si>
  <si>
    <t>螺旋Φ40</t>
    <phoneticPr fontId="4" type="noConversion"/>
  </si>
  <si>
    <t>数量</t>
    <phoneticPr fontId="4" type="noConversion"/>
  </si>
  <si>
    <t>郑超</t>
    <phoneticPr fontId="4" type="noConversion"/>
  </si>
  <si>
    <t>桃型刀片</t>
    <phoneticPr fontId="4" type="noConversion"/>
  </si>
  <si>
    <t>YT15</t>
    <phoneticPr fontId="4" type="noConversion"/>
  </si>
  <si>
    <r>
      <rPr>
        <sz val="10"/>
        <rFont val="宋体"/>
        <family val="2"/>
        <charset val="134"/>
      </rPr>
      <t>方形</t>
    </r>
    <r>
      <rPr>
        <sz val="10"/>
        <rFont val="Arial"/>
        <family val="2"/>
        <charset val="134"/>
      </rPr>
      <t>YG8</t>
    </r>
    <phoneticPr fontId="4" type="noConversion"/>
  </si>
  <si>
    <r>
      <rPr>
        <sz val="10"/>
        <rFont val="宋体"/>
        <family val="2"/>
        <charset val="134"/>
      </rPr>
      <t>方形</t>
    </r>
    <r>
      <rPr>
        <sz val="10"/>
        <rFont val="Arial"/>
        <family val="2"/>
        <charset val="134"/>
      </rPr>
      <t>YT15</t>
    </r>
    <phoneticPr fontId="4" type="noConversion"/>
  </si>
  <si>
    <r>
      <rPr>
        <sz val="10"/>
        <rFont val="宋体"/>
        <family val="2"/>
        <charset val="134"/>
      </rPr>
      <t>三角</t>
    </r>
    <r>
      <rPr>
        <sz val="10"/>
        <rFont val="Arial"/>
        <family val="2"/>
        <charset val="134"/>
      </rPr>
      <t>YT15</t>
    </r>
    <phoneticPr fontId="4" type="noConversion"/>
  </si>
  <si>
    <t>铣刀</t>
    <phoneticPr fontId="4" type="noConversion"/>
  </si>
  <si>
    <t>旧</t>
    <phoneticPr fontId="4" type="noConversion"/>
  </si>
  <si>
    <t>新</t>
    <phoneticPr fontId="4" type="noConversion"/>
  </si>
  <si>
    <t>新旧</t>
    <phoneticPr fontId="4" type="noConversion"/>
  </si>
  <si>
    <t>合金</t>
    <phoneticPr fontId="4" type="noConversion"/>
  </si>
  <si>
    <t>4刃Φ28</t>
    <phoneticPr fontId="4" type="noConversion"/>
  </si>
  <si>
    <t>白钢</t>
    <phoneticPr fontId="4" type="noConversion"/>
  </si>
  <si>
    <t>3刃Φ14</t>
    <phoneticPr fontId="4" type="noConversion"/>
  </si>
  <si>
    <t>3刃Φ18</t>
    <phoneticPr fontId="4" type="noConversion"/>
  </si>
  <si>
    <t>3刃Φ22</t>
    <phoneticPr fontId="4" type="noConversion"/>
  </si>
  <si>
    <t>3刃Φ10</t>
    <phoneticPr fontId="4" type="noConversion"/>
  </si>
  <si>
    <t>3刃Φ8</t>
    <phoneticPr fontId="4" type="noConversion"/>
  </si>
  <si>
    <t>3刃Φ32</t>
    <phoneticPr fontId="4" type="noConversion"/>
  </si>
  <si>
    <t>3刃Φ15</t>
    <phoneticPr fontId="4" type="noConversion"/>
  </si>
  <si>
    <t>3刃Φ23</t>
    <phoneticPr fontId="4" type="noConversion"/>
  </si>
  <si>
    <t>T型Φ18</t>
    <phoneticPr fontId="4" type="noConversion"/>
  </si>
  <si>
    <t>T型Φ14</t>
    <phoneticPr fontId="4" type="noConversion"/>
  </si>
  <si>
    <t>T型Φ22</t>
    <phoneticPr fontId="4" type="noConversion"/>
  </si>
  <si>
    <t>键槽Φ14</t>
    <phoneticPr fontId="4" type="noConversion"/>
  </si>
  <si>
    <t>键槽Φ30</t>
    <phoneticPr fontId="4" type="noConversion"/>
  </si>
  <si>
    <t>键槽Φ20</t>
    <phoneticPr fontId="4" type="noConversion"/>
  </si>
  <si>
    <t>键槽Φ10</t>
    <phoneticPr fontId="4" type="noConversion"/>
  </si>
  <si>
    <t>键槽Φ8</t>
    <phoneticPr fontId="4" type="noConversion"/>
  </si>
  <si>
    <t>键槽Φ19</t>
    <phoneticPr fontId="4" type="noConversion"/>
  </si>
  <si>
    <t>孙良想</t>
    <phoneticPr fontId="4" type="noConversion"/>
  </si>
  <si>
    <t>万建明</t>
    <phoneticPr fontId="4" type="noConversion"/>
  </si>
  <si>
    <t>唐和生</t>
    <phoneticPr fontId="4" type="noConversion"/>
  </si>
  <si>
    <t>鲍力</t>
    <phoneticPr fontId="4" type="noConversion"/>
  </si>
  <si>
    <t>赵启正</t>
    <phoneticPr fontId="4" type="noConversion"/>
  </si>
  <si>
    <t>金加工刀具明细表</t>
    <phoneticPr fontId="4" type="noConversion"/>
  </si>
  <si>
    <t>Φ5.2</t>
    <phoneticPr fontId="4" type="noConversion"/>
  </si>
  <si>
    <t>Φ6.7</t>
    <phoneticPr fontId="4" type="noConversion"/>
  </si>
  <si>
    <t>Φ7.5</t>
    <phoneticPr fontId="4" type="noConversion"/>
  </si>
  <si>
    <t>Φ8</t>
    <phoneticPr fontId="4" type="noConversion"/>
  </si>
  <si>
    <t>Φ8.5</t>
    <phoneticPr fontId="4" type="noConversion"/>
  </si>
  <si>
    <t>Φ9</t>
    <phoneticPr fontId="4" type="noConversion"/>
  </si>
  <si>
    <t>Φ10</t>
    <phoneticPr fontId="4" type="noConversion"/>
  </si>
  <si>
    <t>Φ10.3</t>
    <phoneticPr fontId="4" type="noConversion"/>
  </si>
  <si>
    <t>Φ12</t>
    <phoneticPr fontId="4" type="noConversion"/>
  </si>
  <si>
    <t>Φ12.3</t>
    <phoneticPr fontId="4" type="noConversion"/>
  </si>
  <si>
    <t>Φ14</t>
    <phoneticPr fontId="4" type="noConversion"/>
  </si>
  <si>
    <t>Φ14.1</t>
    <phoneticPr fontId="4" type="noConversion"/>
  </si>
  <si>
    <t>Φ15.5</t>
    <phoneticPr fontId="4" type="noConversion"/>
  </si>
  <si>
    <t>Φ16</t>
    <phoneticPr fontId="4" type="noConversion"/>
  </si>
  <si>
    <t>Φ17.5</t>
    <phoneticPr fontId="4" type="noConversion"/>
  </si>
  <si>
    <t>Φ18</t>
    <phoneticPr fontId="4" type="noConversion"/>
  </si>
  <si>
    <t>Φ21</t>
    <phoneticPr fontId="4" type="noConversion"/>
  </si>
  <si>
    <t>Φ22</t>
    <phoneticPr fontId="4" type="noConversion"/>
  </si>
  <si>
    <t>Φ23</t>
    <phoneticPr fontId="4" type="noConversion"/>
  </si>
  <si>
    <t>Φ24</t>
    <phoneticPr fontId="4" type="noConversion"/>
  </si>
  <si>
    <t>Φ25</t>
    <phoneticPr fontId="4" type="noConversion"/>
  </si>
  <si>
    <t>Φ26.5</t>
    <phoneticPr fontId="4" type="noConversion"/>
  </si>
  <si>
    <t>Φ28</t>
    <phoneticPr fontId="4" type="noConversion"/>
  </si>
  <si>
    <t>Φ29</t>
    <phoneticPr fontId="4" type="noConversion"/>
  </si>
  <si>
    <t>Φ30</t>
    <phoneticPr fontId="4" type="noConversion"/>
  </si>
  <si>
    <t>Φ31</t>
    <phoneticPr fontId="4" type="noConversion"/>
  </si>
  <si>
    <t>Φ31.7</t>
    <phoneticPr fontId="4" type="noConversion"/>
  </si>
  <si>
    <t>Φ35</t>
    <phoneticPr fontId="4" type="noConversion"/>
  </si>
  <si>
    <t>Φ36</t>
    <phoneticPr fontId="4" type="noConversion"/>
  </si>
  <si>
    <t>Φ37.5</t>
    <phoneticPr fontId="4" type="noConversion"/>
  </si>
  <si>
    <t>Φ40</t>
    <phoneticPr fontId="4" type="noConversion"/>
  </si>
  <si>
    <t>Φ42</t>
    <phoneticPr fontId="4" type="noConversion"/>
  </si>
  <si>
    <t>Φ49</t>
    <phoneticPr fontId="4" type="noConversion"/>
  </si>
  <si>
    <t>Φ52</t>
    <phoneticPr fontId="4" type="noConversion"/>
  </si>
  <si>
    <t>Φ60</t>
    <phoneticPr fontId="4" type="noConversion"/>
  </si>
  <si>
    <t>M10</t>
    <phoneticPr fontId="4" type="noConversion"/>
  </si>
  <si>
    <t>M12</t>
    <phoneticPr fontId="4" type="noConversion"/>
  </si>
  <si>
    <t>M16</t>
    <phoneticPr fontId="4" type="noConversion"/>
  </si>
  <si>
    <t>M20*1.5</t>
    <phoneticPr fontId="4" type="noConversion"/>
  </si>
  <si>
    <t>M14*1.5</t>
    <phoneticPr fontId="4" type="noConversion"/>
  </si>
  <si>
    <t>M16*1.5</t>
    <phoneticPr fontId="4" type="noConversion"/>
  </si>
  <si>
    <t>M24*2</t>
    <phoneticPr fontId="4" type="noConversion"/>
  </si>
  <si>
    <t>M48*3</t>
    <phoneticPr fontId="4" type="noConversion"/>
  </si>
  <si>
    <t>M8*0.75</t>
    <phoneticPr fontId="4" type="noConversion"/>
  </si>
  <si>
    <t>UE6020</t>
    <phoneticPr fontId="7" type="noConversion"/>
  </si>
  <si>
    <t>三菱-桃型-WNMG080404-MA</t>
    <phoneticPr fontId="7" type="noConversion"/>
  </si>
  <si>
    <t>VP15TF</t>
    <phoneticPr fontId="7" type="noConversion"/>
  </si>
  <si>
    <t>三菱-方形-SNMG120404-MA</t>
    <phoneticPr fontId="7" type="noConversion"/>
  </si>
  <si>
    <t>MSSNL3232P12-45°</t>
    <phoneticPr fontId="7" type="noConversion"/>
  </si>
  <si>
    <t>MCLNR2525M12-90°</t>
    <phoneticPr fontId="7" type="noConversion"/>
  </si>
  <si>
    <t>YG8</t>
    <phoneticPr fontId="4" type="noConversion"/>
  </si>
  <si>
    <t>小90°</t>
    <phoneticPr fontId="4" type="noConversion"/>
  </si>
  <si>
    <t>正</t>
    <phoneticPr fontId="4" type="noConversion"/>
  </si>
  <si>
    <t>SMB100225</t>
    <phoneticPr fontId="7" type="noConversion"/>
  </si>
  <si>
    <t>APMT1005PEER-XM铣刀盘刀片</t>
    <phoneticPr fontId="7" type="noConversion"/>
  </si>
  <si>
    <t>YG8</t>
    <phoneticPr fontId="7" type="noConversion"/>
  </si>
  <si>
    <t>小90°</t>
    <phoneticPr fontId="7" type="noConversion"/>
  </si>
  <si>
    <t>反</t>
    <phoneticPr fontId="7" type="noConversion"/>
  </si>
  <si>
    <t>小45°</t>
    <phoneticPr fontId="7" type="noConversion"/>
  </si>
  <si>
    <t>正</t>
    <phoneticPr fontId="7" type="noConversion"/>
  </si>
  <si>
    <t>YW2</t>
    <phoneticPr fontId="7" type="noConversion"/>
  </si>
  <si>
    <t>90°刀片</t>
    <phoneticPr fontId="7" type="noConversion"/>
  </si>
  <si>
    <r>
      <rPr>
        <sz val="11"/>
        <color theme="1"/>
        <rFont val="Calibri"/>
        <family val="2"/>
      </rPr>
      <t>Φ28/</t>
    </r>
    <r>
      <rPr>
        <sz val="11"/>
        <color theme="1"/>
        <rFont val="等线"/>
        <family val="2"/>
        <charset val="134"/>
      </rPr>
      <t>刃长55/</t>
    </r>
    <r>
      <rPr>
        <sz val="11"/>
        <color theme="1"/>
        <rFont val="Calibri"/>
        <family val="2"/>
      </rPr>
      <t>YG8</t>
    </r>
    <phoneticPr fontId="7" type="noConversion"/>
  </si>
  <si>
    <t>硬质合金4刃锥柄螺旋立铣刀</t>
    <phoneticPr fontId="7" type="noConversion"/>
  </si>
  <si>
    <t>4160511四方</t>
    <phoneticPr fontId="7" type="noConversion"/>
  </si>
  <si>
    <t>Φ47</t>
    <phoneticPr fontId="4" type="noConversion"/>
  </si>
  <si>
    <t>W2</t>
    <phoneticPr fontId="7" type="noConversion"/>
  </si>
  <si>
    <t>Φ25</t>
    <phoneticPr fontId="7" type="noConversion"/>
  </si>
  <si>
    <t>镗床加长刀杆Φ25*250</t>
    <phoneticPr fontId="7" type="noConversion"/>
  </si>
  <si>
    <t>1盒</t>
    <phoneticPr fontId="7" type="noConversion"/>
  </si>
  <si>
    <t>Φ26.5加长</t>
    <phoneticPr fontId="4" type="noConversion"/>
  </si>
  <si>
    <t>合金</t>
    <phoneticPr fontId="7" type="noConversion"/>
  </si>
  <si>
    <t>Φ40四刃铣刀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</si>
</sst>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4" x14ac:knownFonts="1">
    <font>
      <sz val="10"/>
      <name val="微软雅黑"/>
      <family val="2"/>
      <charset val="134"/>
    </font>
    <font>
      <sz val="10"/>
      <name val="微软雅黑"/>
      <family val="2"/>
      <charset val="1"/>
    </font>
    <font>
      <sz val="10"/>
      <name val="Arial"/>
      <family val="2"/>
      <charset val="134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sz val="10"/>
      <name val="宋体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2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1" fillId="0" borderId="1" xfId="0" applyFont="1" applyBorder="1" applyAlignment="1">
      <alignment vertical="center"/>
    </xf>
    <xf numFmtId="176" fontId="0" fillId="0" borderId="1" xfId="0" applyNumberFormat="1" applyBorder="1"/>
    <xf numFmtId="1" fontId="0" fillId="0" borderId="1" xfId="0" applyNumberFormat="1" applyBorder="1"/>
    <xf numFmtId="176" fontId="2" fillId="0" borderId="1" xfId="0" applyNumberFormat="1" applyFont="1" applyBorder="1"/>
    <xf numFmtId="0" fontId="1" fillId="0" borderId="4" xfId="0" applyFon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5" fillId="0" borderId="1" xfId="0" applyNumberFormat="1" applyFont="1" applyBorder="1"/>
    <xf numFmtId="1" fontId="0" fillId="0" borderId="4" xfId="0" applyNumberFormat="1" applyBorder="1"/>
    <xf numFmtId="176" fontId="0" fillId="0" borderId="4" xfId="0" applyNumberFormat="1" applyBorder="1"/>
    <xf numFmtId="0" fontId="0" fillId="0" borderId="4" xfId="0" applyBorder="1"/>
    <xf numFmtId="176" fontId="0" fillId="0" borderId="3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0" xfId="0" applyFill="1" applyBorder="1"/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Normal="100" workbookViewId="0">
      <selection activeCell="B3" sqref="B3:D9"/>
    </sheetView>
  </sheetViews>
  <sheetFormatPr defaultColWidth="11" defaultRowHeight="16.5" x14ac:dyDescent="0.35"/>
  <cols>
    <col min="4" max="4" width="12.875" customWidth="1"/>
  </cols>
  <sheetData>
    <row r="1" spans="1:4" ht="25.5" customHeight="1" x14ac:dyDescent="0.35">
      <c r="A1" s="49" t="s">
        <v>0</v>
      </c>
      <c r="B1" s="49"/>
      <c r="C1" s="49"/>
      <c r="D1" s="49"/>
    </row>
    <row r="2" spans="1:4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5">
      <c r="A3" s="3" t="s">
        <v>5</v>
      </c>
      <c r="B3" s="3" t="s">
        <v>6</v>
      </c>
      <c r="C3" s="2" t="s">
        <v>7</v>
      </c>
      <c r="D3" s="3">
        <v>9</v>
      </c>
    </row>
    <row r="4" spans="1:4" x14ac:dyDescent="0.35">
      <c r="A4" s="3" t="s">
        <v>5</v>
      </c>
      <c r="B4" s="3" t="s">
        <v>6</v>
      </c>
      <c r="C4" s="2" t="s">
        <v>8</v>
      </c>
      <c r="D4" s="3">
        <v>7</v>
      </c>
    </row>
    <row r="5" spans="1:4" x14ac:dyDescent="0.35">
      <c r="A5" s="3" t="s">
        <v>5</v>
      </c>
      <c r="B5" s="3" t="s">
        <v>9</v>
      </c>
      <c r="C5" s="2" t="s">
        <v>7</v>
      </c>
      <c r="D5" s="3">
        <v>7</v>
      </c>
    </row>
    <row r="6" spans="1:4" x14ac:dyDescent="0.35">
      <c r="A6" s="3" t="s">
        <v>5</v>
      </c>
      <c r="B6" s="3" t="s">
        <v>9</v>
      </c>
      <c r="C6" s="2" t="s">
        <v>8</v>
      </c>
      <c r="D6" s="3">
        <v>6</v>
      </c>
    </row>
    <row r="7" spans="1:4" x14ac:dyDescent="0.35">
      <c r="A7" s="3" t="s">
        <v>5</v>
      </c>
      <c r="B7" s="3" t="s">
        <v>10</v>
      </c>
      <c r="C7" s="2"/>
      <c r="D7" s="3">
        <v>6</v>
      </c>
    </row>
    <row r="8" spans="1:4" x14ac:dyDescent="0.35">
      <c r="A8" s="3" t="s">
        <v>5</v>
      </c>
      <c r="B8" s="3" t="s">
        <v>11</v>
      </c>
      <c r="C8" s="2"/>
      <c r="D8" s="3">
        <v>1</v>
      </c>
    </row>
    <row r="9" spans="1:4" x14ac:dyDescent="0.35">
      <c r="A9" s="3" t="s">
        <v>5</v>
      </c>
      <c r="B9" s="3" t="s">
        <v>12</v>
      </c>
      <c r="C9" s="2"/>
      <c r="D9" s="3">
        <v>1</v>
      </c>
    </row>
  </sheetData>
  <mergeCells count="1">
    <mergeCell ref="A1:D1"/>
  </mergeCells>
  <phoneticPr fontId="4" type="noConversion"/>
  <conditionalFormatting sqref="B3:D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{0478DB48-E07E-43FC-81ED-E2A84C9059A5}</x14:id>
        </ext>
      </extLst>
    </cfRule>
  </conditionalFormatting>
  <printOptions horizontalCentered="1"/>
  <pageMargins left="0.78740157480314965" right="0.78740157480314965" top="1.0629921259842521" bottom="1.0629921259842521" header="0.78740157480314965" footer="0.78740157480314965"/>
  <pageSetup paperSize="9" orientation="portrait" useFirstPageNumber="1" horizontalDpi="300" verticalDpi="300" r:id="rId1"/>
  <headerFooter differentOddEven="1" differentFirst="1">
    <oddHeader>&amp;C&amp;"Times New Roman,标准"&amp;12&amp;A</oddHeader>
    <oddFooter>&amp;C&amp;"Times New Roman,标准"&amp;12页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8DB48-E07E-43FC-81ED-E2A84C905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>
      <selection activeCell="H17" sqref="H17"/>
    </sheetView>
  </sheetViews>
  <sheetFormatPr defaultColWidth="11" defaultRowHeight="16.5" x14ac:dyDescent="0.35"/>
  <cols>
    <col min="4" max="4" width="13.375" customWidth="1"/>
  </cols>
  <sheetData>
    <row r="1" spans="1:4" ht="25.5" customHeight="1" x14ac:dyDescent="0.35">
      <c r="A1" s="49" t="s">
        <v>0</v>
      </c>
      <c r="B1" s="49"/>
      <c r="C1" s="49"/>
      <c r="D1" s="49"/>
    </row>
    <row r="2" spans="1:4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5">
      <c r="A3" s="3" t="s">
        <v>5</v>
      </c>
      <c r="B3" s="3" t="s">
        <v>6</v>
      </c>
      <c r="C3" s="2" t="s">
        <v>7</v>
      </c>
      <c r="D3" s="3">
        <v>7</v>
      </c>
    </row>
    <row r="4" spans="1:4" x14ac:dyDescent="0.35">
      <c r="A4" s="3" t="s">
        <v>5</v>
      </c>
      <c r="B4" s="3" t="s">
        <v>6</v>
      </c>
      <c r="C4" s="2" t="s">
        <v>8</v>
      </c>
      <c r="D4" s="3">
        <v>15</v>
      </c>
    </row>
    <row r="5" spans="1:4" x14ac:dyDescent="0.35">
      <c r="A5" s="3" t="s">
        <v>5</v>
      </c>
      <c r="B5" s="3" t="s">
        <v>13</v>
      </c>
      <c r="C5" s="2" t="s">
        <v>7</v>
      </c>
      <c r="D5" s="3">
        <f>1+1</f>
        <v>2</v>
      </c>
    </row>
    <row r="6" spans="1:4" x14ac:dyDescent="0.35">
      <c r="A6" s="3" t="s">
        <v>5</v>
      </c>
      <c r="B6" s="3" t="s">
        <v>9</v>
      </c>
      <c r="C6" s="2" t="s">
        <v>7</v>
      </c>
      <c r="D6" s="3">
        <v>3</v>
      </c>
    </row>
    <row r="7" spans="1:4" x14ac:dyDescent="0.35">
      <c r="A7" s="3" t="s">
        <v>5</v>
      </c>
      <c r="B7" s="3" t="s">
        <v>9</v>
      </c>
      <c r="C7" s="2" t="s">
        <v>8</v>
      </c>
      <c r="D7" s="3">
        <v>3</v>
      </c>
    </row>
    <row r="8" spans="1:4" x14ac:dyDescent="0.35">
      <c r="A8" s="3" t="s">
        <v>5</v>
      </c>
      <c r="B8" s="3" t="s">
        <v>10</v>
      </c>
      <c r="C8" s="2"/>
      <c r="D8" s="3">
        <v>1</v>
      </c>
    </row>
    <row r="9" spans="1:4" x14ac:dyDescent="0.35">
      <c r="A9" s="4"/>
      <c r="B9" s="4"/>
      <c r="C9" s="1"/>
      <c r="D9" s="4"/>
    </row>
    <row r="10" spans="1:4" x14ac:dyDescent="0.35">
      <c r="A10" s="4"/>
      <c r="B10" s="4"/>
      <c r="C10" s="1"/>
      <c r="D10" s="4"/>
    </row>
  </sheetData>
  <mergeCells count="1">
    <mergeCell ref="A1:D1"/>
  </mergeCells>
  <phoneticPr fontId="4" type="noConversion"/>
  <conditionalFormatting sqref="B3:D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{2FAF52BF-7E51-4CDE-BF31-7C5205BD371E}</x14:id>
        </ext>
      </extLst>
    </cfRule>
  </conditionalFormatting>
  <printOptions horizontalCentered="1"/>
  <pageMargins left="0.78740157480314965" right="0.78740157480314965" top="1.0629921259842521" bottom="1.0629921259842521" header="0.78740157480314965" footer="0.78740157480314965"/>
  <pageSetup paperSize="9" orientation="portrait" horizontalDpi="300" verticalDpi="300" r:id="rId1"/>
  <headerFooter differentOddEven="1" differentFirst="1">
    <oddHeader>&amp;C&amp;"Times New Roman,标准"&amp;12&amp;A</oddHeader>
    <oddFooter>&amp;C&amp;"Times New Roman,标准"&amp;12页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AF52BF-7E51-4CDE-BF31-7C5205BD3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zoomScaleNormal="100" workbookViewId="0">
      <selection activeCell="G10" sqref="G10"/>
    </sheetView>
  </sheetViews>
  <sheetFormatPr defaultColWidth="11" defaultRowHeight="16.5" x14ac:dyDescent="0.35"/>
  <cols>
    <col min="1" max="1" width="13.75" customWidth="1"/>
    <col min="2" max="2" width="29.25" customWidth="1"/>
    <col min="4" max="4" width="11.625" customWidth="1"/>
  </cols>
  <sheetData>
    <row r="1" spans="1:5" ht="25.5" customHeight="1" x14ac:dyDescent="0.35">
      <c r="A1" s="49" t="s">
        <v>0</v>
      </c>
      <c r="B1" s="49"/>
      <c r="C1" s="49"/>
      <c r="D1" s="49"/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5" x14ac:dyDescent="0.35">
      <c r="A3" s="3" t="s">
        <v>5</v>
      </c>
      <c r="B3" s="3" t="s">
        <v>6</v>
      </c>
      <c r="C3" s="2" t="s">
        <v>7</v>
      </c>
      <c r="D3" s="3">
        <v>10</v>
      </c>
    </row>
    <row r="4" spans="1:5" x14ac:dyDescent="0.35">
      <c r="A4" s="3" t="s">
        <v>5</v>
      </c>
      <c r="B4" s="3" t="s">
        <v>6</v>
      </c>
      <c r="C4" s="2" t="s">
        <v>8</v>
      </c>
      <c r="D4" s="3">
        <v>9</v>
      </c>
    </row>
    <row r="5" spans="1:5" x14ac:dyDescent="0.35">
      <c r="A5" s="3" t="s">
        <v>5</v>
      </c>
      <c r="B5" s="3" t="s">
        <v>13</v>
      </c>
      <c r="C5" s="2" t="s">
        <v>7</v>
      </c>
      <c r="D5" s="3">
        <v>3</v>
      </c>
    </row>
    <row r="6" spans="1:5" x14ac:dyDescent="0.35">
      <c r="A6" s="3" t="s">
        <v>5</v>
      </c>
      <c r="B6" s="3" t="s">
        <v>9</v>
      </c>
      <c r="C6" s="2" t="s">
        <v>7</v>
      </c>
      <c r="D6" s="3">
        <v>3</v>
      </c>
    </row>
    <row r="7" spans="1:5" x14ac:dyDescent="0.35">
      <c r="A7" s="3" t="s">
        <v>5</v>
      </c>
      <c r="B7" s="3" t="s">
        <v>9</v>
      </c>
      <c r="C7" s="2" t="s">
        <v>8</v>
      </c>
      <c r="D7" s="3">
        <f>2+1</f>
        <v>3</v>
      </c>
    </row>
    <row r="8" spans="1:5" x14ac:dyDescent="0.35">
      <c r="A8" s="3" t="s">
        <v>5</v>
      </c>
      <c r="B8" s="3" t="s">
        <v>10</v>
      </c>
      <c r="C8" s="2"/>
      <c r="D8" s="3">
        <v>6</v>
      </c>
    </row>
    <row r="9" spans="1:5" x14ac:dyDescent="0.35">
      <c r="A9" s="3" t="s">
        <v>5</v>
      </c>
      <c r="B9" s="3" t="s">
        <v>11</v>
      </c>
      <c r="C9" s="2"/>
      <c r="D9" s="3">
        <v>6</v>
      </c>
    </row>
    <row r="10" spans="1:5" x14ac:dyDescent="0.35">
      <c r="A10" s="3" t="s">
        <v>232</v>
      </c>
      <c r="B10" s="3" t="s">
        <v>233</v>
      </c>
      <c r="C10" s="2" t="s">
        <v>234</v>
      </c>
      <c r="D10" s="3">
        <v>2</v>
      </c>
    </row>
    <row r="11" spans="1:5" ht="17.25" x14ac:dyDescent="0.35">
      <c r="A11" s="38" t="s">
        <v>237</v>
      </c>
      <c r="B11" s="38" t="s">
        <v>238</v>
      </c>
      <c r="C11" s="42" t="s">
        <v>239</v>
      </c>
      <c r="D11" s="3">
        <f>1+1</f>
        <v>2</v>
      </c>
    </row>
    <row r="12" spans="1:5" s="39" customFormat="1" x14ac:dyDescent="0.3">
      <c r="A12" s="38" t="s">
        <v>242</v>
      </c>
      <c r="B12" s="38" t="s">
        <v>243</v>
      </c>
      <c r="C12" s="38"/>
      <c r="D12" s="38">
        <f>1+1</f>
        <v>2</v>
      </c>
      <c r="E12" s="38"/>
    </row>
    <row r="13" spans="1:5" x14ac:dyDescent="0.35">
      <c r="A13" s="3"/>
      <c r="B13" s="3" t="s">
        <v>14</v>
      </c>
      <c r="C13" s="2"/>
      <c r="D13" s="3">
        <v>2</v>
      </c>
    </row>
    <row r="14" spans="1:5" x14ac:dyDescent="0.35">
      <c r="A14" s="50" t="s">
        <v>15</v>
      </c>
      <c r="B14" s="51"/>
      <c r="C14" s="51"/>
      <c r="D14" s="52"/>
    </row>
    <row r="15" spans="1:5" x14ac:dyDescent="0.35">
      <c r="A15" s="5"/>
      <c r="B15" s="6" t="s">
        <v>16</v>
      </c>
      <c r="C15" s="5" t="s">
        <v>7</v>
      </c>
      <c r="D15" s="5">
        <v>1</v>
      </c>
    </row>
    <row r="16" spans="1:5" s="39" customFormat="1" x14ac:dyDescent="0.3">
      <c r="A16" s="38"/>
      <c r="B16" s="38" t="s">
        <v>230</v>
      </c>
      <c r="C16" s="38"/>
      <c r="D16" s="38">
        <v>1</v>
      </c>
    </row>
    <row r="17" spans="1:4" s="39" customFormat="1" x14ac:dyDescent="0.3">
      <c r="A17" s="38"/>
      <c r="B17" s="38" t="s">
        <v>231</v>
      </c>
      <c r="C17" s="38"/>
      <c r="D17" s="38">
        <v>1</v>
      </c>
    </row>
    <row r="18" spans="1:4" x14ac:dyDescent="0.35">
      <c r="A18" s="5"/>
      <c r="B18" s="6" t="s">
        <v>17</v>
      </c>
      <c r="C18" s="5"/>
      <c r="D18" s="5">
        <v>6</v>
      </c>
    </row>
    <row r="19" spans="1:4" x14ac:dyDescent="0.35">
      <c r="A19" s="5"/>
      <c r="B19" s="6" t="s">
        <v>18</v>
      </c>
      <c r="C19" s="5"/>
      <c r="D19" s="5">
        <v>8</v>
      </c>
    </row>
    <row r="20" spans="1:4" ht="17.25" x14ac:dyDescent="0.35">
      <c r="A20" s="38" t="s">
        <v>226</v>
      </c>
      <c r="B20" s="38" t="s">
        <v>227</v>
      </c>
      <c r="C20" s="38"/>
      <c r="D20" s="38">
        <v>9</v>
      </c>
    </row>
    <row r="21" spans="1:4" ht="17.25" x14ac:dyDescent="0.35">
      <c r="A21" s="38" t="s">
        <v>228</v>
      </c>
      <c r="B21" s="38" t="s">
        <v>229</v>
      </c>
      <c r="C21" s="38"/>
      <c r="D21" s="38">
        <v>10</v>
      </c>
    </row>
    <row r="22" spans="1:4" x14ac:dyDescent="0.35">
      <c r="A22" s="5"/>
      <c r="B22" s="5"/>
      <c r="C22" s="5"/>
      <c r="D22" s="5"/>
    </row>
    <row r="23" spans="1:4" x14ac:dyDescent="0.35">
      <c r="A23" s="6" t="s">
        <v>19</v>
      </c>
      <c r="B23" s="5" t="s">
        <v>20</v>
      </c>
      <c r="C23" s="5"/>
      <c r="D23" s="5">
        <v>2</v>
      </c>
    </row>
    <row r="24" spans="1:4" x14ac:dyDescent="0.35">
      <c r="A24" s="5"/>
      <c r="B24" s="6" t="s">
        <v>21</v>
      </c>
      <c r="C24" s="5"/>
      <c r="D24" s="5">
        <v>4</v>
      </c>
    </row>
    <row r="25" spans="1:4" x14ac:dyDescent="0.35">
      <c r="A25" s="5"/>
      <c r="B25" s="6" t="s">
        <v>22</v>
      </c>
      <c r="C25" s="5"/>
      <c r="D25" s="5">
        <v>4</v>
      </c>
    </row>
    <row r="26" spans="1:4" x14ac:dyDescent="0.35">
      <c r="A26" s="5"/>
      <c r="B26" s="6" t="s">
        <v>23</v>
      </c>
      <c r="C26" s="5"/>
      <c r="D26" s="5">
        <v>4</v>
      </c>
    </row>
    <row r="27" spans="1:4" x14ac:dyDescent="0.35">
      <c r="A27" s="5" t="s">
        <v>148</v>
      </c>
      <c r="B27" s="5" t="s">
        <v>147</v>
      </c>
      <c r="C27" s="5"/>
      <c r="D27" s="5">
        <v>10</v>
      </c>
    </row>
    <row r="29" spans="1:4" x14ac:dyDescent="0.35">
      <c r="A29" s="43" t="s">
        <v>114</v>
      </c>
      <c r="B29" s="44">
        <v>1</v>
      </c>
    </row>
  </sheetData>
  <mergeCells count="2">
    <mergeCell ref="A1:D1"/>
    <mergeCell ref="A14:D14"/>
  </mergeCells>
  <phoneticPr fontId="4" type="noConversion"/>
  <conditionalFormatting sqref="B3:D10 B13:D13 D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{E5FC1881-0CB3-4EE9-AFBC-B0DB4538158C}</x14:id>
        </ext>
      </extLst>
    </cfRule>
  </conditionalFormatting>
  <conditionalFormatting sqref="B15:D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{FD42D771-3724-4E06-8375-F6AE65199A1C}</x14:id>
        </ext>
      </extLst>
    </cfRule>
  </conditionalFormatting>
  <conditionalFormatting sqref="B23:D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{2A90949F-D4DB-4475-B557-6738ADAECD13}</x14:id>
        </ext>
      </extLst>
    </cfRule>
  </conditionalFormatting>
  <conditionalFormatting sqref="B12:D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{48039439-F0A3-4F19-B3C8-6BC963956E8F}</x14:id>
        </ext>
      </extLst>
    </cfRule>
  </conditionalFormatting>
  <conditionalFormatting sqref="B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{6182616B-F2C4-4FAE-915E-562168FDF93B}</x14:id>
        </ext>
      </extLst>
    </cfRule>
  </conditionalFormatting>
  <printOptions horizontalCentered="1"/>
  <pageMargins left="0.78740157480314965" right="0.78740157480314965" top="1.0629921259842521" bottom="1.0629921259842521" header="0.78740157480314965" footer="0.78740157480314965"/>
  <pageSetup paperSize="9" orientation="portrait" horizontalDpi="300" verticalDpi="300" r:id="rId1"/>
  <headerFooter differentOddEven="1" differentFirst="1">
    <oddHeader>&amp;C&amp;"Times New Roman,标准"&amp;12&amp;A</oddHeader>
    <oddFooter>&amp;C&amp;"Times New Roman,标准"&amp;12页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C1881-0CB3-4EE9-AFBC-B0DB45381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B3:D10 B13:D13 D11</xm:sqref>
        </x14:conditionalFormatting>
        <x14:conditionalFormatting xmlns:xm="http://schemas.microsoft.com/office/excel/2006/main">
          <x14:cfRule type="dataBar" id="{FD42D771-3724-4E06-8375-F6AE65199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B15:D21</xm:sqref>
        </x14:conditionalFormatting>
        <x14:conditionalFormatting xmlns:xm="http://schemas.microsoft.com/office/excel/2006/main">
          <x14:cfRule type="dataBar" id="{2A90949F-D4DB-4475-B557-6738ADAEC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B23:D27</xm:sqref>
        </x14:conditionalFormatting>
        <x14:conditionalFormatting xmlns:xm="http://schemas.microsoft.com/office/excel/2006/main">
          <x14:cfRule type="dataBar" id="{48039439-F0A3-4F19-B3C8-6BC963956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B12:D12</xm:sqref>
        </x14:conditionalFormatting>
        <x14:conditionalFormatting xmlns:xm="http://schemas.microsoft.com/office/excel/2006/main">
          <x14:cfRule type="dataBar" id="{6182616B-F2C4-4FAE-915E-562168FDF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Normal="100" workbookViewId="0">
      <selection activeCell="B17" sqref="B17"/>
    </sheetView>
  </sheetViews>
  <sheetFormatPr defaultColWidth="11" defaultRowHeight="16.5" x14ac:dyDescent="0.35"/>
  <cols>
    <col min="3" max="3" width="10.125" customWidth="1"/>
    <col min="4" max="4" width="12.125" customWidth="1"/>
  </cols>
  <sheetData>
    <row r="1" spans="1:4" ht="25.5" customHeight="1" x14ac:dyDescent="0.35">
      <c r="A1" s="49" t="s">
        <v>0</v>
      </c>
      <c r="B1" s="49"/>
      <c r="C1" s="49"/>
      <c r="D1" s="49"/>
    </row>
    <row r="2" spans="1:4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5">
      <c r="A3" s="3" t="s">
        <v>5</v>
      </c>
      <c r="B3" s="3" t="s">
        <v>6</v>
      </c>
      <c r="C3" s="2" t="s">
        <v>7</v>
      </c>
      <c r="D3" s="3">
        <v>4</v>
      </c>
    </row>
    <row r="4" spans="1:4" x14ac:dyDescent="0.35">
      <c r="A4" s="3" t="s">
        <v>5</v>
      </c>
      <c r="B4" s="3" t="s">
        <v>6</v>
      </c>
      <c r="C4" s="2" t="s">
        <v>8</v>
      </c>
      <c r="D4" s="3">
        <v>5</v>
      </c>
    </row>
    <row r="5" spans="1:4" x14ac:dyDescent="0.35">
      <c r="A5" s="3" t="s">
        <v>5</v>
      </c>
      <c r="B5" s="3" t="s">
        <v>13</v>
      </c>
      <c r="C5" s="2" t="s">
        <v>7</v>
      </c>
      <c r="D5" s="3">
        <v>10</v>
      </c>
    </row>
    <row r="6" spans="1:4" x14ac:dyDescent="0.35">
      <c r="A6" s="3" t="s">
        <v>5</v>
      </c>
      <c r="B6" s="3" t="s">
        <v>13</v>
      </c>
      <c r="C6" s="2" t="s">
        <v>8</v>
      </c>
      <c r="D6" s="3">
        <v>5</v>
      </c>
    </row>
    <row r="7" spans="1:4" x14ac:dyDescent="0.35">
      <c r="A7" s="3" t="s">
        <v>5</v>
      </c>
      <c r="B7" s="3" t="s">
        <v>9</v>
      </c>
      <c r="C7" s="2" t="s">
        <v>7</v>
      </c>
      <c r="D7" s="3">
        <v>8</v>
      </c>
    </row>
    <row r="8" spans="1:4" x14ac:dyDescent="0.35">
      <c r="A8" s="3" t="s">
        <v>5</v>
      </c>
      <c r="B8" s="3" t="s">
        <v>9</v>
      </c>
      <c r="C8" s="2" t="s">
        <v>8</v>
      </c>
      <c r="D8" s="3">
        <v>5</v>
      </c>
    </row>
    <row r="9" spans="1:4" x14ac:dyDescent="0.35">
      <c r="A9" s="3" t="s">
        <v>5</v>
      </c>
      <c r="B9" s="3" t="s">
        <v>24</v>
      </c>
      <c r="C9" s="2" t="s">
        <v>7</v>
      </c>
      <c r="D9" s="3"/>
    </row>
    <row r="10" spans="1:4" x14ac:dyDescent="0.35">
      <c r="A10" s="3" t="s">
        <v>5</v>
      </c>
      <c r="B10" s="3" t="s">
        <v>24</v>
      </c>
      <c r="C10" s="2" t="s">
        <v>8</v>
      </c>
      <c r="D10" s="3"/>
    </row>
    <row r="11" spans="1:4" x14ac:dyDescent="0.35">
      <c r="A11" s="3" t="s">
        <v>5</v>
      </c>
      <c r="B11" s="3" t="s">
        <v>11</v>
      </c>
      <c r="C11" s="2"/>
      <c r="D11" s="3">
        <v>2</v>
      </c>
    </row>
    <row r="12" spans="1:4" x14ac:dyDescent="0.35">
      <c r="A12" s="3" t="s">
        <v>5</v>
      </c>
      <c r="B12" s="3" t="s">
        <v>12</v>
      </c>
      <c r="C12" s="2"/>
      <c r="D12" s="3">
        <v>1</v>
      </c>
    </row>
    <row r="13" spans="1:4" x14ac:dyDescent="0.35">
      <c r="A13" s="49" t="s">
        <v>15</v>
      </c>
      <c r="B13" s="49"/>
      <c r="C13" s="49"/>
      <c r="D13" s="49"/>
    </row>
    <row r="14" spans="1:4" x14ac:dyDescent="0.35">
      <c r="A14" s="5"/>
      <c r="B14" s="6" t="s">
        <v>16</v>
      </c>
      <c r="C14" s="5" t="s">
        <v>7</v>
      </c>
      <c r="D14" s="5">
        <v>1</v>
      </c>
    </row>
    <row r="15" spans="1:4" x14ac:dyDescent="0.35">
      <c r="A15" s="5"/>
      <c r="B15" s="6" t="s">
        <v>16</v>
      </c>
      <c r="C15" s="5" t="s">
        <v>8</v>
      </c>
      <c r="D15" s="5">
        <v>1</v>
      </c>
    </row>
  </sheetData>
  <mergeCells count="2">
    <mergeCell ref="A1:D1"/>
    <mergeCell ref="A13:D13"/>
  </mergeCells>
  <phoneticPr fontId="4" type="noConversion"/>
  <conditionalFormatting sqref="B3:D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{3D02B451-7EAC-4D55-81F6-879FE90A9C4C}</x14:id>
        </ext>
      </extLst>
    </cfRule>
  </conditionalFormatting>
  <conditionalFormatting sqref="B14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{116E66B7-13BA-44ED-B466-64D8BC6CB4B7}</x14:id>
        </ext>
      </extLst>
    </cfRule>
  </conditionalFormatting>
  <printOptions horizontalCentered="1"/>
  <pageMargins left="0.78740157480314965" right="0.78740157480314965" top="1.0629921259842521" bottom="1.0629921259842521" header="0.78740157480314965" footer="0.78740157480314965"/>
  <pageSetup paperSize="9" orientation="portrait" horizontalDpi="300" verticalDpi="300" r:id="rId1"/>
  <headerFooter differentOddEven="1" differentFirst="1">
    <oddHeader>&amp;C&amp;"Times New Roman,标准"&amp;12&amp;A</oddHeader>
    <oddFooter>&amp;C&amp;"Times New Roman,标准"&amp;12页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02B451-7EAC-4D55-81F6-879FE90A9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B3:D12</xm:sqref>
        </x14:conditionalFormatting>
        <x14:conditionalFormatting xmlns:xm="http://schemas.microsoft.com/office/excel/2006/main">
          <x14:cfRule type="dataBar" id="{116E66B7-13BA-44ED-B466-64D8BC6CB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B14:D15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tabSelected="1" zoomScaleNormal="100" workbookViewId="0">
      <selection activeCell="E11" sqref="E11"/>
    </sheetView>
  </sheetViews>
  <sheetFormatPr defaultColWidth="11" defaultRowHeight="16.5" x14ac:dyDescent="0.35"/>
  <cols>
    <col min="2" max="2" width="30.5" style="7" customWidth="1"/>
    <col min="4" max="4" width="19.25" customWidth="1"/>
  </cols>
  <sheetData>
    <row r="1" spans="1:4" ht="25.5" customHeight="1" x14ac:dyDescent="0.35">
      <c r="A1" s="49" t="s">
        <v>0</v>
      </c>
      <c r="B1" s="49"/>
      <c r="C1" s="49"/>
      <c r="D1" s="49"/>
    </row>
    <row r="2" spans="1:4" x14ac:dyDescent="0.35">
      <c r="A2" s="2" t="s">
        <v>1</v>
      </c>
      <c r="B2" s="8" t="s">
        <v>2</v>
      </c>
      <c r="C2" s="2" t="s">
        <v>3</v>
      </c>
      <c r="D2" s="2" t="s">
        <v>4</v>
      </c>
    </row>
    <row r="3" spans="1:4" x14ac:dyDescent="0.35">
      <c r="A3" s="3" t="s">
        <v>5</v>
      </c>
      <c r="B3" s="8" t="s">
        <v>25</v>
      </c>
      <c r="C3" s="2"/>
      <c r="D3" s="3">
        <v>18</v>
      </c>
    </row>
    <row r="4" spans="1:4" x14ac:dyDescent="0.35">
      <c r="A4" s="3" t="s">
        <v>26</v>
      </c>
      <c r="B4" s="8" t="s">
        <v>25</v>
      </c>
      <c r="C4" s="2"/>
      <c r="D4" s="3">
        <v>39</v>
      </c>
    </row>
    <row r="5" spans="1:4" x14ac:dyDescent="0.35">
      <c r="A5" s="3"/>
      <c r="B5" s="9" t="s">
        <v>27</v>
      </c>
      <c r="C5" s="2"/>
      <c r="D5" s="3">
        <v>10</v>
      </c>
    </row>
    <row r="6" spans="1:4" x14ac:dyDescent="0.35">
      <c r="A6" s="3"/>
      <c r="B6" s="9" t="s">
        <v>28</v>
      </c>
      <c r="C6" s="2"/>
      <c r="D6" s="3">
        <v>1</v>
      </c>
    </row>
    <row r="7" spans="1:4" x14ac:dyDescent="0.35">
      <c r="A7" s="3"/>
      <c r="B7" s="10" t="s">
        <v>29</v>
      </c>
      <c r="C7" s="2"/>
      <c r="D7" s="3">
        <v>1</v>
      </c>
    </row>
    <row r="8" spans="1:4" x14ac:dyDescent="0.35">
      <c r="A8" s="5"/>
      <c r="B8" s="11" t="s">
        <v>30</v>
      </c>
      <c r="C8" s="12"/>
      <c r="D8" s="5">
        <v>1</v>
      </c>
    </row>
    <row r="9" spans="1:4" x14ac:dyDescent="0.35">
      <c r="A9" s="5"/>
      <c r="B9" s="11" t="s">
        <v>31</v>
      </c>
      <c r="C9" s="13"/>
      <c r="D9" s="5">
        <v>1</v>
      </c>
    </row>
    <row r="10" spans="1:4" x14ac:dyDescent="0.35">
      <c r="A10" s="5"/>
      <c r="B10" s="11" t="s">
        <v>32</v>
      </c>
      <c r="C10" s="5"/>
      <c r="D10" s="5">
        <v>1</v>
      </c>
    </row>
    <row r="11" spans="1:4" x14ac:dyDescent="0.35">
      <c r="A11" s="5"/>
      <c r="B11" s="11" t="s">
        <v>33</v>
      </c>
      <c r="C11" s="5"/>
      <c r="D11" s="5">
        <v>1</v>
      </c>
    </row>
    <row r="12" spans="1:4" s="39" customFormat="1" x14ac:dyDescent="0.3">
      <c r="A12" s="38" t="s">
        <v>237</v>
      </c>
      <c r="B12" s="38" t="s">
        <v>240</v>
      </c>
      <c r="C12" s="38" t="s">
        <v>241</v>
      </c>
      <c r="D12" s="38">
        <f>1</f>
        <v>1</v>
      </c>
    </row>
    <row r="13" spans="1:4" x14ac:dyDescent="0.35">
      <c r="A13" s="5"/>
      <c r="B13" s="11" t="s">
        <v>34</v>
      </c>
      <c r="C13" s="5"/>
      <c r="D13" s="5">
        <v>1</v>
      </c>
    </row>
    <row r="14" spans="1:4" s="39" customFormat="1" ht="21" customHeight="1" x14ac:dyDescent="0.3">
      <c r="A14" s="40" t="s">
        <v>235</v>
      </c>
      <c r="B14" s="41" t="s">
        <v>236</v>
      </c>
      <c r="C14" s="38"/>
      <c r="D14" s="38">
        <v>10</v>
      </c>
    </row>
    <row r="15" spans="1:4" x14ac:dyDescent="0.35">
      <c r="A15" s="45" t="s">
        <v>244</v>
      </c>
      <c r="B15" s="46" t="s">
        <v>245</v>
      </c>
      <c r="C15" s="5"/>
      <c r="D15" s="47">
        <v>1</v>
      </c>
    </row>
    <row r="16" spans="1:4" ht="17.25" x14ac:dyDescent="0.35">
      <c r="A16" s="38" t="s">
        <v>248</v>
      </c>
      <c r="B16" s="38" t="s">
        <v>249</v>
      </c>
      <c r="C16" s="38"/>
      <c r="D16" s="47">
        <v>1</v>
      </c>
    </row>
    <row r="17" spans="1:4" ht="17.25" x14ac:dyDescent="0.35">
      <c r="A17" s="38"/>
      <c r="B17" s="38" t="s">
        <v>250</v>
      </c>
      <c r="C17" s="38"/>
      <c r="D17" s="47">
        <v>1</v>
      </c>
    </row>
    <row r="18" spans="1:4" ht="17.25" x14ac:dyDescent="0.35">
      <c r="A18" s="38" t="s">
        <v>237</v>
      </c>
      <c r="B18" s="38" t="s">
        <v>246</v>
      </c>
      <c r="C18" s="38"/>
      <c r="D18" s="38" t="s">
        <v>251</v>
      </c>
    </row>
    <row r="19" spans="1:4" ht="17.25" x14ac:dyDescent="0.35">
      <c r="A19" s="38" t="s">
        <v>253</v>
      </c>
      <c r="B19" s="38" t="s">
        <v>254</v>
      </c>
      <c r="C19" s="38"/>
      <c r="D19" s="47">
        <v>1</v>
      </c>
    </row>
  </sheetData>
  <mergeCells count="1">
    <mergeCell ref="A1:D1"/>
  </mergeCells>
  <phoneticPr fontId="4" type="noConversion"/>
  <conditionalFormatting sqref="B3:D11 B13:D13 D15:D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{78405E14-AC63-40FD-8020-1449BF3CC27D}</x14:id>
        </ext>
      </extLst>
    </cfRule>
  </conditionalFormatting>
  <conditionalFormatting sqref="B14:D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{EFAD9F49-075D-4916-A2AE-311355551111}</x14:id>
        </ext>
      </extLst>
    </cfRule>
  </conditionalFormatting>
  <conditionalFormatting sqref="D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{0F8F3703-731B-4A9F-A250-33FA14F22A60}</x14:id>
        </ext>
      </extLst>
    </cfRule>
  </conditionalFormatting>
  <conditionalFormatting sqref="A16:C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{83953316-9412-41ED-B414-6C589AFE576A}</x14:id>
        </ext>
      </extLst>
    </cfRule>
  </conditionalFormatting>
  <conditionalFormatting sqref="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{6971B74C-0DB9-45CF-A220-7F6A47224974}</x14:id>
        </ext>
      </extLst>
    </cfRule>
  </conditionalFormatting>
  <conditionalFormatting sqref="D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{4F014B5F-2F23-4DCE-B6B1-215CAD7F359D}</x14:id>
        </ext>
      </extLst>
    </cfRule>
  </conditionalFormatting>
  <conditionalFormatting sqref="A19:C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{9740DF52-8FC1-4ABD-B9CC-EE9F01BB6975}</x14:id>
        </ext>
      </extLst>
    </cfRule>
  </conditionalFormatting>
  <printOptions horizontalCentered="1"/>
  <pageMargins left="0.78740157480314965" right="0.78740157480314965" top="1.0629921259842521" bottom="1.0629921259842521" header="0.78740157480314965" footer="0.78740157480314965"/>
  <pageSetup paperSize="9" orientation="portrait" horizontalDpi="300" verticalDpi="300" r:id="rId1"/>
  <headerFooter differentOddEven="1" differentFirst="1">
    <oddHeader>&amp;C&amp;"Times New Roman,标准"&amp;12&amp;A</oddHeader>
    <oddFooter>&amp;C&amp;"Times New Roman,标准"&amp;12页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405E14-AC63-40FD-8020-1449BF3CC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B3:D11 B13:D13 D15:D17</xm:sqref>
        </x14:conditionalFormatting>
        <x14:conditionalFormatting xmlns:xm="http://schemas.microsoft.com/office/excel/2006/main">
          <x14:cfRule type="dataBar" id="{EFAD9F49-075D-4916-A2AE-311355551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B14:D14</xm:sqref>
        </x14:conditionalFormatting>
        <x14:conditionalFormatting xmlns:xm="http://schemas.microsoft.com/office/excel/2006/main">
          <x14:cfRule type="dataBar" id="{0F8F3703-731B-4A9F-A250-33FA14F22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83953316-9412-41ED-B414-6C589AFE5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A16:C16</xm:sqref>
        </x14:conditionalFormatting>
        <x14:conditionalFormatting xmlns:xm="http://schemas.microsoft.com/office/excel/2006/main">
          <x14:cfRule type="dataBar" id="{6971B74C-0DB9-45CF-A220-7F6A47224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4F014B5F-2F23-4DCE-B6B1-215CAD7F3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9740DF52-8FC1-4ABD-B9CC-EE9F01BB6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A19:C19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01"/>
  <sheetViews>
    <sheetView zoomScaleNormal="100" workbookViewId="0">
      <selection activeCell="F15" sqref="F15"/>
    </sheetView>
  </sheetViews>
  <sheetFormatPr defaultColWidth="11" defaultRowHeight="16.5" x14ac:dyDescent="0.35"/>
  <cols>
    <col min="1" max="1" width="11" style="16"/>
    <col min="2" max="2" width="13.375" customWidth="1"/>
    <col min="4" max="4" width="11.625" customWidth="1"/>
    <col min="5" max="5" width="18" customWidth="1"/>
  </cols>
  <sheetData>
    <row r="1" spans="1:11" x14ac:dyDescent="0.35">
      <c r="A1" s="49" t="s">
        <v>0</v>
      </c>
      <c r="B1" s="49"/>
      <c r="C1" s="49"/>
      <c r="D1" s="49"/>
      <c r="E1" s="23"/>
      <c r="F1" s="14"/>
      <c r="G1" s="14"/>
    </row>
    <row r="2" spans="1:11" x14ac:dyDescent="0.35">
      <c r="A2" s="2" t="s">
        <v>1</v>
      </c>
      <c r="B2" s="2" t="s">
        <v>2</v>
      </c>
      <c r="C2" s="19" t="s">
        <v>3</v>
      </c>
      <c r="D2" s="19" t="s">
        <v>4</v>
      </c>
      <c r="E2" s="23"/>
      <c r="F2" s="53"/>
      <c r="G2" s="53"/>
      <c r="H2" s="53"/>
      <c r="I2" s="53"/>
      <c r="J2" s="53"/>
      <c r="K2" s="53"/>
    </row>
    <row r="3" spans="1:11" x14ac:dyDescent="0.35">
      <c r="A3" s="22" t="s">
        <v>149</v>
      </c>
      <c r="B3" s="21">
        <v>4160511</v>
      </c>
      <c r="C3" s="21"/>
      <c r="D3" s="21">
        <v>23</v>
      </c>
      <c r="E3" s="26"/>
      <c r="F3" s="55"/>
      <c r="G3" s="55"/>
      <c r="H3" s="55"/>
      <c r="I3" s="56"/>
      <c r="J3" s="56"/>
      <c r="K3" s="56"/>
    </row>
    <row r="4" spans="1:11" x14ac:dyDescent="0.35">
      <c r="A4" s="22" t="s">
        <v>150</v>
      </c>
      <c r="B4" s="21">
        <v>4160511</v>
      </c>
      <c r="C4" s="21"/>
      <c r="D4" s="21">
        <v>17</v>
      </c>
      <c r="E4" s="26"/>
      <c r="F4" s="16"/>
      <c r="H4" s="1"/>
      <c r="I4" s="16"/>
      <c r="K4" s="1"/>
    </row>
    <row r="5" spans="1:11" ht="17.25" x14ac:dyDescent="0.35">
      <c r="A5" s="38" t="s">
        <v>237</v>
      </c>
      <c r="B5" s="38" t="s">
        <v>246</v>
      </c>
      <c r="C5" s="38"/>
      <c r="D5" s="21">
        <v>30</v>
      </c>
      <c r="E5" s="26"/>
      <c r="F5" s="14"/>
      <c r="G5" s="14"/>
    </row>
    <row r="6" spans="1:11" x14ac:dyDescent="0.35">
      <c r="A6" s="22" t="s">
        <v>151</v>
      </c>
      <c r="B6" s="6">
        <v>3130511</v>
      </c>
      <c r="C6" s="21"/>
      <c r="D6" s="6">
        <v>42</v>
      </c>
      <c r="E6" s="27"/>
      <c r="F6" s="16"/>
      <c r="G6" s="14"/>
    </row>
    <row r="7" spans="1:11" x14ac:dyDescent="0.35">
      <c r="A7" s="54" t="s">
        <v>152</v>
      </c>
      <c r="B7" s="54"/>
      <c r="C7" s="54"/>
      <c r="D7" s="54"/>
      <c r="E7" s="28"/>
      <c r="F7" s="1"/>
    </row>
    <row r="8" spans="1:11" x14ac:dyDescent="0.35">
      <c r="A8" s="2" t="s">
        <v>1</v>
      </c>
      <c r="B8" s="12" t="s">
        <v>121</v>
      </c>
      <c r="C8" s="2" t="s">
        <v>4</v>
      </c>
      <c r="D8" s="24" t="s">
        <v>155</v>
      </c>
      <c r="E8" s="28"/>
    </row>
    <row r="9" spans="1:11" x14ac:dyDescent="0.35">
      <c r="A9" s="25" t="s">
        <v>156</v>
      </c>
      <c r="B9" s="5" t="s">
        <v>157</v>
      </c>
      <c r="C9" s="5">
        <f>3+1+1</f>
        <v>5</v>
      </c>
      <c r="D9" s="5" t="s">
        <v>153</v>
      </c>
      <c r="E9" s="28"/>
    </row>
    <row r="10" spans="1:11" x14ac:dyDescent="0.35">
      <c r="A10" s="20" t="s">
        <v>158</v>
      </c>
      <c r="B10" s="5" t="s">
        <v>159</v>
      </c>
      <c r="C10" s="5">
        <f>2+1+1+1+1+1</f>
        <v>7</v>
      </c>
      <c r="D10" s="5" t="s">
        <v>153</v>
      </c>
      <c r="E10" s="28"/>
    </row>
    <row r="11" spans="1:11" x14ac:dyDescent="0.35">
      <c r="A11" s="22"/>
      <c r="B11" s="5" t="s">
        <v>160</v>
      </c>
      <c r="C11" s="5">
        <f>1+1</f>
        <v>2</v>
      </c>
      <c r="D11" s="5" t="s">
        <v>153</v>
      </c>
      <c r="E11" s="28"/>
    </row>
    <row r="12" spans="1:11" x14ac:dyDescent="0.35">
      <c r="A12" s="20"/>
      <c r="B12" s="5" t="s">
        <v>161</v>
      </c>
      <c r="C12" s="5">
        <f>1+1</f>
        <v>2</v>
      </c>
      <c r="D12" s="5" t="s">
        <v>153</v>
      </c>
      <c r="E12" s="28"/>
    </row>
    <row r="13" spans="1:11" x14ac:dyDescent="0.35">
      <c r="A13" s="22"/>
      <c r="B13" s="5" t="s">
        <v>162</v>
      </c>
      <c r="C13" s="5">
        <f>1+1+1</f>
        <v>3</v>
      </c>
      <c r="D13" s="5" t="s">
        <v>153</v>
      </c>
      <c r="E13" s="28"/>
    </row>
    <row r="14" spans="1:11" x14ac:dyDescent="0.35">
      <c r="A14" s="20"/>
      <c r="B14" s="5" t="s">
        <v>163</v>
      </c>
      <c r="C14" s="5">
        <v>1</v>
      </c>
      <c r="D14" s="5" t="s">
        <v>153</v>
      </c>
      <c r="E14" s="28"/>
    </row>
    <row r="15" spans="1:11" x14ac:dyDescent="0.35">
      <c r="A15" s="22"/>
      <c r="B15" s="5" t="s">
        <v>164</v>
      </c>
      <c r="C15" s="5">
        <v>1</v>
      </c>
      <c r="D15" s="5" t="s">
        <v>153</v>
      </c>
      <c r="E15" s="28"/>
    </row>
    <row r="16" spans="1:11" x14ac:dyDescent="0.35">
      <c r="A16" s="20"/>
      <c r="B16" s="5" t="s">
        <v>165</v>
      </c>
      <c r="C16" s="5">
        <v>1</v>
      </c>
      <c r="D16" s="5" t="s">
        <v>153</v>
      </c>
      <c r="E16" s="28"/>
    </row>
    <row r="17" spans="1:5" x14ac:dyDescent="0.35">
      <c r="A17" s="22"/>
      <c r="B17" s="5" t="s">
        <v>166</v>
      </c>
      <c r="C17" s="5">
        <f>1+1</f>
        <v>2</v>
      </c>
      <c r="D17" s="5" t="s">
        <v>153</v>
      </c>
      <c r="E17" s="28"/>
    </row>
    <row r="18" spans="1:5" x14ac:dyDescent="0.35">
      <c r="A18" s="20"/>
      <c r="B18" s="5" t="s">
        <v>167</v>
      </c>
      <c r="C18" s="5">
        <v>4</v>
      </c>
      <c r="D18" s="5" t="s">
        <v>153</v>
      </c>
      <c r="E18" s="28"/>
    </row>
    <row r="19" spans="1:5" x14ac:dyDescent="0.35">
      <c r="A19" s="22"/>
      <c r="B19" s="5" t="s">
        <v>168</v>
      </c>
      <c r="C19" s="5">
        <v>5</v>
      </c>
      <c r="D19" s="5" t="s">
        <v>153</v>
      </c>
      <c r="E19" s="28"/>
    </row>
    <row r="20" spans="1:5" x14ac:dyDescent="0.35">
      <c r="A20" s="20"/>
      <c r="B20" s="5" t="s">
        <v>169</v>
      </c>
      <c r="C20" s="5">
        <f>1+1+1+1+1</f>
        <v>5</v>
      </c>
      <c r="D20" s="5" t="s">
        <v>153</v>
      </c>
      <c r="E20" s="28"/>
    </row>
    <row r="21" spans="1:5" x14ac:dyDescent="0.35">
      <c r="A21" s="22"/>
      <c r="B21" s="5" t="s">
        <v>169</v>
      </c>
      <c r="C21" s="5">
        <v>1</v>
      </c>
      <c r="D21" s="5" t="s">
        <v>154</v>
      </c>
      <c r="E21" s="28"/>
    </row>
    <row r="22" spans="1:5" x14ac:dyDescent="0.35">
      <c r="A22" s="20"/>
      <c r="B22" s="5" t="s">
        <v>170</v>
      </c>
      <c r="C22" s="5">
        <v>1</v>
      </c>
      <c r="D22" s="5" t="s">
        <v>153</v>
      </c>
      <c r="E22" s="28"/>
    </row>
    <row r="23" spans="1:5" x14ac:dyDescent="0.35">
      <c r="A23" s="22"/>
      <c r="B23" s="5" t="s">
        <v>171</v>
      </c>
      <c r="C23" s="5">
        <v>1</v>
      </c>
      <c r="D23" s="5" t="s">
        <v>153</v>
      </c>
      <c r="E23" s="28"/>
    </row>
    <row r="24" spans="1:5" x14ac:dyDescent="0.35">
      <c r="A24" s="20"/>
      <c r="B24" s="5" t="s">
        <v>172</v>
      </c>
      <c r="C24" s="5">
        <v>1</v>
      </c>
      <c r="D24" s="5" t="s">
        <v>153</v>
      </c>
      <c r="E24" s="28"/>
    </row>
    <row r="25" spans="1:5" x14ac:dyDescent="0.35">
      <c r="A25" s="22"/>
      <c r="B25" s="5" t="s">
        <v>173</v>
      </c>
      <c r="C25" s="5">
        <v>1</v>
      </c>
      <c r="D25" s="5" t="s">
        <v>153</v>
      </c>
      <c r="E25" s="28"/>
    </row>
    <row r="26" spans="1:5" x14ac:dyDescent="0.35">
      <c r="A26" s="20"/>
      <c r="B26" s="5" t="s">
        <v>174</v>
      </c>
      <c r="C26" s="5">
        <v>1</v>
      </c>
      <c r="D26" s="5" t="s">
        <v>153</v>
      </c>
      <c r="E26" s="28"/>
    </row>
    <row r="27" spans="1:5" x14ac:dyDescent="0.35">
      <c r="A27" s="22"/>
      <c r="B27" s="5" t="s">
        <v>175</v>
      </c>
      <c r="C27" s="5">
        <v>1</v>
      </c>
      <c r="D27" s="5" t="s">
        <v>153</v>
      </c>
    </row>
    <row r="28" spans="1:5" x14ac:dyDescent="0.35">
      <c r="A28" s="29"/>
      <c r="B28" s="30"/>
      <c r="C28" s="30"/>
      <c r="D28" s="30"/>
    </row>
    <row r="29" spans="1:5" x14ac:dyDescent="0.35">
      <c r="A29" s="15"/>
    </row>
    <row r="31" spans="1:5" x14ac:dyDescent="0.35">
      <c r="A31" s="15"/>
    </row>
    <row r="33" spans="1:1" x14ac:dyDescent="0.35">
      <c r="A33" s="15"/>
    </row>
    <row r="35" spans="1:1" x14ac:dyDescent="0.35">
      <c r="A35" s="15"/>
    </row>
    <row r="37" spans="1:1" x14ac:dyDescent="0.35">
      <c r="A37" s="15"/>
    </row>
    <row r="39" spans="1:1" x14ac:dyDescent="0.35">
      <c r="A39" s="15"/>
    </row>
    <row r="41" spans="1:1" x14ac:dyDescent="0.35">
      <c r="A41" s="15"/>
    </row>
    <row r="43" spans="1:1" x14ac:dyDescent="0.35">
      <c r="A43" s="15"/>
    </row>
    <row r="45" spans="1:1" x14ac:dyDescent="0.35">
      <c r="A45" s="15"/>
    </row>
    <row r="47" spans="1:1" x14ac:dyDescent="0.35">
      <c r="A47" s="15"/>
    </row>
    <row r="49" spans="1:1" x14ac:dyDescent="0.35">
      <c r="A49" s="15"/>
    </row>
    <row r="51" spans="1:1" x14ac:dyDescent="0.35">
      <c r="A51" s="15"/>
    </row>
    <row r="53" spans="1:1" x14ac:dyDescent="0.35">
      <c r="A53" s="15"/>
    </row>
    <row r="55" spans="1:1" x14ac:dyDescent="0.35">
      <c r="A55" s="15"/>
    </row>
    <row r="57" spans="1:1" x14ac:dyDescent="0.35">
      <c r="A57" s="15"/>
    </row>
    <row r="59" spans="1:1" x14ac:dyDescent="0.35">
      <c r="A59" s="15"/>
    </row>
    <row r="61" spans="1:1" x14ac:dyDescent="0.35">
      <c r="A61" s="15"/>
    </row>
    <row r="63" spans="1:1" x14ac:dyDescent="0.35">
      <c r="A63" s="15"/>
    </row>
    <row r="65" spans="1:1" x14ac:dyDescent="0.35">
      <c r="A65" s="15"/>
    </row>
    <row r="67" spans="1:1" x14ac:dyDescent="0.35">
      <c r="A67" s="15"/>
    </row>
    <row r="69" spans="1:1" x14ac:dyDescent="0.35">
      <c r="A69" s="15"/>
    </row>
    <row r="71" spans="1:1" x14ac:dyDescent="0.35">
      <c r="A71" s="15"/>
    </row>
    <row r="73" spans="1:1" x14ac:dyDescent="0.35">
      <c r="A73" s="15"/>
    </row>
    <row r="75" spans="1:1" x14ac:dyDescent="0.35">
      <c r="A75" s="15"/>
    </row>
    <row r="77" spans="1:1" x14ac:dyDescent="0.35">
      <c r="A77" s="15"/>
    </row>
    <row r="79" spans="1:1" x14ac:dyDescent="0.35">
      <c r="A79" s="15"/>
    </row>
    <row r="81" spans="1:1" x14ac:dyDescent="0.35">
      <c r="A81" s="15"/>
    </row>
    <row r="83" spans="1:1" x14ac:dyDescent="0.35">
      <c r="A83" s="15"/>
    </row>
    <row r="85" spans="1:1" x14ac:dyDescent="0.35">
      <c r="A85" s="15"/>
    </row>
    <row r="87" spans="1:1" x14ac:dyDescent="0.35">
      <c r="A87" s="15"/>
    </row>
    <row r="89" spans="1:1" x14ac:dyDescent="0.35">
      <c r="A89" s="15"/>
    </row>
    <row r="91" spans="1:1" x14ac:dyDescent="0.35">
      <c r="A91" s="15"/>
    </row>
    <row r="93" spans="1:1" x14ac:dyDescent="0.35">
      <c r="A93" s="15"/>
    </row>
    <row r="95" spans="1:1" x14ac:dyDescent="0.35">
      <c r="A95" s="15"/>
    </row>
    <row r="97" spans="1:1" x14ac:dyDescent="0.35">
      <c r="A97" s="15"/>
    </row>
    <row r="99" spans="1:1" x14ac:dyDescent="0.35">
      <c r="A99" s="15"/>
    </row>
    <row r="101" spans="1:1" x14ac:dyDescent="0.35">
      <c r="A101" s="15"/>
    </row>
    <row r="103" spans="1:1" x14ac:dyDescent="0.35">
      <c r="A103" s="15"/>
    </row>
    <row r="105" spans="1:1" x14ac:dyDescent="0.35">
      <c r="A105" s="15"/>
    </row>
    <row r="107" spans="1:1" x14ac:dyDescent="0.35">
      <c r="A107" s="15"/>
    </row>
    <row r="109" spans="1:1" x14ac:dyDescent="0.35">
      <c r="A109" s="15"/>
    </row>
    <row r="111" spans="1:1" x14ac:dyDescent="0.35">
      <c r="A111" s="15"/>
    </row>
    <row r="113" spans="1:1" x14ac:dyDescent="0.35">
      <c r="A113" s="15"/>
    </row>
    <row r="115" spans="1:1" x14ac:dyDescent="0.35">
      <c r="A115" s="15"/>
    </row>
    <row r="117" spans="1:1" x14ac:dyDescent="0.35">
      <c r="A117" s="15"/>
    </row>
    <row r="119" spans="1:1" x14ac:dyDescent="0.35">
      <c r="A119" s="15"/>
    </row>
    <row r="121" spans="1:1" x14ac:dyDescent="0.35">
      <c r="A121" s="15"/>
    </row>
    <row r="123" spans="1:1" x14ac:dyDescent="0.35">
      <c r="A123" s="15"/>
    </row>
    <row r="125" spans="1:1" x14ac:dyDescent="0.35">
      <c r="A125" s="15"/>
    </row>
    <row r="127" spans="1:1" x14ac:dyDescent="0.35">
      <c r="A127" s="15"/>
    </row>
    <row r="129" spans="1:1" x14ac:dyDescent="0.35">
      <c r="A129" s="15"/>
    </row>
    <row r="131" spans="1:1" x14ac:dyDescent="0.35">
      <c r="A131" s="15"/>
    </row>
    <row r="133" spans="1:1" x14ac:dyDescent="0.35">
      <c r="A133" s="15"/>
    </row>
    <row r="135" spans="1:1" x14ac:dyDescent="0.35">
      <c r="A135" s="15"/>
    </row>
    <row r="137" spans="1:1" x14ac:dyDescent="0.35">
      <c r="A137" s="15"/>
    </row>
    <row r="139" spans="1:1" x14ac:dyDescent="0.35">
      <c r="A139" s="15"/>
    </row>
    <row r="141" spans="1:1" x14ac:dyDescent="0.35">
      <c r="A141" s="15"/>
    </row>
    <row r="143" spans="1:1" x14ac:dyDescent="0.35">
      <c r="A143" s="15"/>
    </row>
    <row r="145" spans="1:1" x14ac:dyDescent="0.35">
      <c r="A145" s="15"/>
    </row>
    <row r="147" spans="1:1" x14ac:dyDescent="0.35">
      <c r="A147" s="15"/>
    </row>
    <row r="149" spans="1:1" x14ac:dyDescent="0.35">
      <c r="A149" s="15"/>
    </row>
    <row r="151" spans="1:1" x14ac:dyDescent="0.35">
      <c r="A151" s="15"/>
    </row>
    <row r="153" spans="1:1" x14ac:dyDescent="0.35">
      <c r="A153" s="15"/>
    </row>
    <row r="155" spans="1:1" x14ac:dyDescent="0.35">
      <c r="A155" s="15"/>
    </row>
    <row r="157" spans="1:1" x14ac:dyDescent="0.35">
      <c r="A157" s="15"/>
    </row>
    <row r="159" spans="1:1" x14ac:dyDescent="0.35">
      <c r="A159" s="15"/>
    </row>
    <row r="161" spans="1:1" x14ac:dyDescent="0.35">
      <c r="A161" s="15"/>
    </row>
    <row r="163" spans="1:1" x14ac:dyDescent="0.35">
      <c r="A163" s="15"/>
    </row>
    <row r="165" spans="1:1" x14ac:dyDescent="0.35">
      <c r="A165" s="15"/>
    </row>
    <row r="167" spans="1:1" x14ac:dyDescent="0.35">
      <c r="A167" s="15"/>
    </row>
    <row r="169" spans="1:1" x14ac:dyDescent="0.35">
      <c r="A169" s="15"/>
    </row>
    <row r="171" spans="1:1" x14ac:dyDescent="0.35">
      <c r="A171" s="15"/>
    </row>
    <row r="173" spans="1:1" x14ac:dyDescent="0.35">
      <c r="A173" s="15"/>
    </row>
    <row r="175" spans="1:1" x14ac:dyDescent="0.35">
      <c r="A175" s="15"/>
    </row>
    <row r="177" spans="1:1" x14ac:dyDescent="0.35">
      <c r="A177" s="15"/>
    </row>
    <row r="179" spans="1:1" x14ac:dyDescent="0.35">
      <c r="A179" s="15"/>
    </row>
    <row r="181" spans="1:1" x14ac:dyDescent="0.35">
      <c r="A181" s="15"/>
    </row>
    <row r="183" spans="1:1" x14ac:dyDescent="0.35">
      <c r="A183" s="15"/>
    </row>
    <row r="185" spans="1:1" x14ac:dyDescent="0.35">
      <c r="A185" s="15"/>
    </row>
    <row r="187" spans="1:1" x14ac:dyDescent="0.35">
      <c r="A187" s="15"/>
    </row>
    <row r="189" spans="1:1" x14ac:dyDescent="0.35">
      <c r="A189" s="15"/>
    </row>
    <row r="191" spans="1:1" x14ac:dyDescent="0.35">
      <c r="A191" s="15"/>
    </row>
    <row r="193" spans="1:1" x14ac:dyDescent="0.35">
      <c r="A193" s="15"/>
    </row>
    <row r="195" spans="1:1" x14ac:dyDescent="0.35">
      <c r="A195" s="15"/>
    </row>
    <row r="197" spans="1:1" x14ac:dyDescent="0.35">
      <c r="A197" s="15"/>
    </row>
    <row r="199" spans="1:1" x14ac:dyDescent="0.35">
      <c r="A199" s="15"/>
    </row>
    <row r="201" spans="1:1" x14ac:dyDescent="0.35">
      <c r="A201" s="15"/>
    </row>
    <row r="203" spans="1:1" x14ac:dyDescent="0.35">
      <c r="A203" s="15"/>
    </row>
    <row r="205" spans="1:1" x14ac:dyDescent="0.35">
      <c r="A205" s="15"/>
    </row>
    <row r="207" spans="1:1" x14ac:dyDescent="0.35">
      <c r="A207" s="15"/>
    </row>
    <row r="209" spans="1:1" x14ac:dyDescent="0.35">
      <c r="A209" s="15"/>
    </row>
    <row r="211" spans="1:1" x14ac:dyDescent="0.35">
      <c r="A211" s="15"/>
    </row>
    <row r="213" spans="1:1" x14ac:dyDescent="0.35">
      <c r="A213" s="15"/>
    </row>
    <row r="215" spans="1:1" x14ac:dyDescent="0.35">
      <c r="A215" s="15"/>
    </row>
    <row r="217" spans="1:1" x14ac:dyDescent="0.35">
      <c r="A217" s="15"/>
    </row>
    <row r="219" spans="1:1" x14ac:dyDescent="0.35">
      <c r="A219" s="15"/>
    </row>
    <row r="221" spans="1:1" x14ac:dyDescent="0.35">
      <c r="A221" s="15"/>
    </row>
    <row r="223" spans="1:1" x14ac:dyDescent="0.35">
      <c r="A223" s="15"/>
    </row>
    <row r="225" spans="1:1" x14ac:dyDescent="0.35">
      <c r="A225" s="15"/>
    </row>
    <row r="227" spans="1:1" x14ac:dyDescent="0.35">
      <c r="A227" s="15"/>
    </row>
    <row r="229" spans="1:1" x14ac:dyDescent="0.35">
      <c r="A229" s="15"/>
    </row>
    <row r="231" spans="1:1" x14ac:dyDescent="0.35">
      <c r="A231" s="15"/>
    </row>
    <row r="233" spans="1:1" x14ac:dyDescent="0.35">
      <c r="A233" s="15"/>
    </row>
    <row r="235" spans="1:1" x14ac:dyDescent="0.35">
      <c r="A235" s="15"/>
    </row>
    <row r="237" spans="1:1" x14ac:dyDescent="0.35">
      <c r="A237" s="15"/>
    </row>
    <row r="239" spans="1:1" x14ac:dyDescent="0.35">
      <c r="A239" s="15"/>
    </row>
    <row r="241" spans="1:1" x14ac:dyDescent="0.35">
      <c r="A241" s="15"/>
    </row>
    <row r="243" spans="1:1" x14ac:dyDescent="0.35">
      <c r="A243" s="15"/>
    </row>
    <row r="245" spans="1:1" x14ac:dyDescent="0.35">
      <c r="A245" s="15"/>
    </row>
    <row r="247" spans="1:1" x14ac:dyDescent="0.35">
      <c r="A247" s="15"/>
    </row>
    <row r="249" spans="1:1" x14ac:dyDescent="0.35">
      <c r="A249" s="15"/>
    </row>
    <row r="251" spans="1:1" x14ac:dyDescent="0.35">
      <c r="A251" s="15"/>
    </row>
    <row r="253" spans="1:1" x14ac:dyDescent="0.35">
      <c r="A253" s="15"/>
    </row>
    <row r="255" spans="1:1" x14ac:dyDescent="0.35">
      <c r="A255" s="15"/>
    </row>
    <row r="257" spans="1:1" x14ac:dyDescent="0.35">
      <c r="A257" s="15"/>
    </row>
    <row r="259" spans="1:1" x14ac:dyDescent="0.35">
      <c r="A259" s="15"/>
    </row>
    <row r="261" spans="1:1" x14ac:dyDescent="0.35">
      <c r="A261" s="15"/>
    </row>
    <row r="263" spans="1:1" x14ac:dyDescent="0.35">
      <c r="A263" s="15"/>
    </row>
    <row r="265" spans="1:1" x14ac:dyDescent="0.35">
      <c r="A265" s="15"/>
    </row>
    <row r="267" spans="1:1" x14ac:dyDescent="0.35">
      <c r="A267" s="15"/>
    </row>
    <row r="269" spans="1:1" x14ac:dyDescent="0.35">
      <c r="A269" s="15"/>
    </row>
    <row r="271" spans="1:1" x14ac:dyDescent="0.35">
      <c r="A271" s="15"/>
    </row>
    <row r="273" spans="1:1" x14ac:dyDescent="0.35">
      <c r="A273" s="15"/>
    </row>
    <row r="275" spans="1:1" x14ac:dyDescent="0.35">
      <c r="A275" s="15"/>
    </row>
    <row r="277" spans="1:1" x14ac:dyDescent="0.35">
      <c r="A277" s="15"/>
    </row>
    <row r="279" spans="1:1" x14ac:dyDescent="0.35">
      <c r="A279" s="15"/>
    </row>
    <row r="281" spans="1:1" x14ac:dyDescent="0.35">
      <c r="A281" s="15"/>
    </row>
    <row r="283" spans="1:1" x14ac:dyDescent="0.35">
      <c r="A283" s="15"/>
    </row>
    <row r="285" spans="1:1" x14ac:dyDescent="0.35">
      <c r="A285" s="15"/>
    </row>
    <row r="287" spans="1:1" x14ac:dyDescent="0.35">
      <c r="A287" s="15"/>
    </row>
    <row r="289" spans="1:1" x14ac:dyDescent="0.35">
      <c r="A289" s="15"/>
    </row>
    <row r="291" spans="1:1" x14ac:dyDescent="0.35">
      <c r="A291" s="15"/>
    </row>
    <row r="293" spans="1:1" x14ac:dyDescent="0.35">
      <c r="A293" s="15"/>
    </row>
    <row r="295" spans="1:1" x14ac:dyDescent="0.35">
      <c r="A295" s="15"/>
    </row>
    <row r="297" spans="1:1" x14ac:dyDescent="0.35">
      <c r="A297" s="15"/>
    </row>
    <row r="299" spans="1:1" x14ac:dyDescent="0.35">
      <c r="A299" s="15"/>
    </row>
    <row r="301" spans="1:1" x14ac:dyDescent="0.35">
      <c r="A301" s="15"/>
    </row>
    <row r="303" spans="1:1" x14ac:dyDescent="0.35">
      <c r="A303" s="15"/>
    </row>
    <row r="305" spans="1:1" x14ac:dyDescent="0.35">
      <c r="A305" s="15"/>
    </row>
    <row r="307" spans="1:1" x14ac:dyDescent="0.35">
      <c r="A307" s="15"/>
    </row>
    <row r="309" spans="1:1" x14ac:dyDescent="0.35">
      <c r="A309" s="15"/>
    </row>
    <row r="311" spans="1:1" x14ac:dyDescent="0.35">
      <c r="A311" s="15"/>
    </row>
    <row r="313" spans="1:1" x14ac:dyDescent="0.35">
      <c r="A313" s="15"/>
    </row>
    <row r="315" spans="1:1" x14ac:dyDescent="0.35">
      <c r="A315" s="15"/>
    </row>
    <row r="317" spans="1:1" x14ac:dyDescent="0.35">
      <c r="A317" s="15"/>
    </row>
    <row r="319" spans="1:1" x14ac:dyDescent="0.35">
      <c r="A319" s="15"/>
    </row>
    <row r="321" spans="1:1" x14ac:dyDescent="0.35">
      <c r="A321" s="15"/>
    </row>
    <row r="323" spans="1:1" x14ac:dyDescent="0.35">
      <c r="A323" s="15"/>
    </row>
    <row r="325" spans="1:1" x14ac:dyDescent="0.35">
      <c r="A325" s="15"/>
    </row>
    <row r="327" spans="1:1" x14ac:dyDescent="0.35">
      <c r="A327" s="15"/>
    </row>
    <row r="329" spans="1:1" x14ac:dyDescent="0.35">
      <c r="A329" s="15"/>
    </row>
    <row r="331" spans="1:1" x14ac:dyDescent="0.35">
      <c r="A331" s="15"/>
    </row>
    <row r="333" spans="1:1" x14ac:dyDescent="0.35">
      <c r="A333" s="15"/>
    </row>
    <row r="335" spans="1:1" x14ac:dyDescent="0.35">
      <c r="A335" s="15"/>
    </row>
    <row r="337" spans="1:1" x14ac:dyDescent="0.35">
      <c r="A337" s="15"/>
    </row>
    <row r="339" spans="1:1" x14ac:dyDescent="0.35">
      <c r="A339" s="15"/>
    </row>
    <row r="341" spans="1:1" x14ac:dyDescent="0.35">
      <c r="A341" s="15"/>
    </row>
    <row r="343" spans="1:1" x14ac:dyDescent="0.35">
      <c r="A343" s="15"/>
    </row>
    <row r="345" spans="1:1" x14ac:dyDescent="0.35">
      <c r="A345" s="15"/>
    </row>
    <row r="347" spans="1:1" x14ac:dyDescent="0.35">
      <c r="A347" s="15"/>
    </row>
    <row r="349" spans="1:1" x14ac:dyDescent="0.35">
      <c r="A349" s="15"/>
    </row>
    <row r="351" spans="1:1" x14ac:dyDescent="0.35">
      <c r="A351" s="15"/>
    </row>
    <row r="353" spans="1:1" x14ac:dyDescent="0.35">
      <c r="A353" s="15"/>
    </row>
    <row r="355" spans="1:1" x14ac:dyDescent="0.35">
      <c r="A355" s="15"/>
    </row>
    <row r="357" spans="1:1" x14ac:dyDescent="0.35">
      <c r="A357" s="15"/>
    </row>
    <row r="359" spans="1:1" x14ac:dyDescent="0.35">
      <c r="A359" s="15"/>
    </row>
    <row r="361" spans="1:1" x14ac:dyDescent="0.35">
      <c r="A361" s="15"/>
    </row>
    <row r="363" spans="1:1" x14ac:dyDescent="0.35">
      <c r="A363" s="15"/>
    </row>
    <row r="365" spans="1:1" x14ac:dyDescent="0.35">
      <c r="A365" s="15"/>
    </row>
    <row r="367" spans="1:1" x14ac:dyDescent="0.35">
      <c r="A367" s="15"/>
    </row>
    <row r="369" spans="1:1" x14ac:dyDescent="0.35">
      <c r="A369" s="15"/>
    </row>
    <row r="371" spans="1:1" x14ac:dyDescent="0.35">
      <c r="A371" s="15"/>
    </row>
    <row r="373" spans="1:1" x14ac:dyDescent="0.35">
      <c r="A373" s="15"/>
    </row>
    <row r="375" spans="1:1" x14ac:dyDescent="0.35">
      <c r="A375" s="15"/>
    </row>
    <row r="377" spans="1:1" x14ac:dyDescent="0.35">
      <c r="A377" s="15"/>
    </row>
    <row r="379" spans="1:1" x14ac:dyDescent="0.35">
      <c r="A379" s="15"/>
    </row>
    <row r="381" spans="1:1" x14ac:dyDescent="0.35">
      <c r="A381" s="15"/>
    </row>
    <row r="383" spans="1:1" x14ac:dyDescent="0.35">
      <c r="A383" s="15"/>
    </row>
    <row r="385" spans="1:1" x14ac:dyDescent="0.35">
      <c r="A385" s="15"/>
    </row>
    <row r="387" spans="1:1" x14ac:dyDescent="0.35">
      <c r="A387" s="15"/>
    </row>
    <row r="389" spans="1:1" x14ac:dyDescent="0.35">
      <c r="A389" s="15"/>
    </row>
    <row r="391" spans="1:1" x14ac:dyDescent="0.35">
      <c r="A391" s="15"/>
    </row>
    <row r="393" spans="1:1" x14ac:dyDescent="0.35">
      <c r="A393" s="15"/>
    </row>
    <row r="395" spans="1:1" x14ac:dyDescent="0.35">
      <c r="A395" s="15"/>
    </row>
    <row r="397" spans="1:1" x14ac:dyDescent="0.35">
      <c r="A397" s="15"/>
    </row>
    <row r="399" spans="1:1" x14ac:dyDescent="0.35">
      <c r="A399" s="15"/>
    </row>
    <row r="401" spans="1:1" x14ac:dyDescent="0.35">
      <c r="A401" s="15"/>
    </row>
    <row r="403" spans="1:1" x14ac:dyDescent="0.35">
      <c r="A403" s="15"/>
    </row>
    <row r="405" spans="1:1" x14ac:dyDescent="0.35">
      <c r="A405" s="15"/>
    </row>
    <row r="407" spans="1:1" x14ac:dyDescent="0.35">
      <c r="A407" s="15"/>
    </row>
    <row r="409" spans="1:1" x14ac:dyDescent="0.35">
      <c r="A409" s="15"/>
    </row>
    <row r="411" spans="1:1" x14ac:dyDescent="0.35">
      <c r="A411" s="15"/>
    </row>
    <row r="413" spans="1:1" x14ac:dyDescent="0.35">
      <c r="A413" s="15"/>
    </row>
    <row r="415" spans="1:1" x14ac:dyDescent="0.35">
      <c r="A415" s="15"/>
    </row>
    <row r="417" spans="1:1" x14ac:dyDescent="0.35">
      <c r="A417" s="15"/>
    </row>
    <row r="419" spans="1:1" x14ac:dyDescent="0.35">
      <c r="A419" s="15"/>
    </row>
    <row r="421" spans="1:1" x14ac:dyDescent="0.35">
      <c r="A421" s="15"/>
    </row>
    <row r="423" spans="1:1" x14ac:dyDescent="0.35">
      <c r="A423" s="15"/>
    </row>
    <row r="425" spans="1:1" x14ac:dyDescent="0.35">
      <c r="A425" s="15"/>
    </row>
    <row r="427" spans="1:1" x14ac:dyDescent="0.35">
      <c r="A427" s="15"/>
    </row>
    <row r="429" spans="1:1" x14ac:dyDescent="0.35">
      <c r="A429" s="15"/>
    </row>
    <row r="431" spans="1:1" x14ac:dyDescent="0.35">
      <c r="A431" s="15"/>
    </row>
    <row r="433" spans="1:1" x14ac:dyDescent="0.35">
      <c r="A433" s="15"/>
    </row>
    <row r="435" spans="1:1" x14ac:dyDescent="0.35">
      <c r="A435" s="15"/>
    </row>
    <row r="437" spans="1:1" x14ac:dyDescent="0.35">
      <c r="A437" s="15"/>
    </row>
    <row r="439" spans="1:1" x14ac:dyDescent="0.35">
      <c r="A439" s="15"/>
    </row>
    <row r="441" spans="1:1" x14ac:dyDescent="0.35">
      <c r="A441" s="15"/>
    </row>
    <row r="443" spans="1:1" x14ac:dyDescent="0.35">
      <c r="A443" s="15"/>
    </row>
    <row r="445" spans="1:1" x14ac:dyDescent="0.35">
      <c r="A445" s="15"/>
    </row>
    <row r="447" spans="1:1" x14ac:dyDescent="0.35">
      <c r="A447" s="15"/>
    </row>
    <row r="449" spans="1:1" x14ac:dyDescent="0.35">
      <c r="A449" s="15"/>
    </row>
    <row r="451" spans="1:1" x14ac:dyDescent="0.35">
      <c r="A451" s="15"/>
    </row>
    <row r="453" spans="1:1" x14ac:dyDescent="0.35">
      <c r="A453" s="15"/>
    </row>
    <row r="455" spans="1:1" x14ac:dyDescent="0.35">
      <c r="A455" s="15"/>
    </row>
    <row r="457" spans="1:1" x14ac:dyDescent="0.35">
      <c r="A457" s="15"/>
    </row>
    <row r="459" spans="1:1" x14ac:dyDescent="0.35">
      <c r="A459" s="15"/>
    </row>
    <row r="461" spans="1:1" x14ac:dyDescent="0.35">
      <c r="A461" s="15"/>
    </row>
    <row r="463" spans="1:1" x14ac:dyDescent="0.35">
      <c r="A463" s="15"/>
    </row>
    <row r="465" spans="1:1" x14ac:dyDescent="0.35">
      <c r="A465" s="15"/>
    </row>
    <row r="467" spans="1:1" x14ac:dyDescent="0.35">
      <c r="A467" s="15"/>
    </row>
    <row r="469" spans="1:1" x14ac:dyDescent="0.35">
      <c r="A469" s="15"/>
    </row>
    <row r="471" spans="1:1" x14ac:dyDescent="0.35">
      <c r="A471" s="15"/>
    </row>
    <row r="473" spans="1:1" x14ac:dyDescent="0.35">
      <c r="A473" s="15"/>
    </row>
    <row r="475" spans="1:1" x14ac:dyDescent="0.35">
      <c r="A475" s="15"/>
    </row>
    <row r="477" spans="1:1" x14ac:dyDescent="0.35">
      <c r="A477" s="15"/>
    </row>
    <row r="479" spans="1:1" x14ac:dyDescent="0.35">
      <c r="A479" s="15"/>
    </row>
    <row r="481" spans="1:1" x14ac:dyDescent="0.35">
      <c r="A481" s="15"/>
    </row>
    <row r="483" spans="1:1" x14ac:dyDescent="0.35">
      <c r="A483" s="15"/>
    </row>
    <row r="485" spans="1:1" x14ac:dyDescent="0.35">
      <c r="A485" s="15"/>
    </row>
    <row r="487" spans="1:1" x14ac:dyDescent="0.35">
      <c r="A487" s="15"/>
    </row>
    <row r="489" spans="1:1" x14ac:dyDescent="0.35">
      <c r="A489" s="15"/>
    </row>
    <row r="491" spans="1:1" x14ac:dyDescent="0.35">
      <c r="A491" s="15"/>
    </row>
    <row r="493" spans="1:1" x14ac:dyDescent="0.35">
      <c r="A493" s="15"/>
    </row>
    <row r="495" spans="1:1" x14ac:dyDescent="0.35">
      <c r="A495" s="15"/>
    </row>
    <row r="497" spans="1:1" x14ac:dyDescent="0.35">
      <c r="A497" s="15"/>
    </row>
    <row r="499" spans="1:1" x14ac:dyDescent="0.35">
      <c r="A499" s="15"/>
    </row>
    <row r="501" spans="1:1" x14ac:dyDescent="0.35">
      <c r="A501" s="15"/>
    </row>
    <row r="503" spans="1:1" x14ac:dyDescent="0.35">
      <c r="A503" s="15"/>
    </row>
    <row r="505" spans="1:1" x14ac:dyDescent="0.35">
      <c r="A505" s="15"/>
    </row>
    <row r="507" spans="1:1" x14ac:dyDescent="0.35">
      <c r="A507" s="15"/>
    </row>
    <row r="509" spans="1:1" x14ac:dyDescent="0.35">
      <c r="A509" s="15"/>
    </row>
    <row r="511" spans="1:1" x14ac:dyDescent="0.35">
      <c r="A511" s="15"/>
    </row>
    <row r="513" spans="1:1" x14ac:dyDescent="0.35">
      <c r="A513" s="15"/>
    </row>
    <row r="515" spans="1:1" x14ac:dyDescent="0.35">
      <c r="A515" s="15"/>
    </row>
    <row r="517" spans="1:1" x14ac:dyDescent="0.35">
      <c r="A517" s="15"/>
    </row>
    <row r="519" spans="1:1" x14ac:dyDescent="0.35">
      <c r="A519" s="15"/>
    </row>
    <row r="521" spans="1:1" x14ac:dyDescent="0.35">
      <c r="A521" s="15"/>
    </row>
    <row r="523" spans="1:1" x14ac:dyDescent="0.35">
      <c r="A523" s="15"/>
    </row>
    <row r="525" spans="1:1" x14ac:dyDescent="0.35">
      <c r="A525" s="15"/>
    </row>
    <row r="527" spans="1:1" x14ac:dyDescent="0.35">
      <c r="A527" s="15"/>
    </row>
    <row r="529" spans="1:1" x14ac:dyDescent="0.35">
      <c r="A529" s="15"/>
    </row>
    <row r="531" spans="1:1" x14ac:dyDescent="0.35">
      <c r="A531" s="15"/>
    </row>
    <row r="533" spans="1:1" x14ac:dyDescent="0.35">
      <c r="A533" s="15"/>
    </row>
    <row r="535" spans="1:1" x14ac:dyDescent="0.35">
      <c r="A535" s="15"/>
    </row>
    <row r="537" spans="1:1" x14ac:dyDescent="0.35">
      <c r="A537" s="15"/>
    </row>
    <row r="539" spans="1:1" x14ac:dyDescent="0.35">
      <c r="A539" s="15"/>
    </row>
    <row r="541" spans="1:1" x14ac:dyDescent="0.35">
      <c r="A541" s="15"/>
    </row>
    <row r="543" spans="1:1" x14ac:dyDescent="0.35">
      <c r="A543" s="15"/>
    </row>
    <row r="545" spans="1:1" x14ac:dyDescent="0.35">
      <c r="A545" s="15"/>
    </row>
    <row r="547" spans="1:1" x14ac:dyDescent="0.35">
      <c r="A547" s="15"/>
    </row>
    <row r="549" spans="1:1" x14ac:dyDescent="0.35">
      <c r="A549" s="15"/>
    </row>
    <row r="551" spans="1:1" x14ac:dyDescent="0.35">
      <c r="A551" s="15"/>
    </row>
    <row r="553" spans="1:1" x14ac:dyDescent="0.35">
      <c r="A553" s="15"/>
    </row>
    <row r="555" spans="1:1" x14ac:dyDescent="0.35">
      <c r="A555" s="15"/>
    </row>
    <row r="557" spans="1:1" x14ac:dyDescent="0.35">
      <c r="A557" s="15"/>
    </row>
    <row r="559" spans="1:1" x14ac:dyDescent="0.35">
      <c r="A559" s="15"/>
    </row>
    <row r="561" spans="1:1" x14ac:dyDescent="0.35">
      <c r="A561" s="15"/>
    </row>
    <row r="563" spans="1:1" x14ac:dyDescent="0.35">
      <c r="A563" s="15"/>
    </row>
    <row r="565" spans="1:1" x14ac:dyDescent="0.35">
      <c r="A565" s="15"/>
    </row>
    <row r="567" spans="1:1" x14ac:dyDescent="0.35">
      <c r="A567" s="15"/>
    </row>
    <row r="569" spans="1:1" x14ac:dyDescent="0.35">
      <c r="A569" s="15"/>
    </row>
    <row r="571" spans="1:1" x14ac:dyDescent="0.35">
      <c r="A571" s="15"/>
    </row>
    <row r="573" spans="1:1" x14ac:dyDescent="0.35">
      <c r="A573" s="15"/>
    </row>
    <row r="575" spans="1:1" x14ac:dyDescent="0.35">
      <c r="A575" s="15"/>
    </row>
    <row r="577" spans="1:1" x14ac:dyDescent="0.35">
      <c r="A577" s="15"/>
    </row>
    <row r="579" spans="1:1" x14ac:dyDescent="0.35">
      <c r="A579" s="15"/>
    </row>
    <row r="581" spans="1:1" x14ac:dyDescent="0.35">
      <c r="A581" s="15"/>
    </row>
    <row r="583" spans="1:1" x14ac:dyDescent="0.35">
      <c r="A583" s="15"/>
    </row>
    <row r="585" spans="1:1" x14ac:dyDescent="0.35">
      <c r="A585" s="15"/>
    </row>
    <row r="587" spans="1:1" x14ac:dyDescent="0.35">
      <c r="A587" s="15"/>
    </row>
    <row r="589" spans="1:1" x14ac:dyDescent="0.35">
      <c r="A589" s="15"/>
    </row>
    <row r="591" spans="1:1" x14ac:dyDescent="0.35">
      <c r="A591" s="15"/>
    </row>
    <row r="593" spans="1:1" x14ac:dyDescent="0.35">
      <c r="A593" s="15"/>
    </row>
    <row r="595" spans="1:1" x14ac:dyDescent="0.35">
      <c r="A595" s="15"/>
    </row>
    <row r="597" spans="1:1" x14ac:dyDescent="0.35">
      <c r="A597" s="15"/>
    </row>
    <row r="599" spans="1:1" x14ac:dyDescent="0.35">
      <c r="A599" s="15"/>
    </row>
    <row r="601" spans="1:1" x14ac:dyDescent="0.35">
      <c r="A601" s="15"/>
    </row>
    <row r="603" spans="1:1" x14ac:dyDescent="0.35">
      <c r="A603" s="15"/>
    </row>
    <row r="605" spans="1:1" x14ac:dyDescent="0.35">
      <c r="A605" s="15"/>
    </row>
    <row r="607" spans="1:1" x14ac:dyDescent="0.35">
      <c r="A607" s="15"/>
    </row>
    <row r="609" spans="1:1" x14ac:dyDescent="0.35">
      <c r="A609" s="15"/>
    </row>
    <row r="611" spans="1:1" x14ac:dyDescent="0.35">
      <c r="A611" s="15"/>
    </row>
    <row r="613" spans="1:1" x14ac:dyDescent="0.35">
      <c r="A613" s="15"/>
    </row>
    <row r="615" spans="1:1" x14ac:dyDescent="0.35">
      <c r="A615" s="15"/>
    </row>
    <row r="617" spans="1:1" x14ac:dyDescent="0.35">
      <c r="A617" s="15"/>
    </row>
    <row r="619" spans="1:1" x14ac:dyDescent="0.35">
      <c r="A619" s="15"/>
    </row>
    <row r="621" spans="1:1" x14ac:dyDescent="0.35">
      <c r="A621" s="15"/>
    </row>
    <row r="623" spans="1:1" x14ac:dyDescent="0.35">
      <c r="A623" s="15"/>
    </row>
    <row r="625" spans="1:1" x14ac:dyDescent="0.35">
      <c r="A625" s="15"/>
    </row>
    <row r="627" spans="1:1" x14ac:dyDescent="0.35">
      <c r="A627" s="15"/>
    </row>
    <row r="629" spans="1:1" x14ac:dyDescent="0.35">
      <c r="A629" s="15"/>
    </row>
    <row r="631" spans="1:1" x14ac:dyDescent="0.35">
      <c r="A631" s="15"/>
    </row>
    <row r="633" spans="1:1" x14ac:dyDescent="0.35">
      <c r="A633" s="15"/>
    </row>
    <row r="635" spans="1:1" x14ac:dyDescent="0.35">
      <c r="A635" s="15"/>
    </row>
    <row r="637" spans="1:1" x14ac:dyDescent="0.35">
      <c r="A637" s="15"/>
    </row>
    <row r="639" spans="1:1" x14ac:dyDescent="0.35">
      <c r="A639" s="15"/>
    </row>
    <row r="641" spans="1:1" x14ac:dyDescent="0.35">
      <c r="A641" s="15"/>
    </row>
    <row r="643" spans="1:1" x14ac:dyDescent="0.35">
      <c r="A643" s="15"/>
    </row>
    <row r="645" spans="1:1" x14ac:dyDescent="0.35">
      <c r="A645" s="15"/>
    </row>
    <row r="647" spans="1:1" x14ac:dyDescent="0.35">
      <c r="A647" s="15"/>
    </row>
    <row r="649" spans="1:1" x14ac:dyDescent="0.35">
      <c r="A649" s="15"/>
    </row>
    <row r="651" spans="1:1" x14ac:dyDescent="0.35">
      <c r="A651" s="15"/>
    </row>
    <row r="653" spans="1:1" x14ac:dyDescent="0.35">
      <c r="A653" s="15"/>
    </row>
    <row r="655" spans="1:1" x14ac:dyDescent="0.35">
      <c r="A655" s="15"/>
    </row>
    <row r="657" spans="1:1" x14ac:dyDescent="0.35">
      <c r="A657" s="15"/>
    </row>
    <row r="659" spans="1:1" x14ac:dyDescent="0.35">
      <c r="A659" s="15"/>
    </row>
    <row r="661" spans="1:1" x14ac:dyDescent="0.35">
      <c r="A661" s="15"/>
    </row>
    <row r="663" spans="1:1" x14ac:dyDescent="0.35">
      <c r="A663" s="15"/>
    </row>
    <row r="665" spans="1:1" x14ac:dyDescent="0.35">
      <c r="A665" s="15"/>
    </row>
    <row r="667" spans="1:1" x14ac:dyDescent="0.35">
      <c r="A667" s="15"/>
    </row>
    <row r="669" spans="1:1" x14ac:dyDescent="0.35">
      <c r="A669" s="15"/>
    </row>
    <row r="671" spans="1:1" x14ac:dyDescent="0.35">
      <c r="A671" s="15"/>
    </row>
    <row r="673" spans="1:1" x14ac:dyDescent="0.35">
      <c r="A673" s="15"/>
    </row>
    <row r="675" spans="1:1" x14ac:dyDescent="0.35">
      <c r="A675" s="15"/>
    </row>
    <row r="677" spans="1:1" x14ac:dyDescent="0.35">
      <c r="A677" s="15"/>
    </row>
    <row r="679" spans="1:1" x14ac:dyDescent="0.35">
      <c r="A679" s="15"/>
    </row>
    <row r="681" spans="1:1" x14ac:dyDescent="0.35">
      <c r="A681" s="15"/>
    </row>
    <row r="683" spans="1:1" x14ac:dyDescent="0.35">
      <c r="A683" s="15"/>
    </row>
    <row r="685" spans="1:1" x14ac:dyDescent="0.35">
      <c r="A685" s="15"/>
    </row>
    <row r="687" spans="1:1" x14ac:dyDescent="0.35">
      <c r="A687" s="15"/>
    </row>
    <row r="689" spans="1:1" x14ac:dyDescent="0.35">
      <c r="A689" s="15"/>
    </row>
    <row r="691" spans="1:1" x14ac:dyDescent="0.35">
      <c r="A691" s="15"/>
    </row>
    <row r="693" spans="1:1" x14ac:dyDescent="0.35">
      <c r="A693" s="15"/>
    </row>
    <row r="695" spans="1:1" x14ac:dyDescent="0.35">
      <c r="A695" s="15"/>
    </row>
    <row r="697" spans="1:1" x14ac:dyDescent="0.35">
      <c r="A697" s="15"/>
    </row>
    <row r="699" spans="1:1" x14ac:dyDescent="0.35">
      <c r="A699" s="15"/>
    </row>
    <row r="701" spans="1:1" x14ac:dyDescent="0.35">
      <c r="A701" s="15"/>
    </row>
  </sheetData>
  <mergeCells count="5">
    <mergeCell ref="A1:D1"/>
    <mergeCell ref="F2:K2"/>
    <mergeCell ref="A7:D7"/>
    <mergeCell ref="F3:H3"/>
    <mergeCell ref="I3:K3"/>
  </mergeCells>
  <phoneticPr fontId="4" type="noConversion"/>
  <conditionalFormatting sqref="B9:D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{4E66D42C-968B-44CF-9C52-FFCC91EA6985}</x14:id>
        </ext>
      </extLst>
    </cfRule>
  </conditionalFormatting>
  <conditionalFormatting sqref="D3:D4 D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{BB673054-0113-45BD-8F84-9C32475AA25A}</x14:id>
        </ext>
      </extLst>
    </cfRule>
  </conditionalFormatting>
  <conditionalFormatting sqref="D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{BCB731A2-443E-4B6D-A1F3-A0495A3C3F06}</x14:id>
        </ext>
      </extLst>
    </cfRule>
  </conditionalFormatting>
  <printOptions horizontalCentered="1"/>
  <pageMargins left="0.78740157480314965" right="0.78740157480314965" top="1.0629921259842521" bottom="1.0629921259842521" header="0.78740157480314965" footer="0.78740157480314965"/>
  <pageSetup paperSize="9" orientation="portrait" horizontalDpi="300" verticalDpi="300" r:id="rId1"/>
  <headerFooter differentOddEven="1" differentFirst="1">
    <oddHeader>&amp;C&amp;"Times New Roman,标准"&amp;12&amp;A</oddHeader>
    <oddFooter>&amp;C&amp;"Times New Roman,标准"&amp;12页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66D42C-968B-44CF-9C52-FFCC91EA6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B9:D27</xm:sqref>
        </x14:conditionalFormatting>
        <x14:conditionalFormatting xmlns:xm="http://schemas.microsoft.com/office/excel/2006/main">
          <x14:cfRule type="dataBar" id="{BB673054-0113-45BD-8F84-9C32475AA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D3:D4 D6</xm:sqref>
        </x14:conditionalFormatting>
        <x14:conditionalFormatting xmlns:xm="http://schemas.microsoft.com/office/excel/2006/main">
          <x14:cfRule type="dataBar" id="{BCB731A2-443E-4B6D-A1F3-A0495A3C3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7"/>
  <sheetViews>
    <sheetView zoomScaleNormal="100" workbookViewId="0">
      <selection activeCell="B10" sqref="B10"/>
    </sheetView>
  </sheetViews>
  <sheetFormatPr defaultColWidth="11" defaultRowHeight="16.5" x14ac:dyDescent="0.35"/>
  <cols>
    <col min="4" max="4" width="12.875" customWidth="1"/>
  </cols>
  <sheetData>
    <row r="1" spans="1:6" ht="25.5" customHeight="1" x14ac:dyDescent="0.35">
      <c r="A1" s="49" t="s">
        <v>0</v>
      </c>
      <c r="B1" s="49"/>
      <c r="C1" s="49"/>
      <c r="D1" s="49"/>
      <c r="E1" s="49"/>
      <c r="F1" s="49"/>
    </row>
    <row r="2" spans="1:6" x14ac:dyDescent="0.35">
      <c r="A2" s="49" t="s">
        <v>35</v>
      </c>
      <c r="B2" s="49"/>
      <c r="C2" s="49" t="s">
        <v>36</v>
      </c>
      <c r="D2" s="49"/>
      <c r="E2" s="57" t="s">
        <v>37</v>
      </c>
      <c r="F2" s="57"/>
    </row>
    <row r="3" spans="1:6" x14ac:dyDescent="0.35">
      <c r="A3" s="2" t="s">
        <v>121</v>
      </c>
      <c r="B3" s="2" t="s">
        <v>145</v>
      </c>
      <c r="C3" s="2" t="s">
        <v>120</v>
      </c>
      <c r="D3" s="2" t="s">
        <v>122</v>
      </c>
      <c r="E3" s="12" t="s">
        <v>120</v>
      </c>
      <c r="F3" s="12" t="s">
        <v>122</v>
      </c>
    </row>
    <row r="4" spans="1:6" x14ac:dyDescent="0.35">
      <c r="A4" s="3" t="s">
        <v>49</v>
      </c>
      <c r="B4" s="5">
        <f>1+1+1+1+1+1</f>
        <v>6</v>
      </c>
      <c r="C4" s="2" t="s">
        <v>125</v>
      </c>
      <c r="D4" s="3">
        <v>1</v>
      </c>
      <c r="E4" s="5" t="s">
        <v>143</v>
      </c>
      <c r="F4" s="5">
        <v>1</v>
      </c>
    </row>
    <row r="5" spans="1:6" x14ac:dyDescent="0.35">
      <c r="A5" s="3" t="s">
        <v>47</v>
      </c>
      <c r="B5" s="5">
        <f>1+1</f>
        <v>2</v>
      </c>
      <c r="C5" s="2" t="s">
        <v>123</v>
      </c>
      <c r="D5" s="3">
        <f>1+1+1+1+1+1</f>
        <v>6</v>
      </c>
      <c r="E5" s="5" t="s">
        <v>142</v>
      </c>
      <c r="F5" s="5">
        <v>1</v>
      </c>
    </row>
    <row r="6" spans="1:6" x14ac:dyDescent="0.35">
      <c r="A6" s="3" t="s">
        <v>48</v>
      </c>
      <c r="B6" s="5">
        <f>1+1</f>
        <v>2</v>
      </c>
      <c r="C6" s="2" t="s">
        <v>126</v>
      </c>
      <c r="D6" s="5">
        <f>1+1+1+1+1</f>
        <v>5</v>
      </c>
      <c r="E6" s="5" t="s">
        <v>144</v>
      </c>
      <c r="F6" s="5">
        <v>1</v>
      </c>
    </row>
    <row r="7" spans="1:6" x14ac:dyDescent="0.35">
      <c r="A7" s="3" t="s">
        <v>43</v>
      </c>
      <c r="B7" s="3">
        <f>1+1</f>
        <v>2</v>
      </c>
      <c r="C7" s="2" t="s">
        <v>83</v>
      </c>
      <c r="D7" s="3">
        <f>1+1+1+1+1+1+1+1+1</f>
        <v>9</v>
      </c>
      <c r="E7" s="5" t="s">
        <v>137</v>
      </c>
      <c r="F7" s="5">
        <v>2</v>
      </c>
    </row>
    <row r="8" spans="1:6" x14ac:dyDescent="0.35">
      <c r="A8" s="3" t="s">
        <v>45</v>
      </c>
      <c r="B8" s="5">
        <f>1+1+1</f>
        <v>3</v>
      </c>
      <c r="C8" s="2" t="s">
        <v>110</v>
      </c>
      <c r="D8" s="3">
        <f>1+1+1+1+1+1+3</f>
        <v>9</v>
      </c>
      <c r="E8" s="5" t="s">
        <v>139</v>
      </c>
      <c r="F8" s="5">
        <v>1</v>
      </c>
    </row>
    <row r="9" spans="1:6" x14ac:dyDescent="0.35">
      <c r="A9" s="3" t="s">
        <v>39</v>
      </c>
      <c r="B9" s="3">
        <f>2+3</f>
        <v>5</v>
      </c>
      <c r="C9" s="2" t="s">
        <v>124</v>
      </c>
      <c r="D9" s="3">
        <f>1+1+1+1</f>
        <v>4</v>
      </c>
      <c r="E9" s="5" t="s">
        <v>138</v>
      </c>
      <c r="F9" s="5">
        <f>1+1</f>
        <v>2</v>
      </c>
    </row>
    <row r="10" spans="1:6" x14ac:dyDescent="0.35">
      <c r="A10" s="3" t="s">
        <v>40</v>
      </c>
      <c r="B10" s="3">
        <f>3+1</f>
        <v>4</v>
      </c>
      <c r="C10" s="2" t="s">
        <v>87</v>
      </c>
      <c r="D10" s="3">
        <f>1+1+1+7</f>
        <v>10</v>
      </c>
      <c r="E10" s="5" t="s">
        <v>136</v>
      </c>
      <c r="F10" s="5">
        <f>1+1</f>
        <v>2</v>
      </c>
    </row>
    <row r="11" spans="1:6" x14ac:dyDescent="0.35">
      <c r="A11" s="3" t="s">
        <v>44</v>
      </c>
      <c r="B11" s="3">
        <f>3+4</f>
        <v>7</v>
      </c>
      <c r="C11" s="2" t="s">
        <v>84</v>
      </c>
      <c r="D11" s="5">
        <f>1+4</f>
        <v>5</v>
      </c>
      <c r="E11" s="5" t="s">
        <v>135</v>
      </c>
      <c r="F11" s="5">
        <v>1</v>
      </c>
    </row>
    <row r="12" spans="1:6" x14ac:dyDescent="0.35">
      <c r="A12" s="3" t="s">
        <v>101</v>
      </c>
      <c r="B12" s="5">
        <v>1</v>
      </c>
      <c r="C12" s="2" t="s">
        <v>130</v>
      </c>
      <c r="D12" s="5">
        <f>1+1+1+1</f>
        <v>4</v>
      </c>
      <c r="E12" s="5" t="s">
        <v>140</v>
      </c>
      <c r="F12" s="5">
        <v>1</v>
      </c>
    </row>
    <row r="13" spans="1:6" x14ac:dyDescent="0.35">
      <c r="A13" s="3" t="s">
        <v>38</v>
      </c>
      <c r="B13" s="3">
        <f>3+6</f>
        <v>9</v>
      </c>
      <c r="C13" s="2" t="s">
        <v>132</v>
      </c>
      <c r="D13" s="5">
        <v>1</v>
      </c>
      <c r="E13" s="5" t="s">
        <v>141</v>
      </c>
      <c r="F13" s="5">
        <v>1</v>
      </c>
    </row>
    <row r="14" spans="1:6" x14ac:dyDescent="0.35">
      <c r="A14" s="3" t="s">
        <v>82</v>
      </c>
      <c r="B14" s="5">
        <v>1</v>
      </c>
      <c r="C14" s="2" t="s">
        <v>131</v>
      </c>
      <c r="D14" s="5">
        <f>1+1</f>
        <v>2</v>
      </c>
      <c r="E14" s="5"/>
      <c r="F14" s="5"/>
    </row>
    <row r="15" spans="1:6" x14ac:dyDescent="0.35">
      <c r="A15" s="3" t="s">
        <v>79</v>
      </c>
      <c r="B15" s="5">
        <v>3</v>
      </c>
      <c r="C15" s="2" t="s">
        <v>133</v>
      </c>
      <c r="D15" s="5">
        <v>1</v>
      </c>
      <c r="E15" s="5"/>
      <c r="F15" s="5"/>
    </row>
    <row r="16" spans="1:6" x14ac:dyDescent="0.35">
      <c r="A16" s="3" t="s">
        <v>77</v>
      </c>
      <c r="B16" s="5">
        <v>2</v>
      </c>
      <c r="C16" s="2" t="s">
        <v>134</v>
      </c>
      <c r="D16" s="5">
        <v>1</v>
      </c>
      <c r="E16" s="5"/>
      <c r="F16" s="5"/>
    </row>
    <row r="17" spans="1:6" x14ac:dyDescent="0.35">
      <c r="A17" s="3" t="s">
        <v>109</v>
      </c>
      <c r="B17" s="5">
        <f>3</f>
        <v>3</v>
      </c>
      <c r="C17" s="2" t="s">
        <v>129</v>
      </c>
      <c r="D17" s="5">
        <f>1+1+1</f>
        <v>3</v>
      </c>
      <c r="E17" s="5"/>
      <c r="F17" s="5"/>
    </row>
    <row r="18" spans="1:6" x14ac:dyDescent="0.35">
      <c r="A18" s="3" t="s">
        <v>41</v>
      </c>
      <c r="B18" s="3">
        <f>2+5</f>
        <v>7</v>
      </c>
      <c r="C18" s="2" t="s">
        <v>100</v>
      </c>
      <c r="D18" s="5">
        <f>1+1+1+1</f>
        <v>4</v>
      </c>
      <c r="E18" s="5"/>
      <c r="F18" s="5"/>
    </row>
    <row r="19" spans="1:6" x14ac:dyDescent="0.35">
      <c r="A19" s="3" t="s">
        <v>42</v>
      </c>
      <c r="B19" s="3">
        <f>1+1+1</f>
        <v>3</v>
      </c>
      <c r="C19" s="2" t="s">
        <v>90</v>
      </c>
      <c r="D19" s="5">
        <v>1</v>
      </c>
      <c r="E19" s="5"/>
      <c r="F19" s="5"/>
    </row>
    <row r="20" spans="1:6" x14ac:dyDescent="0.35">
      <c r="A20" s="3" t="s">
        <v>104</v>
      </c>
      <c r="B20" s="5">
        <f>1+2</f>
        <v>3</v>
      </c>
      <c r="C20" s="2" t="s">
        <v>128</v>
      </c>
      <c r="D20" s="5">
        <f>1+1+1+1+1+2+1</f>
        <v>8</v>
      </c>
      <c r="E20" s="5"/>
      <c r="F20" s="5"/>
    </row>
    <row r="21" spans="1:6" x14ac:dyDescent="0.35">
      <c r="A21" s="3" t="s">
        <v>108</v>
      </c>
      <c r="B21" s="5">
        <v>1</v>
      </c>
      <c r="C21" s="2" t="s">
        <v>91</v>
      </c>
      <c r="D21" s="5">
        <v>1</v>
      </c>
      <c r="E21" s="5"/>
      <c r="F21" s="5"/>
    </row>
    <row r="22" spans="1:6" x14ac:dyDescent="0.35">
      <c r="A22" s="3" t="s">
        <v>99</v>
      </c>
      <c r="B22" s="5">
        <v>1</v>
      </c>
      <c r="C22" s="2" t="s">
        <v>89</v>
      </c>
      <c r="D22" s="5">
        <f>1+1+1</f>
        <v>3</v>
      </c>
      <c r="E22" s="5"/>
      <c r="F22" s="5"/>
    </row>
    <row r="23" spans="1:6" x14ac:dyDescent="0.35">
      <c r="A23" s="3" t="s">
        <v>72</v>
      </c>
      <c r="B23" s="5">
        <f>1+1</f>
        <v>2</v>
      </c>
      <c r="C23" s="2" t="s">
        <v>119</v>
      </c>
      <c r="D23" s="5">
        <v>1</v>
      </c>
      <c r="E23" s="5"/>
      <c r="F23" s="5"/>
    </row>
    <row r="24" spans="1:6" x14ac:dyDescent="0.35">
      <c r="A24" s="3" t="s">
        <v>76</v>
      </c>
      <c r="B24" s="5">
        <f>1+3</f>
        <v>4</v>
      </c>
      <c r="C24" s="2" t="s">
        <v>116</v>
      </c>
      <c r="D24" s="5">
        <v>1</v>
      </c>
      <c r="E24" s="5"/>
      <c r="F24" s="5"/>
    </row>
    <row r="25" spans="1:6" x14ac:dyDescent="0.35">
      <c r="A25" s="3" t="s">
        <v>105</v>
      </c>
      <c r="B25" s="5">
        <f>1+1</f>
        <v>2</v>
      </c>
      <c r="C25" s="2" t="s">
        <v>127</v>
      </c>
      <c r="D25" s="5">
        <f>1+1</f>
        <v>2</v>
      </c>
      <c r="E25" s="5"/>
      <c r="F25" s="5"/>
    </row>
    <row r="26" spans="1:6" x14ac:dyDescent="0.35">
      <c r="A26" s="3" t="s">
        <v>46</v>
      </c>
      <c r="B26" s="5">
        <f>1+5</f>
        <v>6</v>
      </c>
      <c r="C26" s="5"/>
      <c r="D26" s="5"/>
      <c r="E26" s="5"/>
      <c r="F26" s="5"/>
    </row>
    <row r="27" spans="1:6" x14ac:dyDescent="0.35">
      <c r="A27" s="3" t="s">
        <v>106</v>
      </c>
      <c r="B27" s="5">
        <v>1</v>
      </c>
      <c r="C27" s="5"/>
      <c r="D27" s="5"/>
      <c r="E27" s="5"/>
      <c r="F27" s="5"/>
    </row>
    <row r="28" spans="1:6" x14ac:dyDescent="0.35">
      <c r="A28" s="5" t="s">
        <v>57</v>
      </c>
      <c r="B28" s="5">
        <f>1+1</f>
        <v>2</v>
      </c>
      <c r="C28" s="5"/>
      <c r="D28" s="5"/>
      <c r="E28" s="5"/>
      <c r="F28" s="5"/>
    </row>
    <row r="29" spans="1:6" x14ac:dyDescent="0.35">
      <c r="A29" s="3" t="s">
        <v>74</v>
      </c>
      <c r="B29" s="5">
        <f>2+2</f>
        <v>4</v>
      </c>
      <c r="C29" s="5"/>
      <c r="D29" s="5"/>
      <c r="E29" s="5"/>
      <c r="F29" s="5"/>
    </row>
    <row r="30" spans="1:6" x14ac:dyDescent="0.35">
      <c r="A30" s="3" t="s">
        <v>87</v>
      </c>
      <c r="B30" s="5">
        <f>3+2</f>
        <v>5</v>
      </c>
      <c r="C30" s="5"/>
      <c r="D30" s="5"/>
      <c r="E30" s="5"/>
      <c r="F30" s="5"/>
    </row>
    <row r="31" spans="1:6" x14ac:dyDescent="0.35">
      <c r="A31" s="3" t="s">
        <v>71</v>
      </c>
      <c r="B31" s="5">
        <v>1</v>
      </c>
      <c r="C31" s="5"/>
      <c r="D31" s="5"/>
      <c r="E31" s="5"/>
      <c r="F31" s="5"/>
    </row>
    <row r="32" spans="1:6" x14ac:dyDescent="0.35">
      <c r="A32" s="3" t="s">
        <v>86</v>
      </c>
      <c r="B32" s="5">
        <v>1</v>
      </c>
      <c r="C32" s="5"/>
      <c r="D32" s="5"/>
      <c r="E32" s="5"/>
      <c r="F32" s="5"/>
    </row>
    <row r="33" spans="1:6" x14ac:dyDescent="0.35">
      <c r="A33" s="3" t="s">
        <v>80</v>
      </c>
      <c r="B33" s="5">
        <v>2</v>
      </c>
      <c r="C33" s="5"/>
      <c r="D33" s="5"/>
      <c r="E33" s="5"/>
      <c r="F33" s="5"/>
    </row>
    <row r="34" spans="1:6" x14ac:dyDescent="0.35">
      <c r="A34" s="3" t="s">
        <v>50</v>
      </c>
      <c r="B34" s="5">
        <f>1+1+1</f>
        <v>3</v>
      </c>
      <c r="C34" s="5"/>
      <c r="D34" s="5"/>
      <c r="E34" s="5"/>
      <c r="F34" s="5"/>
    </row>
    <row r="35" spans="1:6" x14ac:dyDescent="0.35">
      <c r="A35" s="3" t="s">
        <v>93</v>
      </c>
      <c r="B35" s="5">
        <v>1</v>
      </c>
      <c r="C35" s="5"/>
      <c r="D35" s="5"/>
      <c r="E35" s="5"/>
      <c r="F35" s="5"/>
    </row>
    <row r="36" spans="1:6" x14ac:dyDescent="0.35">
      <c r="A36" s="5" t="s">
        <v>56</v>
      </c>
      <c r="B36" s="5">
        <f>2+2</f>
        <v>4</v>
      </c>
      <c r="C36" s="5"/>
      <c r="D36" s="5"/>
      <c r="E36" s="5"/>
      <c r="F36" s="5"/>
    </row>
    <row r="37" spans="1:6" x14ac:dyDescent="0.35">
      <c r="A37" s="3" t="s">
        <v>111</v>
      </c>
      <c r="B37" s="5">
        <v>6</v>
      </c>
      <c r="C37" s="5"/>
      <c r="D37" s="5"/>
      <c r="E37" s="5"/>
      <c r="F37" s="5"/>
    </row>
    <row r="38" spans="1:6" x14ac:dyDescent="0.35">
      <c r="A38" s="3" t="s">
        <v>70</v>
      </c>
      <c r="B38" s="5">
        <v>1</v>
      </c>
      <c r="C38" s="5"/>
      <c r="D38" s="5"/>
      <c r="E38" s="5"/>
      <c r="F38" s="5"/>
    </row>
    <row r="39" spans="1:6" x14ac:dyDescent="0.35">
      <c r="A39" s="5" t="s">
        <v>55</v>
      </c>
      <c r="B39" s="5">
        <f>2+3</f>
        <v>5</v>
      </c>
      <c r="C39" s="5"/>
      <c r="D39" s="5"/>
      <c r="E39" s="5"/>
      <c r="F39" s="5"/>
    </row>
    <row r="40" spans="1:6" x14ac:dyDescent="0.35">
      <c r="A40" s="3" t="s">
        <v>78</v>
      </c>
      <c r="B40" s="5">
        <f>3+1</f>
        <v>4</v>
      </c>
      <c r="C40" s="5"/>
      <c r="D40" s="5"/>
      <c r="E40" s="5"/>
      <c r="F40" s="5"/>
    </row>
    <row r="41" spans="1:6" x14ac:dyDescent="0.35">
      <c r="A41" s="3" t="s">
        <v>73</v>
      </c>
      <c r="B41" s="5">
        <v>2</v>
      </c>
      <c r="C41" s="5"/>
      <c r="D41" s="5"/>
      <c r="E41" s="5"/>
      <c r="F41" s="5"/>
    </row>
    <row r="42" spans="1:6" x14ac:dyDescent="0.35">
      <c r="A42" s="3" t="s">
        <v>117</v>
      </c>
      <c r="B42" s="5">
        <v>1</v>
      </c>
      <c r="C42" s="5"/>
      <c r="D42" s="5"/>
      <c r="E42" s="5"/>
      <c r="F42" s="5"/>
    </row>
    <row r="43" spans="1:6" x14ac:dyDescent="0.35">
      <c r="A43" s="5" t="s">
        <v>58</v>
      </c>
      <c r="B43" s="5">
        <f>2+4</f>
        <v>6</v>
      </c>
      <c r="C43" s="5"/>
      <c r="D43" s="5"/>
      <c r="E43" s="5"/>
      <c r="F43" s="5"/>
    </row>
    <row r="44" spans="1:6" x14ac:dyDescent="0.35">
      <c r="A44" s="3" t="s">
        <v>103</v>
      </c>
      <c r="B44" s="5">
        <v>1</v>
      </c>
      <c r="C44" s="5"/>
      <c r="D44" s="5"/>
      <c r="E44" s="5"/>
      <c r="F44" s="5"/>
    </row>
    <row r="45" spans="1:6" x14ac:dyDescent="0.35">
      <c r="A45" s="5" t="s">
        <v>53</v>
      </c>
      <c r="B45" s="5">
        <f>1+4</f>
        <v>5</v>
      </c>
      <c r="C45" s="5"/>
      <c r="D45" s="5"/>
      <c r="E45" s="5"/>
      <c r="F45" s="5"/>
    </row>
    <row r="46" spans="1:6" x14ac:dyDescent="0.35">
      <c r="A46" s="5" t="s">
        <v>54</v>
      </c>
      <c r="B46" s="5">
        <f>3+3</f>
        <v>6</v>
      </c>
      <c r="C46" s="5"/>
      <c r="D46" s="5"/>
      <c r="E46" s="5"/>
      <c r="F46" s="5"/>
    </row>
    <row r="47" spans="1:6" x14ac:dyDescent="0.35">
      <c r="A47" s="3" t="s">
        <v>88</v>
      </c>
      <c r="B47" s="5">
        <f>1</f>
        <v>1</v>
      </c>
      <c r="C47" s="5"/>
      <c r="D47" s="5"/>
      <c r="E47" s="5"/>
      <c r="F47" s="5"/>
    </row>
    <row r="48" spans="1:6" x14ac:dyDescent="0.35">
      <c r="A48" s="5" t="s">
        <v>60</v>
      </c>
      <c r="B48" s="5">
        <f>1+1+5</f>
        <v>7</v>
      </c>
      <c r="C48" s="5"/>
      <c r="D48" s="5"/>
      <c r="E48" s="5"/>
      <c r="F48" s="5"/>
    </row>
    <row r="49" spans="1:6" x14ac:dyDescent="0.35">
      <c r="A49" s="3" t="s">
        <v>85</v>
      </c>
      <c r="B49" s="5">
        <v>3</v>
      </c>
      <c r="C49" s="5"/>
      <c r="D49" s="5"/>
      <c r="E49" s="5"/>
      <c r="F49" s="5"/>
    </row>
    <row r="50" spans="1:6" x14ac:dyDescent="0.35">
      <c r="A50" s="3" t="s">
        <v>107</v>
      </c>
      <c r="B50" s="5">
        <f>2+1+1</f>
        <v>4</v>
      </c>
      <c r="C50" s="5"/>
      <c r="D50" s="5"/>
      <c r="E50" s="5"/>
      <c r="F50" s="5"/>
    </row>
    <row r="51" spans="1:6" x14ac:dyDescent="0.35">
      <c r="A51" s="5" t="s">
        <v>59</v>
      </c>
      <c r="B51" s="5">
        <f>3+6</f>
        <v>9</v>
      </c>
      <c r="C51" s="5"/>
      <c r="D51" s="5"/>
      <c r="E51" s="5"/>
      <c r="F51" s="5"/>
    </row>
    <row r="52" spans="1:6" x14ac:dyDescent="0.35">
      <c r="A52" s="3" t="s">
        <v>69</v>
      </c>
      <c r="B52" s="5">
        <v>1</v>
      </c>
      <c r="C52" s="5"/>
      <c r="D52" s="5"/>
      <c r="E52" s="5"/>
      <c r="F52" s="5"/>
    </row>
    <row r="53" spans="1:6" x14ac:dyDescent="0.35">
      <c r="A53" s="5" t="s">
        <v>51</v>
      </c>
      <c r="B53" s="5">
        <f>2+6+1</f>
        <v>9</v>
      </c>
      <c r="C53" s="5"/>
      <c r="D53" s="5"/>
      <c r="E53" s="5"/>
      <c r="F53" s="5"/>
    </row>
    <row r="54" spans="1:6" x14ac:dyDescent="0.35">
      <c r="A54" s="3" t="s">
        <v>98</v>
      </c>
      <c r="B54" s="5">
        <v>1</v>
      </c>
      <c r="C54" s="5"/>
      <c r="D54" s="5"/>
      <c r="E54" s="5"/>
      <c r="F54" s="5"/>
    </row>
    <row r="55" spans="1:6" x14ac:dyDescent="0.35">
      <c r="A55" s="3" t="s">
        <v>92</v>
      </c>
      <c r="B55" s="5">
        <v>1</v>
      </c>
      <c r="C55" s="5"/>
      <c r="D55" s="5"/>
      <c r="E55" s="5"/>
      <c r="F55" s="5"/>
    </row>
    <row r="56" spans="1:6" x14ac:dyDescent="0.35">
      <c r="A56" s="3" t="s">
        <v>68</v>
      </c>
      <c r="B56" s="5">
        <f>5+1</f>
        <v>6</v>
      </c>
      <c r="C56" s="5"/>
      <c r="D56" s="5"/>
      <c r="E56" s="5"/>
      <c r="F56" s="5"/>
    </row>
    <row r="57" spans="1:6" x14ac:dyDescent="0.35">
      <c r="A57" s="3" t="s">
        <v>118</v>
      </c>
      <c r="B57" s="5">
        <v>1</v>
      </c>
      <c r="C57" s="5"/>
      <c r="D57" s="5"/>
      <c r="E57" s="5"/>
      <c r="F57" s="5"/>
    </row>
    <row r="58" spans="1:6" x14ac:dyDescent="0.35">
      <c r="A58" s="3" t="s">
        <v>112</v>
      </c>
      <c r="B58" s="5">
        <f>3+1</f>
        <v>4</v>
      </c>
      <c r="C58" s="5"/>
      <c r="D58" s="5"/>
      <c r="E58" s="5"/>
      <c r="F58" s="5"/>
    </row>
    <row r="59" spans="1:6" x14ac:dyDescent="0.35">
      <c r="A59" s="3" t="s">
        <v>81</v>
      </c>
      <c r="B59" s="5">
        <f>2+1</f>
        <v>3</v>
      </c>
      <c r="C59" s="5"/>
      <c r="D59" s="5"/>
      <c r="E59" s="5"/>
      <c r="F59" s="5"/>
    </row>
    <row r="60" spans="1:6" x14ac:dyDescent="0.35">
      <c r="A60" s="3" t="s">
        <v>96</v>
      </c>
      <c r="B60" s="5">
        <v>1</v>
      </c>
      <c r="C60" s="5"/>
      <c r="D60" s="5"/>
      <c r="E60" s="5"/>
      <c r="F60" s="5"/>
    </row>
    <row r="61" spans="1:6" x14ac:dyDescent="0.35">
      <c r="A61" s="3" t="s">
        <v>90</v>
      </c>
      <c r="B61" s="5">
        <f>3+2</f>
        <v>5</v>
      </c>
      <c r="C61" s="5"/>
      <c r="D61" s="5"/>
      <c r="E61" s="5"/>
      <c r="F61" s="5"/>
    </row>
    <row r="62" spans="1:6" x14ac:dyDescent="0.35">
      <c r="A62" s="3" t="s">
        <v>102</v>
      </c>
      <c r="B62" s="5">
        <v>1</v>
      </c>
      <c r="C62" s="5"/>
      <c r="D62" s="5"/>
      <c r="E62" s="5"/>
      <c r="F62" s="5"/>
    </row>
    <row r="63" spans="1:6" x14ac:dyDescent="0.35">
      <c r="A63" s="3" t="s">
        <v>97</v>
      </c>
      <c r="B63" s="5">
        <v>1</v>
      </c>
      <c r="C63" s="5"/>
      <c r="D63" s="5"/>
      <c r="E63" s="5"/>
      <c r="F63" s="5"/>
    </row>
    <row r="64" spans="1:6" x14ac:dyDescent="0.35">
      <c r="A64" s="5" t="s">
        <v>52</v>
      </c>
      <c r="B64" s="5">
        <f>1+2</f>
        <v>3</v>
      </c>
      <c r="C64" s="5"/>
      <c r="D64" s="5"/>
      <c r="E64" s="5"/>
      <c r="F64" s="5"/>
    </row>
    <row r="65" spans="1:6" x14ac:dyDescent="0.35">
      <c r="A65" s="5" t="s">
        <v>63</v>
      </c>
      <c r="B65" s="5">
        <f>1+2</f>
        <v>3</v>
      </c>
      <c r="C65" s="5"/>
      <c r="D65" s="5"/>
      <c r="E65" s="5"/>
      <c r="F65" s="5"/>
    </row>
    <row r="66" spans="1:6" x14ac:dyDescent="0.35">
      <c r="A66" s="3" t="s">
        <v>94</v>
      </c>
      <c r="B66" s="5">
        <v>3</v>
      </c>
      <c r="C66" s="5"/>
      <c r="D66" s="5"/>
      <c r="E66" s="5"/>
      <c r="F66" s="5"/>
    </row>
    <row r="67" spans="1:6" x14ac:dyDescent="0.35">
      <c r="A67" s="5" t="s">
        <v>62</v>
      </c>
      <c r="B67" s="5">
        <f>1+4</f>
        <v>5</v>
      </c>
      <c r="C67" s="5"/>
      <c r="D67" s="5"/>
      <c r="E67" s="5"/>
      <c r="F67" s="5"/>
    </row>
    <row r="68" spans="1:6" x14ac:dyDescent="0.35">
      <c r="A68" s="5" t="s">
        <v>61</v>
      </c>
      <c r="B68" s="5">
        <f>1+1</f>
        <v>2</v>
      </c>
      <c r="C68" s="5"/>
      <c r="D68" s="5"/>
      <c r="E68" s="5"/>
      <c r="F68" s="5"/>
    </row>
    <row r="69" spans="1:6" x14ac:dyDescent="0.35">
      <c r="A69" s="3" t="s">
        <v>89</v>
      </c>
      <c r="B69" s="5">
        <f>3+1</f>
        <v>4</v>
      </c>
      <c r="C69" s="5"/>
      <c r="D69" s="5"/>
      <c r="E69" s="5"/>
      <c r="F69" s="5"/>
    </row>
    <row r="70" spans="1:6" x14ac:dyDescent="0.35">
      <c r="A70" s="3" t="s">
        <v>95</v>
      </c>
      <c r="B70" s="5">
        <v>1</v>
      </c>
      <c r="C70" s="5"/>
      <c r="D70" s="5"/>
      <c r="E70" s="5"/>
      <c r="F70" s="5"/>
    </row>
    <row r="71" spans="1:6" x14ac:dyDescent="0.35">
      <c r="A71" s="3" t="s">
        <v>67</v>
      </c>
      <c r="B71" s="5">
        <v>3</v>
      </c>
      <c r="C71" s="5"/>
      <c r="D71" s="5"/>
      <c r="E71" s="5"/>
      <c r="F71" s="5"/>
    </row>
    <row r="72" spans="1:6" x14ac:dyDescent="0.35">
      <c r="A72" s="3" t="s">
        <v>119</v>
      </c>
      <c r="B72" s="5">
        <v>1</v>
      </c>
      <c r="C72" s="5"/>
      <c r="D72" s="5"/>
      <c r="E72" s="5"/>
      <c r="F72" s="5"/>
    </row>
    <row r="73" spans="1:6" x14ac:dyDescent="0.35">
      <c r="A73" s="3" t="s">
        <v>113</v>
      </c>
      <c r="B73" s="5">
        <v>1</v>
      </c>
      <c r="C73" s="5"/>
      <c r="D73" s="5"/>
      <c r="E73" s="5"/>
      <c r="F73" s="5"/>
    </row>
    <row r="74" spans="1:6" x14ac:dyDescent="0.35">
      <c r="A74" s="3" t="s">
        <v>114</v>
      </c>
      <c r="B74" s="5">
        <f>1+1+1</f>
        <v>3</v>
      </c>
      <c r="C74" s="5"/>
      <c r="D74" s="5"/>
      <c r="E74" s="5"/>
      <c r="F74" s="5"/>
    </row>
    <row r="75" spans="1:6" x14ac:dyDescent="0.35">
      <c r="A75" s="3" t="s">
        <v>116</v>
      </c>
      <c r="B75" s="5">
        <f>1+1</f>
        <v>2</v>
      </c>
      <c r="C75" s="5"/>
      <c r="D75" s="5"/>
      <c r="E75" s="5"/>
      <c r="F75" s="5"/>
    </row>
    <row r="76" spans="1:6" x14ac:dyDescent="0.35">
      <c r="A76" s="3" t="s">
        <v>66</v>
      </c>
      <c r="B76" s="5">
        <v>1</v>
      </c>
      <c r="C76" s="5"/>
      <c r="D76" s="5"/>
      <c r="E76" s="5"/>
      <c r="F76" s="5"/>
    </row>
    <row r="77" spans="1:6" x14ac:dyDescent="0.35">
      <c r="A77" s="5" t="s">
        <v>64</v>
      </c>
      <c r="B77" s="5">
        <v>2</v>
      </c>
      <c r="C77" s="5"/>
      <c r="D77" s="5"/>
      <c r="E77" s="5"/>
      <c r="F77" s="5"/>
    </row>
    <row r="78" spans="1:6" x14ac:dyDescent="0.35">
      <c r="A78" s="3" t="s">
        <v>65</v>
      </c>
      <c r="B78" s="5">
        <f>1+1</f>
        <v>2</v>
      </c>
      <c r="C78" s="5"/>
      <c r="D78" s="5"/>
      <c r="E78" s="5"/>
      <c r="F78" s="5"/>
    </row>
    <row r="79" spans="1:6" x14ac:dyDescent="0.35">
      <c r="A79" s="3" t="s">
        <v>115</v>
      </c>
      <c r="B79" s="5">
        <v>1</v>
      </c>
      <c r="C79" s="5"/>
      <c r="D79" s="5"/>
      <c r="E79" s="5"/>
      <c r="F79" s="5"/>
    </row>
    <row r="117" spans="4:4" x14ac:dyDescent="0.35">
      <c r="D117" s="17"/>
    </row>
  </sheetData>
  <autoFilter ref="A3:F3" xr:uid="{00000000-0001-0000-0500-000000000000}"/>
  <sortState xmlns:xlrd2="http://schemas.microsoft.com/office/spreadsheetml/2017/richdata2" ref="E4:F69">
    <sortCondition ref="E3:E69"/>
  </sortState>
  <mergeCells count="4">
    <mergeCell ref="A1:F1"/>
    <mergeCell ref="A2:B2"/>
    <mergeCell ref="C2:D2"/>
    <mergeCell ref="E2:F2"/>
  </mergeCells>
  <phoneticPr fontId="4" type="noConversion"/>
  <conditionalFormatting sqref="B4:F7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{4949E60F-3D08-4531-A383-AA70367C4197}</x14:id>
        </ext>
      </extLst>
    </cfRule>
  </conditionalFormatting>
  <printOptions horizontalCentered="1" verticalCentered="1"/>
  <pageMargins left="0.78740157480314965" right="0.78740157480314965" top="0.78740157480314965" bottom="0.78740157480314965" header="0.78740157480314965" footer="0.78740157480314965"/>
  <pageSetup paperSize="9" orientation="portrait" r:id="rId1"/>
  <headerFooter differentOddEven="1" differentFirst="1">
    <oddHeader>&amp;C&amp;"Times New Roman,标准"&amp;12&amp;A</oddHeader>
    <oddFooter>&amp;C&amp;"Times New Roman,标准"&amp;12页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9E60F-3D08-4531-A383-AA70367C4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B4:F79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BFEA-4975-4534-8D5B-D40D2EA891EB}">
  <dimension ref="A1:D40"/>
  <sheetViews>
    <sheetView topLeftCell="A19" workbookViewId="0">
      <selection activeCell="C41" sqref="C41"/>
    </sheetView>
  </sheetViews>
  <sheetFormatPr defaultRowHeight="16.5" x14ac:dyDescent="0.35"/>
  <cols>
    <col min="1" max="4" width="15.625" customWidth="1"/>
  </cols>
  <sheetData>
    <row r="1" spans="1:4" x14ac:dyDescent="0.35">
      <c r="A1" s="59" t="s">
        <v>181</v>
      </c>
      <c r="B1" s="59"/>
      <c r="C1" s="59"/>
      <c r="D1" s="59"/>
    </row>
    <row r="2" spans="1:4" x14ac:dyDescent="0.35">
      <c r="A2" s="58" t="s">
        <v>35</v>
      </c>
      <c r="B2" s="58"/>
      <c r="C2" s="58" t="s">
        <v>36</v>
      </c>
      <c r="D2" s="58"/>
    </row>
    <row r="3" spans="1:4" x14ac:dyDescent="0.35">
      <c r="A3" s="2" t="s">
        <v>121</v>
      </c>
      <c r="B3" s="2" t="s">
        <v>145</v>
      </c>
      <c r="C3" s="2" t="s">
        <v>120</v>
      </c>
      <c r="D3" s="2" t="s">
        <v>122</v>
      </c>
    </row>
    <row r="4" spans="1:4" x14ac:dyDescent="0.35">
      <c r="A4" s="5" t="s">
        <v>182</v>
      </c>
      <c r="B4" s="5">
        <f>1+1+1+1+1+1+1</f>
        <v>7</v>
      </c>
      <c r="C4" s="5" t="s">
        <v>47</v>
      </c>
      <c r="D4" s="5">
        <v>1</v>
      </c>
    </row>
    <row r="5" spans="1:4" x14ac:dyDescent="0.35">
      <c r="A5" s="5" t="s">
        <v>183</v>
      </c>
      <c r="B5" s="5">
        <v>3</v>
      </c>
      <c r="C5" s="5" t="s">
        <v>75</v>
      </c>
      <c r="D5" s="5">
        <v>2</v>
      </c>
    </row>
    <row r="6" spans="1:4" x14ac:dyDescent="0.35">
      <c r="A6" s="5" t="s">
        <v>184</v>
      </c>
      <c r="B6" s="5">
        <v>3</v>
      </c>
      <c r="C6" s="5" t="s">
        <v>217</v>
      </c>
      <c r="D6" s="5">
        <v>1</v>
      </c>
    </row>
    <row r="7" spans="1:4" x14ac:dyDescent="0.35">
      <c r="A7" s="5" t="s">
        <v>185</v>
      </c>
      <c r="B7" s="5">
        <v>3</v>
      </c>
      <c r="C7" s="5" t="s">
        <v>218</v>
      </c>
      <c r="D7" s="5">
        <v>1</v>
      </c>
    </row>
    <row r="8" spans="1:4" x14ac:dyDescent="0.35">
      <c r="A8" s="5" t="s">
        <v>186</v>
      </c>
      <c r="B8" s="5">
        <f>2+1</f>
        <v>3</v>
      </c>
      <c r="C8" s="5" t="s">
        <v>219</v>
      </c>
      <c r="D8" s="5">
        <v>1</v>
      </c>
    </row>
    <row r="9" spans="1:4" x14ac:dyDescent="0.35">
      <c r="A9" s="5" t="s">
        <v>187</v>
      </c>
      <c r="B9" s="5">
        <v>2</v>
      </c>
      <c r="C9" s="5" t="s">
        <v>55</v>
      </c>
      <c r="D9" s="5">
        <v>1</v>
      </c>
    </row>
    <row r="10" spans="1:4" x14ac:dyDescent="0.35">
      <c r="A10" s="5" t="s">
        <v>188</v>
      </c>
      <c r="B10" s="5">
        <v>2</v>
      </c>
      <c r="C10" s="5" t="s">
        <v>220</v>
      </c>
      <c r="D10" s="5">
        <v>1</v>
      </c>
    </row>
    <row r="11" spans="1:4" x14ac:dyDescent="0.35">
      <c r="A11" s="5" t="s">
        <v>189</v>
      </c>
      <c r="B11" s="5">
        <v>1</v>
      </c>
      <c r="C11" s="5" t="s">
        <v>60</v>
      </c>
      <c r="D11" s="5">
        <v>1</v>
      </c>
    </row>
    <row r="12" spans="1:4" x14ac:dyDescent="0.35">
      <c r="A12" s="5" t="s">
        <v>190</v>
      </c>
      <c r="B12" s="5">
        <v>1</v>
      </c>
      <c r="C12" s="5" t="s">
        <v>221</v>
      </c>
      <c r="D12" s="5">
        <v>1</v>
      </c>
    </row>
    <row r="13" spans="1:4" x14ac:dyDescent="0.35">
      <c r="A13" s="5" t="s">
        <v>191</v>
      </c>
      <c r="B13" s="5">
        <v>3</v>
      </c>
      <c r="C13" s="5" t="s">
        <v>222</v>
      </c>
      <c r="D13" s="5">
        <f>1+1</f>
        <v>2</v>
      </c>
    </row>
    <row r="14" spans="1:4" x14ac:dyDescent="0.35">
      <c r="A14" s="5" t="s">
        <v>192</v>
      </c>
      <c r="B14" s="5">
        <v>1</v>
      </c>
      <c r="C14" s="5" t="s">
        <v>223</v>
      </c>
      <c r="D14" s="5">
        <v>1</v>
      </c>
    </row>
    <row r="15" spans="1:4" x14ac:dyDescent="0.35">
      <c r="A15" s="5" t="s">
        <v>193</v>
      </c>
      <c r="B15" s="5">
        <v>1</v>
      </c>
      <c r="C15" s="5" t="s">
        <v>68</v>
      </c>
      <c r="D15" s="5">
        <v>2</v>
      </c>
    </row>
    <row r="16" spans="1:4" x14ac:dyDescent="0.35">
      <c r="A16" s="5" t="s">
        <v>194</v>
      </c>
      <c r="B16" s="5">
        <v>1</v>
      </c>
      <c r="C16" s="5" t="s">
        <v>63</v>
      </c>
      <c r="D16" s="5">
        <v>1</v>
      </c>
    </row>
    <row r="17" spans="1:4" x14ac:dyDescent="0.35">
      <c r="A17" s="5" t="s">
        <v>195</v>
      </c>
      <c r="B17" s="5">
        <v>2</v>
      </c>
      <c r="C17" s="5" t="s">
        <v>224</v>
      </c>
      <c r="D17" s="5">
        <v>1</v>
      </c>
    </row>
    <row r="18" spans="1:4" x14ac:dyDescent="0.35">
      <c r="A18" s="5" t="s">
        <v>196</v>
      </c>
      <c r="B18" s="5">
        <v>2</v>
      </c>
      <c r="C18" s="5" t="s">
        <v>225</v>
      </c>
      <c r="D18" s="5">
        <v>1</v>
      </c>
    </row>
    <row r="19" spans="1:4" x14ac:dyDescent="0.35">
      <c r="A19" s="5" t="s">
        <v>197</v>
      </c>
      <c r="B19" s="5">
        <v>2</v>
      </c>
      <c r="C19" s="5"/>
      <c r="D19" s="5"/>
    </row>
    <row r="20" spans="1:4" x14ac:dyDescent="0.35">
      <c r="A20" s="5" t="s">
        <v>198</v>
      </c>
      <c r="B20" s="5">
        <v>2</v>
      </c>
      <c r="C20" s="5"/>
      <c r="D20" s="5"/>
    </row>
    <row r="21" spans="1:4" x14ac:dyDescent="0.35">
      <c r="A21" s="5" t="s">
        <v>199</v>
      </c>
      <c r="B21" s="5">
        <v>1</v>
      </c>
      <c r="C21" s="5"/>
      <c r="D21" s="5"/>
    </row>
    <row r="22" spans="1:4" x14ac:dyDescent="0.35">
      <c r="A22" s="5" t="s">
        <v>200</v>
      </c>
      <c r="B22" s="5">
        <v>1</v>
      </c>
      <c r="C22" s="5"/>
      <c r="D22" s="5"/>
    </row>
    <row r="23" spans="1:4" x14ac:dyDescent="0.35">
      <c r="A23" s="5" t="s">
        <v>201</v>
      </c>
      <c r="B23" s="5">
        <v>2</v>
      </c>
      <c r="C23" s="5"/>
      <c r="D23" s="5"/>
    </row>
    <row r="24" spans="1:4" x14ac:dyDescent="0.35">
      <c r="A24" s="5" t="s">
        <v>202</v>
      </c>
      <c r="B24" s="5">
        <v>1</v>
      </c>
      <c r="C24" s="5"/>
      <c r="D24" s="5"/>
    </row>
    <row r="25" spans="1:4" x14ac:dyDescent="0.35">
      <c r="A25" s="5" t="s">
        <v>203</v>
      </c>
      <c r="B25" s="5">
        <v>1</v>
      </c>
      <c r="C25" s="5"/>
      <c r="D25" s="5"/>
    </row>
    <row r="26" spans="1:4" x14ac:dyDescent="0.35">
      <c r="A26" s="5" t="s">
        <v>204</v>
      </c>
      <c r="B26" s="5">
        <v>2</v>
      </c>
      <c r="C26" s="5"/>
      <c r="D26" s="5"/>
    </row>
    <row r="27" spans="1:4" x14ac:dyDescent="0.35">
      <c r="A27" s="5" t="s">
        <v>205</v>
      </c>
      <c r="B27" s="5">
        <v>1</v>
      </c>
      <c r="C27" s="5"/>
      <c r="D27" s="5"/>
    </row>
    <row r="28" spans="1:4" x14ac:dyDescent="0.35">
      <c r="A28" s="5" t="s">
        <v>206</v>
      </c>
      <c r="B28" s="5">
        <v>1</v>
      </c>
      <c r="C28" s="5"/>
      <c r="D28" s="5"/>
    </row>
    <row r="29" spans="1:4" x14ac:dyDescent="0.35">
      <c r="A29" s="5" t="s">
        <v>207</v>
      </c>
      <c r="B29" s="5">
        <v>1</v>
      </c>
      <c r="C29" s="5"/>
      <c r="D29" s="5"/>
    </row>
    <row r="30" spans="1:4" x14ac:dyDescent="0.35">
      <c r="A30" s="5" t="s">
        <v>208</v>
      </c>
      <c r="B30" s="5">
        <v>1</v>
      </c>
      <c r="C30" s="5"/>
      <c r="D30" s="5"/>
    </row>
    <row r="31" spans="1:4" x14ac:dyDescent="0.35">
      <c r="A31" s="5" t="s">
        <v>209</v>
      </c>
      <c r="B31" s="5">
        <v>1</v>
      </c>
      <c r="C31" s="5"/>
      <c r="D31" s="5"/>
    </row>
    <row r="32" spans="1:4" x14ac:dyDescent="0.35">
      <c r="A32" s="5" t="s">
        <v>210</v>
      </c>
      <c r="B32" s="5">
        <v>2</v>
      </c>
      <c r="C32" s="5"/>
      <c r="D32" s="5"/>
    </row>
    <row r="33" spans="1:4" x14ac:dyDescent="0.35">
      <c r="A33" s="5" t="s">
        <v>211</v>
      </c>
      <c r="B33" s="5">
        <v>1</v>
      </c>
      <c r="C33" s="5"/>
      <c r="D33" s="5"/>
    </row>
    <row r="34" spans="1:4" x14ac:dyDescent="0.35">
      <c r="A34" s="5" t="s">
        <v>212</v>
      </c>
      <c r="B34" s="5">
        <v>1</v>
      </c>
      <c r="C34" s="5"/>
      <c r="D34" s="5"/>
    </row>
    <row r="35" spans="1:4" x14ac:dyDescent="0.35">
      <c r="A35" s="5" t="s">
        <v>213</v>
      </c>
      <c r="B35" s="5">
        <v>1</v>
      </c>
      <c r="C35" s="5"/>
      <c r="D35" s="5"/>
    </row>
    <row r="36" spans="1:4" x14ac:dyDescent="0.35">
      <c r="A36" s="5" t="s">
        <v>247</v>
      </c>
      <c r="B36" s="5">
        <v>1</v>
      </c>
      <c r="C36" s="5"/>
      <c r="D36" s="5"/>
    </row>
    <row r="37" spans="1:4" x14ac:dyDescent="0.35">
      <c r="A37" s="5" t="s">
        <v>214</v>
      </c>
      <c r="B37" s="5">
        <v>1</v>
      </c>
      <c r="C37" s="5"/>
      <c r="D37" s="5"/>
    </row>
    <row r="38" spans="1:4" x14ac:dyDescent="0.35">
      <c r="A38" s="5" t="s">
        <v>215</v>
      </c>
      <c r="B38" s="5">
        <v>1</v>
      </c>
      <c r="C38" s="5"/>
      <c r="D38" s="5"/>
    </row>
    <row r="39" spans="1:4" x14ac:dyDescent="0.35">
      <c r="A39" s="5" t="s">
        <v>216</v>
      </c>
      <c r="B39" s="5">
        <v>1</v>
      </c>
      <c r="C39" s="5"/>
      <c r="D39" s="5"/>
    </row>
    <row r="40" spans="1:4" x14ac:dyDescent="0.35">
      <c r="A40" s="5" t="s">
        <v>252</v>
      </c>
      <c r="B40" s="48">
        <v>1</v>
      </c>
    </row>
  </sheetData>
  <mergeCells count="3">
    <mergeCell ref="A2:B2"/>
    <mergeCell ref="C2:D2"/>
    <mergeCell ref="A1:D1"/>
  </mergeCells>
  <phoneticPr fontId="4" type="noConversion"/>
  <conditionalFormatting sqref="B4:D39 B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{E60C225D-714F-4738-A26D-3F414C919FF2}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0C225D-714F-4738-A26D-3F414C919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B4:D39 B40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1149-9030-4501-AF60-F004A3E5B302}">
  <dimension ref="A1:D96"/>
  <sheetViews>
    <sheetView view="pageBreakPreview" zoomScale="60" zoomScaleNormal="100" workbookViewId="0">
      <selection activeCell="I40" sqref="I40"/>
    </sheetView>
  </sheetViews>
  <sheetFormatPr defaultRowHeight="16.5" x14ac:dyDescent="0.35"/>
  <cols>
    <col min="1" max="1" width="16" customWidth="1"/>
    <col min="2" max="2" width="19.5" customWidth="1"/>
    <col min="3" max="3" width="19.375" customWidth="1"/>
    <col min="4" max="4" width="22.5" customWidth="1"/>
  </cols>
  <sheetData>
    <row r="1" spans="1:4" x14ac:dyDescent="0.35">
      <c r="A1" s="49" t="s">
        <v>0</v>
      </c>
      <c r="B1" s="49"/>
      <c r="C1" s="49"/>
      <c r="D1" s="49"/>
    </row>
    <row r="2" spans="1:4" x14ac:dyDescent="0.35">
      <c r="A2" s="49" t="s">
        <v>146</v>
      </c>
      <c r="B2" s="49"/>
      <c r="C2" s="49"/>
      <c r="D2" s="49"/>
    </row>
    <row r="3" spans="1:4" x14ac:dyDescent="0.3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5">
      <c r="A4" s="3" t="s">
        <v>5</v>
      </c>
      <c r="B4" s="3" t="s">
        <v>6</v>
      </c>
      <c r="C4" s="2" t="s">
        <v>7</v>
      </c>
      <c r="D4" s="3">
        <v>9</v>
      </c>
    </row>
    <row r="5" spans="1:4" x14ac:dyDescent="0.35">
      <c r="A5" s="3" t="s">
        <v>5</v>
      </c>
      <c r="B5" s="3" t="s">
        <v>6</v>
      </c>
      <c r="C5" s="2" t="s">
        <v>8</v>
      </c>
      <c r="D5" s="3">
        <v>7</v>
      </c>
    </row>
    <row r="6" spans="1:4" x14ac:dyDescent="0.35">
      <c r="A6" s="3" t="s">
        <v>5</v>
      </c>
      <c r="B6" s="3" t="s">
        <v>9</v>
      </c>
      <c r="C6" s="2" t="s">
        <v>7</v>
      </c>
      <c r="D6" s="3">
        <v>7</v>
      </c>
    </row>
    <row r="7" spans="1:4" x14ac:dyDescent="0.35">
      <c r="A7" s="3" t="s">
        <v>5</v>
      </c>
      <c r="B7" s="3" t="s">
        <v>9</v>
      </c>
      <c r="C7" s="2" t="s">
        <v>8</v>
      </c>
      <c r="D7" s="3">
        <v>6</v>
      </c>
    </row>
    <row r="8" spans="1:4" x14ac:dyDescent="0.35">
      <c r="A8" s="3" t="s">
        <v>5</v>
      </c>
      <c r="B8" s="3" t="s">
        <v>10</v>
      </c>
      <c r="C8" s="2"/>
      <c r="D8" s="3">
        <v>6</v>
      </c>
    </row>
    <row r="9" spans="1:4" x14ac:dyDescent="0.35">
      <c r="A9" s="3" t="s">
        <v>5</v>
      </c>
      <c r="B9" s="3" t="s">
        <v>11</v>
      </c>
      <c r="C9" s="2"/>
      <c r="D9" s="3">
        <v>1</v>
      </c>
    </row>
    <row r="10" spans="1:4" x14ac:dyDescent="0.35">
      <c r="A10" s="33" t="s">
        <v>5</v>
      </c>
      <c r="B10" s="33" t="s">
        <v>12</v>
      </c>
      <c r="C10" s="34"/>
      <c r="D10" s="33">
        <v>1</v>
      </c>
    </row>
    <row r="11" spans="1:4" x14ac:dyDescent="0.35">
      <c r="A11" s="31"/>
      <c r="B11" s="31"/>
      <c r="C11" s="32"/>
      <c r="D11" s="31"/>
    </row>
    <row r="12" spans="1:4" x14ac:dyDescent="0.35">
      <c r="A12" s="60" t="s">
        <v>176</v>
      </c>
      <c r="B12" s="60"/>
      <c r="C12" s="60"/>
      <c r="D12" s="60"/>
    </row>
    <row r="13" spans="1:4" x14ac:dyDescent="0.35">
      <c r="A13" s="2" t="s">
        <v>1</v>
      </c>
      <c r="B13" s="2" t="s">
        <v>2</v>
      </c>
      <c r="C13" s="2" t="s">
        <v>3</v>
      </c>
      <c r="D13" s="2" t="s">
        <v>4</v>
      </c>
    </row>
    <row r="14" spans="1:4" x14ac:dyDescent="0.35">
      <c r="A14" s="3" t="s">
        <v>5</v>
      </c>
      <c r="B14" s="3" t="s">
        <v>6</v>
      </c>
      <c r="C14" s="2" t="s">
        <v>7</v>
      </c>
      <c r="D14" s="3">
        <v>7</v>
      </c>
    </row>
    <row r="15" spans="1:4" x14ac:dyDescent="0.35">
      <c r="A15" s="3" t="s">
        <v>5</v>
      </c>
      <c r="B15" s="3" t="s">
        <v>6</v>
      </c>
      <c r="C15" s="2" t="s">
        <v>8</v>
      </c>
      <c r="D15" s="3">
        <v>15</v>
      </c>
    </row>
    <row r="16" spans="1:4" x14ac:dyDescent="0.35">
      <c r="A16" s="3" t="s">
        <v>5</v>
      </c>
      <c r="B16" s="3" t="s">
        <v>13</v>
      </c>
      <c r="C16" s="2" t="s">
        <v>7</v>
      </c>
      <c r="D16" s="3">
        <v>1</v>
      </c>
    </row>
    <row r="17" spans="1:4" x14ac:dyDescent="0.35">
      <c r="A17" s="3" t="s">
        <v>5</v>
      </c>
      <c r="B17" s="3" t="s">
        <v>9</v>
      </c>
      <c r="C17" s="2" t="s">
        <v>7</v>
      </c>
      <c r="D17" s="3">
        <v>3</v>
      </c>
    </row>
    <row r="18" spans="1:4" x14ac:dyDescent="0.35">
      <c r="A18" s="3" t="s">
        <v>5</v>
      </c>
      <c r="B18" s="3" t="s">
        <v>9</v>
      </c>
      <c r="C18" s="2" t="s">
        <v>8</v>
      </c>
      <c r="D18" s="3">
        <v>3</v>
      </c>
    </row>
    <row r="19" spans="1:4" x14ac:dyDescent="0.35">
      <c r="A19" s="33" t="s">
        <v>5</v>
      </c>
      <c r="B19" s="33" t="s">
        <v>10</v>
      </c>
      <c r="C19" s="34"/>
      <c r="D19" s="33">
        <v>1</v>
      </c>
    </row>
    <row r="20" spans="1:4" x14ac:dyDescent="0.35">
      <c r="A20" s="31"/>
      <c r="B20" s="31"/>
      <c r="C20" s="32"/>
      <c r="D20" s="31"/>
    </row>
    <row r="21" spans="1:4" x14ac:dyDescent="0.35">
      <c r="A21" s="61" t="s">
        <v>177</v>
      </c>
      <c r="B21" s="61"/>
      <c r="C21" s="61"/>
      <c r="D21" s="61"/>
    </row>
    <row r="22" spans="1:4" x14ac:dyDescent="0.35">
      <c r="A22" s="2" t="s">
        <v>1</v>
      </c>
      <c r="B22" s="2" t="s">
        <v>2</v>
      </c>
      <c r="C22" s="2" t="s">
        <v>3</v>
      </c>
      <c r="D22" s="2" t="s">
        <v>4</v>
      </c>
    </row>
    <row r="23" spans="1:4" x14ac:dyDescent="0.35">
      <c r="A23" s="3" t="s">
        <v>5</v>
      </c>
      <c r="B23" s="3" t="s">
        <v>6</v>
      </c>
      <c r="C23" s="2" t="s">
        <v>7</v>
      </c>
      <c r="D23" s="3">
        <v>10</v>
      </c>
    </row>
    <row r="24" spans="1:4" x14ac:dyDescent="0.35">
      <c r="A24" s="3" t="s">
        <v>5</v>
      </c>
      <c r="B24" s="3" t="s">
        <v>6</v>
      </c>
      <c r="C24" s="2" t="s">
        <v>8</v>
      </c>
      <c r="D24" s="3">
        <v>9</v>
      </c>
    </row>
    <row r="25" spans="1:4" x14ac:dyDescent="0.35">
      <c r="A25" s="3" t="s">
        <v>5</v>
      </c>
      <c r="B25" s="3" t="s">
        <v>13</v>
      </c>
      <c r="C25" s="2" t="s">
        <v>7</v>
      </c>
      <c r="D25" s="3">
        <v>3</v>
      </c>
    </row>
    <row r="26" spans="1:4" x14ac:dyDescent="0.35">
      <c r="A26" s="3" t="s">
        <v>5</v>
      </c>
      <c r="B26" s="3" t="s">
        <v>9</v>
      </c>
      <c r="C26" s="2" t="s">
        <v>7</v>
      </c>
      <c r="D26" s="3">
        <v>3</v>
      </c>
    </row>
    <row r="27" spans="1:4" x14ac:dyDescent="0.35">
      <c r="A27" s="3" t="s">
        <v>5</v>
      </c>
      <c r="B27" s="3" t="s">
        <v>9</v>
      </c>
      <c r="C27" s="2" t="s">
        <v>8</v>
      </c>
      <c r="D27" s="3">
        <v>2</v>
      </c>
    </row>
    <row r="28" spans="1:4" x14ac:dyDescent="0.35">
      <c r="A28" s="3" t="s">
        <v>5</v>
      </c>
      <c r="B28" s="3" t="s">
        <v>10</v>
      </c>
      <c r="C28" s="2"/>
      <c r="D28" s="3">
        <v>6</v>
      </c>
    </row>
    <row r="29" spans="1:4" x14ac:dyDescent="0.35">
      <c r="A29" s="3" t="s">
        <v>5</v>
      </c>
      <c r="B29" s="3" t="s">
        <v>11</v>
      </c>
      <c r="C29" s="2"/>
      <c r="D29" s="3">
        <v>6</v>
      </c>
    </row>
    <row r="30" spans="1:4" x14ac:dyDescent="0.35">
      <c r="A30" s="3"/>
      <c r="B30" s="3" t="s">
        <v>14</v>
      </c>
      <c r="C30" s="2"/>
      <c r="D30" s="3">
        <v>2</v>
      </c>
    </row>
    <row r="31" spans="1:4" x14ac:dyDescent="0.35">
      <c r="A31" s="49" t="s">
        <v>15</v>
      </c>
      <c r="B31" s="49"/>
      <c r="C31" s="49"/>
      <c r="D31" s="49"/>
    </row>
    <row r="32" spans="1:4" x14ac:dyDescent="0.35">
      <c r="A32" s="5"/>
      <c r="B32" s="6" t="s">
        <v>16</v>
      </c>
      <c r="C32" s="5" t="s">
        <v>7</v>
      </c>
      <c r="D32" s="5">
        <v>1</v>
      </c>
    </row>
    <row r="33" spans="1:4" x14ac:dyDescent="0.35">
      <c r="A33" s="5"/>
      <c r="B33" s="6" t="s">
        <v>17</v>
      </c>
      <c r="C33" s="5"/>
      <c r="D33" s="5">
        <v>6</v>
      </c>
    </row>
    <row r="34" spans="1:4" x14ac:dyDescent="0.35">
      <c r="A34" s="5"/>
      <c r="B34" s="6" t="s">
        <v>18</v>
      </c>
      <c r="C34" s="5"/>
      <c r="D34" s="5">
        <v>8</v>
      </c>
    </row>
    <row r="35" spans="1:4" x14ac:dyDescent="0.35">
      <c r="A35" s="5"/>
      <c r="B35" s="5"/>
      <c r="C35" s="5"/>
      <c r="D35" s="5"/>
    </row>
    <row r="36" spans="1:4" x14ac:dyDescent="0.35">
      <c r="A36" s="6" t="s">
        <v>19</v>
      </c>
      <c r="B36" s="5" t="s">
        <v>20</v>
      </c>
      <c r="C36" s="5"/>
      <c r="D36" s="5">
        <v>2</v>
      </c>
    </row>
    <row r="37" spans="1:4" x14ac:dyDescent="0.35">
      <c r="A37" s="5"/>
      <c r="B37" s="6" t="s">
        <v>21</v>
      </c>
      <c r="C37" s="5"/>
      <c r="D37" s="5">
        <v>4</v>
      </c>
    </row>
    <row r="38" spans="1:4" x14ac:dyDescent="0.35">
      <c r="A38" s="5"/>
      <c r="B38" s="6" t="s">
        <v>22</v>
      </c>
      <c r="C38" s="5"/>
      <c r="D38" s="5">
        <v>4</v>
      </c>
    </row>
    <row r="39" spans="1:4" x14ac:dyDescent="0.35">
      <c r="A39" s="5"/>
      <c r="B39" s="6" t="s">
        <v>23</v>
      </c>
      <c r="C39" s="5"/>
      <c r="D39" s="5">
        <v>4</v>
      </c>
    </row>
    <row r="40" spans="1:4" x14ac:dyDescent="0.35">
      <c r="A40" s="35" t="s">
        <v>148</v>
      </c>
      <c r="B40" s="35" t="s">
        <v>147</v>
      </c>
      <c r="C40" s="35"/>
      <c r="D40" s="35">
        <v>10</v>
      </c>
    </row>
    <row r="41" spans="1:4" x14ac:dyDescent="0.35">
      <c r="A41" s="18"/>
      <c r="B41" s="18"/>
      <c r="C41" s="18"/>
      <c r="D41" s="18"/>
    </row>
    <row r="42" spans="1:4" x14ac:dyDescent="0.35">
      <c r="A42" s="60" t="s">
        <v>178</v>
      </c>
      <c r="B42" s="60"/>
      <c r="C42" s="60"/>
      <c r="D42" s="60"/>
    </row>
    <row r="43" spans="1:4" x14ac:dyDescent="0.35">
      <c r="A43" s="2" t="s">
        <v>1</v>
      </c>
      <c r="B43" s="2" t="s">
        <v>2</v>
      </c>
      <c r="C43" s="2" t="s">
        <v>3</v>
      </c>
      <c r="D43" s="2" t="s">
        <v>4</v>
      </c>
    </row>
    <row r="44" spans="1:4" x14ac:dyDescent="0.35">
      <c r="A44" s="3" t="s">
        <v>5</v>
      </c>
      <c r="B44" s="3" t="s">
        <v>6</v>
      </c>
      <c r="C44" s="2" t="s">
        <v>7</v>
      </c>
      <c r="D44" s="3">
        <v>4</v>
      </c>
    </row>
    <row r="45" spans="1:4" x14ac:dyDescent="0.35">
      <c r="A45" s="3" t="s">
        <v>5</v>
      </c>
      <c r="B45" s="3" t="s">
        <v>6</v>
      </c>
      <c r="C45" s="2" t="s">
        <v>8</v>
      </c>
      <c r="D45" s="3">
        <v>5</v>
      </c>
    </row>
    <row r="46" spans="1:4" x14ac:dyDescent="0.35">
      <c r="A46" s="3" t="s">
        <v>5</v>
      </c>
      <c r="B46" s="3" t="s">
        <v>13</v>
      </c>
      <c r="C46" s="2" t="s">
        <v>7</v>
      </c>
      <c r="D46" s="3">
        <v>10</v>
      </c>
    </row>
    <row r="47" spans="1:4" x14ac:dyDescent="0.35">
      <c r="A47" s="3" t="s">
        <v>5</v>
      </c>
      <c r="B47" s="3" t="s">
        <v>13</v>
      </c>
      <c r="C47" s="2" t="s">
        <v>8</v>
      </c>
      <c r="D47" s="3">
        <v>5</v>
      </c>
    </row>
    <row r="48" spans="1:4" x14ac:dyDescent="0.35">
      <c r="A48" s="3" t="s">
        <v>5</v>
      </c>
      <c r="B48" s="3" t="s">
        <v>9</v>
      </c>
      <c r="C48" s="2" t="s">
        <v>7</v>
      </c>
      <c r="D48" s="3">
        <v>8</v>
      </c>
    </row>
    <row r="49" spans="1:4" x14ac:dyDescent="0.35">
      <c r="A49" s="3" t="s">
        <v>5</v>
      </c>
      <c r="B49" s="3" t="s">
        <v>9</v>
      </c>
      <c r="C49" s="2" t="s">
        <v>8</v>
      </c>
      <c r="D49" s="3">
        <v>5</v>
      </c>
    </row>
    <row r="50" spans="1:4" x14ac:dyDescent="0.35">
      <c r="A50" s="3" t="s">
        <v>5</v>
      </c>
      <c r="B50" s="3" t="s">
        <v>24</v>
      </c>
      <c r="C50" s="2" t="s">
        <v>7</v>
      </c>
      <c r="D50" s="3"/>
    </row>
    <row r="51" spans="1:4" x14ac:dyDescent="0.35">
      <c r="A51" s="3" t="s">
        <v>5</v>
      </c>
      <c r="B51" s="3" t="s">
        <v>24</v>
      </c>
      <c r="C51" s="2" t="s">
        <v>8</v>
      </c>
      <c r="D51" s="3"/>
    </row>
    <row r="52" spans="1:4" x14ac:dyDescent="0.35">
      <c r="A52" s="3" t="s">
        <v>5</v>
      </c>
      <c r="B52" s="3" t="s">
        <v>11</v>
      </c>
      <c r="C52" s="2"/>
      <c r="D52" s="3">
        <v>2</v>
      </c>
    </row>
    <row r="53" spans="1:4" x14ac:dyDescent="0.35">
      <c r="A53" s="3" t="s">
        <v>5</v>
      </c>
      <c r="B53" s="3" t="s">
        <v>12</v>
      </c>
      <c r="C53" s="2"/>
      <c r="D53" s="3">
        <v>1</v>
      </c>
    </row>
    <row r="54" spans="1:4" x14ac:dyDescent="0.35">
      <c r="A54" s="49" t="s">
        <v>15</v>
      </c>
      <c r="B54" s="49"/>
      <c r="C54" s="49"/>
      <c r="D54" s="49"/>
    </row>
    <row r="55" spans="1:4" x14ac:dyDescent="0.35">
      <c r="A55" s="5"/>
      <c r="B55" s="6" t="s">
        <v>16</v>
      </c>
      <c r="C55" s="5" t="s">
        <v>7</v>
      </c>
      <c r="D55" s="5">
        <v>1</v>
      </c>
    </row>
    <row r="56" spans="1:4" x14ac:dyDescent="0.35">
      <c r="A56" s="35"/>
      <c r="B56" s="36" t="s">
        <v>16</v>
      </c>
      <c r="C56" s="35" t="s">
        <v>8</v>
      </c>
      <c r="D56" s="35">
        <v>1</v>
      </c>
    </row>
    <row r="57" spans="1:4" x14ac:dyDescent="0.35">
      <c r="A57" s="18"/>
      <c r="B57" s="18"/>
      <c r="C57" s="18"/>
      <c r="D57" s="18"/>
    </row>
    <row r="58" spans="1:4" x14ac:dyDescent="0.35">
      <c r="A58" s="60" t="s">
        <v>179</v>
      </c>
      <c r="B58" s="60"/>
      <c r="C58" s="60"/>
      <c r="D58" s="60"/>
    </row>
    <row r="59" spans="1:4" x14ac:dyDescent="0.35">
      <c r="A59" s="2" t="s">
        <v>1</v>
      </c>
      <c r="B59" s="8" t="s">
        <v>2</v>
      </c>
      <c r="C59" s="2" t="s">
        <v>3</v>
      </c>
      <c r="D59" s="2" t="s">
        <v>4</v>
      </c>
    </row>
    <row r="60" spans="1:4" x14ac:dyDescent="0.35">
      <c r="A60" s="3" t="s">
        <v>5</v>
      </c>
      <c r="B60" s="8" t="s">
        <v>25</v>
      </c>
      <c r="C60" s="2"/>
      <c r="D60" s="3">
        <v>18</v>
      </c>
    </row>
    <row r="61" spans="1:4" x14ac:dyDescent="0.35">
      <c r="A61" s="3" t="s">
        <v>26</v>
      </c>
      <c r="B61" s="8" t="s">
        <v>25</v>
      </c>
      <c r="C61" s="2"/>
      <c r="D61" s="3">
        <v>39</v>
      </c>
    </row>
    <row r="62" spans="1:4" x14ac:dyDescent="0.35">
      <c r="A62" s="3"/>
      <c r="B62" s="9" t="s">
        <v>27</v>
      </c>
      <c r="C62" s="2"/>
      <c r="D62" s="3">
        <v>10</v>
      </c>
    </row>
    <row r="63" spans="1:4" x14ac:dyDescent="0.35">
      <c r="A63" s="3"/>
      <c r="B63" s="9" t="s">
        <v>28</v>
      </c>
      <c r="C63" s="2"/>
      <c r="D63" s="3">
        <v>1</v>
      </c>
    </row>
    <row r="64" spans="1:4" x14ac:dyDescent="0.35">
      <c r="A64" s="3"/>
      <c r="B64" s="10" t="s">
        <v>29</v>
      </c>
      <c r="C64" s="2"/>
      <c r="D64" s="3">
        <v>1</v>
      </c>
    </row>
    <row r="65" spans="1:4" x14ac:dyDescent="0.35">
      <c r="A65" s="5"/>
      <c r="B65" s="11" t="s">
        <v>30</v>
      </c>
      <c r="C65" s="12"/>
      <c r="D65" s="5">
        <v>1</v>
      </c>
    </row>
    <row r="66" spans="1:4" x14ac:dyDescent="0.35">
      <c r="A66" s="5"/>
      <c r="B66" s="11" t="s">
        <v>31</v>
      </c>
      <c r="C66" s="13"/>
      <c r="D66" s="5">
        <v>1</v>
      </c>
    </row>
    <row r="67" spans="1:4" x14ac:dyDescent="0.35">
      <c r="A67" s="5"/>
      <c r="B67" s="11" t="s">
        <v>32</v>
      </c>
      <c r="C67" s="5"/>
      <c r="D67" s="5">
        <v>1</v>
      </c>
    </row>
    <row r="68" spans="1:4" x14ac:dyDescent="0.35">
      <c r="A68" s="5"/>
      <c r="B68" s="11" t="s">
        <v>33</v>
      </c>
      <c r="C68" s="5"/>
      <c r="D68" s="5">
        <v>1</v>
      </c>
    </row>
    <row r="69" spans="1:4" x14ac:dyDescent="0.35">
      <c r="A69" s="35"/>
      <c r="B69" s="37" t="s">
        <v>34</v>
      </c>
      <c r="C69" s="35"/>
      <c r="D69" s="35">
        <v>1</v>
      </c>
    </row>
    <row r="70" spans="1:4" x14ac:dyDescent="0.35">
      <c r="A70" s="18"/>
      <c r="B70" s="18"/>
      <c r="C70" s="18"/>
      <c r="D70" s="18"/>
    </row>
    <row r="71" spans="1:4" x14ac:dyDescent="0.35">
      <c r="A71" s="60" t="s">
        <v>180</v>
      </c>
      <c r="B71" s="60"/>
      <c r="C71" s="60"/>
      <c r="D71" s="60"/>
    </row>
    <row r="72" spans="1:4" x14ac:dyDescent="0.35">
      <c r="A72" s="2" t="s">
        <v>1</v>
      </c>
      <c r="B72" s="2" t="s">
        <v>2</v>
      </c>
      <c r="C72" s="19" t="s">
        <v>3</v>
      </c>
      <c r="D72" s="19" t="s">
        <v>4</v>
      </c>
    </row>
    <row r="73" spans="1:4" x14ac:dyDescent="0.35">
      <c r="A73" s="22" t="s">
        <v>149</v>
      </c>
      <c r="B73" s="21">
        <v>4160511</v>
      </c>
      <c r="C73" s="21"/>
      <c r="D73" s="21">
        <v>23</v>
      </c>
    </row>
    <row r="74" spans="1:4" x14ac:dyDescent="0.35">
      <c r="A74" s="22" t="s">
        <v>150</v>
      </c>
      <c r="B74" s="21">
        <v>4160511</v>
      </c>
      <c r="C74" s="21"/>
      <c r="D74" s="21">
        <v>17</v>
      </c>
    </row>
    <row r="75" spans="1:4" x14ac:dyDescent="0.35">
      <c r="A75" s="22" t="s">
        <v>151</v>
      </c>
      <c r="B75" s="6">
        <v>3130511</v>
      </c>
      <c r="C75" s="21"/>
      <c r="D75" s="6">
        <v>42</v>
      </c>
    </row>
    <row r="76" spans="1:4" x14ac:dyDescent="0.35">
      <c r="A76" s="54" t="s">
        <v>152</v>
      </c>
      <c r="B76" s="54"/>
      <c r="C76" s="54"/>
      <c r="D76" s="54"/>
    </row>
    <row r="77" spans="1:4" x14ac:dyDescent="0.35">
      <c r="A77" s="2" t="s">
        <v>1</v>
      </c>
      <c r="B77" s="12" t="s">
        <v>121</v>
      </c>
      <c r="C77" s="2" t="s">
        <v>4</v>
      </c>
      <c r="D77" s="24" t="s">
        <v>155</v>
      </c>
    </row>
    <row r="78" spans="1:4" x14ac:dyDescent="0.35">
      <c r="A78" s="25" t="s">
        <v>156</v>
      </c>
      <c r="B78" s="5" t="s">
        <v>157</v>
      </c>
      <c r="C78" s="5">
        <f>3+1+1</f>
        <v>5</v>
      </c>
      <c r="D78" s="5" t="s">
        <v>153</v>
      </c>
    </row>
    <row r="79" spans="1:4" x14ac:dyDescent="0.35">
      <c r="A79" s="20" t="s">
        <v>158</v>
      </c>
      <c r="B79" s="5" t="s">
        <v>159</v>
      </c>
      <c r="C79" s="5">
        <f>2+1+1+1+1+1</f>
        <v>7</v>
      </c>
      <c r="D79" s="5" t="s">
        <v>153</v>
      </c>
    </row>
    <row r="80" spans="1:4" x14ac:dyDescent="0.35">
      <c r="A80" s="22"/>
      <c r="B80" s="5" t="s">
        <v>160</v>
      </c>
      <c r="C80" s="5">
        <f>1+1</f>
        <v>2</v>
      </c>
      <c r="D80" s="5" t="s">
        <v>153</v>
      </c>
    </row>
    <row r="81" spans="1:4" x14ac:dyDescent="0.35">
      <c r="A81" s="20"/>
      <c r="B81" s="5" t="s">
        <v>161</v>
      </c>
      <c r="C81" s="5">
        <f>1+1</f>
        <v>2</v>
      </c>
      <c r="D81" s="5" t="s">
        <v>153</v>
      </c>
    </row>
    <row r="82" spans="1:4" x14ac:dyDescent="0.35">
      <c r="A82" s="22"/>
      <c r="B82" s="5" t="s">
        <v>162</v>
      </c>
      <c r="C82" s="5">
        <f>1+1+1</f>
        <v>3</v>
      </c>
      <c r="D82" s="5" t="s">
        <v>153</v>
      </c>
    </row>
    <row r="83" spans="1:4" x14ac:dyDescent="0.35">
      <c r="A83" s="20"/>
      <c r="B83" s="5" t="s">
        <v>163</v>
      </c>
      <c r="C83" s="5">
        <v>1</v>
      </c>
      <c r="D83" s="5" t="s">
        <v>153</v>
      </c>
    </row>
    <row r="84" spans="1:4" x14ac:dyDescent="0.35">
      <c r="A84" s="22"/>
      <c r="B84" s="5" t="s">
        <v>164</v>
      </c>
      <c r="C84" s="5">
        <v>1</v>
      </c>
      <c r="D84" s="5" t="s">
        <v>153</v>
      </c>
    </row>
    <row r="85" spans="1:4" x14ac:dyDescent="0.35">
      <c r="A85" s="20"/>
      <c r="B85" s="5" t="s">
        <v>165</v>
      </c>
      <c r="C85" s="5">
        <v>1</v>
      </c>
      <c r="D85" s="5" t="s">
        <v>153</v>
      </c>
    </row>
    <row r="86" spans="1:4" x14ac:dyDescent="0.35">
      <c r="A86" s="22"/>
      <c r="B86" s="5" t="s">
        <v>166</v>
      </c>
      <c r="C86" s="5">
        <f>1+1</f>
        <v>2</v>
      </c>
      <c r="D86" s="5" t="s">
        <v>153</v>
      </c>
    </row>
    <row r="87" spans="1:4" x14ac:dyDescent="0.35">
      <c r="A87" s="20"/>
      <c r="B87" s="5" t="s">
        <v>167</v>
      </c>
      <c r="C87" s="5">
        <v>4</v>
      </c>
      <c r="D87" s="5" t="s">
        <v>153</v>
      </c>
    </row>
    <row r="88" spans="1:4" x14ac:dyDescent="0.35">
      <c r="A88" s="22"/>
      <c r="B88" s="5" t="s">
        <v>168</v>
      </c>
      <c r="C88" s="5">
        <v>5</v>
      </c>
      <c r="D88" s="5" t="s">
        <v>153</v>
      </c>
    </row>
    <row r="89" spans="1:4" x14ac:dyDescent="0.35">
      <c r="A89" s="20"/>
      <c r="B89" s="5" t="s">
        <v>169</v>
      </c>
      <c r="C89" s="5">
        <f>1+1+1+1+1</f>
        <v>5</v>
      </c>
      <c r="D89" s="5" t="s">
        <v>153</v>
      </c>
    </row>
    <row r="90" spans="1:4" x14ac:dyDescent="0.35">
      <c r="A90" s="22"/>
      <c r="B90" s="5" t="s">
        <v>169</v>
      </c>
      <c r="C90" s="5">
        <v>1</v>
      </c>
      <c r="D90" s="5" t="s">
        <v>154</v>
      </c>
    </row>
    <row r="91" spans="1:4" x14ac:dyDescent="0.35">
      <c r="A91" s="20"/>
      <c r="B91" s="5" t="s">
        <v>170</v>
      </c>
      <c r="C91" s="5">
        <v>1</v>
      </c>
      <c r="D91" s="5" t="s">
        <v>153</v>
      </c>
    </row>
    <row r="92" spans="1:4" x14ac:dyDescent="0.35">
      <c r="A92" s="22"/>
      <c r="B92" s="5" t="s">
        <v>171</v>
      </c>
      <c r="C92" s="5">
        <v>1</v>
      </c>
      <c r="D92" s="5" t="s">
        <v>153</v>
      </c>
    </row>
    <row r="93" spans="1:4" x14ac:dyDescent="0.35">
      <c r="A93" s="20"/>
      <c r="B93" s="5" t="s">
        <v>172</v>
      </c>
      <c r="C93" s="5">
        <v>1</v>
      </c>
      <c r="D93" s="5" t="s">
        <v>153</v>
      </c>
    </row>
    <row r="94" spans="1:4" x14ac:dyDescent="0.35">
      <c r="A94" s="22"/>
      <c r="B94" s="5" t="s">
        <v>173</v>
      </c>
      <c r="C94" s="5">
        <v>1</v>
      </c>
      <c r="D94" s="5" t="s">
        <v>153</v>
      </c>
    </row>
    <row r="95" spans="1:4" x14ac:dyDescent="0.35">
      <c r="A95" s="20"/>
      <c r="B95" s="5" t="s">
        <v>174</v>
      </c>
      <c r="C95" s="5">
        <v>1</v>
      </c>
      <c r="D95" s="5" t="s">
        <v>153</v>
      </c>
    </row>
    <row r="96" spans="1:4" x14ac:dyDescent="0.35">
      <c r="A96" s="22"/>
      <c r="B96" s="5" t="s">
        <v>175</v>
      </c>
      <c r="C96" s="5">
        <v>1</v>
      </c>
      <c r="D96" s="5" t="s">
        <v>153</v>
      </c>
    </row>
  </sheetData>
  <mergeCells count="10">
    <mergeCell ref="A58:D58"/>
    <mergeCell ref="A76:D76"/>
    <mergeCell ref="A71:D71"/>
    <mergeCell ref="A1:D1"/>
    <mergeCell ref="A2:D2"/>
    <mergeCell ref="A12:D12"/>
    <mergeCell ref="A31:D31"/>
    <mergeCell ref="A21:D21"/>
    <mergeCell ref="A54:D54"/>
    <mergeCell ref="A42:D42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郑超</vt:lpstr>
      <vt:lpstr>孙良想</vt:lpstr>
      <vt:lpstr>万建明</vt:lpstr>
      <vt:lpstr>唐和生</vt:lpstr>
      <vt:lpstr>鲍力</vt:lpstr>
      <vt:lpstr>赵启正</vt:lpstr>
      <vt:lpstr>魏常玉</vt:lpstr>
      <vt:lpstr>魏常玉新</vt:lpstr>
      <vt:lpstr>Sheet1</vt:lpstr>
      <vt:lpstr>赵启正!Print_Area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111</cp:lastModifiedBy>
  <cp:revision>10</cp:revision>
  <cp:lastPrinted>2023-03-06T05:50:58Z</cp:lastPrinted>
  <dcterms:created xsi:type="dcterms:W3CDTF">2023-03-05T07:50:01Z</dcterms:created>
  <dcterms:modified xsi:type="dcterms:W3CDTF">2023-05-15T07:02:44Z</dcterms:modified>
  <dc:language>zh-CN</dc:language>
</cp:coreProperties>
</file>