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LVAHX6\Downloads\_c2a94724a9d4cd8ebd0ed6acefb2d278_Advanced---Week-2\"/>
    </mc:Choice>
  </mc:AlternateContent>
  <xr:revisionPtr revIDLastSave="0" documentId="13_ncr:1_{0DBD6CED-DD5B-43F4-A8D8-D4B0A528ADB6}" xr6:coauthVersionLast="45" xr6:coauthVersionMax="45" xr10:uidLastSave="{00000000-0000-0000-0000-000000000000}"/>
  <bookViews>
    <workbookView xWindow="-110" yWindow="-110" windowWidth="19420" windowHeight="10420" activeTab="1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7" i="5" l="1"/>
  <c r="F20" i="5" a="1"/>
  <c r="F20" i="5" s="1"/>
  <c r="F4" i="5" a="1"/>
  <c r="F4" i="5" s="1"/>
  <c r="D4" i="5" a="1"/>
  <c r="D4" i="5" s="1"/>
  <c r="D18" i="5" l="1"/>
  <c r="D25" i="5"/>
  <c r="D27" i="5"/>
  <c r="D11" i="5"/>
  <c r="D26" i="5"/>
  <c r="D33" i="5"/>
  <c r="D9" i="5"/>
  <c r="D24" i="5"/>
  <c r="D8" i="5"/>
  <c r="D23" i="5"/>
  <c r="D15" i="5"/>
  <c r="D22" i="5"/>
  <c r="D6" i="5"/>
  <c r="D29" i="5"/>
  <c r="D21" i="5"/>
  <c r="D13" i="5"/>
  <c r="D5" i="5"/>
  <c r="D35" i="5"/>
  <c r="D19" i="5"/>
  <c r="D34" i="5"/>
  <c r="D10" i="5"/>
  <c r="D17" i="5"/>
  <c r="D32" i="5"/>
  <c r="D16" i="5"/>
  <c r="D31" i="5"/>
  <c r="D7" i="5"/>
  <c r="D30" i="5"/>
  <c r="D14" i="5"/>
  <c r="D36" i="5"/>
  <c r="D28" i="5"/>
  <c r="D20" i="5"/>
  <c r="D12" i="5"/>
  <c r="I17" i="5"/>
  <c r="I16" i="5"/>
  <c r="I15" i="5"/>
  <c r="I14" i="5"/>
  <c r="I13" i="5"/>
  <c r="I12" i="5"/>
  <c r="I11" i="5"/>
  <c r="I10" i="5"/>
  <c r="I7" i="5" l="1" a="1"/>
  <c r="I7" i="5" s="1"/>
  <c r="I8" i="5" a="1"/>
  <c r="I8" i="5" s="1"/>
  <c r="I9" i="5" a="1"/>
  <c r="I9" i="5" s="1"/>
  <c r="D4" i="1"/>
  <c r="D5" i="1"/>
  <c r="N6" i="2" s="1"/>
  <c r="D6" i="1"/>
  <c r="D7" i="1"/>
  <c r="D8" i="1"/>
  <c r="D9" i="1"/>
  <c r="D10" i="1"/>
  <c r="D11" i="1"/>
  <c r="N12" i="2" s="1"/>
  <c r="D12" i="1"/>
  <c r="D13" i="1"/>
  <c r="N14" i="2" s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O10" i="3"/>
  <c r="Q10" i="3"/>
  <c r="O12" i="3"/>
  <c r="M10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M12" i="3" l="1"/>
  <c r="N9" i="2"/>
  <c r="N8" i="2"/>
  <c r="Q12" i="3"/>
  <c r="N7" i="2"/>
  <c r="N13" i="2"/>
  <c r="N5" i="2"/>
  <c r="R12" i="3"/>
  <c r="N11" i="2"/>
  <c r="N10" i="2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A5" i="2" l="1"/>
  <c r="A6" i="2"/>
  <c r="B6" i="2" s="1"/>
  <c r="A14" i="2"/>
  <c r="A13" i="2"/>
  <c r="A7" i="2"/>
  <c r="B7" i="2" s="1"/>
  <c r="A12" i="2"/>
  <c r="B12" i="2" s="1"/>
  <c r="A8" i="2"/>
  <c r="B8" i="2" s="1"/>
  <c r="A9" i="2"/>
  <c r="B9" i="2" s="1"/>
  <c r="A10" i="2"/>
  <c r="A11" i="2"/>
  <c r="B10" i="2"/>
  <c r="B11" i="2"/>
  <c r="B13" i="2"/>
  <c r="B14" i="2"/>
  <c r="B5" i="2"/>
  <c r="H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<sst xmlns="http://schemas.openxmlformats.org/spreadsheetml/2006/main" count="256" uniqueCount="130">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</sst>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9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  <font>
      <b/>
      <sz val="7"/>
      <color rgb="FF373A3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6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0" fontId="8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.08203125" defaultRowHeight="13.5" x14ac:dyDescent="0.25"/>
  <cols>
    <col min="1" max="1" width="6.5" style="11" customWidth="1"/>
    <col min="2" max="2" width="9.4140625" style="12" customWidth="1"/>
    <col min="3" max="3" width="11.08203125" style="6" customWidth="1"/>
    <col min="4" max="5" width="10.08203125" style="6" customWidth="1"/>
    <col min="6" max="6" width="11.5" style="6" customWidth="1"/>
    <col min="7" max="7" width="10.08203125" style="6" customWidth="1"/>
    <col min="8" max="8" width="11.08203125" style="6" customWidth="1"/>
    <col min="9" max="9" width="10.75" customWidth="1"/>
    <col min="10" max="10" width="3.75" customWidth="1"/>
    <col min="11" max="11" width="3.58203125" style="11" customWidth="1"/>
    <col min="12" max="12" width="13.08203125" style="6" bestFit="1" customWidth="1"/>
    <col min="13" max="18" width="11.08203125" style="6" customWidth="1"/>
    <col min="19" max="251" width="9.6640625" style="6" customWidth="1"/>
    <col min="252" max="16384" width="9.08203125" style="6"/>
  </cols>
  <sheetData>
    <row r="1" spans="1:18" ht="34.4" customHeight="1" x14ac:dyDescent="0.25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25">
      <c r="A2" s="7"/>
      <c r="B2" s="8"/>
      <c r="I2"/>
      <c r="J2"/>
      <c r="L2" s="7"/>
    </row>
    <row r="3" spans="1:18" ht="14" x14ac:dyDescent="0.3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ht="14" x14ac:dyDescent="0.3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25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25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ht="14" x14ac:dyDescent="0.3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25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25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25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25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25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25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25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ht="14" x14ac:dyDescent="0.3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25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25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25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25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25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25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25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25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25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25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25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25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25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25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25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25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25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25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25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25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25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25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25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25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25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25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25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25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25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tabSelected="1" topLeftCell="A16" zoomScaleNormal="100" workbookViewId="0">
      <selection activeCell="I27" sqref="I27"/>
    </sheetView>
  </sheetViews>
  <sheetFormatPr defaultRowHeight="13.5" x14ac:dyDescent="0.25"/>
  <cols>
    <col min="1" max="1" width="10" customWidth="1"/>
    <col min="2" max="2" width="35.08203125" customWidth="1"/>
    <col min="3" max="3" width="12" style="26" customWidth="1"/>
    <col min="4" max="4" width="12" style="25" customWidth="1"/>
    <col min="5" max="5" width="5.08203125" customWidth="1"/>
    <col min="6" max="6" width="25.75" customWidth="1"/>
    <col min="7" max="7" width="1.75" customWidth="1"/>
    <col min="8" max="9" width="12.25" style="25" customWidth="1"/>
  </cols>
  <sheetData>
    <row r="1" spans="1:18" s="6" customFormat="1" ht="34.5" customHeight="1" x14ac:dyDescent="0.25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4" thickBot="1" x14ac:dyDescent="0.3">
      <c r="D2" s="26"/>
    </row>
    <row r="3" spans="1:18" x14ac:dyDescent="0.25">
      <c r="A3" s="34" t="s">
        <v>82</v>
      </c>
      <c r="B3" s="45" t="s">
        <v>116</v>
      </c>
      <c r="C3" s="46" t="s">
        <v>75</v>
      </c>
      <c r="D3" s="47" t="s">
        <v>118</v>
      </c>
      <c r="F3" s="75" t="s">
        <v>129</v>
      </c>
      <c r="G3" s="76"/>
      <c r="H3" s="79" t="s">
        <v>128</v>
      </c>
      <c r="I3" s="79"/>
    </row>
    <row r="4" spans="1:18" x14ac:dyDescent="0.25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78">
        <f t="array" ref="F4">SUM(H7:H9*I7:I9)</f>
        <v>77.956134519999992</v>
      </c>
      <c r="G4" s="77"/>
      <c r="H4" s="80">
        <f>'Conversion Table'!B5</f>
        <v>0.76412599999999997</v>
      </c>
      <c r="I4" s="80"/>
    </row>
    <row r="5" spans="1:18" x14ac:dyDescent="0.25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 x14ac:dyDescent="0.25">
      <c r="A6" s="41" t="s">
        <v>85</v>
      </c>
      <c r="B6" s="48" t="s">
        <v>45</v>
      </c>
      <c r="C6" s="49">
        <v>12.42</v>
      </c>
      <c r="D6" s="33">
        <v>9.4904449199999998</v>
      </c>
      <c r="F6" s="84" t="s">
        <v>76</v>
      </c>
      <c r="G6" s="84"/>
      <c r="H6" s="30" t="s">
        <v>119</v>
      </c>
      <c r="I6" s="30" t="s">
        <v>120</v>
      </c>
    </row>
    <row r="7" spans="1:18" x14ac:dyDescent="0.25">
      <c r="A7" s="41" t="s">
        <v>86</v>
      </c>
      <c r="B7" s="48" t="s">
        <v>46</v>
      </c>
      <c r="C7" s="49">
        <v>10.35</v>
      </c>
      <c r="D7" s="33">
        <v>7.9087040999999996</v>
      </c>
      <c r="F7" s="81" t="s">
        <v>58</v>
      </c>
      <c r="G7" s="82"/>
      <c r="H7" s="31">
        <v>2</v>
      </c>
      <c r="I7" s="32">
        <f t="array" ref="I7">INDEX(AUD_Price,MATCH(F7,TRIM(Product_Name),0))</f>
        <v>7.3814571600000001</v>
      </c>
    </row>
    <row r="8" spans="1:18" x14ac:dyDescent="0.25">
      <c r="A8" s="41" t="s">
        <v>87</v>
      </c>
      <c r="B8" s="48" t="s">
        <v>47</v>
      </c>
      <c r="C8" s="49">
        <v>4.9000000000000004</v>
      </c>
      <c r="D8" s="33">
        <v>3.7442174000000001</v>
      </c>
      <c r="F8" s="81" t="s">
        <v>47</v>
      </c>
      <c r="G8" s="82"/>
      <c r="H8" s="31">
        <v>3</v>
      </c>
      <c r="I8" s="32">
        <f t="array" ref="I8">INDEX(AUD_Price,MATCH(F8,TRIM(Product_Name),0))</f>
        <v>3.7442174000000001</v>
      </c>
    </row>
    <row r="9" spans="1:18" x14ac:dyDescent="0.25">
      <c r="A9" s="41" t="s">
        <v>88</v>
      </c>
      <c r="B9" s="48" t="s">
        <v>121</v>
      </c>
      <c r="C9" s="49">
        <v>17.940000000000001</v>
      </c>
      <c r="D9" s="33">
        <v>13.708420440000001</v>
      </c>
      <c r="F9" s="81" t="s">
        <v>61</v>
      </c>
      <c r="G9" s="82"/>
      <c r="H9" s="31">
        <v>8</v>
      </c>
      <c r="I9" s="32">
        <f t="array" ref="I9">INDEX(AUD_Price,MATCH(F9,TRIM(Product_Name),0))</f>
        <v>6.4950709999999994</v>
      </c>
    </row>
    <row r="10" spans="1:18" x14ac:dyDescent="0.25">
      <c r="A10" s="41" t="s">
        <v>89</v>
      </c>
      <c r="B10" s="48" t="s">
        <v>48</v>
      </c>
      <c r="C10" s="49">
        <v>21.99</v>
      </c>
      <c r="D10" s="33">
        <v>16.803130739999997</v>
      </c>
      <c r="F10" s="81"/>
      <c r="G10" s="82"/>
      <c r="H10" s="31"/>
      <c r="I10" s="32" t="e">
        <f t="shared" ref="I10:I17" si="0">INDEX(AUD_Price,MATCH(F10,Product_Name,0))</f>
        <v>#N/A</v>
      </c>
    </row>
    <row r="11" spans="1:18" x14ac:dyDescent="0.25">
      <c r="A11" s="41" t="s">
        <v>90</v>
      </c>
      <c r="B11" s="48" t="s">
        <v>49</v>
      </c>
      <c r="C11" s="49">
        <v>7.9</v>
      </c>
      <c r="D11" s="33">
        <v>6.0365954000000004</v>
      </c>
      <c r="F11" s="81"/>
      <c r="G11" s="82"/>
      <c r="H11" s="31"/>
      <c r="I11" s="32" t="e">
        <f t="shared" si="0"/>
        <v>#N/A</v>
      </c>
    </row>
    <row r="12" spans="1:18" x14ac:dyDescent="0.25">
      <c r="A12" s="41" t="s">
        <v>91</v>
      </c>
      <c r="B12" s="48" t="s">
        <v>50</v>
      </c>
      <c r="C12" s="49">
        <v>7.45</v>
      </c>
      <c r="D12" s="33">
        <v>5.6927386999999996</v>
      </c>
      <c r="F12" s="81"/>
      <c r="G12" s="82"/>
      <c r="H12" s="31"/>
      <c r="I12" s="32" t="e">
        <f t="shared" si="0"/>
        <v>#N/A</v>
      </c>
    </row>
    <row r="13" spans="1:18" x14ac:dyDescent="0.25">
      <c r="A13" s="41" t="s">
        <v>92</v>
      </c>
      <c r="B13" s="48" t="s">
        <v>51</v>
      </c>
      <c r="C13" s="49">
        <v>22.08</v>
      </c>
      <c r="D13" s="33">
        <v>16.871902079999998</v>
      </c>
      <c r="F13" s="81"/>
      <c r="G13" s="82"/>
      <c r="H13" s="31"/>
      <c r="I13" s="32" t="e">
        <f t="shared" si="0"/>
        <v>#N/A</v>
      </c>
    </row>
    <row r="14" spans="1:18" x14ac:dyDescent="0.25">
      <c r="A14" s="41" t="s">
        <v>93</v>
      </c>
      <c r="B14" s="48" t="s">
        <v>52</v>
      </c>
      <c r="C14" s="49">
        <v>24.29</v>
      </c>
      <c r="D14" s="33">
        <v>18.560620539999999</v>
      </c>
      <c r="F14" s="81"/>
      <c r="G14" s="82"/>
      <c r="H14" s="31"/>
      <c r="I14" s="32" t="e">
        <f t="shared" si="0"/>
        <v>#N/A</v>
      </c>
    </row>
    <row r="15" spans="1:18" x14ac:dyDescent="0.25">
      <c r="A15" s="41" t="s">
        <v>94</v>
      </c>
      <c r="B15" s="48" t="s">
        <v>53</v>
      </c>
      <c r="C15" s="49">
        <v>13.11</v>
      </c>
      <c r="D15" s="33">
        <v>10.017691859999999</v>
      </c>
      <c r="F15" s="81"/>
      <c r="G15" s="82"/>
      <c r="H15" s="31"/>
      <c r="I15" s="32" t="e">
        <f t="shared" si="0"/>
        <v>#N/A</v>
      </c>
    </row>
    <row r="16" spans="1:18" x14ac:dyDescent="0.25">
      <c r="A16" s="41" t="s">
        <v>95</v>
      </c>
      <c r="B16" s="48" t="s">
        <v>54</v>
      </c>
      <c r="C16" s="49">
        <v>6.9</v>
      </c>
      <c r="D16" s="33">
        <v>5.2724694000000003</v>
      </c>
      <c r="F16" s="81"/>
      <c r="G16" s="82"/>
      <c r="H16" s="31"/>
      <c r="I16" s="32" t="e">
        <f t="shared" si="0"/>
        <v>#N/A</v>
      </c>
    </row>
    <row r="17" spans="1:9" x14ac:dyDescent="0.25">
      <c r="A17" s="41" t="s">
        <v>96</v>
      </c>
      <c r="B17" s="48" t="s">
        <v>55</v>
      </c>
      <c r="C17" s="49">
        <v>6.9</v>
      </c>
      <c r="D17" s="33">
        <v>5.2724694000000003</v>
      </c>
      <c r="F17" s="81"/>
      <c r="G17" s="82"/>
      <c r="H17" s="31"/>
      <c r="I17" s="32" t="e">
        <f t="shared" si="0"/>
        <v>#N/A</v>
      </c>
    </row>
    <row r="18" spans="1:9" ht="14" thickBot="1" x14ac:dyDescent="0.3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4" thickBot="1" x14ac:dyDescent="0.3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83" t="s">
        <v>123</v>
      </c>
      <c r="I19" s="83"/>
    </row>
    <row r="20" spans="1:9" x14ac:dyDescent="0.25">
      <c r="A20" s="41" t="s">
        <v>99</v>
      </c>
      <c r="B20" s="48" t="s">
        <v>58</v>
      </c>
      <c r="C20" s="49">
        <v>9.66</v>
      </c>
      <c r="D20" s="33">
        <v>7.3814571600000001</v>
      </c>
      <c r="F20" s="37" cm="1">
        <f t="array" ref="F20:F22">LARGE(AUD_Price,{1;2;3})</f>
        <v>18.560620539999999</v>
      </c>
      <c r="H20" s="39" t="s">
        <v>126</v>
      </c>
      <c r="I20" s="40"/>
    </row>
    <row r="21" spans="1:9" x14ac:dyDescent="0.25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/>
    </row>
    <row r="22" spans="1:9" ht="14" thickBot="1" x14ac:dyDescent="0.3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25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25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25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25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25">
      <c r="A27" s="41" t="s">
        <v>106</v>
      </c>
      <c r="B27" s="48" t="s">
        <v>65</v>
      </c>
      <c r="C27" s="49">
        <v>14.49</v>
      </c>
      <c r="D27" s="33">
        <v>11.07218574</v>
      </c>
      <c r="I27" s="85">
        <f>LARGE({2,4,6,8,10,12},4)</f>
        <v>6</v>
      </c>
    </row>
    <row r="28" spans="1:9" x14ac:dyDescent="0.25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25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25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25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25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25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25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25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4" thickBot="1" x14ac:dyDescent="0.3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B7" sqref="B7"/>
    </sheetView>
  </sheetViews>
  <sheetFormatPr defaultRowHeight="13.5" x14ac:dyDescent="0.25"/>
  <cols>
    <col min="1" max="1" width="21.9140625" bestFit="1" customWidth="1"/>
    <col min="2" max="2" width="10.75" customWidth="1"/>
    <col min="3" max="3" width="11.6640625" bestFit="1" customWidth="1"/>
    <col min="4" max="4" width="8.9140625" style="25"/>
    <col min="27" max="27" width="21.9140625" bestFit="1" customWidth="1"/>
  </cols>
  <sheetData>
    <row r="1" spans="1:28" s="6" customFormat="1" ht="34.5" customHeight="1" x14ac:dyDescent="0.25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25">
      <c r="AA2" t="s">
        <v>0</v>
      </c>
      <c r="AB2" s="21" t="s">
        <v>13</v>
      </c>
    </row>
    <row r="3" spans="1:28" ht="14" x14ac:dyDescent="0.3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25">
      <c r="A4" t="s">
        <v>3</v>
      </c>
      <c r="B4">
        <v>0.85958500000000004</v>
      </c>
      <c r="C4">
        <v>1.1633519999999999</v>
      </c>
      <c r="D4" s="73" t="str">
        <f t="shared" ref="D4:D13" si="1">_xlfn.IFNA(VLOOKUP(A4,CodeLookup,2,0),"")</f>
        <v>EUR</v>
      </c>
      <c r="AA4" t="s">
        <v>7</v>
      </c>
      <c r="AB4" s="21" t="s">
        <v>17</v>
      </c>
    </row>
    <row r="5" spans="1:28" x14ac:dyDescent="0.25">
      <c r="A5" t="s">
        <v>4</v>
      </c>
      <c r="B5">
        <v>0.76170400000000005</v>
      </c>
      <c r="C5">
        <v>1.312846</v>
      </c>
      <c r="D5" s="73" t="str">
        <f t="shared" si="1"/>
        <v>GBP</v>
      </c>
      <c r="AA5" t="s">
        <v>9</v>
      </c>
      <c r="AB5" s="21" t="s">
        <v>34</v>
      </c>
    </row>
    <row r="6" spans="1:28" x14ac:dyDescent="0.25">
      <c r="A6" t="s">
        <v>5</v>
      </c>
      <c r="B6">
        <v>64.884649999999993</v>
      </c>
      <c r="C6">
        <v>1.5412E-2</v>
      </c>
      <c r="D6" s="73" t="str">
        <f t="shared" si="1"/>
        <v>INR</v>
      </c>
      <c r="AA6" t="s">
        <v>12</v>
      </c>
      <c r="AB6" s="21" t="s">
        <v>37</v>
      </c>
    </row>
    <row r="7" spans="1:28" x14ac:dyDescent="0.25">
      <c r="A7" t="s">
        <v>6</v>
      </c>
      <c r="B7">
        <v>1.308684</v>
      </c>
      <c r="C7">
        <v>0.76412599999999997</v>
      </c>
      <c r="D7" s="73" t="str">
        <f t="shared" si="1"/>
        <v>AUD</v>
      </c>
      <c r="AA7" t="s">
        <v>3</v>
      </c>
      <c r="AB7" s="21" t="s">
        <v>14</v>
      </c>
    </row>
    <row r="8" spans="1:28" x14ac:dyDescent="0.25">
      <c r="A8" t="s">
        <v>7</v>
      </c>
      <c r="B8">
        <v>1.2860549999999999</v>
      </c>
      <c r="C8">
        <v>0.77757200000000004</v>
      </c>
      <c r="D8" s="73" t="str">
        <f t="shared" si="1"/>
        <v>CAD</v>
      </c>
      <c r="AA8" t="s">
        <v>4</v>
      </c>
      <c r="AB8" s="21" t="s">
        <v>15</v>
      </c>
    </row>
    <row r="9" spans="1:28" x14ac:dyDescent="0.25">
      <c r="A9" t="s">
        <v>8</v>
      </c>
      <c r="B9">
        <v>1.367864</v>
      </c>
      <c r="C9">
        <v>0.73106700000000002</v>
      </c>
      <c r="D9" s="73" t="str">
        <f t="shared" si="1"/>
        <v>SGD</v>
      </c>
      <c r="AA9" t="s">
        <v>5</v>
      </c>
      <c r="AB9" s="21" t="s">
        <v>32</v>
      </c>
    </row>
    <row r="10" spans="1:28" x14ac:dyDescent="0.25">
      <c r="A10" t="s">
        <v>9</v>
      </c>
      <c r="B10">
        <v>0.99840899999999999</v>
      </c>
      <c r="C10">
        <v>1.001593</v>
      </c>
      <c r="D10" s="73" t="str">
        <f t="shared" si="1"/>
        <v>CHF</v>
      </c>
      <c r="AA10" t="s">
        <v>11</v>
      </c>
      <c r="AB10" s="21" t="s">
        <v>36</v>
      </c>
    </row>
    <row r="11" spans="1:28" x14ac:dyDescent="0.25">
      <c r="A11" t="s">
        <v>10</v>
      </c>
      <c r="B11">
        <v>4.2407550000000001</v>
      </c>
      <c r="C11">
        <v>0.23580699999999999</v>
      </c>
      <c r="D11" s="73" t="str">
        <f t="shared" si="1"/>
        <v>MYR</v>
      </c>
      <c r="AA11" t="s">
        <v>10</v>
      </c>
      <c r="AB11" s="21" t="s">
        <v>35</v>
      </c>
    </row>
    <row r="12" spans="1:28" x14ac:dyDescent="0.25">
      <c r="A12" t="s">
        <v>11</v>
      </c>
      <c r="B12">
        <v>114.157676</v>
      </c>
      <c r="C12">
        <v>8.7600000000000004E-3</v>
      </c>
      <c r="D12" s="73" t="str">
        <f t="shared" si="1"/>
        <v>JPY</v>
      </c>
      <c r="AA12" t="s">
        <v>8</v>
      </c>
      <c r="AB12" s="21" t="s">
        <v>33</v>
      </c>
    </row>
    <row r="13" spans="1:28" x14ac:dyDescent="0.25">
      <c r="A13" t="s">
        <v>12</v>
      </c>
      <c r="B13">
        <v>6.6516849999999996</v>
      </c>
      <c r="C13">
        <v>0.150338</v>
      </c>
      <c r="D13" s="73" t="str">
        <f t="shared" si="1"/>
        <v>CNY</v>
      </c>
    </row>
    <row r="21" spans="1:1" x14ac:dyDescent="0.25">
      <c r="A21" s="24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workbookViewId="0">
      <selection activeCell="A3" sqref="A3"/>
    </sheetView>
  </sheetViews>
  <sheetFormatPr defaultRowHeight="13.5" x14ac:dyDescent="0.25"/>
  <cols>
    <col min="1" max="12" width="11.4140625" customWidth="1"/>
    <col min="13" max="13" width="5.58203125" customWidth="1"/>
    <col min="14" max="14" width="6.4140625" style="55" customWidth="1"/>
  </cols>
  <sheetData>
    <row r="1" spans="1:32" s="6" customFormat="1" ht="34.5" customHeight="1" x14ac:dyDescent="0.25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ht="14" x14ac:dyDescent="0.3">
      <c r="A3" s="69" t="s">
        <v>38</v>
      </c>
      <c r="B3" s="70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32" ht="14" x14ac:dyDescent="0.3">
      <c r="A4" s="69" t="s">
        <v>13</v>
      </c>
      <c r="B4" s="20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32" x14ac:dyDescent="0.25">
      <c r="A5" s="67" t="str">
        <f t="shared" ref="A5:A14" si="0">INDEX(rateCodes,MATCH(ROW()-4,$N$5:$N$14,0))</f>
        <v>AUD</v>
      </c>
      <c r="B5" s="20">
        <f>INDEX('Current Rates'!$C$4:$C$13,MATCH('Conversion Table'!A5,rateCodes,0))</f>
        <v>0.76412599999999997</v>
      </c>
      <c r="C5" s="20"/>
      <c r="D5" s="20"/>
      <c r="E5" s="20"/>
      <c r="F5" s="20"/>
      <c r="G5" s="20"/>
      <c r="H5" s="20"/>
      <c r="I5" s="20"/>
      <c r="J5" s="20"/>
      <c r="K5" s="20"/>
      <c r="L5" s="20"/>
      <c r="N5" s="74">
        <f>COUNTIFS(rateCodes,"&lt;="&amp;'Current Rates'!D4)</f>
        <v>5</v>
      </c>
    </row>
    <row r="6" spans="1:32" x14ac:dyDescent="0.25">
      <c r="A6" s="67" t="str">
        <f t="shared" si="0"/>
        <v>CAD</v>
      </c>
      <c r="B6" s="20">
        <f>INDEX('Current Rates'!$C$4:$C$13,MATCH('Conversion Table'!A6,rateCodes,0))</f>
        <v>0.77757200000000004</v>
      </c>
      <c r="C6" s="20"/>
      <c r="D6" s="20"/>
      <c r="E6" s="20"/>
      <c r="F6" s="20"/>
      <c r="G6" s="20"/>
      <c r="H6" s="20"/>
      <c r="I6" s="20"/>
      <c r="J6" s="20"/>
      <c r="K6" s="20"/>
      <c r="L6" s="20"/>
      <c r="N6" s="74">
        <f>COUNTIFS(rateCodes,"&lt;="&amp;'Current Rates'!D5)</f>
        <v>6</v>
      </c>
    </row>
    <row r="7" spans="1:32" x14ac:dyDescent="0.25">
      <c r="A7" s="67" t="str">
        <f t="shared" si="0"/>
        <v>CHF</v>
      </c>
      <c r="B7" s="20">
        <f>INDEX('Current Rates'!$C$4:$C$13,MATCH('Conversion Table'!A7,rateCodes,0))</f>
        <v>1.001593</v>
      </c>
      <c r="C7" s="20"/>
      <c r="D7" s="20"/>
      <c r="E7" s="20"/>
      <c r="F7" s="20"/>
      <c r="G7" s="20"/>
      <c r="H7" s="20"/>
      <c r="I7" s="20"/>
      <c r="J7" s="20"/>
      <c r="K7" s="20"/>
      <c r="L7" s="20"/>
      <c r="N7" s="74">
        <f>COUNTIFS(rateCodes,"&lt;="&amp;'Current Rates'!D6)</f>
        <v>7</v>
      </c>
    </row>
    <row r="8" spans="1:32" x14ac:dyDescent="0.25">
      <c r="A8" s="67" t="str">
        <f t="shared" si="0"/>
        <v>CNY</v>
      </c>
      <c r="B8" s="20">
        <f>INDEX('Current Rates'!$C$4:$C$13,MATCH('Conversion Table'!A8,rateCodes,0))</f>
        <v>0.150338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74">
        <f>COUNTIFS(rateCodes,"&lt;="&amp;'Current Rates'!D7)</f>
        <v>1</v>
      </c>
    </row>
    <row r="9" spans="1:32" x14ac:dyDescent="0.25">
      <c r="A9" s="67" t="str">
        <f t="shared" si="0"/>
        <v>EUR</v>
      </c>
      <c r="B9" s="20">
        <f>INDEX('Current Rates'!$C$4:$C$13,MATCH('Conversion Table'!A9,rateCodes,0))</f>
        <v>1.1633519999999999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74">
        <f>COUNTIFS(rateCodes,"&lt;="&amp;'Current Rates'!D8)</f>
        <v>2</v>
      </c>
    </row>
    <row r="10" spans="1:32" x14ac:dyDescent="0.25">
      <c r="A10" s="67" t="str">
        <f t="shared" si="0"/>
        <v>GBP</v>
      </c>
      <c r="B10" s="20">
        <f>INDEX('Current Rates'!$C$4:$C$13,MATCH('Conversion Table'!A10,rateCodes,0))</f>
        <v>1.312846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74">
        <f>COUNTIFS(rateCodes,"&lt;="&amp;'Current Rates'!D9)</f>
        <v>10</v>
      </c>
    </row>
    <row r="11" spans="1:32" x14ac:dyDescent="0.25">
      <c r="A11" s="67" t="str">
        <f t="shared" si="0"/>
        <v>INR</v>
      </c>
      <c r="B11" s="20">
        <f>INDEX('Current Rates'!$C$4:$C$13,MATCH('Conversion Table'!A11,rateCodes,0))</f>
        <v>1.5412E-2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N11" s="74">
        <f>COUNTIFS(rateCodes,"&lt;="&amp;'Current Rates'!D10)</f>
        <v>3</v>
      </c>
    </row>
    <row r="12" spans="1:32" x14ac:dyDescent="0.25">
      <c r="A12" s="67" t="str">
        <f t="shared" si="0"/>
        <v>JPY</v>
      </c>
      <c r="B12" s="20">
        <f>INDEX('Current Rates'!$C$4:$C$13,MATCH('Conversion Table'!A12,rateCodes,0))</f>
        <v>8.7600000000000004E-3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N12" s="74">
        <f>COUNTIFS(rateCodes,"&lt;="&amp;'Current Rates'!D11)</f>
        <v>9</v>
      </c>
    </row>
    <row r="13" spans="1:32" x14ac:dyDescent="0.25">
      <c r="A13" s="67" t="str">
        <f t="shared" si="0"/>
        <v>MYR</v>
      </c>
      <c r="B13" s="20">
        <f>INDEX('Current Rates'!$C$4:$C$13,MATCH('Conversion Table'!A13,rateCodes,0))</f>
        <v>0.23580699999999999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N13" s="74">
        <f>COUNTIFS(rateCodes,"&lt;="&amp;'Current Rates'!D12)</f>
        <v>8</v>
      </c>
    </row>
    <row r="14" spans="1:32" x14ac:dyDescent="0.25">
      <c r="A14" s="67" t="str">
        <f t="shared" si="0"/>
        <v>SGD</v>
      </c>
      <c r="B14" s="20">
        <f>INDEX('Current Rates'!$C$4:$C$13,MATCH('Conversion Table'!A14,rateCodes,0))</f>
        <v>0.73106700000000002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N14" s="74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3" sqref="C3"/>
    </sheetView>
  </sheetViews>
  <sheetFormatPr defaultRowHeight="13.5" x14ac:dyDescent="0.25"/>
  <cols>
    <col min="1" max="1" width="10" customWidth="1"/>
    <col min="2" max="2" width="35.08203125" customWidth="1"/>
    <col min="3" max="3" width="15.6640625" style="26" customWidth="1"/>
    <col min="4" max="4" width="5.08203125" customWidth="1"/>
  </cols>
  <sheetData>
    <row r="1" spans="1:13" s="6" customFormat="1" ht="34.5" customHeight="1" x14ac:dyDescent="0.25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25">
      <c r="A3" s="22" t="s">
        <v>82</v>
      </c>
      <c r="B3" s="22" t="s">
        <v>116</v>
      </c>
      <c r="C3" s="28" t="s">
        <v>125</v>
      </c>
    </row>
    <row r="4" spans="1:13" x14ac:dyDescent="0.25">
      <c r="A4" t="s">
        <v>83</v>
      </c>
      <c r="B4" t="s">
        <v>43</v>
      </c>
      <c r="C4" s="26">
        <v>15.56</v>
      </c>
    </row>
    <row r="5" spans="1:13" x14ac:dyDescent="0.25">
      <c r="A5" t="s">
        <v>84</v>
      </c>
      <c r="B5" t="s">
        <v>44</v>
      </c>
      <c r="C5" s="26">
        <v>11.5</v>
      </c>
    </row>
    <row r="6" spans="1:13" x14ac:dyDescent="0.25">
      <c r="A6" t="s">
        <v>85</v>
      </c>
      <c r="B6" t="s">
        <v>45</v>
      </c>
      <c r="C6" s="26">
        <v>12.42</v>
      </c>
    </row>
    <row r="7" spans="1:13" x14ac:dyDescent="0.25">
      <c r="A7" t="s">
        <v>86</v>
      </c>
      <c r="B7" t="s">
        <v>46</v>
      </c>
      <c r="C7" s="26">
        <v>10.35</v>
      </c>
    </row>
    <row r="8" spans="1:13" x14ac:dyDescent="0.25">
      <c r="A8" t="s">
        <v>87</v>
      </c>
      <c r="B8" t="s">
        <v>47</v>
      </c>
      <c r="C8" s="26">
        <v>4.8</v>
      </c>
    </row>
    <row r="9" spans="1:13" x14ac:dyDescent="0.25">
      <c r="A9" t="s">
        <v>88</v>
      </c>
      <c r="B9" t="s">
        <v>121</v>
      </c>
      <c r="C9" s="26">
        <v>17.940000000000001</v>
      </c>
    </row>
    <row r="10" spans="1:13" x14ac:dyDescent="0.25">
      <c r="A10" t="s">
        <v>89</v>
      </c>
      <c r="B10" t="s">
        <v>48</v>
      </c>
      <c r="C10" s="26">
        <v>21.99</v>
      </c>
    </row>
    <row r="11" spans="1:13" x14ac:dyDescent="0.25">
      <c r="A11" t="s">
        <v>90</v>
      </c>
      <c r="B11" t="s">
        <v>49</v>
      </c>
      <c r="C11" s="26">
        <v>7.9</v>
      </c>
    </row>
    <row r="12" spans="1:13" x14ac:dyDescent="0.25">
      <c r="A12" t="s">
        <v>91</v>
      </c>
      <c r="B12" t="s">
        <v>50</v>
      </c>
      <c r="C12" s="26">
        <v>7.45</v>
      </c>
    </row>
    <row r="13" spans="1:13" x14ac:dyDescent="0.25">
      <c r="A13" t="s">
        <v>92</v>
      </c>
      <c r="B13" t="s">
        <v>51</v>
      </c>
      <c r="C13" s="26">
        <v>22.08</v>
      </c>
    </row>
    <row r="14" spans="1:13" x14ac:dyDescent="0.25">
      <c r="A14" t="s">
        <v>93</v>
      </c>
      <c r="B14" t="s">
        <v>52</v>
      </c>
      <c r="C14" s="26">
        <v>24.29</v>
      </c>
    </row>
    <row r="15" spans="1:13" x14ac:dyDescent="0.25">
      <c r="A15" t="s">
        <v>94</v>
      </c>
      <c r="B15" t="s">
        <v>53</v>
      </c>
      <c r="C15" s="26">
        <v>13.11</v>
      </c>
    </row>
    <row r="16" spans="1:13" x14ac:dyDescent="0.25">
      <c r="A16" t="s">
        <v>95</v>
      </c>
      <c r="B16" t="s">
        <v>54</v>
      </c>
      <c r="C16" s="26">
        <v>6.9</v>
      </c>
    </row>
    <row r="17" spans="1:3" x14ac:dyDescent="0.25">
      <c r="A17" t="s">
        <v>96</v>
      </c>
      <c r="B17" t="s">
        <v>55</v>
      </c>
      <c r="C17" s="26">
        <v>6.9</v>
      </c>
    </row>
    <row r="18" spans="1:3" x14ac:dyDescent="0.25">
      <c r="A18" t="s">
        <v>97</v>
      </c>
      <c r="B18" t="s">
        <v>56</v>
      </c>
      <c r="C18" s="26">
        <v>9.66</v>
      </c>
    </row>
    <row r="19" spans="1:3" x14ac:dyDescent="0.25">
      <c r="A19" t="s">
        <v>98</v>
      </c>
      <c r="B19" t="s">
        <v>57</v>
      </c>
      <c r="C19" s="26">
        <v>14</v>
      </c>
    </row>
    <row r="20" spans="1:3" x14ac:dyDescent="0.25">
      <c r="A20" t="s">
        <v>99</v>
      </c>
      <c r="B20" t="s">
        <v>58</v>
      </c>
      <c r="C20" s="26">
        <v>10.6</v>
      </c>
    </row>
    <row r="21" spans="1:3" x14ac:dyDescent="0.25">
      <c r="A21" t="s">
        <v>100</v>
      </c>
      <c r="B21" t="s">
        <v>59</v>
      </c>
      <c r="C21" s="26">
        <v>6.9</v>
      </c>
    </row>
    <row r="22" spans="1:3" x14ac:dyDescent="0.25">
      <c r="A22" t="s">
        <v>101</v>
      </c>
      <c r="B22" t="s">
        <v>60</v>
      </c>
      <c r="C22" s="26">
        <v>6.9</v>
      </c>
    </row>
    <row r="23" spans="1:3" x14ac:dyDescent="0.25">
      <c r="A23" t="s">
        <v>102</v>
      </c>
      <c r="B23" t="s">
        <v>61</v>
      </c>
      <c r="C23" s="26">
        <v>8.5</v>
      </c>
    </row>
    <row r="24" spans="1:3" x14ac:dyDescent="0.25">
      <c r="A24" t="s">
        <v>103</v>
      </c>
      <c r="B24" t="s">
        <v>62</v>
      </c>
      <c r="C24" s="26">
        <v>4.05</v>
      </c>
    </row>
    <row r="25" spans="1:3" x14ac:dyDescent="0.25">
      <c r="A25" t="s">
        <v>104</v>
      </c>
      <c r="B25" t="s">
        <v>63</v>
      </c>
      <c r="C25" s="26">
        <v>12.42</v>
      </c>
    </row>
    <row r="26" spans="1:3" x14ac:dyDescent="0.25">
      <c r="A26" t="s">
        <v>105</v>
      </c>
      <c r="B26" t="s">
        <v>64</v>
      </c>
      <c r="C26" s="26">
        <v>14.49</v>
      </c>
    </row>
    <row r="27" spans="1:3" x14ac:dyDescent="0.25">
      <c r="A27" t="s">
        <v>106</v>
      </c>
      <c r="B27" t="s">
        <v>65</v>
      </c>
      <c r="C27" s="26">
        <v>14.49</v>
      </c>
    </row>
    <row r="28" spans="1:3" x14ac:dyDescent="0.25">
      <c r="A28" t="s">
        <v>107</v>
      </c>
      <c r="B28" t="s">
        <v>66</v>
      </c>
      <c r="C28" s="26">
        <v>11.45</v>
      </c>
    </row>
    <row r="29" spans="1:3" x14ac:dyDescent="0.25">
      <c r="A29" t="s">
        <v>108</v>
      </c>
      <c r="B29" t="s">
        <v>67</v>
      </c>
      <c r="C29" s="26">
        <v>13.11</v>
      </c>
    </row>
    <row r="30" spans="1:3" x14ac:dyDescent="0.25">
      <c r="A30" t="s">
        <v>109</v>
      </c>
      <c r="B30" t="s">
        <v>68</v>
      </c>
      <c r="C30" s="26">
        <v>12.42</v>
      </c>
    </row>
    <row r="31" spans="1:3" x14ac:dyDescent="0.25">
      <c r="A31" t="s">
        <v>110</v>
      </c>
      <c r="B31" t="s">
        <v>69</v>
      </c>
      <c r="C31" s="26">
        <v>13.11</v>
      </c>
    </row>
    <row r="32" spans="1:3" x14ac:dyDescent="0.25">
      <c r="A32" t="s">
        <v>111</v>
      </c>
      <c r="B32" t="s">
        <v>70</v>
      </c>
      <c r="C32" s="26">
        <v>10.35</v>
      </c>
    </row>
    <row r="33" spans="1:3" x14ac:dyDescent="0.25">
      <c r="A33" t="s">
        <v>112</v>
      </c>
      <c r="B33" t="s">
        <v>71</v>
      </c>
      <c r="C33" s="26">
        <v>13.8</v>
      </c>
    </row>
    <row r="34" spans="1:3" x14ac:dyDescent="0.25">
      <c r="A34" t="s">
        <v>113</v>
      </c>
      <c r="B34" t="s">
        <v>72</v>
      </c>
      <c r="C34" s="26">
        <v>12.88</v>
      </c>
    </row>
    <row r="35" spans="1:3" x14ac:dyDescent="0.25">
      <c r="A35" t="s">
        <v>114</v>
      </c>
      <c r="B35" t="s">
        <v>73</v>
      </c>
      <c r="C35" s="26">
        <v>16.559999999999999</v>
      </c>
    </row>
    <row r="36" spans="1:3" x14ac:dyDescent="0.25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Silva, Hugo</cp:lastModifiedBy>
  <cp:lastPrinted>2017-10-26T21:08:15Z</cp:lastPrinted>
  <dcterms:created xsi:type="dcterms:W3CDTF">2017-10-20T10:06:56Z</dcterms:created>
  <dcterms:modified xsi:type="dcterms:W3CDTF">2021-07-04T02:12:09Z</dcterms:modified>
</cp:coreProperties>
</file>