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LVAHX6\Downloads\"/>
    </mc:Choice>
  </mc:AlternateContent>
  <xr:revisionPtr revIDLastSave="0" documentId="13_ncr:1_{55406D40-44CB-4626-9CF0-563FF881A57E}" xr6:coauthVersionLast="45" xr6:coauthVersionMax="45" xr10:uidLastSave="{00000000-0000-0000-0000-000000000000}"/>
  <bookViews>
    <workbookView xWindow="-110" yWindow="-110" windowWidth="19420" windowHeight="10420" firstSheet="8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9" l="1" a="1"/>
  <c r="C7" i="9" s="1"/>
  <c r="C8" i="9" a="1"/>
  <c r="C8" i="9" s="1"/>
  <c r="C9" i="9" a="1"/>
  <c r="C9" i="9" s="1"/>
  <c r="C10" i="9" a="1"/>
  <c r="C10" i="9" s="1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 s="1"/>
  <c r="C28" i="9" a="1"/>
  <c r="C28" i="9" s="1"/>
  <c r="C29" i="9" a="1"/>
  <c r="C29" i="9" s="1"/>
  <c r="C30" i="9" a="1"/>
  <c r="C30" i="9" s="1"/>
  <c r="C31" i="9" a="1"/>
  <c r="C31" i="9" s="1"/>
  <c r="C32" i="9" a="1"/>
  <c r="C32" i="9" s="1"/>
  <c r="C33" i="9" a="1"/>
  <c r="C33" i="9" s="1"/>
  <c r="C34" i="9" a="1"/>
  <c r="C34" i="9" s="1"/>
  <c r="C35" i="9" a="1"/>
  <c r="C35" i="9" s="1"/>
  <c r="C36" i="9" a="1"/>
  <c r="C36" i="9" s="1"/>
  <c r="C37" i="9" a="1"/>
  <c r="C37" i="9" s="1"/>
  <c r="C38" i="9" a="1"/>
  <c r="C38" i="9" s="1"/>
  <c r="C39" i="9" a="1"/>
  <c r="C39" i="9" s="1"/>
  <c r="C40" i="9" a="1"/>
  <c r="C40" i="9" s="1"/>
  <c r="C41" i="9" a="1"/>
  <c r="C41" i="9" s="1"/>
  <c r="C42" i="9" a="1"/>
  <c r="C42" i="9" s="1"/>
  <c r="C43" i="9" a="1"/>
  <c r="C43" i="9" s="1"/>
  <c r="C44" i="9" a="1"/>
  <c r="C44" i="9" s="1"/>
  <c r="C45" i="9" a="1"/>
  <c r="C45" i="9" s="1"/>
  <c r="C46" i="9" a="1"/>
  <c r="C46" i="9" s="1"/>
  <c r="C47" i="9" a="1"/>
  <c r="C47" i="9" s="1"/>
  <c r="C48" i="9" a="1"/>
  <c r="C48" i="9" s="1"/>
  <c r="C49" i="9" a="1"/>
  <c r="C49" i="9" s="1"/>
  <c r="C50" i="9" a="1"/>
  <c r="C50" i="9" s="1"/>
  <c r="C51" i="9" a="1"/>
  <c r="C51" i="9" s="1"/>
  <c r="C52" i="9" a="1"/>
  <c r="C52" i="9" s="1"/>
  <c r="C53" i="9" a="1"/>
  <c r="C53" i="9" s="1"/>
  <c r="C54" i="9" a="1"/>
  <c r="C54" i="9" s="1"/>
  <c r="C6" i="9" a="1"/>
  <c r="C6" i="9" s="1"/>
  <c r="B6" i="9" a="1"/>
  <c r="B6" i="9"/>
  <c r="C5" i="9" a="1"/>
  <c r="C5" i="9"/>
  <c r="B7" i="9" a="1"/>
  <c r="B7" i="9"/>
  <c r="B8" i="9" a="1"/>
  <c r="B8" i="9" s="1"/>
  <c r="B9" i="9" a="1"/>
  <c r="B9" i="9" s="1"/>
  <c r="B10" i="9" a="1"/>
  <c r="B10" i="9"/>
  <c r="B11" i="9" a="1"/>
  <c r="B11" i="9"/>
  <c r="B12" i="9" a="1"/>
  <c r="B12" i="9" s="1"/>
  <c r="B13" i="9" a="1"/>
  <c r="B13" i="9" s="1"/>
  <c r="B14" i="9" a="1"/>
  <c r="B14" i="9"/>
  <c r="B15" i="9" a="1"/>
  <c r="B15" i="9"/>
  <c r="B16" i="9" a="1"/>
  <c r="B16" i="9" s="1"/>
  <c r="B17" i="9" a="1"/>
  <c r="B17" i="9" s="1"/>
  <c r="B18" i="9" a="1"/>
  <c r="B18" i="9"/>
  <c r="B19" i="9" a="1"/>
  <c r="B19" i="9"/>
  <c r="B20" i="9" a="1"/>
  <c r="B20" i="9" s="1"/>
  <c r="B21" i="9" a="1"/>
  <c r="B21" i="9" s="1"/>
  <c r="B22" i="9" a="1"/>
  <c r="B22" i="9"/>
  <c r="B23" i="9" a="1"/>
  <c r="B23" i="9"/>
  <c r="B24" i="9" a="1"/>
  <c r="B24" i="9" s="1"/>
  <c r="B25" i="9" a="1"/>
  <c r="B25" i="9" s="1"/>
  <c r="B26" i="9" a="1"/>
  <c r="B26" i="9"/>
  <c r="B27" i="9" a="1"/>
  <c r="B27" i="9"/>
  <c r="B28" i="9" a="1"/>
  <c r="B28" i="9" s="1"/>
  <c r="B29" i="9" a="1"/>
  <c r="B29" i="9" s="1"/>
  <c r="B30" i="9" a="1"/>
  <c r="B30" i="9"/>
  <c r="B31" i="9" a="1"/>
  <c r="B31" i="9"/>
  <c r="B32" i="9" a="1"/>
  <c r="B32" i="9" s="1"/>
  <c r="B33" i="9" a="1"/>
  <c r="B33" i="9" s="1"/>
  <c r="B34" i="9" a="1"/>
  <c r="B34" i="9"/>
  <c r="B35" i="9" a="1"/>
  <c r="B35" i="9"/>
  <c r="B36" i="9" a="1"/>
  <c r="B36" i="9" s="1"/>
  <c r="B37" i="9" a="1"/>
  <c r="B37" i="9" s="1"/>
  <c r="B38" i="9" a="1"/>
  <c r="B38" i="9"/>
  <c r="B39" i="9" a="1"/>
  <c r="B39" i="9" s="1"/>
  <c r="B40" i="9" a="1"/>
  <c r="B40" i="9" s="1"/>
  <c r="B41" i="9" a="1"/>
  <c r="B41" i="9" s="1"/>
  <c r="B42" i="9" a="1"/>
  <c r="B42" i="9" s="1"/>
  <c r="B43" i="9" a="1"/>
  <c r="B43" i="9" s="1"/>
  <c r="B44" i="9" a="1"/>
  <c r="B44" i="9" s="1"/>
  <c r="B45" i="9" a="1"/>
  <c r="B45" i="9" s="1"/>
  <c r="B46" i="9" a="1"/>
  <c r="B46" i="9" s="1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 s="1"/>
  <c r="B54" i="9" a="1"/>
  <c r="B54" i="9" s="1"/>
  <c r="B5" i="9" a="1"/>
  <c r="B5" i="9" s="1"/>
  <c r="Q26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" i="9"/>
  <c r="Q2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L55" i="9"/>
  <c r="L53" i="9"/>
  <c r="I8" i="9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7" i="9"/>
  <c r="I6" i="9"/>
  <c r="I5" i="9"/>
  <c r="K12" i="9" a="1"/>
  <c r="K12" i="9" s="1"/>
  <c r="L12" i="9" s="1"/>
  <c r="K28" i="9" a="1"/>
  <c r="K28" i="9" s="1"/>
  <c r="L28" i="9" s="1"/>
  <c r="K35" i="9" a="1"/>
  <c r="K35" i="9" s="1"/>
  <c r="L35" i="9" s="1"/>
  <c r="K42" i="9" a="1"/>
  <c r="K42" i="9" s="1"/>
  <c r="L42" i="9" s="1"/>
  <c r="K47" i="9" a="1"/>
  <c r="K47" i="9" s="1"/>
  <c r="L47" i="9" s="1"/>
  <c r="K48" i="9" a="1"/>
  <c r="K48" i="9" s="1"/>
  <c r="L48" i="9" s="1"/>
  <c r="K49" i="9" a="1"/>
  <c r="K49" i="9" s="1"/>
  <c r="L49" i="9" s="1"/>
  <c r="K50" i="9" a="1"/>
  <c r="K50" i="9" s="1"/>
  <c r="L50" i="9" s="1"/>
  <c r="K51" i="9" a="1"/>
  <c r="K51" i="9" s="1"/>
  <c r="L51" i="9" s="1"/>
  <c r="K52" i="9" a="1"/>
  <c r="K52" i="9" s="1"/>
  <c r="L52" i="9" s="1"/>
  <c r="K53" i="9" a="1"/>
  <c r="K53" i="9"/>
  <c r="K54" i="9" a="1"/>
  <c r="K54" i="9" s="1"/>
  <c r="L54" i="9" s="1"/>
  <c r="K5" i="9" a="1"/>
  <c r="K5" i="9" s="1"/>
  <c r="L5" i="9" s="1"/>
  <c r="K2" i="9"/>
  <c r="K7" i="9" s="1" a="1"/>
  <c r="K7" i="9" s="1"/>
  <c r="L7" i="9" s="1"/>
  <c r="E55" i="8"/>
  <c r="F55" i="8"/>
  <c r="G55" i="8"/>
  <c r="H55" i="8"/>
  <c r="I55" i="8"/>
  <c r="J55" i="8"/>
  <c r="K55" i="8"/>
  <c r="L55" i="8"/>
  <c r="M55" i="8"/>
  <c r="N55" i="8"/>
  <c r="O55" i="8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D55" i="8" s="1"/>
  <c r="E55" i="7"/>
  <c r="F55" i="7"/>
  <c r="G55" i="7"/>
  <c r="H55" i="7"/>
  <c r="I55" i="7"/>
  <c r="J55" i="7"/>
  <c r="K55" i="7"/>
  <c r="L55" i="7"/>
  <c r="M55" i="7"/>
  <c r="N55" i="7"/>
  <c r="O55" i="7"/>
  <c r="D55" i="7"/>
  <c r="Q4" i="11"/>
  <c r="R4" i="11"/>
  <c r="S4" i="11"/>
  <c r="T4" i="11"/>
  <c r="U4" i="11"/>
  <c r="V4" i="11"/>
  <c r="W4" i="11"/>
  <c r="X4" i="11"/>
  <c r="Y4" i="11"/>
  <c r="Z4" i="11"/>
  <c r="AA4" i="11"/>
  <c r="AB4" i="11"/>
  <c r="Q5" i="11"/>
  <c r="R5" i="11"/>
  <c r="S5" i="11"/>
  <c r="T5" i="11"/>
  <c r="U5" i="11"/>
  <c r="V5" i="11"/>
  <c r="W5" i="11"/>
  <c r="X5" i="11"/>
  <c r="Y5" i="11"/>
  <c r="Z5" i="11"/>
  <c r="AA5" i="11"/>
  <c r="AB5" i="11"/>
  <c r="Q6" i="11"/>
  <c r="R6" i="11"/>
  <c r="S6" i="11"/>
  <c r="T6" i="11"/>
  <c r="U6" i="11"/>
  <c r="V6" i="11"/>
  <c r="W6" i="11"/>
  <c r="X6" i="11"/>
  <c r="Y6" i="11"/>
  <c r="Z6" i="11"/>
  <c r="AA6" i="11"/>
  <c r="AB6" i="11"/>
  <c r="Q7" i="11"/>
  <c r="R7" i="11"/>
  <c r="S7" i="11"/>
  <c r="T7" i="11"/>
  <c r="U7" i="11"/>
  <c r="V7" i="11"/>
  <c r="W7" i="11"/>
  <c r="X7" i="11"/>
  <c r="Y7" i="11"/>
  <c r="Z7" i="11"/>
  <c r="AA7" i="11"/>
  <c r="AB7" i="11"/>
  <c r="Q8" i="11"/>
  <c r="R8" i="11"/>
  <c r="S8" i="11"/>
  <c r="T8" i="11"/>
  <c r="U8" i="11"/>
  <c r="V8" i="11"/>
  <c r="W8" i="11"/>
  <c r="X8" i="11"/>
  <c r="Y8" i="11"/>
  <c r="Z8" i="11"/>
  <c r="AA8" i="11"/>
  <c r="AB8" i="11"/>
  <c r="Q9" i="11"/>
  <c r="R9" i="11"/>
  <c r="S9" i="11"/>
  <c r="T9" i="11"/>
  <c r="U9" i="11"/>
  <c r="V9" i="11"/>
  <c r="W9" i="11"/>
  <c r="X9" i="11"/>
  <c r="Y9" i="11"/>
  <c r="Z9" i="11"/>
  <c r="AA9" i="11"/>
  <c r="AB9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R3" i="11"/>
  <c r="S3" i="11"/>
  <c r="T3" i="11"/>
  <c r="U3" i="11"/>
  <c r="V3" i="11"/>
  <c r="W3" i="11"/>
  <c r="X3" i="11"/>
  <c r="Y3" i="11"/>
  <c r="Z3" i="11"/>
  <c r="AA3" i="11"/>
  <c r="AB3" i="11"/>
  <c r="Q3" i="1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AC6" i="7"/>
  <c r="AD6" i="7"/>
  <c r="AE6" i="7"/>
  <c r="AF6" i="7"/>
  <c r="AG6" i="7"/>
  <c r="AH6" i="7"/>
  <c r="AI6" i="7"/>
  <c r="AJ6" i="7"/>
  <c r="AK6" i="7"/>
  <c r="AL6" i="7"/>
  <c r="AM6" i="7"/>
  <c r="AN6" i="7"/>
  <c r="AC7" i="7"/>
  <c r="AD7" i="7"/>
  <c r="E7" i="7" s="1"/>
  <c r="AE7" i="7"/>
  <c r="AF7" i="7"/>
  <c r="AG7" i="7"/>
  <c r="AH7" i="7"/>
  <c r="AI7" i="7"/>
  <c r="AJ7" i="7"/>
  <c r="AK7" i="7"/>
  <c r="AL7" i="7"/>
  <c r="M7" i="7" s="1"/>
  <c r="AM7" i="7"/>
  <c r="AN7" i="7"/>
  <c r="AC8" i="7"/>
  <c r="AD8" i="7"/>
  <c r="AE8" i="7"/>
  <c r="AF8" i="7"/>
  <c r="AG8" i="7"/>
  <c r="AH8" i="7"/>
  <c r="I8" i="7" s="1"/>
  <c r="AI8" i="7"/>
  <c r="AJ8" i="7"/>
  <c r="AK8" i="7"/>
  <c r="AL8" i="7"/>
  <c r="AM8" i="7"/>
  <c r="AN8" i="7"/>
  <c r="AC9" i="7"/>
  <c r="AD9" i="7"/>
  <c r="AE9" i="7"/>
  <c r="AF9" i="7"/>
  <c r="AG9" i="7"/>
  <c r="AH9" i="7"/>
  <c r="AI9" i="7"/>
  <c r="AJ9" i="7"/>
  <c r="AK9" i="7"/>
  <c r="AL9" i="7"/>
  <c r="AM9" i="7"/>
  <c r="AN9" i="7"/>
  <c r="AC10" i="7"/>
  <c r="AD10" i="7"/>
  <c r="AE10" i="7"/>
  <c r="AF10" i="7"/>
  <c r="AG10" i="7"/>
  <c r="AH10" i="7"/>
  <c r="I10" i="7" s="1"/>
  <c r="AI10" i="7"/>
  <c r="J10" i="7" s="1"/>
  <c r="AJ10" i="7"/>
  <c r="AK10" i="7"/>
  <c r="AL10" i="7"/>
  <c r="AM10" i="7"/>
  <c r="AN10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C12" i="7"/>
  <c r="AD12" i="7"/>
  <c r="AE12" i="7"/>
  <c r="AF12" i="7"/>
  <c r="AG12" i="7"/>
  <c r="AH12" i="7"/>
  <c r="I12" i="7" s="1"/>
  <c r="AI12" i="7"/>
  <c r="AJ12" i="7"/>
  <c r="AK12" i="7"/>
  <c r="AL12" i="7"/>
  <c r="AM12" i="7"/>
  <c r="AN12" i="7"/>
  <c r="AC13" i="7"/>
  <c r="AD13" i="7"/>
  <c r="AE13" i="7"/>
  <c r="AF13" i="7"/>
  <c r="AG13" i="7"/>
  <c r="AH13" i="7"/>
  <c r="AI13" i="7"/>
  <c r="AJ13" i="7"/>
  <c r="AK13" i="7"/>
  <c r="AL13" i="7"/>
  <c r="M13" i="7" s="1"/>
  <c r="AM13" i="7"/>
  <c r="AN13" i="7"/>
  <c r="AC14" i="7"/>
  <c r="AD14" i="7"/>
  <c r="AE14" i="7"/>
  <c r="AF14" i="7"/>
  <c r="AG14" i="7"/>
  <c r="AH14" i="7"/>
  <c r="I14" i="7" s="1"/>
  <c r="AI14" i="7"/>
  <c r="AJ14" i="7"/>
  <c r="AK14" i="7"/>
  <c r="AL14" i="7"/>
  <c r="AM14" i="7"/>
  <c r="AN14" i="7"/>
  <c r="AC15" i="7"/>
  <c r="AD15" i="7"/>
  <c r="AE15" i="7"/>
  <c r="AF15" i="7"/>
  <c r="AG15" i="7"/>
  <c r="AH15" i="7"/>
  <c r="AI15" i="7"/>
  <c r="AJ15" i="7"/>
  <c r="AK15" i="7"/>
  <c r="AL15" i="7"/>
  <c r="M15" i="7" s="1"/>
  <c r="AM15" i="7"/>
  <c r="N15" i="7" s="1"/>
  <c r="AN15" i="7"/>
  <c r="AC16" i="7"/>
  <c r="AD16" i="7"/>
  <c r="AE16" i="7"/>
  <c r="AF16" i="7"/>
  <c r="AG16" i="7"/>
  <c r="AH16" i="7"/>
  <c r="I16" i="7" s="1"/>
  <c r="AI16" i="7"/>
  <c r="AJ16" i="7"/>
  <c r="AK16" i="7"/>
  <c r="AL16" i="7"/>
  <c r="AM16" i="7"/>
  <c r="AN16" i="7"/>
  <c r="AC17" i="7"/>
  <c r="AD17" i="7"/>
  <c r="E17" i="7" s="1"/>
  <c r="AE17" i="7"/>
  <c r="AF17" i="7"/>
  <c r="AG17" i="7"/>
  <c r="AH17" i="7"/>
  <c r="AI17" i="7"/>
  <c r="AJ17" i="7"/>
  <c r="AK17" i="7"/>
  <c r="AL17" i="7"/>
  <c r="AM17" i="7"/>
  <c r="AN17" i="7"/>
  <c r="AC18" i="7"/>
  <c r="AD18" i="7"/>
  <c r="AE18" i="7"/>
  <c r="AF18" i="7"/>
  <c r="AG18" i="7"/>
  <c r="AH18" i="7"/>
  <c r="I18" i="7" s="1"/>
  <c r="AI18" i="7"/>
  <c r="AJ18" i="7"/>
  <c r="AK18" i="7"/>
  <c r="AL18" i="7"/>
  <c r="AM18" i="7"/>
  <c r="AN18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C20" i="7"/>
  <c r="AD20" i="7"/>
  <c r="AE20" i="7"/>
  <c r="AF20" i="7"/>
  <c r="AG20" i="7"/>
  <c r="AH20" i="7"/>
  <c r="I20" i="7" s="1"/>
  <c r="AI20" i="7"/>
  <c r="AJ20" i="7"/>
  <c r="AK20" i="7"/>
  <c r="AL20" i="7"/>
  <c r="AM20" i="7"/>
  <c r="AN20" i="7"/>
  <c r="AC21" i="7"/>
  <c r="AD21" i="7"/>
  <c r="E21" i="7" s="1"/>
  <c r="AE21" i="7"/>
  <c r="AF21" i="7"/>
  <c r="AG21" i="7"/>
  <c r="AH21" i="7"/>
  <c r="AI21" i="7"/>
  <c r="AJ21" i="7"/>
  <c r="AK21" i="7"/>
  <c r="AL21" i="7"/>
  <c r="AM21" i="7"/>
  <c r="AN21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C23" i="7"/>
  <c r="AD23" i="7"/>
  <c r="E23" i="7" s="1"/>
  <c r="AE23" i="7"/>
  <c r="AF23" i="7"/>
  <c r="AG23" i="7"/>
  <c r="AH23" i="7"/>
  <c r="AI23" i="7"/>
  <c r="AJ23" i="7"/>
  <c r="AK23" i="7"/>
  <c r="AL23" i="7"/>
  <c r="M23" i="7" s="1"/>
  <c r="AM23" i="7"/>
  <c r="AN23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C26" i="7"/>
  <c r="AD26" i="7"/>
  <c r="AE26" i="7"/>
  <c r="AF26" i="7"/>
  <c r="AG26" i="7"/>
  <c r="AH26" i="7"/>
  <c r="I26" i="7" s="1"/>
  <c r="AI26" i="7"/>
  <c r="J26" i="7" s="1"/>
  <c r="AJ26" i="7"/>
  <c r="AK26" i="7"/>
  <c r="AL26" i="7"/>
  <c r="AM26" i="7"/>
  <c r="AN26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C30" i="7"/>
  <c r="AD30" i="7"/>
  <c r="AE30" i="7"/>
  <c r="AF30" i="7"/>
  <c r="AG30" i="7"/>
  <c r="AH30" i="7"/>
  <c r="I30" i="7" s="1"/>
  <c r="AI30" i="7"/>
  <c r="AJ30" i="7"/>
  <c r="AK30" i="7"/>
  <c r="AL30" i="7"/>
  <c r="AM30" i="7"/>
  <c r="AN30" i="7"/>
  <c r="AC31" i="7"/>
  <c r="AD31" i="7"/>
  <c r="AE31" i="7"/>
  <c r="AF31" i="7"/>
  <c r="AG31" i="7"/>
  <c r="AH31" i="7"/>
  <c r="AI31" i="7"/>
  <c r="AJ31" i="7"/>
  <c r="AK31" i="7"/>
  <c r="AL31" i="7"/>
  <c r="AM31" i="7"/>
  <c r="N31" i="7" s="1"/>
  <c r="AN31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C38" i="7"/>
  <c r="AD38" i="7"/>
  <c r="AE38" i="7"/>
  <c r="AF38" i="7"/>
  <c r="AG38" i="7"/>
  <c r="AH38" i="7"/>
  <c r="I38" i="7" s="1"/>
  <c r="AI38" i="7"/>
  <c r="AJ38" i="7"/>
  <c r="AK38" i="7"/>
  <c r="AL38" i="7"/>
  <c r="AM38" i="7"/>
  <c r="AN38" i="7"/>
  <c r="AC39" i="7"/>
  <c r="AD39" i="7"/>
  <c r="AE39" i="7"/>
  <c r="AF39" i="7"/>
  <c r="AG39" i="7"/>
  <c r="AH39" i="7"/>
  <c r="AI39" i="7"/>
  <c r="AJ39" i="7"/>
  <c r="AK39" i="7"/>
  <c r="AL39" i="7"/>
  <c r="M39" i="7" s="1"/>
  <c r="AM39" i="7"/>
  <c r="AN39" i="7"/>
  <c r="AC40" i="7"/>
  <c r="AD40" i="7"/>
  <c r="AE40" i="7"/>
  <c r="AF40" i="7"/>
  <c r="AG40" i="7"/>
  <c r="AH40" i="7"/>
  <c r="I40" i="7" s="1"/>
  <c r="AI40" i="7"/>
  <c r="AJ40" i="7"/>
  <c r="AK40" i="7"/>
  <c r="AL40" i="7"/>
  <c r="AM40" i="7"/>
  <c r="AN40" i="7"/>
  <c r="AC41" i="7"/>
  <c r="AD41" i="7"/>
  <c r="AE41" i="7"/>
  <c r="AF41" i="7"/>
  <c r="AG41" i="7"/>
  <c r="AH41" i="7"/>
  <c r="AI41" i="7"/>
  <c r="AJ41" i="7"/>
  <c r="AK41" i="7"/>
  <c r="AL41" i="7"/>
  <c r="M41" i="7" s="1"/>
  <c r="AM41" i="7"/>
  <c r="AN41" i="7"/>
  <c r="AC42" i="7"/>
  <c r="AD42" i="7"/>
  <c r="AE42" i="7"/>
  <c r="AF42" i="7"/>
  <c r="AG42" i="7"/>
  <c r="AH42" i="7"/>
  <c r="AI42" i="7"/>
  <c r="J42" i="7" s="1"/>
  <c r="AJ42" i="7"/>
  <c r="AK42" i="7"/>
  <c r="AL42" i="7"/>
  <c r="AM42" i="7"/>
  <c r="AN42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C45" i="7"/>
  <c r="AD45" i="7"/>
  <c r="E45" i="7" s="1"/>
  <c r="AE45" i="7"/>
  <c r="AF45" i="7"/>
  <c r="AG45" i="7"/>
  <c r="AH45" i="7"/>
  <c r="AI45" i="7"/>
  <c r="AJ45" i="7"/>
  <c r="AK45" i="7"/>
  <c r="AL45" i="7"/>
  <c r="AM45" i="7"/>
  <c r="AN45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C47" i="7"/>
  <c r="AD47" i="7"/>
  <c r="E47" i="7" s="1"/>
  <c r="AE47" i="7"/>
  <c r="AF47" i="7"/>
  <c r="AG47" i="7"/>
  <c r="AH47" i="7"/>
  <c r="AI47" i="7"/>
  <c r="AJ47" i="7"/>
  <c r="AK47" i="7"/>
  <c r="AL47" i="7"/>
  <c r="M47" i="7" s="1"/>
  <c r="AM47" i="7"/>
  <c r="AN47" i="7"/>
  <c r="AC48" i="7"/>
  <c r="AD48" i="7"/>
  <c r="AE48" i="7"/>
  <c r="AF48" i="7"/>
  <c r="AG48" i="7"/>
  <c r="AH48" i="7"/>
  <c r="I48" i="7" s="1"/>
  <c r="AI48" i="7"/>
  <c r="AJ48" i="7"/>
  <c r="AK48" i="7"/>
  <c r="AL48" i="7"/>
  <c r="AM48" i="7"/>
  <c r="AN48" i="7"/>
  <c r="AC49" i="7"/>
  <c r="AD49" i="7"/>
  <c r="E49" i="7" s="1"/>
  <c r="AE49" i="7"/>
  <c r="AF49" i="7"/>
  <c r="AG49" i="7"/>
  <c r="AH49" i="7"/>
  <c r="AI49" i="7"/>
  <c r="AJ49" i="7"/>
  <c r="AK49" i="7"/>
  <c r="AL49" i="7"/>
  <c r="M49" i="7" s="1"/>
  <c r="AM49" i="7"/>
  <c r="AN49" i="7"/>
  <c r="AC50" i="7"/>
  <c r="AD50" i="7"/>
  <c r="AE50" i="7"/>
  <c r="AF50" i="7"/>
  <c r="AG50" i="7"/>
  <c r="AH50" i="7"/>
  <c r="I50" i="7" s="1"/>
  <c r="AI50" i="7"/>
  <c r="AJ50" i="7"/>
  <c r="AK50" i="7"/>
  <c r="AL50" i="7"/>
  <c r="AM50" i="7"/>
  <c r="AN50" i="7"/>
  <c r="AC51" i="7"/>
  <c r="AD51" i="7"/>
  <c r="AE51" i="7"/>
  <c r="AF51" i="7"/>
  <c r="AG51" i="7"/>
  <c r="AH51" i="7"/>
  <c r="AI51" i="7"/>
  <c r="AJ51" i="7"/>
  <c r="AK51" i="7"/>
  <c r="AL51" i="7"/>
  <c r="M51" i="7" s="1"/>
  <c r="AM51" i="7"/>
  <c r="AN51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C53" i="7"/>
  <c r="AD53" i="7"/>
  <c r="E53" i="7" s="1"/>
  <c r="AE53" i="7"/>
  <c r="AF53" i="7"/>
  <c r="AG53" i="7"/>
  <c r="AH53" i="7"/>
  <c r="AI53" i="7"/>
  <c r="AJ53" i="7"/>
  <c r="AK53" i="7"/>
  <c r="AL53" i="7"/>
  <c r="AM53" i="7"/>
  <c r="AN53" i="7"/>
  <c r="AC54" i="7"/>
  <c r="AD54" i="7"/>
  <c r="AE54" i="7"/>
  <c r="AF54" i="7"/>
  <c r="AG54" i="7"/>
  <c r="AH54" i="7"/>
  <c r="I54" i="7" s="1"/>
  <c r="AI54" i="7"/>
  <c r="AJ54" i="7"/>
  <c r="AK54" i="7"/>
  <c r="AL54" i="7"/>
  <c r="AM54" i="7"/>
  <c r="AN54" i="7"/>
  <c r="AD5" i="7"/>
  <c r="AE5" i="7"/>
  <c r="AF5" i="7"/>
  <c r="AG5" i="7"/>
  <c r="AH5" i="7"/>
  <c r="AI5" i="7"/>
  <c r="AJ5" i="7"/>
  <c r="AK5" i="7"/>
  <c r="AL5" i="7"/>
  <c r="AM5" i="7"/>
  <c r="AN5" i="7"/>
  <c r="O5" i="7" s="1"/>
  <c r="AC5" i="7"/>
  <c r="Q6" i="7"/>
  <c r="R6" i="7"/>
  <c r="S6" i="7"/>
  <c r="T6" i="7"/>
  <c r="U6" i="7"/>
  <c r="V6" i="7"/>
  <c r="W6" i="7"/>
  <c r="X6" i="7"/>
  <c r="Y6" i="7"/>
  <c r="Z6" i="7"/>
  <c r="AA6" i="7"/>
  <c r="AB6" i="7"/>
  <c r="Q7" i="7"/>
  <c r="R7" i="7"/>
  <c r="S7" i="7"/>
  <c r="T7" i="7"/>
  <c r="U7" i="7"/>
  <c r="V7" i="7"/>
  <c r="W7" i="7"/>
  <c r="X7" i="7"/>
  <c r="Y7" i="7"/>
  <c r="Z7" i="7"/>
  <c r="AA7" i="7"/>
  <c r="AB7" i="7"/>
  <c r="Q8" i="7"/>
  <c r="R8" i="7"/>
  <c r="S8" i="7"/>
  <c r="T8" i="7"/>
  <c r="U8" i="7"/>
  <c r="V8" i="7"/>
  <c r="W8" i="7"/>
  <c r="X8" i="7"/>
  <c r="Y8" i="7"/>
  <c r="Z8" i="7"/>
  <c r="AA8" i="7"/>
  <c r="AB8" i="7"/>
  <c r="Q9" i="7"/>
  <c r="R9" i="7"/>
  <c r="S9" i="7"/>
  <c r="T9" i="7"/>
  <c r="U9" i="7"/>
  <c r="V9" i="7"/>
  <c r="W9" i="7"/>
  <c r="X9" i="7"/>
  <c r="Y9" i="7"/>
  <c r="Z9" i="7"/>
  <c r="AA9" i="7"/>
  <c r="N9" i="7" s="1"/>
  <c r="AB9" i="7"/>
  <c r="Q10" i="7"/>
  <c r="R10" i="7"/>
  <c r="S10" i="7"/>
  <c r="T10" i="7"/>
  <c r="U10" i="7"/>
  <c r="V10" i="7"/>
  <c r="W10" i="7"/>
  <c r="X10" i="7"/>
  <c r="Y10" i="7"/>
  <c r="Z10" i="7"/>
  <c r="AA10" i="7"/>
  <c r="AB10" i="7"/>
  <c r="Q11" i="7"/>
  <c r="R11" i="7"/>
  <c r="S11" i="7"/>
  <c r="T11" i="7"/>
  <c r="U11" i="7"/>
  <c r="V11" i="7"/>
  <c r="W11" i="7"/>
  <c r="X11" i="7"/>
  <c r="Y11" i="7"/>
  <c r="Z11" i="7"/>
  <c r="AA11" i="7"/>
  <c r="AB11" i="7"/>
  <c r="Q12" i="7"/>
  <c r="R12" i="7"/>
  <c r="S12" i="7"/>
  <c r="T12" i="7"/>
  <c r="U12" i="7"/>
  <c r="V12" i="7"/>
  <c r="W12" i="7"/>
  <c r="X12" i="7"/>
  <c r="Y12" i="7"/>
  <c r="Z12" i="7"/>
  <c r="AA12" i="7"/>
  <c r="AB12" i="7"/>
  <c r="Q13" i="7"/>
  <c r="R13" i="7"/>
  <c r="S13" i="7"/>
  <c r="T13" i="7"/>
  <c r="U13" i="7"/>
  <c r="V13" i="7"/>
  <c r="W13" i="7"/>
  <c r="X13" i="7"/>
  <c r="Y13" i="7"/>
  <c r="Z13" i="7"/>
  <c r="AA13" i="7"/>
  <c r="AB13" i="7"/>
  <c r="Q14" i="7"/>
  <c r="R14" i="7"/>
  <c r="S14" i="7"/>
  <c r="T14" i="7"/>
  <c r="U14" i="7"/>
  <c r="V14" i="7"/>
  <c r="W14" i="7"/>
  <c r="X14" i="7"/>
  <c r="Y14" i="7"/>
  <c r="Z14" i="7"/>
  <c r="AA14" i="7"/>
  <c r="AB14" i="7"/>
  <c r="Q15" i="7"/>
  <c r="R15" i="7"/>
  <c r="S15" i="7"/>
  <c r="T15" i="7"/>
  <c r="U15" i="7"/>
  <c r="V15" i="7"/>
  <c r="W15" i="7"/>
  <c r="X15" i="7"/>
  <c r="Y15" i="7"/>
  <c r="Z15" i="7"/>
  <c r="AA15" i="7"/>
  <c r="AB15" i="7"/>
  <c r="Q16" i="7"/>
  <c r="R16" i="7"/>
  <c r="S16" i="7"/>
  <c r="T16" i="7"/>
  <c r="U16" i="7"/>
  <c r="V16" i="7"/>
  <c r="W16" i="7"/>
  <c r="X16" i="7"/>
  <c r="Y16" i="7"/>
  <c r="Z16" i="7"/>
  <c r="AA16" i="7"/>
  <c r="AB16" i="7"/>
  <c r="Q17" i="7"/>
  <c r="R17" i="7"/>
  <c r="S17" i="7"/>
  <c r="T17" i="7"/>
  <c r="U17" i="7"/>
  <c r="V17" i="7"/>
  <c r="W17" i="7"/>
  <c r="X17" i="7"/>
  <c r="Y17" i="7"/>
  <c r="Z17" i="7"/>
  <c r="AA17" i="7"/>
  <c r="AB17" i="7"/>
  <c r="Q18" i="7"/>
  <c r="R18" i="7"/>
  <c r="S18" i="7"/>
  <c r="T18" i="7"/>
  <c r="U18" i="7"/>
  <c r="V18" i="7"/>
  <c r="W18" i="7"/>
  <c r="X18" i="7"/>
  <c r="Y18" i="7"/>
  <c r="Z18" i="7"/>
  <c r="AA18" i="7"/>
  <c r="AB18" i="7"/>
  <c r="Q19" i="7"/>
  <c r="R19" i="7"/>
  <c r="S19" i="7"/>
  <c r="T19" i="7"/>
  <c r="U19" i="7"/>
  <c r="V19" i="7"/>
  <c r="W19" i="7"/>
  <c r="X19" i="7"/>
  <c r="Y19" i="7"/>
  <c r="Z19" i="7"/>
  <c r="AA19" i="7"/>
  <c r="AB19" i="7"/>
  <c r="Q20" i="7"/>
  <c r="R20" i="7"/>
  <c r="S20" i="7"/>
  <c r="T20" i="7"/>
  <c r="U20" i="7"/>
  <c r="V20" i="7"/>
  <c r="W20" i="7"/>
  <c r="X20" i="7"/>
  <c r="Y20" i="7"/>
  <c r="Z20" i="7"/>
  <c r="AA20" i="7"/>
  <c r="AB20" i="7"/>
  <c r="Q21" i="7"/>
  <c r="R21" i="7"/>
  <c r="S21" i="7"/>
  <c r="F21" i="7" s="1"/>
  <c r="T21" i="7"/>
  <c r="U21" i="7"/>
  <c r="V21" i="7"/>
  <c r="W21" i="7"/>
  <c r="X21" i="7"/>
  <c r="Y21" i="7"/>
  <c r="Z21" i="7"/>
  <c r="AA21" i="7"/>
  <c r="AB21" i="7"/>
  <c r="Q22" i="7"/>
  <c r="R22" i="7"/>
  <c r="S22" i="7"/>
  <c r="T22" i="7"/>
  <c r="U22" i="7"/>
  <c r="V22" i="7"/>
  <c r="W22" i="7"/>
  <c r="X22" i="7"/>
  <c r="Y22" i="7"/>
  <c r="Z22" i="7"/>
  <c r="AA22" i="7"/>
  <c r="AB22" i="7"/>
  <c r="Q23" i="7"/>
  <c r="R23" i="7"/>
  <c r="S23" i="7"/>
  <c r="T23" i="7"/>
  <c r="U23" i="7"/>
  <c r="V23" i="7"/>
  <c r="W23" i="7"/>
  <c r="X23" i="7"/>
  <c r="Y23" i="7"/>
  <c r="Z23" i="7"/>
  <c r="AA23" i="7"/>
  <c r="AB23" i="7"/>
  <c r="Q24" i="7"/>
  <c r="R24" i="7"/>
  <c r="S24" i="7"/>
  <c r="T24" i="7"/>
  <c r="U24" i="7"/>
  <c r="V24" i="7"/>
  <c r="W24" i="7"/>
  <c r="X24" i="7"/>
  <c r="Y24" i="7"/>
  <c r="Z24" i="7"/>
  <c r="AA24" i="7"/>
  <c r="AB24" i="7"/>
  <c r="Q25" i="7"/>
  <c r="R25" i="7"/>
  <c r="S25" i="7"/>
  <c r="T25" i="7"/>
  <c r="U25" i="7"/>
  <c r="V25" i="7"/>
  <c r="W25" i="7"/>
  <c r="X25" i="7"/>
  <c r="Y25" i="7"/>
  <c r="Z25" i="7"/>
  <c r="AA25" i="7"/>
  <c r="AB25" i="7"/>
  <c r="Q26" i="7"/>
  <c r="R26" i="7"/>
  <c r="S26" i="7"/>
  <c r="T26" i="7"/>
  <c r="U26" i="7"/>
  <c r="V26" i="7"/>
  <c r="W26" i="7"/>
  <c r="X26" i="7"/>
  <c r="Y26" i="7"/>
  <c r="Z26" i="7"/>
  <c r="AA26" i="7"/>
  <c r="AB26" i="7"/>
  <c r="Q27" i="7"/>
  <c r="R27" i="7"/>
  <c r="S27" i="7"/>
  <c r="T27" i="7"/>
  <c r="U27" i="7"/>
  <c r="V27" i="7"/>
  <c r="W27" i="7"/>
  <c r="X27" i="7"/>
  <c r="Y27" i="7"/>
  <c r="Z27" i="7"/>
  <c r="AA27" i="7"/>
  <c r="AB27" i="7"/>
  <c r="Q28" i="7"/>
  <c r="R28" i="7"/>
  <c r="S28" i="7"/>
  <c r="T28" i="7"/>
  <c r="U28" i="7"/>
  <c r="V28" i="7"/>
  <c r="W28" i="7"/>
  <c r="X28" i="7"/>
  <c r="Y28" i="7"/>
  <c r="Z28" i="7"/>
  <c r="AA28" i="7"/>
  <c r="AB28" i="7"/>
  <c r="Q29" i="7"/>
  <c r="R29" i="7"/>
  <c r="S29" i="7"/>
  <c r="T29" i="7"/>
  <c r="U29" i="7"/>
  <c r="V29" i="7"/>
  <c r="W29" i="7"/>
  <c r="X29" i="7"/>
  <c r="Y29" i="7"/>
  <c r="Z29" i="7"/>
  <c r="AA29" i="7"/>
  <c r="AB29" i="7"/>
  <c r="Q30" i="7"/>
  <c r="R30" i="7"/>
  <c r="S30" i="7"/>
  <c r="T30" i="7"/>
  <c r="U30" i="7"/>
  <c r="V30" i="7"/>
  <c r="W30" i="7"/>
  <c r="X30" i="7"/>
  <c r="Y30" i="7"/>
  <c r="Z30" i="7"/>
  <c r="AA30" i="7"/>
  <c r="AB30" i="7"/>
  <c r="Q31" i="7"/>
  <c r="R31" i="7"/>
  <c r="S31" i="7"/>
  <c r="T31" i="7"/>
  <c r="U31" i="7"/>
  <c r="V31" i="7"/>
  <c r="W31" i="7"/>
  <c r="X31" i="7"/>
  <c r="Y31" i="7"/>
  <c r="Z31" i="7"/>
  <c r="AA31" i="7"/>
  <c r="AB31" i="7"/>
  <c r="Q32" i="7"/>
  <c r="R32" i="7"/>
  <c r="S32" i="7"/>
  <c r="T32" i="7"/>
  <c r="U32" i="7"/>
  <c r="V32" i="7"/>
  <c r="W32" i="7"/>
  <c r="X32" i="7"/>
  <c r="Y32" i="7"/>
  <c r="Z32" i="7"/>
  <c r="AA32" i="7"/>
  <c r="AB32" i="7"/>
  <c r="Q33" i="7"/>
  <c r="R33" i="7"/>
  <c r="S33" i="7"/>
  <c r="T33" i="7"/>
  <c r="U33" i="7"/>
  <c r="V33" i="7"/>
  <c r="W33" i="7"/>
  <c r="X33" i="7"/>
  <c r="Y33" i="7"/>
  <c r="Z33" i="7"/>
  <c r="AA33" i="7"/>
  <c r="AB33" i="7"/>
  <c r="Q34" i="7"/>
  <c r="R34" i="7"/>
  <c r="S34" i="7"/>
  <c r="T34" i="7"/>
  <c r="U34" i="7"/>
  <c r="V34" i="7"/>
  <c r="W34" i="7"/>
  <c r="X34" i="7"/>
  <c r="Y34" i="7"/>
  <c r="Z34" i="7"/>
  <c r="AA34" i="7"/>
  <c r="AB34" i="7"/>
  <c r="Q35" i="7"/>
  <c r="R35" i="7"/>
  <c r="S35" i="7"/>
  <c r="T35" i="7"/>
  <c r="U35" i="7"/>
  <c r="V35" i="7"/>
  <c r="W35" i="7"/>
  <c r="X35" i="7"/>
  <c r="Y35" i="7"/>
  <c r="Z35" i="7"/>
  <c r="AA35" i="7"/>
  <c r="AB35" i="7"/>
  <c r="Q36" i="7"/>
  <c r="R36" i="7"/>
  <c r="S36" i="7"/>
  <c r="T36" i="7"/>
  <c r="U36" i="7"/>
  <c r="V36" i="7"/>
  <c r="W36" i="7"/>
  <c r="X36" i="7"/>
  <c r="Y36" i="7"/>
  <c r="Z36" i="7"/>
  <c r="AA36" i="7"/>
  <c r="AB36" i="7"/>
  <c r="Q37" i="7"/>
  <c r="R37" i="7"/>
  <c r="S37" i="7"/>
  <c r="T37" i="7"/>
  <c r="U37" i="7"/>
  <c r="V37" i="7"/>
  <c r="W37" i="7"/>
  <c r="X37" i="7"/>
  <c r="Y37" i="7"/>
  <c r="Z37" i="7"/>
  <c r="AA37" i="7"/>
  <c r="AB37" i="7"/>
  <c r="Q38" i="7"/>
  <c r="R38" i="7"/>
  <c r="S38" i="7"/>
  <c r="T38" i="7"/>
  <c r="U38" i="7"/>
  <c r="V38" i="7"/>
  <c r="W38" i="7"/>
  <c r="X38" i="7"/>
  <c r="Y38" i="7"/>
  <c r="Z38" i="7"/>
  <c r="AA38" i="7"/>
  <c r="AB38" i="7"/>
  <c r="Q39" i="7"/>
  <c r="R39" i="7"/>
  <c r="S39" i="7"/>
  <c r="T39" i="7"/>
  <c r="U39" i="7"/>
  <c r="V39" i="7"/>
  <c r="W39" i="7"/>
  <c r="X39" i="7"/>
  <c r="Y39" i="7"/>
  <c r="Z39" i="7"/>
  <c r="AA39" i="7"/>
  <c r="AB39" i="7"/>
  <c r="Q40" i="7"/>
  <c r="R40" i="7"/>
  <c r="S40" i="7"/>
  <c r="T40" i="7"/>
  <c r="U40" i="7"/>
  <c r="V40" i="7"/>
  <c r="W40" i="7"/>
  <c r="X40" i="7"/>
  <c r="Y40" i="7"/>
  <c r="Z40" i="7"/>
  <c r="AA40" i="7"/>
  <c r="AB40" i="7"/>
  <c r="Q41" i="7"/>
  <c r="R41" i="7"/>
  <c r="S41" i="7"/>
  <c r="T41" i="7"/>
  <c r="U41" i="7"/>
  <c r="V41" i="7"/>
  <c r="W41" i="7"/>
  <c r="X41" i="7"/>
  <c r="Y41" i="7"/>
  <c r="Z41" i="7"/>
  <c r="AA41" i="7"/>
  <c r="AB41" i="7"/>
  <c r="Q42" i="7"/>
  <c r="R42" i="7"/>
  <c r="S42" i="7"/>
  <c r="T42" i="7"/>
  <c r="U42" i="7"/>
  <c r="V42" i="7"/>
  <c r="W42" i="7"/>
  <c r="X42" i="7"/>
  <c r="Y42" i="7"/>
  <c r="Z42" i="7"/>
  <c r="AA42" i="7"/>
  <c r="AB42" i="7"/>
  <c r="Q43" i="7"/>
  <c r="R43" i="7"/>
  <c r="S43" i="7"/>
  <c r="T43" i="7"/>
  <c r="U43" i="7"/>
  <c r="V43" i="7"/>
  <c r="W43" i="7"/>
  <c r="X43" i="7"/>
  <c r="Y43" i="7"/>
  <c r="Z43" i="7"/>
  <c r="AA43" i="7"/>
  <c r="AB43" i="7"/>
  <c r="Q44" i="7"/>
  <c r="R44" i="7"/>
  <c r="S44" i="7"/>
  <c r="T44" i="7"/>
  <c r="U44" i="7"/>
  <c r="V44" i="7"/>
  <c r="W44" i="7"/>
  <c r="X44" i="7"/>
  <c r="Y44" i="7"/>
  <c r="Z44" i="7"/>
  <c r="AA44" i="7"/>
  <c r="AB44" i="7"/>
  <c r="Q45" i="7"/>
  <c r="R45" i="7"/>
  <c r="S45" i="7"/>
  <c r="T45" i="7"/>
  <c r="U45" i="7"/>
  <c r="V45" i="7"/>
  <c r="W45" i="7"/>
  <c r="X45" i="7"/>
  <c r="Y45" i="7"/>
  <c r="Z45" i="7"/>
  <c r="AA45" i="7"/>
  <c r="AB45" i="7"/>
  <c r="Q46" i="7"/>
  <c r="R46" i="7"/>
  <c r="S46" i="7"/>
  <c r="T46" i="7"/>
  <c r="U46" i="7"/>
  <c r="V46" i="7"/>
  <c r="W46" i="7"/>
  <c r="X46" i="7"/>
  <c r="Y46" i="7"/>
  <c r="Z46" i="7"/>
  <c r="AA46" i="7"/>
  <c r="AB46" i="7"/>
  <c r="Q47" i="7"/>
  <c r="R47" i="7"/>
  <c r="S47" i="7"/>
  <c r="T47" i="7"/>
  <c r="U47" i="7"/>
  <c r="V47" i="7"/>
  <c r="W47" i="7"/>
  <c r="X47" i="7"/>
  <c r="Y47" i="7"/>
  <c r="Z47" i="7"/>
  <c r="AA47" i="7"/>
  <c r="N47" i="7" s="1"/>
  <c r="AB47" i="7"/>
  <c r="Q48" i="7"/>
  <c r="R48" i="7"/>
  <c r="S48" i="7"/>
  <c r="T48" i="7"/>
  <c r="U48" i="7"/>
  <c r="V48" i="7"/>
  <c r="W48" i="7"/>
  <c r="X48" i="7"/>
  <c r="Y48" i="7"/>
  <c r="Z48" i="7"/>
  <c r="AA48" i="7"/>
  <c r="AB48" i="7"/>
  <c r="Q49" i="7"/>
  <c r="R49" i="7"/>
  <c r="S49" i="7"/>
  <c r="T49" i="7"/>
  <c r="U49" i="7"/>
  <c r="V49" i="7"/>
  <c r="W49" i="7"/>
  <c r="X49" i="7"/>
  <c r="Y49" i="7"/>
  <c r="Z49" i="7"/>
  <c r="AA49" i="7"/>
  <c r="AB49" i="7"/>
  <c r="Q50" i="7"/>
  <c r="R50" i="7"/>
  <c r="S50" i="7"/>
  <c r="T50" i="7"/>
  <c r="U50" i="7"/>
  <c r="V50" i="7"/>
  <c r="W50" i="7"/>
  <c r="X50" i="7"/>
  <c r="Y50" i="7"/>
  <c r="Z50" i="7"/>
  <c r="AA50" i="7"/>
  <c r="AB50" i="7"/>
  <c r="Q51" i="7"/>
  <c r="R51" i="7"/>
  <c r="S51" i="7"/>
  <c r="T51" i="7"/>
  <c r="U51" i="7"/>
  <c r="V51" i="7"/>
  <c r="W51" i="7"/>
  <c r="X51" i="7"/>
  <c r="Y51" i="7"/>
  <c r="Z51" i="7"/>
  <c r="AA51" i="7"/>
  <c r="AB51" i="7"/>
  <c r="Q52" i="7"/>
  <c r="R52" i="7"/>
  <c r="S52" i="7"/>
  <c r="T52" i="7"/>
  <c r="U52" i="7"/>
  <c r="V52" i="7"/>
  <c r="W52" i="7"/>
  <c r="X52" i="7"/>
  <c r="Y52" i="7"/>
  <c r="Z52" i="7"/>
  <c r="AA52" i="7"/>
  <c r="AB52" i="7"/>
  <c r="Q53" i="7"/>
  <c r="R53" i="7"/>
  <c r="S53" i="7"/>
  <c r="T53" i="7"/>
  <c r="U53" i="7"/>
  <c r="V53" i="7"/>
  <c r="W53" i="7"/>
  <c r="X53" i="7"/>
  <c r="Y53" i="7"/>
  <c r="Z53" i="7"/>
  <c r="AA53" i="7"/>
  <c r="AB53" i="7"/>
  <c r="Q54" i="7"/>
  <c r="R54" i="7"/>
  <c r="S54" i="7"/>
  <c r="T54" i="7"/>
  <c r="U54" i="7"/>
  <c r="V54" i="7"/>
  <c r="W54" i="7"/>
  <c r="X54" i="7"/>
  <c r="Y54" i="7"/>
  <c r="Z54" i="7"/>
  <c r="AA54" i="7"/>
  <c r="AB54" i="7"/>
  <c r="R5" i="7"/>
  <c r="S5" i="7"/>
  <c r="T5" i="7"/>
  <c r="U5" i="7"/>
  <c r="V5" i="7"/>
  <c r="W5" i="7"/>
  <c r="X5" i="7"/>
  <c r="K5" i="7" s="1"/>
  <c r="Y5" i="7"/>
  <c r="Z5" i="7"/>
  <c r="AA5" i="7"/>
  <c r="AB5" i="7"/>
  <c r="Q5" i="7"/>
  <c r="N37" i="11"/>
  <c r="I37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B37" i="11"/>
  <c r="C37" i="11"/>
  <c r="D37" i="11"/>
  <c r="E37" i="11"/>
  <c r="F37" i="11"/>
  <c r="G37" i="11"/>
  <c r="H37" i="11"/>
  <c r="J37" i="11"/>
  <c r="K37" i="11"/>
  <c r="L37" i="11"/>
  <c r="M37" i="11"/>
  <c r="O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B3" i="11"/>
  <c r="D6" i="7"/>
  <c r="E6" i="7"/>
  <c r="G6" i="7"/>
  <c r="H6" i="7"/>
  <c r="L6" i="7"/>
  <c r="M6" i="7"/>
  <c r="F6" i="7"/>
  <c r="O6" i="7"/>
  <c r="D7" i="7"/>
  <c r="H7" i="7"/>
  <c r="I7" i="7"/>
  <c r="J7" i="7"/>
  <c r="K7" i="7"/>
  <c r="L7" i="7"/>
  <c r="O7" i="7"/>
  <c r="D8" i="7"/>
  <c r="E8" i="7"/>
  <c r="F8" i="7"/>
  <c r="G8" i="7"/>
  <c r="H8" i="7"/>
  <c r="K8" i="7"/>
  <c r="L8" i="7"/>
  <c r="O8" i="7"/>
  <c r="D9" i="7"/>
  <c r="G9" i="7"/>
  <c r="H9" i="7"/>
  <c r="I9" i="7"/>
  <c r="J9" i="7"/>
  <c r="K9" i="7"/>
  <c r="L9" i="7"/>
  <c r="O9" i="7"/>
  <c r="D10" i="7"/>
  <c r="E10" i="7"/>
  <c r="G10" i="7"/>
  <c r="H10" i="7"/>
  <c r="L10" i="7"/>
  <c r="M10" i="7"/>
  <c r="O10" i="7"/>
  <c r="D11" i="7"/>
  <c r="G11" i="7"/>
  <c r="H11" i="7"/>
  <c r="I11" i="7"/>
  <c r="J11" i="7"/>
  <c r="L11" i="7"/>
  <c r="O11" i="7"/>
  <c r="D12" i="7"/>
  <c r="E12" i="7"/>
  <c r="F12" i="7"/>
  <c r="G12" i="7"/>
  <c r="H12" i="7"/>
  <c r="K12" i="7"/>
  <c r="L12" i="7"/>
  <c r="M12" i="7"/>
  <c r="O12" i="7"/>
  <c r="D13" i="7"/>
  <c r="E13" i="7"/>
  <c r="G13" i="7"/>
  <c r="I13" i="7"/>
  <c r="J13" i="7"/>
  <c r="K13" i="7"/>
  <c r="L13" i="7"/>
  <c r="O13" i="7"/>
  <c r="E14" i="7"/>
  <c r="G14" i="7"/>
  <c r="H14" i="7"/>
  <c r="K14" i="7"/>
  <c r="M14" i="7"/>
  <c r="O14" i="7"/>
  <c r="D15" i="7"/>
  <c r="E15" i="7"/>
  <c r="G15" i="7"/>
  <c r="H15" i="7"/>
  <c r="I15" i="7"/>
  <c r="K15" i="7"/>
  <c r="L15" i="7"/>
  <c r="O15" i="7"/>
  <c r="D16" i="7"/>
  <c r="E16" i="7"/>
  <c r="F16" i="7"/>
  <c r="G16" i="7"/>
  <c r="K16" i="7"/>
  <c r="L16" i="7"/>
  <c r="M16" i="7"/>
  <c r="O16" i="7"/>
  <c r="H16" i="7"/>
  <c r="D17" i="7"/>
  <c r="G17" i="7"/>
  <c r="I17" i="7"/>
  <c r="J17" i="7"/>
  <c r="K17" i="7"/>
  <c r="L17" i="7"/>
  <c r="M17" i="7"/>
  <c r="O17" i="7"/>
  <c r="E18" i="7"/>
  <c r="G18" i="7"/>
  <c r="K18" i="7"/>
  <c r="M18" i="7"/>
  <c r="N18" i="7"/>
  <c r="O18" i="7"/>
  <c r="H18" i="7"/>
  <c r="D19" i="7"/>
  <c r="G19" i="7"/>
  <c r="H19" i="7"/>
  <c r="I19" i="7"/>
  <c r="J19" i="7"/>
  <c r="L19" i="7"/>
  <c r="O19" i="7"/>
  <c r="K19" i="7"/>
  <c r="E20" i="7"/>
  <c r="G20" i="7"/>
  <c r="H20" i="7"/>
  <c r="K20" i="7"/>
  <c r="M20" i="7"/>
  <c r="N20" i="7"/>
  <c r="O20" i="7"/>
  <c r="D21" i="7"/>
  <c r="G21" i="7"/>
  <c r="J21" i="7"/>
  <c r="K21" i="7"/>
  <c r="L21" i="7"/>
  <c r="M21" i="7"/>
  <c r="O21" i="7"/>
  <c r="H21" i="7"/>
  <c r="D22" i="7"/>
  <c r="E22" i="7"/>
  <c r="F22" i="7"/>
  <c r="G22" i="7"/>
  <c r="H22" i="7"/>
  <c r="I22" i="7"/>
  <c r="L22" i="7"/>
  <c r="M22" i="7"/>
  <c r="N22" i="7"/>
  <c r="O22" i="7"/>
  <c r="D23" i="7"/>
  <c r="H23" i="7"/>
  <c r="J23" i="7"/>
  <c r="L23" i="7"/>
  <c r="D24" i="7"/>
  <c r="E24" i="7"/>
  <c r="F24" i="7"/>
  <c r="G24" i="7"/>
  <c r="H24" i="7"/>
  <c r="I24" i="7"/>
  <c r="K24" i="7"/>
  <c r="L24" i="7"/>
  <c r="M24" i="7"/>
  <c r="O24" i="7"/>
  <c r="D25" i="7"/>
  <c r="K25" i="7"/>
  <c r="L25" i="7"/>
  <c r="H25" i="7"/>
  <c r="I25" i="7"/>
  <c r="F26" i="7"/>
  <c r="K26" i="7"/>
  <c r="H26" i="7"/>
  <c r="D27" i="7"/>
  <c r="H27" i="7"/>
  <c r="K27" i="7"/>
  <c r="L27" i="7"/>
  <c r="I27" i="7"/>
  <c r="F28" i="7"/>
  <c r="H28" i="7"/>
  <c r="K28" i="7"/>
  <c r="N28" i="7"/>
  <c r="D29" i="7"/>
  <c r="I29" i="7"/>
  <c r="K29" i="7"/>
  <c r="L29" i="7"/>
  <c r="F30" i="7"/>
  <c r="H30" i="7"/>
  <c r="K30" i="7"/>
  <c r="N30" i="7"/>
  <c r="D31" i="7"/>
  <c r="I31" i="7"/>
  <c r="J31" i="7"/>
  <c r="K31" i="7"/>
  <c r="L31" i="7"/>
  <c r="H31" i="7"/>
  <c r="K32" i="7"/>
  <c r="H32" i="7"/>
  <c r="I32" i="7"/>
  <c r="D33" i="7"/>
  <c r="H33" i="7"/>
  <c r="I33" i="7"/>
  <c r="K33" i="7"/>
  <c r="L33" i="7"/>
  <c r="F34" i="7"/>
  <c r="H34" i="7"/>
  <c r="I34" i="7"/>
  <c r="K34" i="7"/>
  <c r="N34" i="7"/>
  <c r="D35" i="7"/>
  <c r="H35" i="7"/>
  <c r="I35" i="7"/>
  <c r="J35" i="7"/>
  <c r="L35" i="7"/>
  <c r="I36" i="7"/>
  <c r="K36" i="7"/>
  <c r="H36" i="7"/>
  <c r="D37" i="7"/>
  <c r="K37" i="7"/>
  <c r="L37" i="7"/>
  <c r="H37" i="7"/>
  <c r="F38" i="7"/>
  <c r="H38" i="7"/>
  <c r="N38" i="7"/>
  <c r="K38" i="7"/>
  <c r="D39" i="7"/>
  <c r="H39" i="7"/>
  <c r="I39" i="7"/>
  <c r="J39" i="7"/>
  <c r="K39" i="7"/>
  <c r="O39" i="7"/>
  <c r="F40" i="7"/>
  <c r="H40" i="7"/>
  <c r="K40" i="7"/>
  <c r="G41" i="7"/>
  <c r="H41" i="7"/>
  <c r="I41" i="7"/>
  <c r="K41" i="7"/>
  <c r="O41" i="7"/>
  <c r="E42" i="7"/>
  <c r="F42" i="7"/>
  <c r="I42" i="7"/>
  <c r="K42" i="7"/>
  <c r="M42" i="7"/>
  <c r="H42" i="7"/>
  <c r="G43" i="7"/>
  <c r="H43" i="7"/>
  <c r="I43" i="7"/>
  <c r="K43" i="7"/>
  <c r="M43" i="7"/>
  <c r="O43" i="7"/>
  <c r="E44" i="7"/>
  <c r="H44" i="7"/>
  <c r="M44" i="7"/>
  <c r="G45" i="7"/>
  <c r="I45" i="7"/>
  <c r="K45" i="7"/>
  <c r="M45" i="7"/>
  <c r="O45" i="7"/>
  <c r="H45" i="7"/>
  <c r="E46" i="7"/>
  <c r="F46" i="7"/>
  <c r="K46" i="7"/>
  <c r="M46" i="7"/>
  <c r="H46" i="7"/>
  <c r="I46" i="7"/>
  <c r="G47" i="7"/>
  <c r="H47" i="7"/>
  <c r="I47" i="7"/>
  <c r="K47" i="7"/>
  <c r="O47" i="7"/>
  <c r="E48" i="7"/>
  <c r="M48" i="7"/>
  <c r="H48" i="7"/>
  <c r="K48" i="7"/>
  <c r="G49" i="7"/>
  <c r="H49" i="7"/>
  <c r="J49" i="7"/>
  <c r="K49" i="7"/>
  <c r="O49" i="7"/>
  <c r="E50" i="7"/>
  <c r="K50" i="7"/>
  <c r="H50" i="7"/>
  <c r="G51" i="7"/>
  <c r="H51" i="7"/>
  <c r="J51" i="7"/>
  <c r="K51" i="7"/>
  <c r="O51" i="7"/>
  <c r="E52" i="7"/>
  <c r="I52" i="7"/>
  <c r="M52" i="7"/>
  <c r="H52" i="7"/>
  <c r="K52" i="7"/>
  <c r="G53" i="7"/>
  <c r="J53" i="7"/>
  <c r="K53" i="7"/>
  <c r="M53" i="7"/>
  <c r="O53" i="7"/>
  <c r="E54" i="7"/>
  <c r="H54" i="7"/>
  <c r="K54" i="7"/>
  <c r="E5" i="7"/>
  <c r="F5" i="7"/>
  <c r="I5" i="7"/>
  <c r="J5" i="7"/>
  <c r="M5" i="7"/>
  <c r="D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F55" i="21"/>
  <c r="F63" i="21"/>
  <c r="F71" i="21"/>
  <c r="F79" i="21"/>
  <c r="F56" i="21"/>
  <c r="F64" i="21"/>
  <c r="F72" i="21"/>
  <c r="F80" i="21"/>
  <c r="F69" i="21"/>
  <c r="F57" i="21"/>
  <c r="F65" i="21"/>
  <c r="F73" i="21"/>
  <c r="F81" i="21"/>
  <c r="F61" i="21"/>
  <c r="F58" i="21"/>
  <c r="F66" i="21"/>
  <c r="F74" i="21"/>
  <c r="F82" i="21"/>
  <c r="F59" i="21"/>
  <c r="F67" i="21"/>
  <c r="F75" i="21"/>
  <c r="F83" i="21"/>
  <c r="F77" i="21"/>
  <c r="F60" i="21"/>
  <c r="F68" i="21"/>
  <c r="F76" i="21"/>
  <c r="F62" i="21"/>
  <c r="F70" i="21"/>
  <c r="F78" i="21"/>
  <c r="F54" i="21"/>
  <c r="G78" i="21" l="1"/>
  <c r="G70" i="21"/>
  <c r="G62" i="21"/>
  <c r="G76" i="21"/>
  <c r="G68" i="21"/>
  <c r="G60" i="21"/>
  <c r="G77" i="21"/>
  <c r="G83" i="21"/>
  <c r="G75" i="21"/>
  <c r="G67" i="21"/>
  <c r="G59" i="21"/>
  <c r="G82" i="21"/>
  <c r="G74" i="21"/>
  <c r="G66" i="21"/>
  <c r="G58" i="21"/>
  <c r="G61" i="21"/>
  <c r="G81" i="21"/>
  <c r="G73" i="21"/>
  <c r="G65" i="21"/>
  <c r="G57" i="21"/>
  <c r="G69" i="21"/>
  <c r="G80" i="21"/>
  <c r="G72" i="21"/>
  <c r="G64" i="21"/>
  <c r="G56" i="21"/>
  <c r="G79" i="21"/>
  <c r="G71" i="21"/>
  <c r="G63" i="21"/>
  <c r="G55" i="21"/>
  <c r="G54" i="21"/>
  <c r="K41" i="9" a="1"/>
  <c r="K41" i="9" s="1"/>
  <c r="L41" i="9" s="1"/>
  <c r="K34" i="9" a="1"/>
  <c r="K34" i="9" s="1"/>
  <c r="L34" i="9" s="1"/>
  <c r="K27" i="9" a="1"/>
  <c r="K27" i="9" s="1"/>
  <c r="L27" i="9" s="1"/>
  <c r="K22" i="9" a="1"/>
  <c r="K22" i="9" s="1"/>
  <c r="L22" i="9" s="1"/>
  <c r="K17" i="9" a="1"/>
  <c r="K17" i="9" s="1"/>
  <c r="L17" i="9" s="1"/>
  <c r="K11" i="9" a="1"/>
  <c r="K11" i="9" s="1"/>
  <c r="L11" i="9" s="1"/>
  <c r="K6" i="9" a="1"/>
  <c r="K6" i="9" s="1"/>
  <c r="L6" i="9" s="1"/>
  <c r="K46" i="9" a="1"/>
  <c r="K46" i="9" s="1"/>
  <c r="L46" i="9" s="1"/>
  <c r="K40" i="9" a="1"/>
  <c r="K40" i="9" s="1"/>
  <c r="L40" i="9" s="1"/>
  <c r="K33" i="9" a="1"/>
  <c r="K33" i="9" s="1"/>
  <c r="L33" i="9" s="1"/>
  <c r="K16" i="9" a="1"/>
  <c r="K16" i="9" s="1"/>
  <c r="L16" i="9" s="1"/>
  <c r="K39" i="9" a="1"/>
  <c r="K39" i="9" s="1"/>
  <c r="L39" i="9" s="1"/>
  <c r="K32" i="9" a="1"/>
  <c r="K32" i="9" s="1"/>
  <c r="L32" i="9" s="1"/>
  <c r="K26" i="9" a="1"/>
  <c r="K26" i="9" s="1"/>
  <c r="L26" i="9" s="1"/>
  <c r="K21" i="9" a="1"/>
  <c r="K21" i="9" s="1"/>
  <c r="L21" i="9" s="1"/>
  <c r="K15" i="9" a="1"/>
  <c r="K15" i="9" s="1"/>
  <c r="L15" i="9" s="1"/>
  <c r="K10" i="9" a="1"/>
  <c r="K10" i="9" s="1"/>
  <c r="L10" i="9" s="1"/>
  <c r="K45" i="9" a="1"/>
  <c r="K45" i="9" s="1"/>
  <c r="L45" i="9" s="1"/>
  <c r="K38" i="9" a="1"/>
  <c r="K38" i="9" s="1"/>
  <c r="L38" i="9" s="1"/>
  <c r="K31" i="9" a="1"/>
  <c r="K31" i="9" s="1"/>
  <c r="L31" i="9" s="1"/>
  <c r="K20" i="9" a="1"/>
  <c r="K20" i="9" s="1"/>
  <c r="L20" i="9" s="1"/>
  <c r="K44" i="9" a="1"/>
  <c r="K44" i="9" s="1"/>
  <c r="L44" i="9" s="1"/>
  <c r="K30" i="9" a="1"/>
  <c r="K30" i="9" s="1"/>
  <c r="L30" i="9" s="1"/>
  <c r="K25" i="9" a="1"/>
  <c r="K25" i="9" s="1"/>
  <c r="L25" i="9" s="1"/>
  <c r="K19" i="9" a="1"/>
  <c r="K19" i="9" s="1"/>
  <c r="L19" i="9" s="1"/>
  <c r="K14" i="9" a="1"/>
  <c r="K14" i="9" s="1"/>
  <c r="L14" i="9" s="1"/>
  <c r="K9" i="9" a="1"/>
  <c r="K9" i="9" s="1"/>
  <c r="L9" i="9" s="1"/>
  <c r="K43" i="9" a="1"/>
  <c r="K43" i="9" s="1"/>
  <c r="L43" i="9" s="1"/>
  <c r="K37" i="9" a="1"/>
  <c r="K37" i="9" s="1"/>
  <c r="L37" i="9" s="1"/>
  <c r="K24" i="9" a="1"/>
  <c r="K24" i="9" s="1"/>
  <c r="L24" i="9" s="1"/>
  <c r="K8" i="9" a="1"/>
  <c r="K8" i="9" s="1"/>
  <c r="L8" i="9" s="1"/>
  <c r="K36" i="9" a="1"/>
  <c r="K36" i="9" s="1"/>
  <c r="L36" i="9" s="1"/>
  <c r="K29" i="9" a="1"/>
  <c r="K29" i="9" s="1"/>
  <c r="L29" i="9" s="1"/>
  <c r="K23" i="9" a="1"/>
  <c r="K23" i="9" s="1"/>
  <c r="L23" i="9" s="1"/>
  <c r="K18" i="9" a="1"/>
  <c r="K18" i="9" s="1"/>
  <c r="L18" i="9" s="1"/>
  <c r="K13" i="9" a="1"/>
  <c r="K13" i="9" s="1"/>
  <c r="L13" i="9" s="1"/>
  <c r="N45" i="7"/>
  <c r="F39" i="7"/>
  <c r="F35" i="7"/>
  <c r="F13" i="7"/>
  <c r="F11" i="7"/>
  <c r="N51" i="7"/>
  <c r="F45" i="7"/>
  <c r="J38" i="7"/>
  <c r="N43" i="7"/>
  <c r="N17" i="7"/>
  <c r="J48" i="7"/>
  <c r="J32" i="7"/>
  <c r="N21" i="7"/>
  <c r="J16" i="7"/>
  <c r="J20" i="7"/>
  <c r="J52" i="7"/>
  <c r="N41" i="7"/>
  <c r="F31" i="7"/>
  <c r="N25" i="7"/>
  <c r="N35" i="7"/>
  <c r="J30" i="7"/>
  <c r="F25" i="7"/>
  <c r="N19" i="7"/>
  <c r="J14" i="7"/>
  <c r="F9" i="7"/>
  <c r="J24" i="7"/>
  <c r="J40" i="7"/>
  <c r="F19" i="7"/>
  <c r="N13" i="7"/>
  <c r="J8" i="7"/>
  <c r="J44" i="7"/>
  <c r="J50" i="7"/>
  <c r="N39" i="7"/>
  <c r="J34" i="7"/>
  <c r="F29" i="7"/>
  <c r="J18" i="7"/>
  <c r="N7" i="7"/>
  <c r="J28" i="7"/>
  <c r="F23" i="7"/>
  <c r="J12" i="7"/>
  <c r="F7" i="7"/>
  <c r="F17" i="7"/>
  <c r="J54" i="7"/>
  <c r="F33" i="7"/>
  <c r="N27" i="7"/>
  <c r="J22" i="7"/>
  <c r="N11" i="7"/>
  <c r="J6" i="7"/>
  <c r="E43" i="7"/>
  <c r="F15" i="7"/>
  <c r="N23" i="7"/>
  <c r="K23" i="7"/>
  <c r="K22" i="7"/>
  <c r="N8" i="7"/>
  <c r="N37" i="7"/>
  <c r="J36" i="7"/>
  <c r="N29" i="7"/>
  <c r="N16" i="7"/>
  <c r="N12" i="7"/>
  <c r="O54" i="7"/>
  <c r="L49" i="7"/>
  <c r="N44" i="7"/>
  <c r="G39" i="7"/>
  <c r="M33" i="7"/>
  <c r="E32" i="7"/>
  <c r="O30" i="7"/>
  <c r="J27" i="7"/>
  <c r="J15" i="7"/>
  <c r="E9" i="7"/>
  <c r="N54" i="7"/>
  <c r="F54" i="7"/>
  <c r="I51" i="7"/>
  <c r="F47" i="7"/>
  <c r="J45" i="7"/>
  <c r="K44" i="7"/>
  <c r="F43" i="7"/>
  <c r="L40" i="7"/>
  <c r="D40" i="7"/>
  <c r="O38" i="7"/>
  <c r="G38" i="7"/>
  <c r="F37" i="7"/>
  <c r="N33" i="7"/>
  <c r="L32" i="7"/>
  <c r="D32" i="7"/>
  <c r="M31" i="7"/>
  <c r="E31" i="7"/>
  <c r="O29" i="7"/>
  <c r="G29" i="7"/>
  <c r="J25" i="7"/>
  <c r="I23" i="7"/>
  <c r="K6" i="7"/>
  <c r="L34" i="7"/>
  <c r="E33" i="7"/>
  <c r="G30" i="7"/>
  <c r="I21" i="7"/>
  <c r="L5" i="7"/>
  <c r="N5" i="7"/>
  <c r="N53" i="7"/>
  <c r="F53" i="7"/>
  <c r="O52" i="7"/>
  <c r="G52" i="7"/>
  <c r="E51" i="7"/>
  <c r="L48" i="7"/>
  <c r="D48" i="7"/>
  <c r="L44" i="7"/>
  <c r="D44" i="7"/>
  <c r="O42" i="7"/>
  <c r="G42" i="7"/>
  <c r="E41" i="7"/>
  <c r="E39" i="7"/>
  <c r="O37" i="7"/>
  <c r="G37" i="7"/>
  <c r="O36" i="7"/>
  <c r="G36" i="7"/>
  <c r="M30" i="7"/>
  <c r="E30" i="7"/>
  <c r="O28" i="7"/>
  <c r="G28" i="7"/>
  <c r="F27" i="7"/>
  <c r="N48" i="7"/>
  <c r="D34" i="7"/>
  <c r="M9" i="7"/>
  <c r="M54" i="7"/>
  <c r="L54" i="7"/>
  <c r="D54" i="7"/>
  <c r="N52" i="7"/>
  <c r="F52" i="7"/>
  <c r="I49" i="7"/>
  <c r="L47" i="7"/>
  <c r="D47" i="7"/>
  <c r="O46" i="7"/>
  <c r="G46" i="7"/>
  <c r="I44" i="7"/>
  <c r="L43" i="7"/>
  <c r="D43" i="7"/>
  <c r="N42" i="7"/>
  <c r="L39" i="7"/>
  <c r="M38" i="7"/>
  <c r="E38" i="7"/>
  <c r="N36" i="7"/>
  <c r="F36" i="7"/>
  <c r="J33" i="7"/>
  <c r="L30" i="7"/>
  <c r="D30" i="7"/>
  <c r="M29" i="7"/>
  <c r="E29" i="7"/>
  <c r="O27" i="7"/>
  <c r="G27" i="7"/>
  <c r="O23" i="7"/>
  <c r="G23" i="7"/>
  <c r="F18" i="7"/>
  <c r="N14" i="7"/>
  <c r="F14" i="7"/>
  <c r="I6" i="7"/>
  <c r="G54" i="7"/>
  <c r="D49" i="7"/>
  <c r="F48" i="7"/>
  <c r="J41" i="7"/>
  <c r="M32" i="7"/>
  <c r="L53" i="7"/>
  <c r="D53" i="7"/>
  <c r="F51" i="7"/>
  <c r="O50" i="7"/>
  <c r="G50" i="7"/>
  <c r="N46" i="7"/>
  <c r="F41" i="7"/>
  <c r="L38" i="7"/>
  <c r="D38" i="7"/>
  <c r="M37" i="7"/>
  <c r="E37" i="7"/>
  <c r="M36" i="7"/>
  <c r="E36" i="7"/>
  <c r="O35" i="7"/>
  <c r="G35" i="7"/>
  <c r="M28" i="7"/>
  <c r="E28" i="7"/>
  <c r="O26" i="7"/>
  <c r="G26" i="7"/>
  <c r="O25" i="7"/>
  <c r="G25" i="7"/>
  <c r="N24" i="7"/>
  <c r="F10" i="7"/>
  <c r="L52" i="7"/>
  <c r="D52" i="7"/>
  <c r="N50" i="7"/>
  <c r="F50" i="7"/>
  <c r="J47" i="7"/>
  <c r="F44" i="7"/>
  <c r="J43" i="7"/>
  <c r="L42" i="7"/>
  <c r="D42" i="7"/>
  <c r="E40" i="7"/>
  <c r="L36" i="7"/>
  <c r="D36" i="7"/>
  <c r="O34" i="7"/>
  <c r="G34" i="7"/>
  <c r="L28" i="7"/>
  <c r="D28" i="7"/>
  <c r="M27" i="7"/>
  <c r="E27" i="7"/>
  <c r="L20" i="7"/>
  <c r="D20" i="7"/>
  <c r="M19" i="7"/>
  <c r="E19" i="7"/>
  <c r="L18" i="7"/>
  <c r="D18" i="7"/>
  <c r="L14" i="7"/>
  <c r="D14" i="7"/>
  <c r="E11" i="7"/>
  <c r="G5" i="7"/>
  <c r="L51" i="7"/>
  <c r="N49" i="7"/>
  <c r="F49" i="7"/>
  <c r="J46" i="7"/>
  <c r="L46" i="7"/>
  <c r="D46" i="7"/>
  <c r="L41" i="7"/>
  <c r="D41" i="7"/>
  <c r="O40" i="7"/>
  <c r="G40" i="7"/>
  <c r="M35" i="7"/>
  <c r="E35" i="7"/>
  <c r="O33" i="7"/>
  <c r="G33" i="7"/>
  <c r="O32" i="7"/>
  <c r="G32" i="7"/>
  <c r="J29" i="7"/>
  <c r="M26" i="7"/>
  <c r="E26" i="7"/>
  <c r="M25" i="7"/>
  <c r="E25" i="7"/>
  <c r="D51" i="7"/>
  <c r="H53" i="7"/>
  <c r="I53" i="7"/>
  <c r="M50" i="7"/>
  <c r="L50" i="7"/>
  <c r="D50" i="7"/>
  <c r="O48" i="7"/>
  <c r="G48" i="7"/>
  <c r="L45" i="7"/>
  <c r="D45" i="7"/>
  <c r="O44" i="7"/>
  <c r="G44" i="7"/>
  <c r="M40" i="7"/>
  <c r="N40" i="7"/>
  <c r="I37" i="7"/>
  <c r="J37" i="7"/>
  <c r="K35" i="7"/>
  <c r="M34" i="7"/>
  <c r="E34" i="7"/>
  <c r="N32" i="7"/>
  <c r="F32" i="7"/>
  <c r="O31" i="7"/>
  <c r="G31" i="7"/>
  <c r="H29" i="7"/>
  <c r="I28" i="7"/>
  <c r="N26" i="7"/>
  <c r="L26" i="7"/>
  <c r="D26" i="7"/>
  <c r="H17" i="7"/>
  <c r="H13" i="7"/>
  <c r="M11" i="7"/>
  <c r="K11" i="7"/>
  <c r="N10" i="7"/>
  <c r="F20" i="7"/>
  <c r="K10" i="7"/>
  <c r="M8" i="7"/>
  <c r="G7" i="7"/>
  <c r="N6" i="7"/>
  <c r="H5" i="7"/>
  <c r="J28" i="9" l="1"/>
  <c r="J44" i="9"/>
  <c r="D62" i="8"/>
  <c r="G85" i="21"/>
  <c r="F85" i="21"/>
  <c r="B55" i="21"/>
  <c r="B56" i="2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0" i="9" s="1"/>
  <c r="A8" i="9"/>
  <c r="A9" i="9"/>
  <c r="A16" i="9"/>
  <c r="A17" i="9"/>
  <c r="A24" i="9"/>
  <c r="A25" i="9"/>
  <c r="A32" i="9"/>
  <c r="A33" i="9"/>
  <c r="A40" i="9"/>
  <c r="A41" i="9"/>
  <c r="A48" i="9"/>
  <c r="A49" i="9"/>
  <c r="B5" i="8" a="1"/>
  <c r="B7" i="8" s="1"/>
  <c r="B5" i="7" a="1"/>
  <c r="B5" i="7" s="1"/>
  <c r="J5" i="9" s="1"/>
  <c r="B9" i="7"/>
  <c r="J9" i="9" s="1"/>
  <c r="B10" i="7"/>
  <c r="J10" i="9" s="1"/>
  <c r="B11" i="7"/>
  <c r="J11" i="9" s="1"/>
  <c r="B12" i="7"/>
  <c r="J12" i="9" s="1"/>
  <c r="B17" i="7"/>
  <c r="J17" i="9" s="1"/>
  <c r="B18" i="7"/>
  <c r="J18" i="9" s="1"/>
  <c r="B19" i="7"/>
  <c r="J19" i="9" s="1"/>
  <c r="B20" i="7"/>
  <c r="J20" i="9" s="1"/>
  <c r="B25" i="7"/>
  <c r="J25" i="9" s="1"/>
  <c r="B26" i="7"/>
  <c r="J26" i="9" s="1"/>
  <c r="B27" i="7"/>
  <c r="J27" i="9" s="1"/>
  <c r="B28" i="7"/>
  <c r="B33" i="7"/>
  <c r="J33" i="9" s="1"/>
  <c r="B34" i="7"/>
  <c r="J34" i="9" s="1"/>
  <c r="B35" i="7"/>
  <c r="J35" i="9" s="1"/>
  <c r="B36" i="7"/>
  <c r="J36" i="9" s="1"/>
  <c r="B41" i="7"/>
  <c r="J41" i="9" s="1"/>
  <c r="B42" i="7"/>
  <c r="J42" i="9" s="1"/>
  <c r="B43" i="7"/>
  <c r="J43" i="9" s="1"/>
  <c r="B44" i="7"/>
  <c r="B48" i="7"/>
  <c r="J48" i="9" s="1"/>
  <c r="B49" i="7"/>
  <c r="J49" i="9" s="1"/>
  <c r="B50" i="7"/>
  <c r="J50" i="9" s="1"/>
  <c r="B51" i="7"/>
  <c r="J51" i="9" s="1"/>
  <c r="B52" i="7"/>
  <c r="J52" i="9" s="1"/>
  <c r="D4" i="8" a="1"/>
  <c r="I4" i="8" s="1"/>
  <c r="D4" i="7" a="1"/>
  <c r="G4" i="7" s="1"/>
  <c r="H4" i="7"/>
  <c r="D57" i="8" a="1"/>
  <c r="E57" i="8" s="1"/>
  <c r="C56" i="9"/>
  <c r="B56" i="9"/>
  <c r="G4" i="8" l="1"/>
  <c r="B12" i="8"/>
  <c r="E4" i="8"/>
  <c r="B46" i="8"/>
  <c r="B28" i="8"/>
  <c r="B5" i="8"/>
  <c r="B44" i="8"/>
  <c r="B21" i="8"/>
  <c r="B30" i="8"/>
  <c r="F4" i="8"/>
  <c r="B52" i="8"/>
  <c r="B6" i="8"/>
  <c r="D4" i="8"/>
  <c r="B22" i="8"/>
  <c r="N4" i="8"/>
  <c r="B38" i="8"/>
  <c r="L4" i="8"/>
  <c r="B37" i="8"/>
  <c r="B14" i="8"/>
  <c r="B53" i="8"/>
  <c r="B29" i="8"/>
  <c r="O4" i="8"/>
  <c r="B45" i="8"/>
  <c r="M4" i="8"/>
  <c r="B20" i="8"/>
  <c r="H4" i="8"/>
  <c r="B54" i="8"/>
  <c r="B36" i="8"/>
  <c r="B13" i="8"/>
  <c r="D4" i="7"/>
  <c r="L4" i="7"/>
  <c r="E4" i="7"/>
  <c r="M4" i="7"/>
  <c r="F4" i="7"/>
  <c r="N4" i="7"/>
  <c r="K4" i="7"/>
  <c r="J4" i="7"/>
  <c r="K57" i="8"/>
  <c r="O4" i="7"/>
  <c r="I4" i="7"/>
  <c r="A47" i="9"/>
  <c r="A39" i="9"/>
  <c r="A31" i="9"/>
  <c r="A23" i="9"/>
  <c r="A15" i="9"/>
  <c r="A7" i="9"/>
  <c r="B47" i="7"/>
  <c r="J47" i="9" s="1"/>
  <c r="B39" i="7"/>
  <c r="J39" i="9" s="1"/>
  <c r="B31" i="7"/>
  <c r="J31" i="9" s="1"/>
  <c r="B23" i="7"/>
  <c r="J23" i="9" s="1"/>
  <c r="B15" i="7"/>
  <c r="J15" i="9" s="1"/>
  <c r="B7" i="7"/>
  <c r="J7" i="9" s="1"/>
  <c r="B50" i="8"/>
  <c r="B42" i="8"/>
  <c r="B34" i="8"/>
  <c r="B26" i="8"/>
  <c r="B18" i="8"/>
  <c r="B10" i="8"/>
  <c r="A53" i="9"/>
  <c r="A45" i="9"/>
  <c r="A37" i="9"/>
  <c r="A29" i="9"/>
  <c r="A21" i="9"/>
  <c r="A13" i="9"/>
  <c r="A5" i="9"/>
  <c r="B40" i="7"/>
  <c r="J40" i="9" s="1"/>
  <c r="B32" i="7"/>
  <c r="J32" i="9" s="1"/>
  <c r="B24" i="7"/>
  <c r="J24" i="9" s="1"/>
  <c r="B16" i="7"/>
  <c r="J16" i="9" s="1"/>
  <c r="B8" i="7"/>
  <c r="J8" i="9" s="1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K4" i="8"/>
  <c r="J4" i="8"/>
  <c r="B54" i="7"/>
  <c r="J54" i="9" s="1"/>
  <c r="B46" i="7"/>
  <c r="J46" i="9" s="1"/>
  <c r="B38" i="7"/>
  <c r="J38" i="9" s="1"/>
  <c r="B30" i="7"/>
  <c r="J30" i="9" s="1"/>
  <c r="B22" i="7"/>
  <c r="J22" i="9" s="1"/>
  <c r="B14" i="7"/>
  <c r="J14" i="9" s="1"/>
  <c r="B6" i="7"/>
  <c r="J6" i="9" s="1"/>
  <c r="B49" i="8"/>
  <c r="B41" i="8"/>
  <c r="B33" i="8"/>
  <c r="B25" i="8"/>
  <c r="B17" i="8"/>
  <c r="B9" i="8"/>
  <c r="A52" i="9"/>
  <c r="A44" i="9"/>
  <c r="A36" i="9"/>
  <c r="A28" i="9"/>
  <c r="A20" i="9"/>
  <c r="A12" i="9"/>
  <c r="B53" i="7"/>
  <c r="J53" i="9" s="1"/>
  <c r="B45" i="7"/>
  <c r="J45" i="9" s="1"/>
  <c r="B37" i="7"/>
  <c r="J37" i="9" s="1"/>
  <c r="B29" i="7"/>
  <c r="J29" i="9" s="1"/>
  <c r="B21" i="7"/>
  <c r="J21" i="9" s="1"/>
  <c r="B13" i="7"/>
  <c r="J13" i="9" s="1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<sst xmlns="http://schemas.openxmlformats.org/spreadsheetml/2006/main" count="875" uniqueCount="692">
  <si>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</si>
  <si>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</si>
  <si>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</si>
  <si>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</si>
  <si>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</si>
  <si>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</si>
  <si>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</si>
  <si>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</si>
  <si>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</si>
  <si>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</si>
  <si>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</si>
  <si>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</si>
  <si>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</si>
  <si>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</si>
  <si>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</si>
  <si>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</si>
  <si>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</si>
  <si>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</si>
  <si>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</si>
  <si>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</si>
  <si>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</si>
  <si>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</si>
  <si>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</si>
  <si>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</si>
  <si>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</si>
  <si>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</si>
  <si>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</si>
  <si>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</si>
  <si>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</si>
  <si>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</si>
  <si>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</si>
  <si>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</si>
  <si>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</si>
  <si>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</si>
  <si>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</si>
  <si>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</si>
  <si>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</si>
  <si>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</si>
  <si>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</si>
  <si>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</si>
  <si>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</si>
  <si>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</si>
  <si>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</si>
  <si>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</si>
  <si>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</si>
  <si>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</si>
  <si>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</si>
  <si>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</si>
  <si>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</si>
  <si>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</si>
  <si>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</si>
  <si>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</si>
  <si>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</si>
  <si>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</si>
  <si>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</si>
  <si>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</si>
  <si>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</si>
  <si>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</si>
  <si>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</si>
  <si>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</si>
  <si>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</si>
  <si>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</si>
  <si>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</si>
  <si>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</si>
  <si>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</si>
  <si>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</si>
  <si>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</si>
  <si>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</si>
  <si>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</si>
  <si>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</si>
  <si>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</si>
  <si>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</si>
  <si>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</si>
  <si>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</si>
  <si>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</si>
  <si>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</si>
  <si>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</si>
  <si>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</si>
  <si>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</si>
  <si>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</si>
  <si>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</si>
  <si>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</si>
  <si>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</si>
  <si>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</si>
  <si>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</si>
  <si>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</si>
  <si>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</si>
  <si>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</si>
  <si>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</si>
  <si>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</si>
  <si>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</si>
  <si>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</si>
  <si>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</si>
  <si>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</si>
  <si>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</si>
  <si>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</si>
  <si>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</si>
  <si>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</si>
  <si>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</si>
  <si>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</si>
  <si>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</si>
  <si>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</si>
  <si>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</si>
  <si>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</si>
  <si>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</si>
  <si>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</si>
  <si>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</si>
  <si>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</si>
  <si>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</si>
  <si>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</si>
  <si>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</si>
  <si>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</si>
  <si>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</si>
  <si>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</si>
  <si>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</si>
  <si>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</si>
  <si>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</si>
  <si>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</si>
  <si>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</si>
  <si>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</si>
  <si>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</si>
  <si>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</si>
  <si>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</si>
  <si>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</si>
  <si>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</si>
  <si>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</si>
  <si>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</si>
  <si>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</si>
  <si>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</si>
  <si>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</si>
  <si>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</si>
  <si>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</si>
  <si>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</si>
  <si>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</si>
  <si>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</si>
  <si>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</si>
  <si>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</si>
  <si>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</si>
  <si>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</si>
  <si>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</si>
  <si>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</si>
  <si>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</si>
  <si>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</si>
  <si>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</si>
  <si>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</si>
  <si>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</si>
  <si>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</si>
  <si>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</si>
  <si>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</si>
  <si>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</si>
  <si>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</si>
  <si>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</si>
  <si>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</si>
  <si>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</si>
  <si>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</si>
  <si>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</si>
  <si>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</si>
  <si>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</si>
  <si>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</si>
  <si>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</si>
  <si>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</si>
  <si>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</si>
  <si>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</si>
  <si>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</si>
  <si>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</si>
  <si>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</si>
  <si>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</si>
  <si>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</si>
  <si>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</si>
  <si>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</si>
  <si>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</si>
  <si>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</si>
  <si>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</si>
  <si>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</si>
  <si>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</si>
  <si>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</si>
  <si>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</si>
  <si>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</si>
  <si>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</si>
  <si>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</si>
  <si>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</si>
  <si>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</si>
  <si>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</si>
  <si>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</si>
  <si>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</si>
  <si>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</si>
  <si>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</si>
  <si>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</si>
  <si>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</si>
  <si>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</si>
  <si>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</si>
  <si>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</si>
  <si>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</si>
  <si>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</si>
  <si>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</si>
  <si>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</si>
  <si>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</si>
  <si>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</si>
  <si>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</si>
  <si>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</si>
  <si>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</si>
  <si>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</si>
  <si>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</si>
  <si>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</si>
  <si>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</si>
  <si>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</si>
  <si>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</si>
  <si>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</si>
  <si>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</si>
  <si>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</si>
  <si>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</si>
  <si>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</si>
  <si>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</si>
  <si>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</si>
  <si>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</si>
  <si>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</si>
  <si>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</si>
  <si>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</si>
  <si>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</si>
  <si>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</si>
  <si>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</si>
  <si>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</si>
  <si>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</si>
  <si>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</si>
  <si>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</si>
  <si>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</si>
  <si>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</si>
  <si>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</si>
  <si>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</si>
  <si>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</si>
  <si>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</si>
  <si>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</si>
  <si>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</si>
  <si>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</si>
  <si>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</si>
  <si>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</si>
  <si>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</si>
  <si>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</si>
  <si>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</si>
  <si>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</si>
  <si>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</si>
  <si>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</si>
  <si>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</si>
  <si>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</si>
  <si>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</si>
  <si>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</si>
  <si>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</si>
  <si>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</si>
  <si>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</si>
  <si>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</si>
  <si>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</si>
  <si>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</si>
  <si>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</si>
  <si>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</si>
  <si>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</si>
  <si>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</si>
  <si>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</si>
  <si>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</si>
  <si>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</si>
  <si>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</si>
  <si>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</si>
  <si>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</si>
  <si>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</si>
  <si>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</si>
  <si>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</si>
  <si>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</si>
  <si>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</si>
  <si>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</si>
  <si>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</si>
  <si>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</si>
  <si>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</si>
  <si>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</si>
  <si>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</si>
  <si>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</si>
  <si>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</si>
  <si>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</si>
  <si>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</si>
  <si>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</si>
  <si>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</si>
  <si>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</si>
  <si>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</si>
  <si>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</si>
  <si>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</si>
  <si>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</si>
  <si>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</si>
  <si>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</si>
  <si>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</si>
  <si>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</si>
  <si>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</si>
  <si>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</si>
  <si>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</si>
  <si>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</si>
  <si>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</si>
  <si>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</si>
  <si>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</si>
  <si>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</si>
  <si>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</si>
  <si>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</si>
  <si>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</si>
  <si>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</si>
  <si>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</si>
  <si>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</si>
  <si>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</si>
  <si>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</si>
  <si>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</si>
  <si>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</si>
  <si>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</si>
  <si>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</si>
  <si>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</si>
  <si>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</si>
  <si>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</si>
  <si>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</si>
  <si>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</si>
  <si>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</si>
  <si>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</si>
  <si>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</si>
  <si>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</si>
  <si>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</si>
  <si>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</si>
  <si>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</si>
  <si>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</si>
  <si>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</si>
  <si>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</si>
  <si>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</si>
  <si>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</si>
  <si>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</si>
  <si>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</si>
  <si>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</si>
  <si>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</si>
  <si>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</si>
  <si>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</si>
  <si>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</si>
  <si>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</si>
  <si>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</si>
  <si>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</si>
  <si>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</si>
  <si>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</si>
  <si>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</si>
  <si>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</si>
  <si>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</si>
  <si>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</si>
  <si>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</si>
  <si>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</si>
  <si>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</si>
  <si>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</si>
  <si>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</si>
  <si>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</si>
  <si>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</si>
  <si>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</si>
  <si>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</si>
  <si>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</si>
  <si>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</si>
  <si>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</si>
  <si>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</si>
  <si>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</si>
  <si>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</si>
  <si>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</si>
  <si>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</si>
  <si>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</si>
  <si>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</si>
  <si>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</si>
  <si>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</si>
  <si>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</si>
  <si>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</si>
  <si>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</si>
  <si>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</si>
  <si>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</si>
  <si>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</si>
  <si>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</si>
  <si>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</si>
  <si>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</si>
  <si>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</si>
  <si>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</si>
  <si>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</si>
  <si>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</si>
  <si>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</si>
  <si>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</si>
  <si>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</si>
  <si>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</si>
  <si>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</si>
  <si>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</si>
  <si>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</si>
  <si>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</si>
  <si>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</si>
  <si>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</si>
  <si>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</si>
  <si>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</si>
  <si>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</si>
  <si>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</si>
  <si>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</si>
  <si>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</si>
  <si>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</si>
  <si>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</si>
  <si>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</si>
  <si>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</si>
  <si>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</si>
  <si>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</si>
  <si>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</si>
  <si>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</si>
  <si>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</si>
  <si>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</si>
  <si>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</si>
  <si>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</si>
  <si>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</si>
  <si>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</si>
  <si>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</si>
  <si>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</si>
  <si>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</si>
  <si>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</si>
  <si>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</si>
  <si>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</si>
  <si>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</si>
  <si>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</si>
  <si>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</si>
  <si>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</si>
  <si>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</si>
  <si>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</si>
  <si>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</si>
  <si>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</si>
  <si>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</si>
  <si>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</si>
  <si>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</si>
  <si>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</si>
  <si>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</si>
  <si>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</si>
  <si>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</si>
  <si>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</si>
  <si>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</si>
  <si>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</si>
  <si>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</si>
  <si>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</si>
  <si>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</si>
  <si>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</si>
  <si>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</si>
  <si>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</si>
  <si>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</si>
  <si>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</si>
  <si>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</si>
  <si>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</si>
  <si>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</si>
  <si>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</si>
  <si>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</si>
  <si>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</si>
  <si>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</si>
  <si>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</si>
  <si>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</si>
  <si>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</si>
  <si>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</si>
  <si>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</si>
  <si>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</si>
  <si>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</si>
  <si>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</si>
  <si>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</si>
  <si>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</si>
  <si>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</si>
  <si>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</si>
  <si>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</si>
  <si>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</si>
  <si>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</si>
  <si>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</si>
  <si>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</si>
  <si>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</si>
  <si>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</si>
  <si>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</si>
  <si>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</si>
  <si>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</si>
  <si>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</si>
  <si>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</si>
  <si>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</si>
  <si>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</si>
  <si>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</si>
  <si>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</si>
  <si>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</si>
  <si>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</si>
  <si>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</si>
  <si>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</si>
  <si>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</si>
  <si>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</si>
  <si>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</si>
  <si>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</si>
  <si>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</si>
  <si>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</si>
  <si>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</si>
  <si>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</si>
  <si>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</si>
  <si>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</si>
  <si>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</si>
  <si>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</si>
  <si>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</si>
  <si>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</si>
  <si>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</si>
  <si>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</si>
  <si>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</si>
  <si>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</si>
  <si>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</si>
  <si>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</si>
  <si>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</si>
  <si>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</si>
  <si>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</si>
  <si>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</si>
  <si>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</si>
  <si>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</si>
  <si>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</si>
  <si>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</si>
  <si>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</si>
  <si>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</si>
  <si>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</si>
  <si>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</si>
  <si>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</si>
  <si>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</si>
  <si>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</si>
  <si>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</si>
  <si>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</si>
  <si>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</si>
  <si>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</si>
  <si>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</si>
  <si>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</si>
  <si>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</si>
  <si>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</si>
  <si>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</si>
  <si>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</si>
  <si>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</si>
  <si>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</si>
  <si>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</si>
  <si>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</si>
  <si>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</si>
  <si>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</si>
  <si>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</si>
  <si>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</si>
  <si>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</si>
  <si>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</si>
  <si>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</si>
  <si>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</si>
  <si>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</si>
  <si>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</si>
  <si>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</si>
  <si>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</si>
  <si>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</si>
  <si>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</si>
  <si>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</si>
  <si>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</si>
  <si>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</si>
  <si>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</si>
  <si>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</si>
  <si>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</si>
  <si>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</si>
  <si>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</si>
  <si>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</si>
  <si>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</si>
  <si>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</si>
  <si>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</si>
  <si>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</si>
  <si>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</si>
  <si>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</si>
  <si>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</si>
  <si>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start_pos</t>
  </si>
  <si>
    <t>end_pos</t>
  </si>
  <si>
    <t>M5H80L60</t>
  </si>
  <si>
    <t>M10H73L54</t>
  </si>
  <si>
    <t>M4H80L59</t>
  </si>
  <si>
    <t>M10H82L61</t>
  </si>
  <si>
    <t>M10H67L45</t>
  </si>
  <si>
    <t>M5H82L60</t>
  </si>
  <si>
    <t>M10H75L53</t>
  </si>
  <si>
    <t>M5H66L50</t>
  </si>
  <si>
    <t>M6H76L60</t>
  </si>
  <si>
    <t>M8H80L65</t>
  </si>
  <si>
    <t>M10H61L47</t>
  </si>
  <si>
    <t>M7H80L62</t>
  </si>
  <si>
    <t>M10H59L43</t>
  </si>
  <si>
    <t>M1H51L30</t>
  </si>
  <si>
    <t>M9H81L60</t>
  </si>
  <si>
    <t>M10H72L49</t>
  </si>
  <si>
    <t>M2H35L20</t>
  </si>
  <si>
    <t>M5H70L48</t>
  </si>
  <si>
    <t>M6H80L58</t>
  </si>
  <si>
    <t>M10H62L43</t>
  </si>
  <si>
    <t>M1H40L22</t>
  </si>
  <si>
    <t>M10H68L43</t>
  </si>
  <si>
    <t>M3H47L30</t>
  </si>
  <si>
    <t>M4H59L40</t>
  </si>
  <si>
    <t>M5H70L50</t>
  </si>
  <si>
    <t>M6H79L60</t>
  </si>
  <si>
    <t>M10H62L45</t>
  </si>
  <si>
    <t>M10H65L45</t>
  </si>
  <si>
    <t>M12H40L27</t>
  </si>
  <si>
    <t>M10H79L58</t>
  </si>
  <si>
    <t>M2H46L20</t>
  </si>
  <si>
    <t>M10H65L36</t>
  </si>
  <si>
    <t>M5H70L49</t>
  </si>
  <si>
    <t>M6H80L57</t>
  </si>
  <si>
    <t>M10H63L41</t>
  </si>
  <si>
    <t>M12H40L23</t>
  </si>
  <si>
    <t>M9H90L70</t>
  </si>
  <si>
    <t>M2H40L24</t>
  </si>
  <si>
    <t>M3H74L50</t>
  </si>
  <si>
    <t>M6H90L70</t>
  </si>
  <si>
    <t>M9H87L70</t>
  </si>
  <si>
    <t>M10H80L61</t>
  </si>
  <si>
    <t>M7H90L72</t>
  </si>
  <si>
    <t>M8H89L70</t>
  </si>
  <si>
    <t>M9H80L61</t>
  </si>
  <si>
    <t>M10H68L49</t>
  </si>
  <si>
    <t>M3H70L49</t>
  </si>
  <si>
    <t>M7H104L81</t>
  </si>
  <si>
    <t>M8H102L79</t>
  </si>
  <si>
    <t>M10H81L59</t>
  </si>
  <si>
    <t>M3H70L51</t>
  </si>
  <si>
    <t>M6H78L60</t>
  </si>
  <si>
    <t>M10H79L59</t>
  </si>
  <si>
    <t>M2H48L30</t>
  </si>
  <si>
    <t>M7H89L70</t>
  </si>
  <si>
    <t>M10H70L49</t>
  </si>
  <si>
    <t>M11H58L40</t>
  </si>
  <si>
    <t>M12H46L30</t>
  </si>
  <si>
    <t>M1H50L33</t>
  </si>
  <si>
    <t>M6H89L70</t>
  </si>
  <si>
    <t>M10H74L54</t>
  </si>
  <si>
    <t>M1H76L60</t>
  </si>
  <si>
    <t>M3H80L65</t>
  </si>
  <si>
    <t>M6H90L76</t>
  </si>
  <si>
    <t>M10H86L74</t>
  </si>
  <si>
    <t>M7H80L64</t>
  </si>
  <si>
    <t>M12H33L20</t>
  </si>
  <si>
    <t>M10H58L40</t>
  </si>
  <si>
    <t>M11H60L39</t>
  </si>
  <si>
    <t>M12H50L31</t>
  </si>
  <si>
    <t>M4H78L60</t>
  </si>
  <si>
    <t>M6H90L74</t>
  </si>
  <si>
    <t>M10H80L63</t>
  </si>
  <si>
    <t>M3H50L35</t>
  </si>
  <si>
    <t>M10H64L50</t>
  </si>
  <si>
    <t>M1H50L29</t>
  </si>
  <si>
    <t>M4H72L50</t>
  </si>
  <si>
    <t>M10H73L52</t>
  </si>
  <si>
    <t>M11H62L40</t>
  </si>
  <si>
    <t>M4H83L60</t>
  </si>
  <si>
    <t>M9H90L73</t>
  </si>
  <si>
    <t>M10H85L66</t>
  </si>
  <si>
    <t>M1H40L26</t>
  </si>
  <si>
    <t>M9H78L60</t>
  </si>
  <si>
    <t>M10H67L48</t>
  </si>
  <si>
    <t>M12H45L30</t>
  </si>
  <si>
    <t>M4H86L60</t>
  </si>
  <si>
    <t>M6H104L77</t>
  </si>
  <si>
    <t>M7H106L83</t>
  </si>
  <si>
    <t>M8H104L82</t>
  </si>
  <si>
    <t>M9H100L75</t>
  </si>
  <si>
    <t>M10H89L64</t>
  </si>
  <si>
    <t>M3H49L30</t>
  </si>
  <si>
    <t>M4H62L40</t>
  </si>
  <si>
    <t>M10H63L43</t>
  </si>
  <si>
    <t>M10H64L46</t>
  </si>
  <si>
    <t>M3H48L30</t>
  </si>
  <si>
    <t>M10H63L44</t>
  </si>
  <si>
    <t>M5H80L57</t>
  </si>
  <si>
    <t>M7H90L69</t>
  </si>
  <si>
    <t>M10H73L50</t>
  </si>
  <si>
    <t>M3H60L37</t>
  </si>
  <si>
    <t>M4H70L46</t>
  </si>
  <si>
    <t>M10H71L48</t>
  </si>
  <si>
    <t>M2H70L45</t>
  </si>
  <si>
    <t>M4H78L50</t>
  </si>
  <si>
    <t>M10H83L55</t>
  </si>
  <si>
    <t>M8H79L60</t>
  </si>
  <si>
    <t>M10H60L42</t>
  </si>
  <si>
    <t>M2H60L41</t>
  </si>
  <si>
    <t>M5H80L51</t>
  </si>
  <si>
    <t>M10H78L50</t>
  </si>
  <si>
    <t>M10H65L41</t>
  </si>
  <si>
    <t>M9H90L69</t>
  </si>
  <si>
    <t>M10H82L60</t>
  </si>
  <si>
    <t>M11H72L50</t>
  </si>
  <si>
    <t>M10H73L61</t>
  </si>
  <si>
    <t>M2H60L48</t>
  </si>
  <si>
    <t>M9H70L55</t>
  </si>
  <si>
    <t>M10H69L54</t>
  </si>
  <si>
    <t>M11H63L50</t>
  </si>
  <si>
    <t>M9H80L57</t>
  </si>
  <si>
    <t>M10H74L53</t>
  </si>
  <si>
    <t>M3H55L40</t>
  </si>
  <si>
    <t>M4H60L43</t>
  </si>
  <si>
    <t>M1H40L24</t>
  </si>
  <si>
    <t>M10H69L49</t>
  </si>
  <si>
    <t>M1H70L52</t>
  </si>
  <si>
    <t>M5H87L70</t>
  </si>
  <si>
    <t>M6H90L75</t>
  </si>
  <si>
    <t>M7H90L76</t>
  </si>
  <si>
    <t>M8H90L76</t>
  </si>
  <si>
    <t>M10H84L68</t>
  </si>
  <si>
    <t>M11H78L60</t>
  </si>
  <si>
    <t>M10H70L54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</si>
</sst>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3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18" fillId="0" borderId="0" xfId="0" applyFont="1"/>
    <xf numFmtId="0" fontId="0" fillId="4" borderId="0" xfId="0" applyFill="1" applyBorder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6953125" defaultRowHeight="14.5" x14ac:dyDescent="0.35"/>
  <cols>
    <col min="1" max="3" width="9.26953125" style="97"/>
    <col min="4" max="4" width="14.36328125" style="97" customWidth="1"/>
    <col min="5" max="16384" width="9.26953125" style="97"/>
  </cols>
  <sheetData>
    <row r="1" spans="1:16" x14ac:dyDescent="0.35">
      <c r="A1" s="97" t="s">
        <v>69</v>
      </c>
      <c r="B1" s="97" t="s">
        <v>70</v>
      </c>
      <c r="D1" s="97" t="s">
        <v>75</v>
      </c>
      <c r="E1" s="97" t="s">
        <v>74</v>
      </c>
    </row>
    <row r="2" spans="1:16" x14ac:dyDescent="0.35">
      <c r="A2" s="97">
        <v>1</v>
      </c>
      <c r="B2" s="97">
        <v>2</v>
      </c>
      <c r="D2" s="97" t="s">
        <v>8</v>
      </c>
      <c r="E2" s="97" t="s">
        <v>54</v>
      </c>
      <c r="F2" s="97" t="s">
        <v>55</v>
      </c>
      <c r="G2" s="97" t="s">
        <v>56</v>
      </c>
      <c r="H2" s="97" t="s">
        <v>57</v>
      </c>
      <c r="I2" s="97" t="s">
        <v>51</v>
      </c>
      <c r="J2" s="97" t="s">
        <v>58</v>
      </c>
      <c r="K2" s="97" t="s">
        <v>59</v>
      </c>
      <c r="L2" s="97" t="s">
        <v>60</v>
      </c>
      <c r="M2" s="97" t="s">
        <v>61</v>
      </c>
      <c r="N2" s="97" t="s">
        <v>62</v>
      </c>
      <c r="O2" s="97" t="s">
        <v>63</v>
      </c>
      <c r="P2" s="97" t="s">
        <v>64</v>
      </c>
    </row>
    <row r="3" spans="1:16" x14ac:dyDescent="0.35">
      <c r="A3" s="97">
        <v>2</v>
      </c>
      <c r="B3" s="97">
        <v>3</v>
      </c>
      <c r="D3" s="97" t="s">
        <v>34</v>
      </c>
    </row>
    <row r="4" spans="1:16" x14ac:dyDescent="0.35">
      <c r="A4" s="97">
        <v>3</v>
      </c>
      <c r="B4" s="97">
        <v>5</v>
      </c>
      <c r="D4" s="97" t="s">
        <v>19</v>
      </c>
    </row>
    <row r="5" spans="1:16" x14ac:dyDescent="0.35">
      <c r="A5" s="97">
        <v>4</v>
      </c>
      <c r="B5" s="97">
        <v>7</v>
      </c>
      <c r="D5" s="97" t="s">
        <v>48</v>
      </c>
    </row>
    <row r="6" spans="1:16" x14ac:dyDescent="0.35">
      <c r="A6" s="97">
        <v>5</v>
      </c>
      <c r="B6" s="97">
        <v>11</v>
      </c>
      <c r="D6" s="97" t="s">
        <v>9</v>
      </c>
    </row>
    <row r="7" spans="1:16" x14ac:dyDescent="0.35">
      <c r="A7" s="97">
        <v>6</v>
      </c>
      <c r="B7" s="97">
        <v>13</v>
      </c>
      <c r="D7" s="97" t="s">
        <v>46</v>
      </c>
    </row>
    <row r="8" spans="1:16" x14ac:dyDescent="0.35">
      <c r="A8" s="97">
        <v>7</v>
      </c>
      <c r="B8" s="97">
        <v>17</v>
      </c>
      <c r="D8" s="97" t="s">
        <v>32</v>
      </c>
    </row>
    <row r="9" spans="1:16" x14ac:dyDescent="0.35">
      <c r="A9" s="97">
        <v>8</v>
      </c>
      <c r="B9" s="97">
        <v>19</v>
      </c>
      <c r="D9" s="97" t="s">
        <v>3</v>
      </c>
    </row>
    <row r="10" spans="1:16" x14ac:dyDescent="0.35">
      <c r="A10" s="97">
        <v>9</v>
      </c>
      <c r="B10" s="97">
        <v>23</v>
      </c>
      <c r="D10" s="97" t="s">
        <v>26</v>
      </c>
    </row>
    <row r="11" spans="1:16" x14ac:dyDescent="0.35">
      <c r="A11" s="97">
        <v>10</v>
      </c>
      <c r="B11" s="97">
        <v>29</v>
      </c>
      <c r="D11" s="97" t="s">
        <v>27</v>
      </c>
    </row>
    <row r="12" spans="1:16" x14ac:dyDescent="0.35">
      <c r="A12" s="97">
        <v>11</v>
      </c>
      <c r="B12" s="97">
        <v>31</v>
      </c>
      <c r="D12" s="97" t="s">
        <v>31</v>
      </c>
    </row>
    <row r="13" spans="1:16" x14ac:dyDescent="0.35">
      <c r="A13" s="97">
        <v>12</v>
      </c>
      <c r="B13" s="97">
        <v>37</v>
      </c>
      <c r="D13" s="97" t="s">
        <v>4</v>
      </c>
    </row>
    <row r="14" spans="1:16" x14ac:dyDescent="0.35">
      <c r="A14" s="97">
        <v>13</v>
      </c>
      <c r="B14" s="97">
        <v>41</v>
      </c>
      <c r="D14" s="97" t="s">
        <v>20</v>
      </c>
    </row>
    <row r="15" spans="1:16" x14ac:dyDescent="0.35">
      <c r="A15" s="97">
        <v>14</v>
      </c>
      <c r="B15" s="97">
        <v>43</v>
      </c>
      <c r="D15" s="97" t="s">
        <v>11</v>
      </c>
    </row>
    <row r="16" spans="1:16" x14ac:dyDescent="0.35">
      <c r="A16" s="97">
        <v>15</v>
      </c>
      <c r="B16" s="97">
        <v>47</v>
      </c>
      <c r="D16" s="97" t="s">
        <v>44</v>
      </c>
    </row>
    <row r="17" spans="1:4" x14ac:dyDescent="0.35">
      <c r="A17" s="97">
        <v>16</v>
      </c>
      <c r="B17" s="97">
        <v>53</v>
      </c>
      <c r="D17" s="97" t="s">
        <v>6</v>
      </c>
    </row>
    <row r="18" spans="1:4" x14ac:dyDescent="0.35">
      <c r="A18" s="97">
        <v>17</v>
      </c>
      <c r="B18" s="97">
        <v>59</v>
      </c>
      <c r="D18" s="97" t="s">
        <v>33</v>
      </c>
    </row>
    <row r="19" spans="1:4" x14ac:dyDescent="0.35">
      <c r="A19" s="97">
        <v>18</v>
      </c>
      <c r="B19" s="97">
        <v>61</v>
      </c>
      <c r="D19" s="97" t="s">
        <v>39</v>
      </c>
    </row>
    <row r="20" spans="1:4" x14ac:dyDescent="0.35">
      <c r="A20" s="97">
        <v>19</v>
      </c>
      <c r="B20" s="97">
        <v>67</v>
      </c>
      <c r="D20" s="97" t="s">
        <v>28</v>
      </c>
    </row>
    <row r="21" spans="1:4" x14ac:dyDescent="0.35">
      <c r="A21" s="97">
        <v>20</v>
      </c>
      <c r="B21" s="97">
        <v>71</v>
      </c>
      <c r="D21" s="97" t="s">
        <v>29</v>
      </c>
    </row>
    <row r="22" spans="1:4" x14ac:dyDescent="0.35">
      <c r="A22" s="97">
        <v>21</v>
      </c>
      <c r="B22" s="97">
        <v>73</v>
      </c>
      <c r="D22" s="97" t="s">
        <v>2</v>
      </c>
    </row>
    <row r="23" spans="1:4" x14ac:dyDescent="0.35">
      <c r="A23" s="97">
        <v>22</v>
      </c>
      <c r="B23" s="97">
        <v>79</v>
      </c>
      <c r="D23" s="97" t="s">
        <v>41</v>
      </c>
    </row>
    <row r="24" spans="1:4" x14ac:dyDescent="0.35">
      <c r="A24" s="97">
        <v>23</v>
      </c>
      <c r="B24" s="97">
        <v>83</v>
      </c>
      <c r="D24" s="97" t="s">
        <v>40</v>
      </c>
    </row>
    <row r="25" spans="1:4" x14ac:dyDescent="0.35">
      <c r="A25" s="97">
        <v>24</v>
      </c>
      <c r="B25" s="97">
        <v>89</v>
      </c>
      <c r="D25" s="97" t="s">
        <v>7</v>
      </c>
    </row>
    <row r="26" spans="1:4" x14ac:dyDescent="0.35">
      <c r="A26" s="97">
        <v>25</v>
      </c>
      <c r="B26" s="97">
        <v>97</v>
      </c>
      <c r="D26" s="97" t="s">
        <v>38</v>
      </c>
    </row>
    <row r="27" spans="1:4" x14ac:dyDescent="0.35">
      <c r="A27" s="97">
        <v>26</v>
      </c>
      <c r="B27" s="97">
        <v>101</v>
      </c>
      <c r="D27" s="97" t="s">
        <v>15</v>
      </c>
    </row>
    <row r="28" spans="1:4" x14ac:dyDescent="0.35">
      <c r="A28" s="97">
        <v>27</v>
      </c>
      <c r="B28" s="97">
        <v>103</v>
      </c>
      <c r="D28" s="97" t="s">
        <v>37</v>
      </c>
    </row>
    <row r="29" spans="1:4" x14ac:dyDescent="0.35">
      <c r="A29" s="97">
        <v>28</v>
      </c>
      <c r="B29" s="97">
        <v>107</v>
      </c>
      <c r="D29" s="97" t="s">
        <v>45</v>
      </c>
    </row>
    <row r="30" spans="1:4" x14ac:dyDescent="0.35">
      <c r="A30" s="97">
        <v>29</v>
      </c>
      <c r="B30" s="97">
        <v>109</v>
      </c>
      <c r="D30" s="97" t="s">
        <v>1</v>
      </c>
    </row>
    <row r="31" spans="1:4" x14ac:dyDescent="0.35">
      <c r="A31" s="97">
        <v>30</v>
      </c>
      <c r="B31" s="97">
        <v>113</v>
      </c>
      <c r="D31" s="97" t="s">
        <v>43</v>
      </c>
    </row>
    <row r="32" spans="1:4" x14ac:dyDescent="0.35">
      <c r="A32" s="97">
        <v>31</v>
      </c>
      <c r="B32" s="97">
        <v>127</v>
      </c>
      <c r="D32" s="97" t="s">
        <v>25</v>
      </c>
    </row>
    <row r="33" spans="1:4" x14ac:dyDescent="0.35">
      <c r="A33" s="97">
        <v>32</v>
      </c>
      <c r="B33" s="97">
        <v>131</v>
      </c>
      <c r="D33" s="97" t="s">
        <v>5</v>
      </c>
    </row>
    <row r="34" spans="1:4" x14ac:dyDescent="0.35">
      <c r="A34" s="97">
        <v>33</v>
      </c>
      <c r="B34" s="97">
        <v>137</v>
      </c>
      <c r="D34" s="97" t="s">
        <v>13</v>
      </c>
    </row>
    <row r="35" spans="1:4" x14ac:dyDescent="0.35">
      <c r="A35" s="97">
        <v>34</v>
      </c>
      <c r="B35" s="97">
        <v>139</v>
      </c>
      <c r="D35" s="97" t="s">
        <v>21</v>
      </c>
    </row>
    <row r="36" spans="1:4" x14ac:dyDescent="0.35">
      <c r="A36" s="97">
        <v>35</v>
      </c>
      <c r="B36" s="97">
        <v>149</v>
      </c>
      <c r="D36" s="97" t="s">
        <v>22</v>
      </c>
    </row>
    <row r="37" spans="1:4" x14ac:dyDescent="0.35">
      <c r="A37" s="97">
        <v>36</v>
      </c>
      <c r="B37" s="97">
        <v>151</v>
      </c>
      <c r="D37" s="97" t="s">
        <v>36</v>
      </c>
    </row>
    <row r="38" spans="1:4" x14ac:dyDescent="0.35">
      <c r="A38" s="97">
        <v>37</v>
      </c>
      <c r="B38" s="97">
        <v>157</v>
      </c>
      <c r="D38" s="97" t="s">
        <v>47</v>
      </c>
    </row>
    <row r="39" spans="1:4" x14ac:dyDescent="0.35">
      <c r="A39" s="97">
        <v>38</v>
      </c>
      <c r="B39" s="97">
        <v>163</v>
      </c>
      <c r="D39" s="97" t="s">
        <v>42</v>
      </c>
    </row>
    <row r="40" spans="1:4" x14ac:dyDescent="0.35">
      <c r="A40" s="97">
        <v>39</v>
      </c>
      <c r="B40" s="97">
        <v>167</v>
      </c>
      <c r="D40" s="97" t="s">
        <v>12</v>
      </c>
    </row>
    <row r="41" spans="1:4" x14ac:dyDescent="0.35">
      <c r="A41" s="97">
        <v>40</v>
      </c>
      <c r="B41" s="97">
        <v>173</v>
      </c>
      <c r="D41" s="97" t="s">
        <v>50</v>
      </c>
    </row>
    <row r="42" spans="1:4" x14ac:dyDescent="0.35">
      <c r="A42" s="97">
        <v>41</v>
      </c>
      <c r="B42" s="97">
        <v>179</v>
      </c>
      <c r="D42" s="97" t="s">
        <v>23</v>
      </c>
    </row>
    <row r="43" spans="1:4" x14ac:dyDescent="0.35">
      <c r="A43" s="97">
        <v>42</v>
      </c>
      <c r="B43" s="97">
        <v>181</v>
      </c>
      <c r="D43" s="97" t="s">
        <v>49</v>
      </c>
    </row>
    <row r="44" spans="1:4" x14ac:dyDescent="0.35">
      <c r="A44" s="97">
        <v>43</v>
      </c>
      <c r="B44" s="97">
        <v>191</v>
      </c>
      <c r="D44" s="97" t="s">
        <v>24</v>
      </c>
    </row>
    <row r="45" spans="1:4" x14ac:dyDescent="0.35">
      <c r="A45" s="97">
        <v>44</v>
      </c>
      <c r="B45" s="97">
        <v>193</v>
      </c>
      <c r="D45" s="97" t="s">
        <v>16</v>
      </c>
    </row>
    <row r="46" spans="1:4" x14ac:dyDescent="0.35">
      <c r="A46" s="97">
        <v>45</v>
      </c>
      <c r="B46" s="97">
        <v>197</v>
      </c>
      <c r="D46" s="97" t="s">
        <v>10</v>
      </c>
    </row>
    <row r="47" spans="1:4" x14ac:dyDescent="0.35">
      <c r="A47" s="97">
        <v>46</v>
      </c>
      <c r="B47" s="97">
        <v>199</v>
      </c>
      <c r="D47" s="97" t="s">
        <v>30</v>
      </c>
    </row>
    <row r="48" spans="1:4" x14ac:dyDescent="0.35">
      <c r="A48" s="97">
        <v>47</v>
      </c>
      <c r="B48" s="97">
        <v>211</v>
      </c>
      <c r="D48" s="97" t="s">
        <v>14</v>
      </c>
    </row>
    <row r="49" spans="1:4" x14ac:dyDescent="0.35">
      <c r="A49" s="97">
        <v>48</v>
      </c>
      <c r="B49" s="97">
        <v>223</v>
      </c>
      <c r="D49" s="97" t="s">
        <v>17</v>
      </c>
    </row>
    <row r="50" spans="1:4" x14ac:dyDescent="0.35">
      <c r="A50" s="97">
        <v>49</v>
      </c>
      <c r="B50" s="97">
        <v>227</v>
      </c>
      <c r="D50" s="97" t="s">
        <v>18</v>
      </c>
    </row>
    <row r="51" spans="1:4" x14ac:dyDescent="0.35">
      <c r="A51" s="97">
        <v>50</v>
      </c>
      <c r="B51" s="97">
        <v>229</v>
      </c>
      <c r="D51" s="97" t="s">
        <v>35</v>
      </c>
    </row>
    <row r="85" spans="1:4" x14ac:dyDescent="0.35">
      <c r="A85" s="101"/>
      <c r="B85" s="101"/>
      <c r="C85" s="101"/>
      <c r="D85" s="101"/>
    </row>
    <row r="86" spans="1:4" x14ac:dyDescent="0.35">
      <c r="A86" s="101"/>
      <c r="B86" s="101"/>
      <c r="C86" s="101"/>
      <c r="D86" s="101"/>
    </row>
    <row r="87" spans="1:4" x14ac:dyDescent="0.35">
      <c r="A87" s="101"/>
      <c r="B87" s="101"/>
      <c r="C87" s="101"/>
      <c r="D87" s="101"/>
    </row>
    <row r="88" spans="1:4" x14ac:dyDescent="0.35">
      <c r="A88" s="101"/>
      <c r="B88" s="101"/>
      <c r="C88" s="101"/>
      <c r="D88" s="101"/>
    </row>
    <row r="89" spans="1:4" x14ac:dyDescent="0.35">
      <c r="A89" s="101"/>
      <c r="B89" s="101"/>
      <c r="C89" s="101"/>
      <c r="D89" s="101"/>
    </row>
    <row r="90" spans="1:4" x14ac:dyDescent="0.35">
      <c r="A90" s="101"/>
      <c r="B90" s="101"/>
      <c r="C90" s="101"/>
      <c r="D90" s="101"/>
    </row>
    <row r="91" spans="1:4" x14ac:dyDescent="0.35">
      <c r="A91" s="101"/>
      <c r="B91" s="101"/>
      <c r="C91" s="101"/>
      <c r="D91" s="101"/>
    </row>
    <row r="92" spans="1:4" x14ac:dyDescent="0.35">
      <c r="A92" s="101"/>
      <c r="B92" s="101"/>
      <c r="C92" s="101"/>
      <c r="D92" s="101"/>
    </row>
    <row r="93" spans="1:4" x14ac:dyDescent="0.35">
      <c r="A93" s="101"/>
      <c r="B93" s="101"/>
      <c r="C93" s="101"/>
      <c r="D93" s="101"/>
    </row>
    <row r="94" spans="1:4" x14ac:dyDescent="0.35">
      <c r="A94" s="101"/>
      <c r="B94" s="101"/>
      <c r="C94" s="101"/>
      <c r="D94" s="101"/>
    </row>
    <row r="95" spans="1:4" x14ac:dyDescent="0.35">
      <c r="A95" s="101"/>
      <c r="B95" s="101"/>
      <c r="C95" s="101"/>
      <c r="D95" s="101"/>
    </row>
    <row r="96" spans="1:4" x14ac:dyDescent="0.35">
      <c r="A96" s="101"/>
      <c r="B96" s="101"/>
      <c r="C96" s="101"/>
      <c r="D96" s="101"/>
    </row>
    <row r="97" spans="1:4" x14ac:dyDescent="0.35">
      <c r="A97" s="101"/>
      <c r="B97" s="101"/>
      <c r="C97" s="101"/>
      <c r="D97" s="101"/>
    </row>
    <row r="98" spans="1:4" x14ac:dyDescent="0.35">
      <c r="A98" s="101"/>
      <c r="B98" s="101"/>
      <c r="C98" s="101"/>
      <c r="D98" s="101"/>
    </row>
    <row r="99" spans="1:4" x14ac:dyDescent="0.35">
      <c r="A99" s="101"/>
      <c r="B99" s="101"/>
      <c r="C99" s="101"/>
      <c r="D99" s="101"/>
    </row>
    <row r="100" spans="1:4" x14ac:dyDescent="0.35">
      <c r="A100" s="101"/>
      <c r="B100" s="101"/>
      <c r="C100" s="101"/>
      <c r="D100" s="101"/>
    </row>
    <row r="101" spans="1:4" x14ac:dyDescent="0.35">
      <c r="A101" s="101"/>
      <c r="B101" s="101"/>
      <c r="C101" s="101"/>
      <c r="D101" s="101"/>
    </row>
    <row r="102" spans="1:4" x14ac:dyDescent="0.35">
      <c r="A102" s="101"/>
      <c r="B102" s="101"/>
      <c r="C102" s="101"/>
      <c r="D102" s="101"/>
    </row>
    <row r="103" spans="1:4" x14ac:dyDescent="0.35">
      <c r="A103" s="101"/>
      <c r="B103" s="101"/>
      <c r="C103" s="101"/>
      <c r="D103" s="101"/>
    </row>
    <row r="104" spans="1:4" x14ac:dyDescent="0.35">
      <c r="A104" s="101"/>
      <c r="B104" s="101"/>
      <c r="C104" s="101"/>
      <c r="D104" s="1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1640625" defaultRowHeight="14.5" x14ac:dyDescent="0.35"/>
  <cols>
    <col min="1" max="1" width="9.81640625" style="38"/>
    <col min="2" max="2" width="12" style="39" customWidth="1"/>
    <col min="3" max="3" width="15.81640625" style="39" customWidth="1"/>
    <col min="4" max="4" width="12.7265625" style="39" customWidth="1"/>
    <col min="5" max="6" width="9.81640625" style="39"/>
    <col min="7" max="7" width="11" style="39" customWidth="1"/>
    <col min="8" max="8" width="19.1796875" style="39" customWidth="1"/>
    <col min="9" max="9" width="3.7265625" style="39" customWidth="1"/>
    <col min="10" max="10" width="3.81640625" style="39" customWidth="1"/>
    <col min="11" max="12" width="12.26953125" style="39" customWidth="1"/>
    <col min="13" max="13" width="47.36328125" style="39" customWidth="1"/>
    <col min="14" max="14" width="4.36328125" style="39" customWidth="1"/>
    <col min="15" max="15" width="4" style="39" customWidth="1"/>
    <col min="16" max="16" width="12.26953125" style="39" customWidth="1"/>
    <col min="17" max="16384" width="9.81640625" style="39"/>
  </cols>
  <sheetData>
    <row r="1" spans="1:16" x14ac:dyDescent="0.35">
      <c r="H1" s="40"/>
    </row>
    <row r="2" spans="1:16" ht="35" x14ac:dyDescent="0.7">
      <c r="H2" s="103" t="s">
        <v>76</v>
      </c>
      <c r="I2" s="104"/>
      <c r="J2" s="104"/>
      <c r="K2" s="104"/>
      <c r="L2" s="104"/>
      <c r="M2" s="104"/>
      <c r="N2" s="104"/>
      <c r="O2" s="104"/>
      <c r="P2" s="104"/>
    </row>
    <row r="3" spans="1:16" x14ac:dyDescent="0.35">
      <c r="H3" s="40"/>
    </row>
    <row r="4" spans="1:16" ht="29.5" x14ac:dyDescent="0.55000000000000004">
      <c r="H4" s="105" t="s">
        <v>77</v>
      </c>
      <c r="I4" s="106"/>
      <c r="J4" s="106"/>
      <c r="K4" s="106"/>
      <c r="L4" s="106"/>
      <c r="M4" s="106"/>
      <c r="N4" s="106"/>
      <c r="O4" s="106"/>
      <c r="P4" s="106"/>
    </row>
    <row r="5" spans="1:16" ht="15" thickBot="1" x14ac:dyDescent="0.4">
      <c r="H5" s="40"/>
    </row>
    <row r="6" spans="1:16" ht="31.5" thickBot="1" x14ac:dyDescent="0.75">
      <c r="H6" s="40"/>
      <c r="I6" s="107" t="s">
        <v>78</v>
      </c>
      <c r="J6" s="108"/>
      <c r="K6" s="108"/>
      <c r="L6" s="108"/>
      <c r="M6" s="108"/>
      <c r="N6" s="108"/>
      <c r="O6" s="109"/>
    </row>
    <row r="10" spans="1:16" ht="18.5" thickBot="1" x14ac:dyDescent="0.45">
      <c r="A10" s="41"/>
      <c r="B10" s="42"/>
      <c r="C10" s="42"/>
      <c r="D10" s="42"/>
      <c r="E10" s="42"/>
      <c r="F10" s="42"/>
      <c r="G10" s="42"/>
    </row>
    <row r="11" spans="1:16" ht="18" thickTop="1" x14ac:dyDescent="0.35">
      <c r="A11" s="43"/>
      <c r="B11" s="44"/>
      <c r="C11" s="44"/>
      <c r="D11" s="44"/>
      <c r="E11" s="44"/>
      <c r="F11" s="44"/>
      <c r="G11" s="44"/>
      <c r="H11" s="44"/>
    </row>
    <row r="12" spans="1:16" ht="89.5" customHeight="1" x14ac:dyDescent="0.35">
      <c r="B12" s="110"/>
      <c r="C12" s="110"/>
      <c r="D12" s="110"/>
      <c r="E12" s="110"/>
      <c r="F12" s="110"/>
      <c r="G12" s="110"/>
      <c r="H12" s="110"/>
      <c r="I12" s="45"/>
      <c r="J12" s="45"/>
      <c r="K12" s="45"/>
      <c r="L12" s="45"/>
      <c r="M12" s="45"/>
      <c r="N12" s="45"/>
      <c r="O12" s="45"/>
    </row>
    <row r="13" spans="1:16" ht="9" customHeight="1" x14ac:dyDescent="0.35"/>
    <row r="14" spans="1:16" ht="5.5" customHeight="1" x14ac:dyDescent="0.35"/>
    <row r="15" spans="1:16" x14ac:dyDescent="0.3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6" x14ac:dyDescent="0.3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3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3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x14ac:dyDescent="0.3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x14ac:dyDescent="0.3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x14ac:dyDescent="0.3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1:13" x14ac:dyDescent="0.3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x14ac:dyDescent="0.3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x14ac:dyDescent="0.3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  <row r="25" spans="1:13" x14ac:dyDescent="0.3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3" x14ac:dyDescent="0.3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3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x14ac:dyDescent="0.3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x14ac:dyDescent="0.3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x14ac:dyDescent="0.3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5" zeroHeight="1" x14ac:dyDescent="0.35"/>
  <cols>
    <col min="1" max="1" width="25.81640625" customWidth="1"/>
    <col min="2" max="16384" width="9.1796875" hidden="1"/>
  </cols>
  <sheetData>
    <row r="1" spans="1:1" ht="81" customHeight="1" x14ac:dyDescent="0.35">
      <c r="A1" s="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G2" sqref="G2"/>
    </sheetView>
  </sheetViews>
  <sheetFormatPr defaultRowHeight="14.5" x14ac:dyDescent="0.35"/>
  <cols>
    <col min="1" max="1" width="16.1796875" bestFit="1" customWidth="1"/>
    <col min="2" max="2" width="13.1796875" bestFit="1" customWidth="1"/>
    <col min="3" max="6" width="10" bestFit="1" customWidth="1"/>
    <col min="7" max="7" width="10.36328125" bestFit="1" customWidth="1"/>
    <col min="8" max="10" width="11" bestFit="1" customWidth="1"/>
    <col min="11" max="12" width="11.36328125" bestFit="1" customWidth="1"/>
    <col min="13" max="13" width="11.54296875" bestFit="1" customWidth="1"/>
    <col min="14" max="14" width="11" bestFit="1" customWidth="1"/>
  </cols>
  <sheetData>
    <row r="1" spans="1:14" x14ac:dyDescent="0.35">
      <c r="A1" t="s">
        <v>545</v>
      </c>
    </row>
    <row r="2" spans="1:14" x14ac:dyDescent="0.35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557</v>
      </c>
      <c r="H2" t="s">
        <v>120</v>
      </c>
      <c r="I2" t="s">
        <v>121</v>
      </c>
      <c r="J2" t="s">
        <v>122</v>
      </c>
      <c r="K2" t="s">
        <v>123</v>
      </c>
      <c r="L2" t="s">
        <v>558</v>
      </c>
      <c r="M2" t="s">
        <v>124</v>
      </c>
      <c r="N2" t="s">
        <v>125</v>
      </c>
    </row>
    <row r="3" spans="1:14" x14ac:dyDescent="0.35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559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560</v>
      </c>
      <c r="M3" t="s">
        <v>135</v>
      </c>
      <c r="N3" t="s">
        <v>136</v>
      </c>
    </row>
    <row r="4" spans="1:14" x14ac:dyDescent="0.35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561</v>
      </c>
      <c r="M4" t="s">
        <v>147</v>
      </c>
      <c r="N4" t="s">
        <v>148</v>
      </c>
    </row>
    <row r="5" spans="1:14" x14ac:dyDescent="0.35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562</v>
      </c>
      <c r="H5" t="s">
        <v>154</v>
      </c>
      <c r="I5" t="s">
        <v>155</v>
      </c>
      <c r="J5" t="s">
        <v>156</v>
      </c>
      <c r="K5" t="s">
        <v>157</v>
      </c>
      <c r="L5" t="s">
        <v>563</v>
      </c>
      <c r="M5" t="s">
        <v>158</v>
      </c>
      <c r="N5" t="s">
        <v>159</v>
      </c>
    </row>
    <row r="6" spans="1:14" x14ac:dyDescent="0.35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564</v>
      </c>
      <c r="H6" t="s">
        <v>565</v>
      </c>
      <c r="I6" t="s">
        <v>165</v>
      </c>
      <c r="J6" t="s">
        <v>566</v>
      </c>
      <c r="K6" t="s">
        <v>166</v>
      </c>
      <c r="L6" t="s">
        <v>567</v>
      </c>
      <c r="M6" t="s">
        <v>167</v>
      </c>
      <c r="N6" t="s">
        <v>168</v>
      </c>
    </row>
    <row r="7" spans="1:14" x14ac:dyDescent="0.35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568</v>
      </c>
      <c r="J7" t="s">
        <v>175</v>
      </c>
      <c r="K7" t="s">
        <v>176</v>
      </c>
      <c r="L7" t="s">
        <v>569</v>
      </c>
      <c r="M7" t="s">
        <v>177</v>
      </c>
      <c r="N7" t="s">
        <v>178</v>
      </c>
    </row>
    <row r="8" spans="1:14" x14ac:dyDescent="0.35">
      <c r="A8" t="s">
        <v>32</v>
      </c>
      <c r="B8" t="s">
        <v>179</v>
      </c>
      <c r="C8" t="s">
        <v>570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571</v>
      </c>
      <c r="L8" t="s">
        <v>572</v>
      </c>
      <c r="M8" t="s">
        <v>187</v>
      </c>
      <c r="N8" t="s">
        <v>188</v>
      </c>
    </row>
    <row r="9" spans="1:14" x14ac:dyDescent="0.35">
      <c r="A9" t="s">
        <v>3</v>
      </c>
      <c r="B9" t="s">
        <v>189</v>
      </c>
      <c r="C9" t="s">
        <v>190</v>
      </c>
      <c r="D9" t="s">
        <v>573</v>
      </c>
      <c r="E9" t="s">
        <v>191</v>
      </c>
      <c r="F9" t="s">
        <v>192</v>
      </c>
      <c r="G9" t="s">
        <v>574</v>
      </c>
      <c r="H9" t="s">
        <v>575</v>
      </c>
      <c r="I9" t="s">
        <v>193</v>
      </c>
      <c r="J9" t="s">
        <v>194</v>
      </c>
      <c r="K9" t="s">
        <v>195</v>
      </c>
      <c r="L9" t="s">
        <v>576</v>
      </c>
      <c r="M9" t="s">
        <v>196</v>
      </c>
      <c r="N9" t="s">
        <v>197</v>
      </c>
    </row>
    <row r="10" spans="1:14" x14ac:dyDescent="0.35">
      <c r="A10" t="s">
        <v>26</v>
      </c>
      <c r="B10" t="s">
        <v>198</v>
      </c>
      <c r="C10" t="s">
        <v>577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578</v>
      </c>
      <c r="M10" t="s">
        <v>207</v>
      </c>
      <c r="N10" t="s">
        <v>208</v>
      </c>
    </row>
    <row r="11" spans="1:14" x14ac:dyDescent="0.35">
      <c r="A11" t="s">
        <v>27</v>
      </c>
      <c r="B11" t="s">
        <v>198</v>
      </c>
      <c r="C11" t="s">
        <v>209</v>
      </c>
      <c r="D11" t="s">
        <v>210</v>
      </c>
      <c r="E11" t="s">
        <v>579</v>
      </c>
      <c r="F11" t="s">
        <v>580</v>
      </c>
      <c r="G11" t="s">
        <v>581</v>
      </c>
      <c r="H11" t="s">
        <v>582</v>
      </c>
      <c r="I11" t="s">
        <v>211</v>
      </c>
      <c r="J11" t="s">
        <v>212</v>
      </c>
      <c r="K11" t="s">
        <v>213</v>
      </c>
      <c r="L11" t="s">
        <v>583</v>
      </c>
      <c r="M11" t="s">
        <v>214</v>
      </c>
      <c r="N11" t="s">
        <v>215</v>
      </c>
    </row>
    <row r="12" spans="1:14" x14ac:dyDescent="0.35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584</v>
      </c>
      <c r="M12" t="s">
        <v>225</v>
      </c>
      <c r="N12" t="s">
        <v>585</v>
      </c>
    </row>
    <row r="13" spans="1:14" x14ac:dyDescent="0.35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586</v>
      </c>
      <c r="M13" t="s">
        <v>235</v>
      </c>
      <c r="N13" t="s">
        <v>236</v>
      </c>
    </row>
    <row r="14" spans="1:14" x14ac:dyDescent="0.35">
      <c r="A14" t="s">
        <v>20</v>
      </c>
      <c r="B14" t="s">
        <v>237</v>
      </c>
      <c r="C14" t="s">
        <v>238</v>
      </c>
      <c r="D14" t="s">
        <v>587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588</v>
      </c>
      <c r="M14" t="s">
        <v>246</v>
      </c>
      <c r="N14" t="s">
        <v>247</v>
      </c>
    </row>
    <row r="15" spans="1:14" x14ac:dyDescent="0.35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589</v>
      </c>
      <c r="H15" t="s">
        <v>582</v>
      </c>
      <c r="I15" t="s">
        <v>211</v>
      </c>
      <c r="J15" t="s">
        <v>212</v>
      </c>
      <c r="K15" t="s">
        <v>252</v>
      </c>
      <c r="L15" t="s">
        <v>576</v>
      </c>
      <c r="M15" t="s">
        <v>253</v>
      </c>
      <c r="N15" t="s">
        <v>178</v>
      </c>
    </row>
    <row r="16" spans="1:14" x14ac:dyDescent="0.35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590</v>
      </c>
      <c r="I16" t="s">
        <v>260</v>
      </c>
      <c r="J16" t="s">
        <v>261</v>
      </c>
      <c r="K16" t="s">
        <v>262</v>
      </c>
      <c r="L16" t="s">
        <v>591</v>
      </c>
      <c r="M16" t="s">
        <v>263</v>
      </c>
      <c r="N16" t="s">
        <v>592</v>
      </c>
    </row>
    <row r="17" spans="1:14" x14ac:dyDescent="0.35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559</v>
      </c>
      <c r="G17" t="s">
        <v>267</v>
      </c>
      <c r="H17" t="s">
        <v>268</v>
      </c>
      <c r="I17" t="s">
        <v>269</v>
      </c>
      <c r="J17" t="s">
        <v>270</v>
      </c>
      <c r="K17" t="s">
        <v>593</v>
      </c>
      <c r="L17" t="s">
        <v>560</v>
      </c>
      <c r="M17" t="s">
        <v>271</v>
      </c>
      <c r="N17" t="s">
        <v>272</v>
      </c>
    </row>
    <row r="18" spans="1:14" x14ac:dyDescent="0.35">
      <c r="A18" t="s">
        <v>33</v>
      </c>
      <c r="B18" t="s">
        <v>273</v>
      </c>
      <c r="C18" t="s">
        <v>274</v>
      </c>
      <c r="D18" t="s">
        <v>594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584</v>
      </c>
      <c r="M18" t="s">
        <v>279</v>
      </c>
      <c r="N18" t="s">
        <v>280</v>
      </c>
    </row>
    <row r="19" spans="1:14" x14ac:dyDescent="0.35">
      <c r="A19" t="s">
        <v>39</v>
      </c>
      <c r="B19" t="s">
        <v>281</v>
      </c>
      <c r="C19" t="s">
        <v>282</v>
      </c>
      <c r="D19" t="s">
        <v>283</v>
      </c>
      <c r="E19" t="s">
        <v>595</v>
      </c>
      <c r="F19" t="s">
        <v>284</v>
      </c>
      <c r="G19" t="s">
        <v>285</v>
      </c>
      <c r="H19" t="s">
        <v>596</v>
      </c>
      <c r="I19" t="s">
        <v>286</v>
      </c>
      <c r="J19" t="s">
        <v>287</v>
      </c>
      <c r="K19" t="s">
        <v>597</v>
      </c>
      <c r="L19" t="s">
        <v>598</v>
      </c>
      <c r="M19" t="s">
        <v>288</v>
      </c>
      <c r="N19" t="s">
        <v>289</v>
      </c>
    </row>
    <row r="20" spans="1:14" x14ac:dyDescent="0.35">
      <c r="A20" t="s">
        <v>28</v>
      </c>
      <c r="B20" t="s">
        <v>290</v>
      </c>
      <c r="C20" t="s">
        <v>577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599</v>
      </c>
      <c r="J20" t="s">
        <v>600</v>
      </c>
      <c r="K20" t="s">
        <v>601</v>
      </c>
      <c r="L20" t="s">
        <v>602</v>
      </c>
      <c r="M20" t="s">
        <v>296</v>
      </c>
      <c r="N20" t="s">
        <v>297</v>
      </c>
    </row>
    <row r="21" spans="1:14" x14ac:dyDescent="0.35">
      <c r="A21" t="s">
        <v>29</v>
      </c>
      <c r="B21" t="s">
        <v>298</v>
      </c>
      <c r="C21" t="s">
        <v>299</v>
      </c>
      <c r="D21" t="s">
        <v>300</v>
      </c>
      <c r="E21" t="s">
        <v>603</v>
      </c>
      <c r="F21" t="s">
        <v>301</v>
      </c>
      <c r="G21" t="s">
        <v>302</v>
      </c>
      <c r="H21" t="s">
        <v>303</v>
      </c>
      <c r="I21" t="s">
        <v>604</v>
      </c>
      <c r="J21" t="s">
        <v>605</v>
      </c>
      <c r="K21" t="s">
        <v>304</v>
      </c>
      <c r="L21" t="s">
        <v>606</v>
      </c>
      <c r="M21" t="s">
        <v>305</v>
      </c>
      <c r="N21" t="s">
        <v>306</v>
      </c>
    </row>
    <row r="22" spans="1:14" x14ac:dyDescent="0.35">
      <c r="A22" t="s">
        <v>2</v>
      </c>
      <c r="B22" t="s">
        <v>307</v>
      </c>
      <c r="C22" t="s">
        <v>308</v>
      </c>
      <c r="D22" t="s">
        <v>309</v>
      </c>
      <c r="E22" t="s">
        <v>607</v>
      </c>
      <c r="F22" t="s">
        <v>310</v>
      </c>
      <c r="G22" t="s">
        <v>311</v>
      </c>
      <c r="H22" t="s">
        <v>608</v>
      </c>
      <c r="I22" t="s">
        <v>211</v>
      </c>
      <c r="J22" t="s">
        <v>223</v>
      </c>
      <c r="K22" t="s">
        <v>312</v>
      </c>
      <c r="L22" t="s">
        <v>609</v>
      </c>
      <c r="M22" t="s">
        <v>271</v>
      </c>
      <c r="N22" t="s">
        <v>313</v>
      </c>
    </row>
    <row r="23" spans="1:14" x14ac:dyDescent="0.35">
      <c r="A23" t="s">
        <v>41</v>
      </c>
      <c r="B23" t="s">
        <v>314</v>
      </c>
      <c r="C23" t="s">
        <v>315</v>
      </c>
      <c r="D23" t="s">
        <v>610</v>
      </c>
      <c r="E23" t="s">
        <v>316</v>
      </c>
      <c r="F23" t="s">
        <v>317</v>
      </c>
      <c r="G23" t="s">
        <v>318</v>
      </c>
      <c r="H23" t="s">
        <v>319</v>
      </c>
      <c r="I23" t="s">
        <v>611</v>
      </c>
      <c r="J23" t="s">
        <v>320</v>
      </c>
      <c r="K23" t="s">
        <v>321</v>
      </c>
      <c r="L23" t="s">
        <v>612</v>
      </c>
      <c r="M23" t="s">
        <v>613</v>
      </c>
      <c r="N23" t="s">
        <v>614</v>
      </c>
    </row>
    <row r="24" spans="1:14" x14ac:dyDescent="0.35">
      <c r="A24" t="s">
        <v>40</v>
      </c>
      <c r="B24" t="s">
        <v>322</v>
      </c>
      <c r="C24" t="s">
        <v>615</v>
      </c>
      <c r="D24" t="s">
        <v>323</v>
      </c>
      <c r="E24" t="s">
        <v>324</v>
      </c>
      <c r="F24" t="s">
        <v>325</v>
      </c>
      <c r="G24" t="s">
        <v>326</v>
      </c>
      <c r="H24" t="s">
        <v>616</v>
      </c>
      <c r="I24" t="s">
        <v>327</v>
      </c>
      <c r="J24" t="s">
        <v>287</v>
      </c>
      <c r="K24" t="s">
        <v>328</v>
      </c>
      <c r="L24" t="s">
        <v>617</v>
      </c>
      <c r="M24" t="s">
        <v>329</v>
      </c>
      <c r="N24" t="s">
        <v>330</v>
      </c>
    </row>
    <row r="25" spans="1:14" x14ac:dyDescent="0.35">
      <c r="A25" t="s">
        <v>7</v>
      </c>
      <c r="B25" t="s">
        <v>281</v>
      </c>
      <c r="C25" t="s">
        <v>618</v>
      </c>
      <c r="D25" t="s">
        <v>331</v>
      </c>
      <c r="E25" t="s">
        <v>619</v>
      </c>
      <c r="F25" t="s">
        <v>332</v>
      </c>
      <c r="G25" t="s">
        <v>333</v>
      </c>
      <c r="H25" t="s">
        <v>620</v>
      </c>
      <c r="I25" t="s">
        <v>334</v>
      </c>
      <c r="J25" t="s">
        <v>335</v>
      </c>
      <c r="K25" t="s">
        <v>336</v>
      </c>
      <c r="L25" t="s">
        <v>621</v>
      </c>
      <c r="M25" t="s">
        <v>337</v>
      </c>
      <c r="N25" t="s">
        <v>338</v>
      </c>
    </row>
    <row r="26" spans="1:14" x14ac:dyDescent="0.35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622</v>
      </c>
      <c r="J26" t="s">
        <v>344</v>
      </c>
      <c r="K26" t="s">
        <v>345</v>
      </c>
      <c r="L26" t="s">
        <v>569</v>
      </c>
      <c r="M26" t="s">
        <v>346</v>
      </c>
      <c r="N26" t="s">
        <v>623</v>
      </c>
    </row>
    <row r="27" spans="1:14" x14ac:dyDescent="0.35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624</v>
      </c>
      <c r="M27" t="s">
        <v>356</v>
      </c>
      <c r="N27" t="s">
        <v>357</v>
      </c>
    </row>
    <row r="28" spans="1:14" x14ac:dyDescent="0.35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611</v>
      </c>
      <c r="J28" t="s">
        <v>363</v>
      </c>
      <c r="K28" t="s">
        <v>321</v>
      </c>
      <c r="L28" t="s">
        <v>572</v>
      </c>
      <c r="M28" t="s">
        <v>625</v>
      </c>
      <c r="N28" t="s">
        <v>626</v>
      </c>
    </row>
    <row r="29" spans="1:14" x14ac:dyDescent="0.35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627</v>
      </c>
      <c r="G29" t="s">
        <v>368</v>
      </c>
      <c r="H29" t="s">
        <v>628</v>
      </c>
      <c r="I29" t="s">
        <v>369</v>
      </c>
      <c r="J29" t="s">
        <v>370</v>
      </c>
      <c r="K29" t="s">
        <v>371</v>
      </c>
      <c r="L29" t="s">
        <v>629</v>
      </c>
      <c r="M29" t="s">
        <v>372</v>
      </c>
      <c r="N29" t="s">
        <v>373</v>
      </c>
    </row>
    <row r="30" spans="1:14" x14ac:dyDescent="0.35">
      <c r="A30" t="s">
        <v>1</v>
      </c>
      <c r="B30" t="s">
        <v>1</v>
      </c>
      <c r="C30" t="s">
        <v>374</v>
      </c>
      <c r="D30" t="s">
        <v>375</v>
      </c>
      <c r="E30" t="s">
        <v>630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631</v>
      </c>
      <c r="M30" t="s">
        <v>382</v>
      </c>
      <c r="N30" t="s">
        <v>383</v>
      </c>
    </row>
    <row r="31" spans="1:14" x14ac:dyDescent="0.35">
      <c r="A31" t="s">
        <v>43</v>
      </c>
      <c r="B31" t="s">
        <v>384</v>
      </c>
      <c r="C31" t="s">
        <v>632</v>
      </c>
      <c r="D31" t="s">
        <v>180</v>
      </c>
      <c r="E31" t="s">
        <v>385</v>
      </c>
      <c r="F31" t="s">
        <v>633</v>
      </c>
      <c r="G31" t="s">
        <v>557</v>
      </c>
      <c r="H31" t="s">
        <v>154</v>
      </c>
      <c r="I31" t="s">
        <v>386</v>
      </c>
      <c r="J31" t="s">
        <v>387</v>
      </c>
      <c r="K31" t="s">
        <v>388</v>
      </c>
      <c r="L31" t="s">
        <v>634</v>
      </c>
      <c r="M31" t="s">
        <v>635</v>
      </c>
      <c r="N31" t="s">
        <v>389</v>
      </c>
    </row>
    <row r="32" spans="1:14" x14ac:dyDescent="0.35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636</v>
      </c>
      <c r="G32" t="s">
        <v>393</v>
      </c>
      <c r="H32" t="s">
        <v>394</v>
      </c>
      <c r="I32" t="s">
        <v>327</v>
      </c>
      <c r="J32" t="s">
        <v>395</v>
      </c>
      <c r="K32" t="s">
        <v>637</v>
      </c>
      <c r="L32" t="s">
        <v>638</v>
      </c>
      <c r="M32" t="s">
        <v>396</v>
      </c>
      <c r="N32" t="s">
        <v>397</v>
      </c>
    </row>
    <row r="33" spans="1:14" x14ac:dyDescent="0.35">
      <c r="A33" t="s">
        <v>5</v>
      </c>
      <c r="B33" t="s">
        <v>398</v>
      </c>
      <c r="C33" t="s">
        <v>639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640</v>
      </c>
      <c r="L33" t="s">
        <v>641</v>
      </c>
      <c r="M33" t="s">
        <v>406</v>
      </c>
      <c r="N33" t="s">
        <v>642</v>
      </c>
    </row>
    <row r="34" spans="1:14" x14ac:dyDescent="0.35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643</v>
      </c>
      <c r="G34" t="s">
        <v>411</v>
      </c>
      <c r="H34" t="s">
        <v>644</v>
      </c>
      <c r="I34" t="s">
        <v>645</v>
      </c>
      <c r="J34" t="s">
        <v>646</v>
      </c>
      <c r="K34" t="s">
        <v>647</v>
      </c>
      <c r="L34" t="s">
        <v>648</v>
      </c>
      <c r="M34" t="s">
        <v>412</v>
      </c>
      <c r="N34" t="s">
        <v>413</v>
      </c>
    </row>
    <row r="35" spans="1:14" x14ac:dyDescent="0.35">
      <c r="A35" t="s">
        <v>21</v>
      </c>
      <c r="B35" t="s">
        <v>398</v>
      </c>
      <c r="C35" t="s">
        <v>274</v>
      </c>
      <c r="D35" t="s">
        <v>414</v>
      </c>
      <c r="E35" t="s">
        <v>649</v>
      </c>
      <c r="F35" t="s">
        <v>650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651</v>
      </c>
      <c r="M35" t="s">
        <v>419</v>
      </c>
      <c r="N35" t="s">
        <v>420</v>
      </c>
    </row>
    <row r="36" spans="1:14" x14ac:dyDescent="0.35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9" t="s">
        <v>543</v>
      </c>
      <c r="I36" t="s">
        <v>427</v>
      </c>
      <c r="J36" t="s">
        <v>428</v>
      </c>
      <c r="K36" t="s">
        <v>429</v>
      </c>
      <c r="L36" t="s">
        <v>652</v>
      </c>
      <c r="M36" s="99" t="s">
        <v>544</v>
      </c>
      <c r="N36" t="s">
        <v>431</v>
      </c>
    </row>
    <row r="37" spans="1:14" x14ac:dyDescent="0.35">
      <c r="A37" t="s">
        <v>36</v>
      </c>
      <c r="B37" t="s">
        <v>432</v>
      </c>
      <c r="C37" t="s">
        <v>433</v>
      </c>
      <c r="D37" t="s">
        <v>594</v>
      </c>
      <c r="E37" t="s">
        <v>653</v>
      </c>
      <c r="F37" t="s">
        <v>580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654</v>
      </c>
      <c r="M37" t="s">
        <v>225</v>
      </c>
      <c r="N37" t="s">
        <v>297</v>
      </c>
    </row>
    <row r="38" spans="1:14" x14ac:dyDescent="0.35">
      <c r="A38" t="s">
        <v>47</v>
      </c>
      <c r="B38" t="s">
        <v>179</v>
      </c>
      <c r="C38" t="s">
        <v>570</v>
      </c>
      <c r="D38" t="s">
        <v>436</v>
      </c>
      <c r="E38" t="s">
        <v>181</v>
      </c>
      <c r="F38" t="s">
        <v>437</v>
      </c>
      <c r="G38" t="s">
        <v>655</v>
      </c>
      <c r="H38" t="s">
        <v>438</v>
      </c>
      <c r="I38" t="s">
        <v>656</v>
      </c>
      <c r="J38" t="s">
        <v>363</v>
      </c>
      <c r="K38" t="s">
        <v>321</v>
      </c>
      <c r="L38" t="s">
        <v>657</v>
      </c>
      <c r="M38" t="s">
        <v>439</v>
      </c>
      <c r="N38" t="s">
        <v>440</v>
      </c>
    </row>
    <row r="39" spans="1:14" x14ac:dyDescent="0.35">
      <c r="A39" t="s">
        <v>42</v>
      </c>
      <c r="B39" t="s">
        <v>441</v>
      </c>
      <c r="C39" t="s">
        <v>358</v>
      </c>
      <c r="D39" t="s">
        <v>442</v>
      </c>
      <c r="E39" t="s">
        <v>658</v>
      </c>
      <c r="F39" t="s">
        <v>659</v>
      </c>
      <c r="G39" t="s">
        <v>443</v>
      </c>
      <c r="H39" t="s">
        <v>184</v>
      </c>
      <c r="I39" t="s">
        <v>656</v>
      </c>
      <c r="J39" t="s">
        <v>186</v>
      </c>
      <c r="K39" t="s">
        <v>571</v>
      </c>
      <c r="L39" t="s">
        <v>660</v>
      </c>
      <c r="M39" t="s">
        <v>444</v>
      </c>
      <c r="N39" t="s">
        <v>389</v>
      </c>
    </row>
    <row r="40" spans="1:14" x14ac:dyDescent="0.35">
      <c r="A40" t="s">
        <v>12</v>
      </c>
      <c r="B40" t="s">
        <v>307</v>
      </c>
      <c r="C40" t="s">
        <v>445</v>
      </c>
      <c r="D40" t="s">
        <v>661</v>
      </c>
      <c r="E40" t="s">
        <v>446</v>
      </c>
      <c r="F40" t="s">
        <v>662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663</v>
      </c>
      <c r="M40" t="s">
        <v>452</v>
      </c>
      <c r="N40" t="s">
        <v>453</v>
      </c>
    </row>
    <row r="41" spans="1:14" x14ac:dyDescent="0.35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664</v>
      </c>
      <c r="K41" t="s">
        <v>355</v>
      </c>
      <c r="L41" t="s">
        <v>665</v>
      </c>
      <c r="M41" t="s">
        <v>461</v>
      </c>
      <c r="N41" t="s">
        <v>462</v>
      </c>
    </row>
    <row r="42" spans="1:14" x14ac:dyDescent="0.35">
      <c r="A42" t="s">
        <v>23</v>
      </c>
      <c r="B42" t="s">
        <v>307</v>
      </c>
      <c r="C42" t="s">
        <v>463</v>
      </c>
      <c r="D42" t="s">
        <v>666</v>
      </c>
      <c r="E42" t="s">
        <v>118</v>
      </c>
      <c r="F42" t="s">
        <v>464</v>
      </c>
      <c r="G42" t="s">
        <v>667</v>
      </c>
      <c r="H42" t="s">
        <v>465</v>
      </c>
      <c r="I42" t="s">
        <v>466</v>
      </c>
      <c r="J42" t="s">
        <v>467</v>
      </c>
      <c r="K42" t="s">
        <v>468</v>
      </c>
      <c r="L42" t="s">
        <v>668</v>
      </c>
      <c r="M42" t="s">
        <v>469</v>
      </c>
      <c r="N42" t="s">
        <v>470</v>
      </c>
    </row>
    <row r="43" spans="1:14" x14ac:dyDescent="0.35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650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669</v>
      </c>
      <c r="M43" t="s">
        <v>479</v>
      </c>
      <c r="N43" t="s">
        <v>480</v>
      </c>
    </row>
    <row r="44" spans="1:14" x14ac:dyDescent="0.35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670</v>
      </c>
      <c r="L44" t="s">
        <v>671</v>
      </c>
      <c r="M44" t="s">
        <v>672</v>
      </c>
      <c r="N44" t="s">
        <v>487</v>
      </c>
    </row>
    <row r="45" spans="1:14" x14ac:dyDescent="0.35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673</v>
      </c>
      <c r="M45" t="s">
        <v>497</v>
      </c>
      <c r="N45" t="s">
        <v>498</v>
      </c>
    </row>
    <row r="46" spans="1:14" x14ac:dyDescent="0.35">
      <c r="A46" t="s">
        <v>10</v>
      </c>
      <c r="B46" t="s">
        <v>307</v>
      </c>
      <c r="C46" t="s">
        <v>499</v>
      </c>
      <c r="D46" t="s">
        <v>674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675</v>
      </c>
      <c r="L46" t="s">
        <v>676</v>
      </c>
      <c r="M46" t="s">
        <v>677</v>
      </c>
      <c r="N46" t="s">
        <v>506</v>
      </c>
    </row>
    <row r="47" spans="1:14" x14ac:dyDescent="0.35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678</v>
      </c>
      <c r="L47" t="s">
        <v>679</v>
      </c>
      <c r="M47" t="s">
        <v>514</v>
      </c>
      <c r="N47" t="s">
        <v>515</v>
      </c>
    </row>
    <row r="48" spans="1:14" x14ac:dyDescent="0.35">
      <c r="A48" t="s">
        <v>14</v>
      </c>
      <c r="B48" t="s">
        <v>516</v>
      </c>
      <c r="C48" t="s">
        <v>517</v>
      </c>
      <c r="D48" t="s">
        <v>423</v>
      </c>
      <c r="E48" t="s">
        <v>680</v>
      </c>
      <c r="F48" t="s">
        <v>681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567</v>
      </c>
      <c r="M48" t="s">
        <v>430</v>
      </c>
      <c r="N48" t="s">
        <v>522</v>
      </c>
    </row>
    <row r="49" spans="1:14" x14ac:dyDescent="0.35">
      <c r="A49" t="s">
        <v>17</v>
      </c>
      <c r="B49" t="s">
        <v>290</v>
      </c>
      <c r="C49" t="s">
        <v>682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601</v>
      </c>
      <c r="L49" t="s">
        <v>683</v>
      </c>
      <c r="M49" t="s">
        <v>525</v>
      </c>
      <c r="N49" t="s">
        <v>526</v>
      </c>
    </row>
    <row r="50" spans="1:14" x14ac:dyDescent="0.35">
      <c r="A50" t="s">
        <v>18</v>
      </c>
      <c r="B50" t="s">
        <v>281</v>
      </c>
      <c r="C50" t="s">
        <v>684</v>
      </c>
      <c r="D50" t="s">
        <v>527</v>
      </c>
      <c r="E50" t="s">
        <v>528</v>
      </c>
      <c r="F50" t="s">
        <v>529</v>
      </c>
      <c r="G50" t="s">
        <v>685</v>
      </c>
      <c r="H50" t="s">
        <v>686</v>
      </c>
      <c r="I50" t="s">
        <v>687</v>
      </c>
      <c r="J50" t="s">
        <v>688</v>
      </c>
      <c r="K50" t="s">
        <v>530</v>
      </c>
      <c r="L50" t="s">
        <v>689</v>
      </c>
      <c r="M50" t="s">
        <v>690</v>
      </c>
      <c r="N50" t="s">
        <v>531</v>
      </c>
    </row>
    <row r="51" spans="1:14" x14ac:dyDescent="0.35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691</v>
      </c>
      <c r="M51" t="s">
        <v>541</v>
      </c>
      <c r="N51" t="s">
        <v>542</v>
      </c>
    </row>
    <row r="53" spans="1:14" x14ac:dyDescent="0.35">
      <c r="D53" s="98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B3:AB52"/>
  <sheetViews>
    <sheetView workbookViewId="0">
      <selection activeCell="Z63" sqref="Z63"/>
    </sheetView>
  </sheetViews>
  <sheetFormatPr defaultRowHeight="14.5" x14ac:dyDescent="0.35"/>
  <cols>
    <col min="1" max="1" width="13" bestFit="1" customWidth="1"/>
    <col min="2" max="2" width="13.1796875" bestFit="1" customWidth="1"/>
    <col min="3" max="6" width="9.6328125" bestFit="1" customWidth="1"/>
    <col min="7" max="7" width="10" bestFit="1" customWidth="1"/>
    <col min="8" max="11" width="9.6328125" bestFit="1" customWidth="1"/>
    <col min="12" max="14" width="10.6328125" bestFit="1" customWidth="1"/>
  </cols>
  <sheetData>
    <row r="3" spans="2:28" x14ac:dyDescent="0.35">
      <c r="B3" t="str">
        <f>Data1!A2</f>
        <v>Atlanta</v>
      </c>
      <c r="C3" t="str">
        <f>Data1!B2</f>
        <v>Georgia</v>
      </c>
      <c r="D3" t="str">
        <f>Data1!C2</f>
        <v>M1H52L34</v>
      </c>
      <c r="E3" t="str">
        <f>Data1!D2</f>
        <v>M2H57L38</v>
      </c>
      <c r="F3" t="str">
        <f>Data1!E2</f>
        <v>M3H65L44</v>
      </c>
      <c r="G3" t="str">
        <f>Data1!F2</f>
        <v>M4H73L52</v>
      </c>
      <c r="H3" t="str">
        <f>Data1!G2</f>
        <v>M5H80L60</v>
      </c>
      <c r="I3" t="str">
        <f>Data1!H2</f>
        <v>M6H86L68</v>
      </c>
      <c r="J3" t="str">
        <f>Data1!I2</f>
        <v>M7H89L71</v>
      </c>
      <c r="K3" t="str">
        <f>Data1!J2</f>
        <v>M8H88L71</v>
      </c>
      <c r="L3" t="str">
        <f>Data1!K2</f>
        <v>M9H82L65</v>
      </c>
      <c r="M3" t="str">
        <f>Data1!L2</f>
        <v>M10H73L54</v>
      </c>
      <c r="N3" t="str">
        <f>Data1!M2</f>
        <v>M11H64L45</v>
      </c>
      <c r="O3" t="str">
        <f>Data1!N2</f>
        <v>M12H54L37</v>
      </c>
      <c r="Q3">
        <f>LEN(D3) - FIND("L",D3)</f>
        <v>2</v>
      </c>
      <c r="R3">
        <f t="shared" ref="R3:AD3" si="0">LEN(E3) - FIND("L",E3)</f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</row>
    <row r="4" spans="2:28" x14ac:dyDescent="0.35">
      <c r="B4" t="str">
        <f>Data1!A3</f>
        <v>Austin</v>
      </c>
      <c r="C4" t="str">
        <f>Data1!B3</f>
        <v>Texas</v>
      </c>
      <c r="D4" t="str">
        <f>Data1!C3</f>
        <v>M1H62L42</v>
      </c>
      <c r="E4" t="str">
        <f>Data1!D3</f>
        <v>M2H65L45</v>
      </c>
      <c r="F4" t="str">
        <f>Data1!E3</f>
        <v>M3H72L51</v>
      </c>
      <c r="G4" t="str">
        <f>Data1!F3</f>
        <v>M4H80L59</v>
      </c>
      <c r="H4" t="str">
        <f>Data1!G3</f>
        <v>M5H87L67</v>
      </c>
      <c r="I4" t="str">
        <f>Data1!H3</f>
        <v>M6H92L72</v>
      </c>
      <c r="J4" t="str">
        <f>Data1!I3</f>
        <v>M7H96L74</v>
      </c>
      <c r="K4" t="str">
        <f>Data1!J3</f>
        <v>M8H97L75</v>
      </c>
      <c r="L4" t="str">
        <f>Data1!K3</f>
        <v>M9H91L69</v>
      </c>
      <c r="M4" t="str">
        <f>Data1!L3</f>
        <v>M10H82L61</v>
      </c>
      <c r="N4" t="str">
        <f>Data1!M3</f>
        <v>M11H71L51</v>
      </c>
      <c r="O4" t="str">
        <f>Data1!N3</f>
        <v>M12H63L42</v>
      </c>
      <c r="Q4">
        <f t="shared" ref="Q4:Q52" si="1">LEN(D4) - FIND("L",D4)</f>
        <v>2</v>
      </c>
      <c r="R4">
        <f t="shared" ref="R4:R52" si="2">LEN(E4) - FIND("L",E4)</f>
        <v>2</v>
      </c>
      <c r="S4">
        <f t="shared" ref="S4:S52" si="3">LEN(F4) - FIND("L",F4)</f>
        <v>2</v>
      </c>
      <c r="T4">
        <f t="shared" ref="T4:T52" si="4">LEN(G4) - FIND("L",G4)</f>
        <v>2</v>
      </c>
      <c r="U4">
        <f t="shared" ref="U4:U52" si="5">LEN(H4) - FIND("L",H4)</f>
        <v>2</v>
      </c>
      <c r="V4">
        <f t="shared" ref="V4:V52" si="6">LEN(I4) - FIND("L",I4)</f>
        <v>2</v>
      </c>
      <c r="W4">
        <f t="shared" ref="W4:W52" si="7">LEN(J4) - FIND("L",J4)</f>
        <v>2</v>
      </c>
      <c r="X4">
        <f t="shared" ref="X4:X52" si="8">LEN(K4) - FIND("L",K4)</f>
        <v>2</v>
      </c>
      <c r="Y4">
        <f t="shared" ref="Y4:Y52" si="9">LEN(L4) - FIND("L",L4)</f>
        <v>2</v>
      </c>
      <c r="Z4">
        <f t="shared" ref="Z4:Z52" si="10">LEN(M4) - FIND("L",M4)</f>
        <v>2</v>
      </c>
      <c r="AA4">
        <f t="shared" ref="AA4:AA52" si="11">LEN(N4) - FIND("L",N4)</f>
        <v>2</v>
      </c>
      <c r="AB4">
        <f t="shared" ref="AB4:AB52" si="12">LEN(O4) - FIND("L",O4)</f>
        <v>2</v>
      </c>
    </row>
    <row r="5" spans="2:28" x14ac:dyDescent="0.35">
      <c r="B5" t="str">
        <f>Data1!A4</f>
        <v>Baltimore</v>
      </c>
      <c r="C5" t="str">
        <f>Data1!B4</f>
        <v>Maryland</v>
      </c>
      <c r="D5" t="str">
        <f>Data1!C4</f>
        <v>M1H41L24</v>
      </c>
      <c r="E5" t="str">
        <f>Data1!D4</f>
        <v>M2H45L27</v>
      </c>
      <c r="F5" t="str">
        <f>Data1!E4</f>
        <v>M3H54L34</v>
      </c>
      <c r="G5" t="str">
        <f>Data1!F4</f>
        <v>M4H65L43</v>
      </c>
      <c r="H5" t="str">
        <f>Data1!G4</f>
        <v>M5H74L52</v>
      </c>
      <c r="I5" t="str">
        <f>Data1!H4</f>
        <v>M6H83L62</v>
      </c>
      <c r="J5" t="str">
        <f>Data1!I4</f>
        <v>M7H87L67</v>
      </c>
      <c r="K5" t="str">
        <f>Data1!J4</f>
        <v>M8H85L65</v>
      </c>
      <c r="L5" t="str">
        <f>Data1!K4</f>
        <v>M9H78L58</v>
      </c>
      <c r="M5" t="str">
        <f>Data1!L4</f>
        <v>M10H67L45</v>
      </c>
      <c r="N5" t="str">
        <f>Data1!M4</f>
        <v>M11H56L37</v>
      </c>
      <c r="O5" t="str">
        <f>Data1!N4</f>
        <v>M12H45L28</v>
      </c>
      <c r="Q5">
        <f t="shared" si="1"/>
        <v>2</v>
      </c>
      <c r="R5">
        <f t="shared" si="2"/>
        <v>2</v>
      </c>
      <c r="S5">
        <f t="shared" si="3"/>
        <v>2</v>
      </c>
      <c r="T5">
        <f t="shared" si="4"/>
        <v>2</v>
      </c>
      <c r="U5">
        <f t="shared" si="5"/>
        <v>2</v>
      </c>
      <c r="V5">
        <f t="shared" si="6"/>
        <v>2</v>
      </c>
      <c r="W5">
        <f t="shared" si="7"/>
        <v>2</v>
      </c>
      <c r="X5">
        <f t="shared" si="8"/>
        <v>2</v>
      </c>
      <c r="Y5">
        <f t="shared" si="9"/>
        <v>2</v>
      </c>
      <c r="Z5">
        <f t="shared" si="10"/>
        <v>2</v>
      </c>
      <c r="AA5">
        <f t="shared" si="11"/>
        <v>2</v>
      </c>
      <c r="AB5">
        <f t="shared" si="12"/>
        <v>2</v>
      </c>
    </row>
    <row r="6" spans="2:28" x14ac:dyDescent="0.35">
      <c r="B6" t="str">
        <f>Data1!A5</f>
        <v>Birmingham</v>
      </c>
      <c r="C6" t="str">
        <f>Data1!B5</f>
        <v>Alabama</v>
      </c>
      <c r="D6" t="str">
        <f>Data1!C5</f>
        <v>M1H54L34</v>
      </c>
      <c r="E6" t="str">
        <f>Data1!D5</f>
        <v>M2H58L37</v>
      </c>
      <c r="F6" t="str">
        <f>Data1!E5</f>
        <v>M3H67L44</v>
      </c>
      <c r="G6" t="str">
        <f>Data1!F5</f>
        <v>M4H74L51</v>
      </c>
      <c r="H6" t="str">
        <f>Data1!G5</f>
        <v>M5H82L60</v>
      </c>
      <c r="I6" t="str">
        <f>Data1!H5</f>
        <v>M6H88L68</v>
      </c>
      <c r="J6" t="str">
        <f>Data1!I5</f>
        <v>M7H91L71</v>
      </c>
      <c r="K6" t="str">
        <f>Data1!J5</f>
        <v>M8H91L71</v>
      </c>
      <c r="L6" t="str">
        <f>Data1!K5</f>
        <v>M9H85L64</v>
      </c>
      <c r="M6" t="str">
        <f>Data1!L5</f>
        <v>M10H75L53</v>
      </c>
      <c r="N6" t="str">
        <f>Data1!M5</f>
        <v>M11H65L44</v>
      </c>
      <c r="O6" t="str">
        <f>Data1!N5</f>
        <v>M12H56L36</v>
      </c>
      <c r="Q6">
        <f t="shared" si="1"/>
        <v>2</v>
      </c>
      <c r="R6">
        <f t="shared" si="2"/>
        <v>2</v>
      </c>
      <c r="S6">
        <f t="shared" si="3"/>
        <v>2</v>
      </c>
      <c r="T6">
        <f t="shared" si="4"/>
        <v>2</v>
      </c>
      <c r="U6">
        <f t="shared" si="5"/>
        <v>2</v>
      </c>
      <c r="V6">
        <f t="shared" si="6"/>
        <v>2</v>
      </c>
      <c r="W6">
        <f t="shared" si="7"/>
        <v>2</v>
      </c>
      <c r="X6">
        <f t="shared" si="8"/>
        <v>2</v>
      </c>
      <c r="Y6">
        <f t="shared" si="9"/>
        <v>2</v>
      </c>
      <c r="Z6">
        <f t="shared" si="10"/>
        <v>2</v>
      </c>
      <c r="AA6">
        <f t="shared" si="11"/>
        <v>2</v>
      </c>
      <c r="AB6">
        <f t="shared" si="12"/>
        <v>2</v>
      </c>
    </row>
    <row r="7" spans="2:28" x14ac:dyDescent="0.35">
      <c r="B7" t="str">
        <f>Data1!A6</f>
        <v>Boston</v>
      </c>
      <c r="C7" t="str">
        <f>Data1!B6</f>
        <v>Massachusetts</v>
      </c>
      <c r="D7" t="str">
        <f>Data1!C6</f>
        <v>M1H36L22</v>
      </c>
      <c r="E7" t="str">
        <f>Data1!D6</f>
        <v>M2H39L25</v>
      </c>
      <c r="F7" t="str">
        <f>Data1!E6</f>
        <v>M3H45L31</v>
      </c>
      <c r="G7" t="str">
        <f>Data1!F6</f>
        <v>M4H56L41</v>
      </c>
      <c r="H7" t="str">
        <f>Data1!G6</f>
        <v>M5H66L50</v>
      </c>
      <c r="I7" t="str">
        <f>Data1!H6</f>
        <v>M6H76L60</v>
      </c>
      <c r="J7" t="str">
        <f>Data1!I6</f>
        <v>M7H81L65</v>
      </c>
      <c r="K7" t="str">
        <f>Data1!J6</f>
        <v>M8H80L65</v>
      </c>
      <c r="L7" t="str">
        <f>Data1!K6</f>
        <v>M9H72L57</v>
      </c>
      <c r="M7" t="str">
        <f>Data1!L6</f>
        <v>M10H61L47</v>
      </c>
      <c r="N7" t="str">
        <f>Data1!M6</f>
        <v>M11H52L38</v>
      </c>
      <c r="O7" t="str">
        <f>Data1!N6</f>
        <v>M12H41L28</v>
      </c>
      <c r="Q7">
        <f t="shared" si="1"/>
        <v>2</v>
      </c>
      <c r="R7">
        <f t="shared" si="2"/>
        <v>2</v>
      </c>
      <c r="S7">
        <f t="shared" si="3"/>
        <v>2</v>
      </c>
      <c r="T7">
        <f t="shared" si="4"/>
        <v>2</v>
      </c>
      <c r="U7">
        <f t="shared" si="5"/>
        <v>2</v>
      </c>
      <c r="V7">
        <f t="shared" si="6"/>
        <v>2</v>
      </c>
      <c r="W7">
        <f t="shared" si="7"/>
        <v>2</v>
      </c>
      <c r="X7">
        <f t="shared" si="8"/>
        <v>2</v>
      </c>
      <c r="Y7">
        <f t="shared" si="9"/>
        <v>2</v>
      </c>
      <c r="Z7">
        <f t="shared" si="10"/>
        <v>2</v>
      </c>
      <c r="AA7">
        <f t="shared" si="11"/>
        <v>2</v>
      </c>
      <c r="AB7">
        <f t="shared" si="12"/>
        <v>2</v>
      </c>
    </row>
    <row r="8" spans="2:28" x14ac:dyDescent="0.35">
      <c r="B8" t="str">
        <f>Data1!A7</f>
        <v>Buffalo</v>
      </c>
      <c r="C8" t="str">
        <f>Data1!B7</f>
        <v>New York</v>
      </c>
      <c r="D8" t="str">
        <f>Data1!C7</f>
        <v>M1H31L19</v>
      </c>
      <c r="E8" t="str">
        <f>Data1!D7</f>
        <v>M2H33L19</v>
      </c>
      <c r="F8" t="str">
        <f>Data1!E7</f>
        <v>M3H42L26</v>
      </c>
      <c r="G8" t="str">
        <f>Data1!F7</f>
        <v>M4H55L37</v>
      </c>
      <c r="H8" t="str">
        <f>Data1!G7</f>
        <v>M5H67L47</v>
      </c>
      <c r="I8" t="str">
        <f>Data1!H7</f>
        <v>M6H75L57</v>
      </c>
      <c r="J8" t="str">
        <f>Data1!I7</f>
        <v>M7H80L62</v>
      </c>
      <c r="K8" t="str">
        <f>Data1!J7</f>
        <v>M8H78L61</v>
      </c>
      <c r="L8" t="str">
        <f>Data1!K7</f>
        <v>M9H71L53</v>
      </c>
      <c r="M8" t="str">
        <f>Data1!L7</f>
        <v>M10H59L43</v>
      </c>
      <c r="N8" t="str">
        <f>Data1!M7</f>
        <v>M11H48L34</v>
      </c>
      <c r="O8" t="str">
        <f>Data1!N7</f>
        <v>M12H36L24</v>
      </c>
      <c r="Q8">
        <f t="shared" si="1"/>
        <v>2</v>
      </c>
      <c r="R8">
        <f t="shared" si="2"/>
        <v>2</v>
      </c>
      <c r="S8">
        <f t="shared" si="3"/>
        <v>2</v>
      </c>
      <c r="T8">
        <f t="shared" si="4"/>
        <v>2</v>
      </c>
      <c r="U8">
        <f t="shared" si="5"/>
        <v>2</v>
      </c>
      <c r="V8">
        <f t="shared" si="6"/>
        <v>2</v>
      </c>
      <c r="W8">
        <f t="shared" si="7"/>
        <v>2</v>
      </c>
      <c r="X8">
        <f t="shared" si="8"/>
        <v>2</v>
      </c>
      <c r="Y8">
        <f t="shared" si="9"/>
        <v>2</v>
      </c>
      <c r="Z8">
        <f t="shared" si="10"/>
        <v>2</v>
      </c>
      <c r="AA8">
        <f t="shared" si="11"/>
        <v>2</v>
      </c>
      <c r="AB8">
        <f t="shared" si="12"/>
        <v>2</v>
      </c>
    </row>
    <row r="9" spans="2:28" x14ac:dyDescent="0.35">
      <c r="B9" t="str">
        <f>Data1!A8</f>
        <v>Charlotte</v>
      </c>
      <c r="C9" t="str">
        <f>Data1!B8</f>
        <v>North Carolina</v>
      </c>
      <c r="D9" t="str">
        <f>Data1!C8</f>
        <v>M1H51L30</v>
      </c>
      <c r="E9" t="str">
        <f>Data1!D8</f>
        <v>M2H55L33</v>
      </c>
      <c r="F9" t="str">
        <f>Data1!E8</f>
        <v>M3H63L39</v>
      </c>
      <c r="G9" t="str">
        <f>Data1!F8</f>
        <v>M4H72L47</v>
      </c>
      <c r="H9" t="str">
        <f>Data1!G8</f>
        <v>M5H79L56</v>
      </c>
      <c r="I9" t="str">
        <f>Data1!H8</f>
        <v>M6H86L65</v>
      </c>
      <c r="J9" t="str">
        <f>Data1!I8</f>
        <v>M7H89L68</v>
      </c>
      <c r="K9" t="str">
        <f>Data1!J8</f>
        <v>M8H88L67</v>
      </c>
      <c r="L9" t="str">
        <f>Data1!K8</f>
        <v>M9H81L60</v>
      </c>
      <c r="M9" t="str">
        <f>Data1!L8</f>
        <v>M10H72L49</v>
      </c>
      <c r="N9" t="str">
        <f>Data1!M8</f>
        <v>M11H62L39</v>
      </c>
      <c r="O9" t="str">
        <f>Data1!N8</f>
        <v>M12H53L32</v>
      </c>
      <c r="Q9">
        <f t="shared" si="1"/>
        <v>2</v>
      </c>
      <c r="R9">
        <f t="shared" si="2"/>
        <v>2</v>
      </c>
      <c r="S9">
        <f t="shared" si="3"/>
        <v>2</v>
      </c>
      <c r="T9">
        <f t="shared" si="4"/>
        <v>2</v>
      </c>
      <c r="U9">
        <f t="shared" si="5"/>
        <v>2</v>
      </c>
      <c r="V9">
        <f t="shared" si="6"/>
        <v>2</v>
      </c>
      <c r="W9">
        <f t="shared" si="7"/>
        <v>2</v>
      </c>
      <c r="X9">
        <f t="shared" si="8"/>
        <v>2</v>
      </c>
      <c r="Y9">
        <f t="shared" si="9"/>
        <v>2</v>
      </c>
      <c r="Z9">
        <f t="shared" si="10"/>
        <v>2</v>
      </c>
      <c r="AA9">
        <f t="shared" si="11"/>
        <v>2</v>
      </c>
      <c r="AB9">
        <f t="shared" si="12"/>
        <v>2</v>
      </c>
    </row>
    <row r="10" spans="2:28" x14ac:dyDescent="0.35">
      <c r="B10" t="str">
        <f>Data1!A9</f>
        <v>Chicago</v>
      </c>
      <c r="C10" t="str">
        <f>Data1!B9</f>
        <v>Illinois</v>
      </c>
      <c r="D10" t="str">
        <f>Data1!C9</f>
        <v>M1H31L17</v>
      </c>
      <c r="E10" t="str">
        <f>Data1!D9</f>
        <v>M2H35L20</v>
      </c>
      <c r="F10" t="str">
        <f>Data1!E9</f>
        <v>M3H47L29</v>
      </c>
      <c r="G10" t="str">
        <f>Data1!F9</f>
        <v>M4H59L39</v>
      </c>
      <c r="H10" t="str">
        <f>Data1!G9</f>
        <v>M5H70L48</v>
      </c>
      <c r="I10" t="str">
        <f>Data1!H9</f>
        <v>M6H80L58</v>
      </c>
      <c r="J10" t="str">
        <f>Data1!I9</f>
        <v>M7H84L64</v>
      </c>
      <c r="K10" t="str">
        <f>Data1!J9</f>
        <v>M8H82L63</v>
      </c>
      <c r="L10" t="str">
        <f>Data1!K9</f>
        <v>M9H75L54</v>
      </c>
      <c r="M10" t="str">
        <f>Data1!L9</f>
        <v>M10H62L43</v>
      </c>
      <c r="N10" t="str">
        <f>Data1!M9</f>
        <v>M11H48L32</v>
      </c>
      <c r="O10" t="str">
        <f>Data1!N9</f>
        <v>M12H35L21</v>
      </c>
      <c r="Q10">
        <f t="shared" si="1"/>
        <v>2</v>
      </c>
      <c r="R10">
        <f t="shared" si="2"/>
        <v>2</v>
      </c>
      <c r="S10">
        <f t="shared" si="3"/>
        <v>2</v>
      </c>
      <c r="T10">
        <f t="shared" si="4"/>
        <v>2</v>
      </c>
      <c r="U10">
        <f t="shared" si="5"/>
        <v>2</v>
      </c>
      <c r="V10">
        <f t="shared" si="6"/>
        <v>2</v>
      </c>
      <c r="W10">
        <f t="shared" si="7"/>
        <v>2</v>
      </c>
      <c r="X10">
        <f t="shared" si="8"/>
        <v>2</v>
      </c>
      <c r="Y10">
        <f t="shared" si="9"/>
        <v>2</v>
      </c>
      <c r="Z10">
        <f t="shared" si="10"/>
        <v>2</v>
      </c>
      <c r="AA10">
        <f t="shared" si="11"/>
        <v>2</v>
      </c>
      <c r="AB10">
        <f t="shared" si="12"/>
        <v>2</v>
      </c>
    </row>
    <row r="11" spans="2:28" x14ac:dyDescent="0.35">
      <c r="B11" t="str">
        <f>Data1!A10</f>
        <v>Cincinnati</v>
      </c>
      <c r="C11" t="str">
        <f>Data1!B10</f>
        <v>Ohio</v>
      </c>
      <c r="D11" t="str">
        <f>Data1!C10</f>
        <v>M1H40L22</v>
      </c>
      <c r="E11" t="str">
        <f>Data1!D10</f>
        <v>M2H45L25</v>
      </c>
      <c r="F11" t="str">
        <f>Data1!E10</f>
        <v>M3H55L33</v>
      </c>
      <c r="G11" t="str">
        <f>Data1!F10</f>
        <v>M4H66L42</v>
      </c>
      <c r="H11" t="str">
        <f>Data1!G10</f>
        <v>M5H75L52</v>
      </c>
      <c r="I11" t="str">
        <f>Data1!H10</f>
        <v>M6H83L61</v>
      </c>
      <c r="J11" t="str">
        <f>Data1!I10</f>
        <v>M7H87L65</v>
      </c>
      <c r="K11" t="str">
        <f>Data1!J10</f>
        <v>M8H86L63</v>
      </c>
      <c r="L11" t="str">
        <f>Data1!K10</f>
        <v>M9H79L55</v>
      </c>
      <c r="M11" t="str">
        <f>Data1!L10</f>
        <v>M10H68L43</v>
      </c>
      <c r="N11" t="str">
        <f>Data1!M10</f>
        <v>M11H56L34</v>
      </c>
      <c r="O11" t="str">
        <f>Data1!N10</f>
        <v>M12H43L26</v>
      </c>
      <c r="Q11">
        <f t="shared" si="1"/>
        <v>2</v>
      </c>
      <c r="R11">
        <f t="shared" si="2"/>
        <v>2</v>
      </c>
      <c r="S11">
        <f t="shared" si="3"/>
        <v>2</v>
      </c>
      <c r="T11">
        <f t="shared" si="4"/>
        <v>2</v>
      </c>
      <c r="U11">
        <f t="shared" si="5"/>
        <v>2</v>
      </c>
      <c r="V11">
        <f t="shared" si="6"/>
        <v>2</v>
      </c>
      <c r="W11">
        <f t="shared" si="7"/>
        <v>2</v>
      </c>
      <c r="X11">
        <f t="shared" si="8"/>
        <v>2</v>
      </c>
      <c r="Y11">
        <f t="shared" si="9"/>
        <v>2</v>
      </c>
      <c r="Z11">
        <f t="shared" si="10"/>
        <v>2</v>
      </c>
      <c r="AA11">
        <f t="shared" si="11"/>
        <v>2</v>
      </c>
      <c r="AB11">
        <f t="shared" si="12"/>
        <v>2</v>
      </c>
    </row>
    <row r="12" spans="2:28" x14ac:dyDescent="0.35">
      <c r="B12" t="str">
        <f>Data1!A11</f>
        <v>Cleveland</v>
      </c>
      <c r="C12" t="str">
        <f>Data1!B11</f>
        <v>Ohio</v>
      </c>
      <c r="D12" t="str">
        <f>Data1!C11</f>
        <v>M1H34L22</v>
      </c>
      <c r="E12" t="str">
        <f>Data1!D11</f>
        <v>M2H38L24</v>
      </c>
      <c r="F12" t="str">
        <f>Data1!E11</f>
        <v>M3H47L30</v>
      </c>
      <c r="G12" t="str">
        <f>Data1!F11</f>
        <v>M4H59L40</v>
      </c>
      <c r="H12" t="str">
        <f>Data1!G11</f>
        <v>M5H70L50</v>
      </c>
      <c r="I12" t="str">
        <f>Data1!H11</f>
        <v>M6H79L60</v>
      </c>
      <c r="J12" t="str">
        <f>Data1!I11</f>
        <v>M7H83L64</v>
      </c>
      <c r="K12" t="str">
        <f>Data1!J11</f>
        <v>M8H81L63</v>
      </c>
      <c r="L12" t="str">
        <f>Data1!K11</f>
        <v>M9H74L56</v>
      </c>
      <c r="M12" t="str">
        <f>Data1!L11</f>
        <v>M10H62L45</v>
      </c>
      <c r="N12" t="str">
        <f>Data1!M11</f>
        <v>M11H51L37</v>
      </c>
      <c r="O12" t="str">
        <f>Data1!N11</f>
        <v>M12H38L26</v>
      </c>
      <c r="Q12">
        <f t="shared" si="1"/>
        <v>2</v>
      </c>
      <c r="R12">
        <f t="shared" si="2"/>
        <v>2</v>
      </c>
      <c r="S12">
        <f t="shared" si="3"/>
        <v>2</v>
      </c>
      <c r="T12">
        <f t="shared" si="4"/>
        <v>2</v>
      </c>
      <c r="U12">
        <f t="shared" si="5"/>
        <v>2</v>
      </c>
      <c r="V12">
        <f t="shared" si="6"/>
        <v>2</v>
      </c>
      <c r="W12">
        <f t="shared" si="7"/>
        <v>2</v>
      </c>
      <c r="X12">
        <f t="shared" si="8"/>
        <v>2</v>
      </c>
      <c r="Y12">
        <f t="shared" si="9"/>
        <v>2</v>
      </c>
      <c r="Z12">
        <f t="shared" si="10"/>
        <v>2</v>
      </c>
      <c r="AA12">
        <f t="shared" si="11"/>
        <v>2</v>
      </c>
      <c r="AB12">
        <f t="shared" si="12"/>
        <v>2</v>
      </c>
    </row>
    <row r="13" spans="2:28" x14ac:dyDescent="0.35">
      <c r="B13" t="str">
        <f>Data1!A12</f>
        <v>Columbus</v>
      </c>
      <c r="C13" t="str">
        <f>Data1!B12</f>
        <v>Ohio</v>
      </c>
      <c r="D13" t="str">
        <f>Data1!C12</f>
        <v>M1H37L23</v>
      </c>
      <c r="E13" t="str">
        <f>Data1!D12</f>
        <v>M2H41L25</v>
      </c>
      <c r="F13" t="str">
        <f>Data1!E12</f>
        <v>M3H51L33</v>
      </c>
      <c r="G13" t="str">
        <f>Data1!F12</f>
        <v>M4H64L43</v>
      </c>
      <c r="H13" t="str">
        <f>Data1!G12</f>
        <v>M5H73L52</v>
      </c>
      <c r="I13" t="str">
        <f>Data1!H12</f>
        <v>M6H82L62</v>
      </c>
      <c r="J13" t="str">
        <f>Data1!I12</f>
        <v>M7H85L66</v>
      </c>
      <c r="K13" t="str">
        <f>Data1!J12</f>
        <v>M8H84L64</v>
      </c>
      <c r="L13" t="str">
        <f>Data1!K12</f>
        <v>M9H77L57</v>
      </c>
      <c r="M13" t="str">
        <f>Data1!L12</f>
        <v>M10H65L45</v>
      </c>
      <c r="N13" t="str">
        <f>Data1!M12</f>
        <v>M11H53L36</v>
      </c>
      <c r="O13" t="str">
        <f>Data1!N12</f>
        <v>M12H40L27</v>
      </c>
      <c r="Q13">
        <f t="shared" si="1"/>
        <v>2</v>
      </c>
      <c r="R13">
        <f t="shared" si="2"/>
        <v>2</v>
      </c>
      <c r="S13">
        <f t="shared" si="3"/>
        <v>2</v>
      </c>
      <c r="T13">
        <f t="shared" si="4"/>
        <v>2</v>
      </c>
      <c r="U13">
        <f t="shared" si="5"/>
        <v>2</v>
      </c>
      <c r="V13">
        <f t="shared" si="6"/>
        <v>2</v>
      </c>
      <c r="W13">
        <f t="shared" si="7"/>
        <v>2</v>
      </c>
      <c r="X13">
        <f t="shared" si="8"/>
        <v>2</v>
      </c>
      <c r="Y13">
        <f t="shared" si="9"/>
        <v>2</v>
      </c>
      <c r="Z13">
        <f t="shared" si="10"/>
        <v>2</v>
      </c>
      <c r="AA13">
        <f t="shared" si="11"/>
        <v>2</v>
      </c>
      <c r="AB13">
        <f t="shared" si="12"/>
        <v>2</v>
      </c>
    </row>
    <row r="14" spans="2:28" x14ac:dyDescent="0.35">
      <c r="B14" t="str">
        <f>Data1!A13</f>
        <v>Dallas</v>
      </c>
      <c r="C14" t="str">
        <f>Data1!B13</f>
        <v>Texas</v>
      </c>
      <c r="D14" t="str">
        <f>Data1!C13</f>
        <v>M1H57L37</v>
      </c>
      <c r="E14" t="str">
        <f>Data1!D13</f>
        <v>M2H61L41</v>
      </c>
      <c r="F14" t="str">
        <f>Data1!E13</f>
        <v>M3H69L49</v>
      </c>
      <c r="G14" t="str">
        <f>Data1!F13</f>
        <v>M4H77L56</v>
      </c>
      <c r="H14" t="str">
        <f>Data1!G13</f>
        <v>M5H84L65</v>
      </c>
      <c r="I14" t="str">
        <f>Data1!H13</f>
        <v>M6H92L73</v>
      </c>
      <c r="J14" t="str">
        <f>Data1!I13</f>
        <v>M7H96L77</v>
      </c>
      <c r="K14" t="str">
        <f>Data1!J13</f>
        <v>M8H96L77</v>
      </c>
      <c r="L14" t="str">
        <f>Data1!K13</f>
        <v>M9H89L69</v>
      </c>
      <c r="M14" t="str">
        <f>Data1!L13</f>
        <v>M10H79L58</v>
      </c>
      <c r="N14" t="str">
        <f>Data1!M13</f>
        <v>M11H67L48</v>
      </c>
      <c r="O14" t="str">
        <f>Data1!N13</f>
        <v>M12H58L39</v>
      </c>
      <c r="Q14">
        <f t="shared" si="1"/>
        <v>2</v>
      </c>
      <c r="R14">
        <f t="shared" si="2"/>
        <v>2</v>
      </c>
      <c r="S14">
        <f t="shared" si="3"/>
        <v>2</v>
      </c>
      <c r="T14">
        <f t="shared" si="4"/>
        <v>2</v>
      </c>
      <c r="U14">
        <f t="shared" si="5"/>
        <v>2</v>
      </c>
      <c r="V14">
        <f t="shared" si="6"/>
        <v>2</v>
      </c>
      <c r="W14">
        <f t="shared" si="7"/>
        <v>2</v>
      </c>
      <c r="X14">
        <f t="shared" si="8"/>
        <v>2</v>
      </c>
      <c r="Y14">
        <f t="shared" si="9"/>
        <v>2</v>
      </c>
      <c r="Z14">
        <f t="shared" si="10"/>
        <v>2</v>
      </c>
      <c r="AA14">
        <f t="shared" si="11"/>
        <v>2</v>
      </c>
      <c r="AB14">
        <f t="shared" si="12"/>
        <v>2</v>
      </c>
    </row>
    <row r="15" spans="2:28" x14ac:dyDescent="0.35">
      <c r="B15" t="str">
        <f>Data1!A14</f>
        <v>Denver</v>
      </c>
      <c r="C15" t="str">
        <f>Data1!B14</f>
        <v>Colorado</v>
      </c>
      <c r="D15" t="str">
        <f>Data1!C14</f>
        <v>M1H45L17</v>
      </c>
      <c r="E15" t="str">
        <f>Data1!D14</f>
        <v>M2H46L20</v>
      </c>
      <c r="F15" t="str">
        <f>Data1!E14</f>
        <v>M3H54L26</v>
      </c>
      <c r="G15" t="str">
        <f>Data1!F14</f>
        <v>M4H61L34</v>
      </c>
      <c r="H15" t="str">
        <f>Data1!G14</f>
        <v>M5H71L44</v>
      </c>
      <c r="I15" t="str">
        <f>Data1!H14</f>
        <v>M6H81L53</v>
      </c>
      <c r="J15" t="str">
        <f>Data1!I14</f>
        <v>M7H88L59</v>
      </c>
      <c r="K15" t="str">
        <f>Data1!J14</f>
        <v>M8H86L57</v>
      </c>
      <c r="L15" t="str">
        <f>Data1!K14</f>
        <v>M9H77L48</v>
      </c>
      <c r="M15" t="str">
        <f>Data1!L14</f>
        <v>M10H65L36</v>
      </c>
      <c r="N15" t="str">
        <f>Data1!M14</f>
        <v>M11H52L25</v>
      </c>
      <c r="O15" t="str">
        <f>Data1!N14</f>
        <v>M12H43L17</v>
      </c>
      <c r="Q15">
        <f t="shared" si="1"/>
        <v>2</v>
      </c>
      <c r="R15">
        <f t="shared" si="2"/>
        <v>2</v>
      </c>
      <c r="S15">
        <f t="shared" si="3"/>
        <v>2</v>
      </c>
      <c r="T15">
        <f t="shared" si="4"/>
        <v>2</v>
      </c>
      <c r="U15">
        <f t="shared" si="5"/>
        <v>2</v>
      </c>
      <c r="V15">
        <f t="shared" si="6"/>
        <v>2</v>
      </c>
      <c r="W15">
        <f t="shared" si="7"/>
        <v>2</v>
      </c>
      <c r="X15">
        <f t="shared" si="8"/>
        <v>2</v>
      </c>
      <c r="Y15">
        <f t="shared" si="9"/>
        <v>2</v>
      </c>
      <c r="Z15">
        <f t="shared" si="10"/>
        <v>2</v>
      </c>
      <c r="AA15">
        <f t="shared" si="11"/>
        <v>2</v>
      </c>
      <c r="AB15">
        <f t="shared" si="12"/>
        <v>2</v>
      </c>
    </row>
    <row r="16" spans="2:28" x14ac:dyDescent="0.35">
      <c r="B16" t="str">
        <f>Data1!A15</f>
        <v>Detroit</v>
      </c>
      <c r="C16" t="str">
        <f>Data1!B15</f>
        <v>Michigan</v>
      </c>
      <c r="D16" t="str">
        <f>Data1!C15</f>
        <v>M1H32L19</v>
      </c>
      <c r="E16" t="str">
        <f>Data1!D15</f>
        <v>M2H35L21</v>
      </c>
      <c r="F16" t="str">
        <f>Data1!E15</f>
        <v>M3H46L29</v>
      </c>
      <c r="G16" t="str">
        <f>Data1!F15</f>
        <v>M4H59L39</v>
      </c>
      <c r="H16" t="str">
        <f>Data1!G15</f>
        <v>M5H70L49</v>
      </c>
      <c r="I16" t="str">
        <f>Data1!H15</f>
        <v>M6H79L60</v>
      </c>
      <c r="J16" t="str">
        <f>Data1!I15</f>
        <v>M7H83L64</v>
      </c>
      <c r="K16" t="str">
        <f>Data1!J15</f>
        <v>M8H81L63</v>
      </c>
      <c r="L16" t="str">
        <f>Data1!K15</f>
        <v>M9H74L55</v>
      </c>
      <c r="M16" t="str">
        <f>Data1!L15</f>
        <v>M10H62L43</v>
      </c>
      <c r="N16" t="str">
        <f>Data1!M15</f>
        <v>M11H49L34</v>
      </c>
      <c r="O16" t="str">
        <f>Data1!N15</f>
        <v>M12H36L24</v>
      </c>
      <c r="Q16">
        <f t="shared" si="1"/>
        <v>2</v>
      </c>
      <c r="R16">
        <f t="shared" si="2"/>
        <v>2</v>
      </c>
      <c r="S16">
        <f t="shared" si="3"/>
        <v>2</v>
      </c>
      <c r="T16">
        <f t="shared" si="4"/>
        <v>2</v>
      </c>
      <c r="U16">
        <f t="shared" si="5"/>
        <v>2</v>
      </c>
      <c r="V16">
        <f t="shared" si="6"/>
        <v>2</v>
      </c>
      <c r="W16">
        <f t="shared" si="7"/>
        <v>2</v>
      </c>
      <c r="X16">
        <f t="shared" si="8"/>
        <v>2</v>
      </c>
      <c r="Y16">
        <f t="shared" si="9"/>
        <v>2</v>
      </c>
      <c r="Z16">
        <f t="shared" si="10"/>
        <v>2</v>
      </c>
      <c r="AA16">
        <f t="shared" si="11"/>
        <v>2</v>
      </c>
      <c r="AB16">
        <f t="shared" si="12"/>
        <v>2</v>
      </c>
    </row>
    <row r="17" spans="2:28" x14ac:dyDescent="0.35">
      <c r="B17" t="str">
        <f>Data1!A16</f>
        <v>Hartford</v>
      </c>
      <c r="C17" t="str">
        <f>Data1!B16</f>
        <v>Connecticut</v>
      </c>
      <c r="D17" t="str">
        <f>Data1!C16</f>
        <v>M1H35L18</v>
      </c>
      <c r="E17" t="str">
        <f>Data1!D16</f>
        <v>M2H39L21</v>
      </c>
      <c r="F17" t="str">
        <f>Data1!E16</f>
        <v>M3H48L28</v>
      </c>
      <c r="G17" t="str">
        <f>Data1!F16</f>
        <v>M4H61L38</v>
      </c>
      <c r="H17" t="str">
        <f>Data1!G16</f>
        <v>M5H71L48</v>
      </c>
      <c r="I17" t="str">
        <f>Data1!H16</f>
        <v>M6H80L57</v>
      </c>
      <c r="J17" t="str">
        <f>Data1!I16</f>
        <v>M7H85L63</v>
      </c>
      <c r="K17" t="str">
        <f>Data1!J16</f>
        <v>M8H83L61</v>
      </c>
      <c r="L17" t="str">
        <f>Data1!K16</f>
        <v>M9H75L53</v>
      </c>
      <c r="M17" t="str">
        <f>Data1!L16</f>
        <v>M10H63L41</v>
      </c>
      <c r="N17" t="str">
        <f>Data1!M16</f>
        <v>M11H52L33</v>
      </c>
      <c r="O17" t="str">
        <f>Data1!N16</f>
        <v>M12H40L23</v>
      </c>
      <c r="Q17">
        <f t="shared" si="1"/>
        <v>2</v>
      </c>
      <c r="R17">
        <f t="shared" si="2"/>
        <v>2</v>
      </c>
      <c r="S17">
        <f t="shared" si="3"/>
        <v>2</v>
      </c>
      <c r="T17">
        <f t="shared" si="4"/>
        <v>2</v>
      </c>
      <c r="U17">
        <f t="shared" si="5"/>
        <v>2</v>
      </c>
      <c r="V17">
        <f t="shared" si="6"/>
        <v>2</v>
      </c>
      <c r="W17">
        <f t="shared" si="7"/>
        <v>2</v>
      </c>
      <c r="X17">
        <f t="shared" si="8"/>
        <v>2</v>
      </c>
      <c r="Y17">
        <f t="shared" si="9"/>
        <v>2</v>
      </c>
      <c r="Z17">
        <f t="shared" si="10"/>
        <v>2</v>
      </c>
      <c r="AA17">
        <f t="shared" si="11"/>
        <v>2</v>
      </c>
      <c r="AB17">
        <f t="shared" si="12"/>
        <v>2</v>
      </c>
    </row>
    <row r="18" spans="2:28" x14ac:dyDescent="0.35">
      <c r="B18" t="str">
        <f>Data1!A17</f>
        <v>Houston</v>
      </c>
      <c r="C18" t="str">
        <f>Data1!B17</f>
        <v>Texas</v>
      </c>
      <c r="D18" t="str">
        <f>Data1!C17</f>
        <v>M1H63L43</v>
      </c>
      <c r="E18" t="str">
        <f>Data1!D17</f>
        <v>M2H66L47</v>
      </c>
      <c r="F18" t="str">
        <f>Data1!E17</f>
        <v>M3H73L53</v>
      </c>
      <c r="G18" t="str">
        <f>Data1!F17</f>
        <v>M4H80L59</v>
      </c>
      <c r="H18" t="str">
        <f>Data1!G17</f>
        <v>M5H86L68</v>
      </c>
      <c r="I18" t="str">
        <f>Data1!H17</f>
        <v>M6H91L73</v>
      </c>
      <c r="J18" t="str">
        <f>Data1!I17</f>
        <v>M7H94L75</v>
      </c>
      <c r="K18" t="str">
        <f>Data1!J17</f>
        <v>M8H95L75</v>
      </c>
      <c r="L18" t="str">
        <f>Data1!K17</f>
        <v>M9H90L70</v>
      </c>
      <c r="M18" t="str">
        <f>Data1!L17</f>
        <v>M10H82L61</v>
      </c>
      <c r="N18" t="str">
        <f>Data1!M17</f>
        <v>M11H73L52</v>
      </c>
      <c r="O18" t="str">
        <f>Data1!N17</f>
        <v>M12H64L45</v>
      </c>
      <c r="Q18">
        <f t="shared" si="1"/>
        <v>2</v>
      </c>
      <c r="R18">
        <f t="shared" si="2"/>
        <v>2</v>
      </c>
      <c r="S18">
        <f t="shared" si="3"/>
        <v>2</v>
      </c>
      <c r="T18">
        <f t="shared" si="4"/>
        <v>2</v>
      </c>
      <c r="U18">
        <f t="shared" si="5"/>
        <v>2</v>
      </c>
      <c r="V18">
        <f t="shared" si="6"/>
        <v>2</v>
      </c>
      <c r="W18">
        <f t="shared" si="7"/>
        <v>2</v>
      </c>
      <c r="X18">
        <f t="shared" si="8"/>
        <v>2</v>
      </c>
      <c r="Y18">
        <f t="shared" si="9"/>
        <v>2</v>
      </c>
      <c r="Z18">
        <f t="shared" si="10"/>
        <v>2</v>
      </c>
      <c r="AA18">
        <f t="shared" si="11"/>
        <v>2</v>
      </c>
      <c r="AB18">
        <f t="shared" si="12"/>
        <v>2</v>
      </c>
    </row>
    <row r="19" spans="2:28" x14ac:dyDescent="0.35">
      <c r="B19" t="str">
        <f>Data1!A18</f>
        <v>Indianapolis</v>
      </c>
      <c r="C19" t="str">
        <f>Data1!B18</f>
        <v>Indiana</v>
      </c>
      <c r="D19" t="str">
        <f>Data1!C18</f>
        <v>M1H36L21</v>
      </c>
      <c r="E19" t="str">
        <f>Data1!D18</f>
        <v>M2H40L24</v>
      </c>
      <c r="F19" t="str">
        <f>Data1!E18</f>
        <v>M3H52L33</v>
      </c>
      <c r="G19" t="str">
        <f>Data1!F18</f>
        <v>M4H63L43</v>
      </c>
      <c r="H19" t="str">
        <f>Data1!G18</f>
        <v>M5H73L53</v>
      </c>
      <c r="I19" t="str">
        <f>Data1!H18</f>
        <v>M6H82L62</v>
      </c>
      <c r="J19" t="str">
        <f>Data1!I18</f>
        <v>M7H85L66</v>
      </c>
      <c r="K19" t="str">
        <f>Data1!J18</f>
        <v>M8H84L64</v>
      </c>
      <c r="L19" t="str">
        <f>Data1!K18</f>
        <v>M9H78L56</v>
      </c>
      <c r="M19" t="str">
        <f>Data1!L18</f>
        <v>M10H65L45</v>
      </c>
      <c r="N19" t="str">
        <f>Data1!M18</f>
        <v>M11H52L35</v>
      </c>
      <c r="O19" t="str">
        <f>Data1!N18</f>
        <v>M12H39L24</v>
      </c>
      <c r="Q19">
        <f t="shared" si="1"/>
        <v>2</v>
      </c>
      <c r="R19">
        <f t="shared" si="2"/>
        <v>2</v>
      </c>
      <c r="S19">
        <f t="shared" si="3"/>
        <v>2</v>
      </c>
      <c r="T19">
        <f t="shared" si="4"/>
        <v>2</v>
      </c>
      <c r="U19">
        <f t="shared" si="5"/>
        <v>2</v>
      </c>
      <c r="V19">
        <f t="shared" si="6"/>
        <v>2</v>
      </c>
      <c r="W19">
        <f t="shared" si="7"/>
        <v>2</v>
      </c>
      <c r="X19">
        <f t="shared" si="8"/>
        <v>2</v>
      </c>
      <c r="Y19">
        <f t="shared" si="9"/>
        <v>2</v>
      </c>
      <c r="Z19">
        <f t="shared" si="10"/>
        <v>2</v>
      </c>
      <c r="AA19">
        <f t="shared" si="11"/>
        <v>2</v>
      </c>
      <c r="AB19">
        <f t="shared" si="12"/>
        <v>2</v>
      </c>
    </row>
    <row r="20" spans="2:28" x14ac:dyDescent="0.35">
      <c r="B20" t="str">
        <f>Data1!A19</f>
        <v>Jacksonville</v>
      </c>
      <c r="C20" t="str">
        <f>Data1!B19</f>
        <v>Florida</v>
      </c>
      <c r="D20" t="str">
        <f>Data1!C19</f>
        <v>M1H65L41</v>
      </c>
      <c r="E20" t="str">
        <f>Data1!D19</f>
        <v>M2H68L45</v>
      </c>
      <c r="F20" t="str">
        <f>Data1!E19</f>
        <v>M3H74L50</v>
      </c>
      <c r="G20" t="str">
        <f>Data1!F19</f>
        <v>M4H79L55</v>
      </c>
      <c r="H20" t="str">
        <f>Data1!G19</f>
        <v>M5H86L63</v>
      </c>
      <c r="I20" t="str">
        <f>Data1!H19</f>
        <v>M6H90L70</v>
      </c>
      <c r="J20" t="str">
        <f>Data1!I19</f>
        <v>M7H92L73</v>
      </c>
      <c r="K20" t="str">
        <f>Data1!J19</f>
        <v>M8H91L73</v>
      </c>
      <c r="L20" t="str">
        <f>Data1!K19</f>
        <v>M9H87L70</v>
      </c>
      <c r="M20" t="str">
        <f>Data1!L19</f>
        <v>M10H80L61</v>
      </c>
      <c r="N20" t="str">
        <f>Data1!M19</f>
        <v>M11H74L51</v>
      </c>
      <c r="O20" t="str">
        <f>Data1!N19</f>
        <v>M12H67L44</v>
      </c>
      <c r="Q20">
        <f t="shared" si="1"/>
        <v>2</v>
      </c>
      <c r="R20">
        <f t="shared" si="2"/>
        <v>2</v>
      </c>
      <c r="S20">
        <f t="shared" si="3"/>
        <v>2</v>
      </c>
      <c r="T20">
        <f t="shared" si="4"/>
        <v>2</v>
      </c>
      <c r="U20">
        <f t="shared" si="5"/>
        <v>2</v>
      </c>
      <c r="V20">
        <f t="shared" si="6"/>
        <v>2</v>
      </c>
      <c r="W20">
        <f t="shared" si="7"/>
        <v>2</v>
      </c>
      <c r="X20">
        <f t="shared" si="8"/>
        <v>2</v>
      </c>
      <c r="Y20">
        <f t="shared" si="9"/>
        <v>2</v>
      </c>
      <c r="Z20">
        <f t="shared" si="10"/>
        <v>2</v>
      </c>
      <c r="AA20">
        <f t="shared" si="11"/>
        <v>2</v>
      </c>
      <c r="AB20">
        <f t="shared" si="12"/>
        <v>2</v>
      </c>
    </row>
    <row r="21" spans="2:28" x14ac:dyDescent="0.35">
      <c r="B21" t="str">
        <f>Data1!A20</f>
        <v>Kansas City</v>
      </c>
      <c r="C21" t="str">
        <f>Data1!B20</f>
        <v>Missouri</v>
      </c>
      <c r="D21" t="str">
        <f>Data1!C20</f>
        <v>M1H40L22</v>
      </c>
      <c r="E21" t="str">
        <f>Data1!D20</f>
        <v>M2H45L26</v>
      </c>
      <c r="F21" t="str">
        <f>Data1!E20</f>
        <v>M3H56L36</v>
      </c>
      <c r="G21" t="str">
        <f>Data1!F20</f>
        <v>M4H67L47</v>
      </c>
      <c r="H21" t="str">
        <f>Data1!G20</f>
        <v>M5H76L57</v>
      </c>
      <c r="I21" t="str">
        <f>Data1!H20</f>
        <v>M6H85L67</v>
      </c>
      <c r="J21" t="str">
        <f>Data1!I20</f>
        <v>M7H90L72</v>
      </c>
      <c r="K21" t="str">
        <f>Data1!J20</f>
        <v>M8H89L70</v>
      </c>
      <c r="L21" t="str">
        <f>Data1!K20</f>
        <v>M9H80L61</v>
      </c>
      <c r="M21" t="str">
        <f>Data1!L20</f>
        <v>M10H68L49</v>
      </c>
      <c r="N21" t="str">
        <f>Data1!M20</f>
        <v>M11H54L37</v>
      </c>
      <c r="O21" t="str">
        <f>Data1!N20</f>
        <v>M12H42L26</v>
      </c>
      <c r="Q21">
        <f t="shared" si="1"/>
        <v>2</v>
      </c>
      <c r="R21">
        <f t="shared" si="2"/>
        <v>2</v>
      </c>
      <c r="S21">
        <f t="shared" si="3"/>
        <v>2</v>
      </c>
      <c r="T21">
        <f t="shared" si="4"/>
        <v>2</v>
      </c>
      <c r="U21">
        <f t="shared" si="5"/>
        <v>2</v>
      </c>
      <c r="V21">
        <f t="shared" si="6"/>
        <v>2</v>
      </c>
      <c r="W21">
        <f t="shared" si="7"/>
        <v>2</v>
      </c>
      <c r="X21">
        <f t="shared" si="8"/>
        <v>2</v>
      </c>
      <c r="Y21">
        <f t="shared" si="9"/>
        <v>2</v>
      </c>
      <c r="Z21">
        <f t="shared" si="10"/>
        <v>2</v>
      </c>
      <c r="AA21">
        <f t="shared" si="11"/>
        <v>2</v>
      </c>
      <c r="AB21">
        <f t="shared" si="12"/>
        <v>2</v>
      </c>
    </row>
    <row r="22" spans="2:28" x14ac:dyDescent="0.35">
      <c r="B22" t="str">
        <f>Data1!A21</f>
        <v>Las Vegas</v>
      </c>
      <c r="C22" t="str">
        <f>Data1!B21</f>
        <v>Nevada</v>
      </c>
      <c r="D22" t="str">
        <f>Data1!C21</f>
        <v>M1H58L39</v>
      </c>
      <c r="E22" t="str">
        <f>Data1!D21</f>
        <v>M2H63L43</v>
      </c>
      <c r="F22" t="str">
        <f>Data1!E21</f>
        <v>M3H70L49</v>
      </c>
      <c r="G22" t="str">
        <f>Data1!F21</f>
        <v>M4H78L56</v>
      </c>
      <c r="H22" t="str">
        <f>Data1!G21</f>
        <v>M5H89L66</v>
      </c>
      <c r="I22" t="str">
        <f>Data1!H21</f>
        <v>M6H99L75</v>
      </c>
      <c r="J22" t="str">
        <f>Data1!I21</f>
        <v>M7H104L81</v>
      </c>
      <c r="K22" t="str">
        <f>Data1!J21</f>
        <v>M8H102L79</v>
      </c>
      <c r="L22" t="str">
        <f>Data1!K21</f>
        <v>M9H94L71</v>
      </c>
      <c r="M22" t="str">
        <f>Data1!L21</f>
        <v>M10H81L59</v>
      </c>
      <c r="N22" t="str">
        <f>Data1!M21</f>
        <v>M11H66L47</v>
      </c>
      <c r="O22" t="str">
        <f>Data1!N21</f>
        <v>M12H57L39</v>
      </c>
      <c r="Q22">
        <f t="shared" si="1"/>
        <v>2</v>
      </c>
      <c r="R22">
        <f t="shared" si="2"/>
        <v>2</v>
      </c>
      <c r="S22">
        <f t="shared" si="3"/>
        <v>2</v>
      </c>
      <c r="T22">
        <f t="shared" si="4"/>
        <v>2</v>
      </c>
      <c r="U22">
        <f t="shared" si="5"/>
        <v>2</v>
      </c>
      <c r="V22">
        <f t="shared" si="6"/>
        <v>2</v>
      </c>
      <c r="W22">
        <f t="shared" si="7"/>
        <v>2</v>
      </c>
      <c r="X22">
        <f t="shared" si="8"/>
        <v>2</v>
      </c>
      <c r="Y22">
        <f t="shared" si="9"/>
        <v>2</v>
      </c>
      <c r="Z22">
        <f t="shared" si="10"/>
        <v>2</v>
      </c>
      <c r="AA22">
        <f t="shared" si="11"/>
        <v>2</v>
      </c>
      <c r="AB22">
        <f t="shared" si="12"/>
        <v>2</v>
      </c>
    </row>
    <row r="23" spans="2:28" x14ac:dyDescent="0.35">
      <c r="B23" t="str">
        <f>Data1!A22</f>
        <v>Los Angeles</v>
      </c>
      <c r="C23" t="str">
        <f>Data1!B22</f>
        <v>California</v>
      </c>
      <c r="D23" t="str">
        <f>Data1!C22</f>
        <v>M1H68L48</v>
      </c>
      <c r="E23" t="str">
        <f>Data1!D22</f>
        <v>M2H69L49</v>
      </c>
      <c r="F23" t="str">
        <f>Data1!E22</f>
        <v>M3H70L51</v>
      </c>
      <c r="G23" t="str">
        <f>Data1!F22</f>
        <v>M4H73L54</v>
      </c>
      <c r="H23" t="str">
        <f>Data1!G22</f>
        <v>M5H75L57</v>
      </c>
      <c r="I23" t="str">
        <f>Data1!H22</f>
        <v>M6H78L60</v>
      </c>
      <c r="J23" t="str">
        <f>Data1!I22</f>
        <v>M7H83L64</v>
      </c>
      <c r="K23" t="str">
        <f>Data1!J22</f>
        <v>M8H84L64</v>
      </c>
      <c r="L23" t="str">
        <f>Data1!K22</f>
        <v>M9H83L63</v>
      </c>
      <c r="M23" t="str">
        <f>Data1!L22</f>
        <v>M10H79L59</v>
      </c>
      <c r="N23" t="str">
        <f>Data1!M22</f>
        <v>M11H73L52</v>
      </c>
      <c r="O23" t="str">
        <f>Data1!N22</f>
        <v>M12H68L48</v>
      </c>
      <c r="Q23">
        <f t="shared" si="1"/>
        <v>2</v>
      </c>
      <c r="R23">
        <f t="shared" si="2"/>
        <v>2</v>
      </c>
      <c r="S23">
        <f t="shared" si="3"/>
        <v>2</v>
      </c>
      <c r="T23">
        <f t="shared" si="4"/>
        <v>2</v>
      </c>
      <c r="U23">
        <f t="shared" si="5"/>
        <v>2</v>
      </c>
      <c r="V23">
        <f t="shared" si="6"/>
        <v>2</v>
      </c>
      <c r="W23">
        <f t="shared" si="7"/>
        <v>2</v>
      </c>
      <c r="X23">
        <f t="shared" si="8"/>
        <v>2</v>
      </c>
      <c r="Y23">
        <f t="shared" si="9"/>
        <v>2</v>
      </c>
      <c r="Z23">
        <f t="shared" si="10"/>
        <v>2</v>
      </c>
      <c r="AA23">
        <f t="shared" si="11"/>
        <v>2</v>
      </c>
      <c r="AB23">
        <f t="shared" si="12"/>
        <v>2</v>
      </c>
    </row>
    <row r="24" spans="2:28" x14ac:dyDescent="0.35">
      <c r="B24" t="str">
        <f>Data1!A23</f>
        <v>Louisville</v>
      </c>
      <c r="C24" t="str">
        <f>Data1!B23</f>
        <v>Kentucky</v>
      </c>
      <c r="D24" t="str">
        <f>Data1!C23</f>
        <v>M1H43L27</v>
      </c>
      <c r="E24" t="str">
        <f>Data1!D23</f>
        <v>M2H48L30</v>
      </c>
      <c r="F24" t="str">
        <f>Data1!E23</f>
        <v>M3H58L38</v>
      </c>
      <c r="G24" t="str">
        <f>Data1!F23</f>
        <v>M4H69L47</v>
      </c>
      <c r="H24" t="str">
        <f>Data1!G23</f>
        <v>M5H77L57</v>
      </c>
      <c r="I24" t="str">
        <f>Data1!H23</f>
        <v>M6H85L66</v>
      </c>
      <c r="J24" t="str">
        <f>Data1!I23</f>
        <v>M7H89L70</v>
      </c>
      <c r="K24" t="str">
        <f>Data1!J23</f>
        <v>M8H88L69</v>
      </c>
      <c r="L24" t="str">
        <f>Data1!K23</f>
        <v>M9H82L61</v>
      </c>
      <c r="M24" t="str">
        <f>Data1!L23</f>
        <v>M10H70L49</v>
      </c>
      <c r="N24" t="str">
        <f>Data1!M23</f>
        <v>M11H58L40</v>
      </c>
      <c r="O24" t="str">
        <f>Data1!N23</f>
        <v>M12H46L30</v>
      </c>
      <c r="Q24">
        <f t="shared" si="1"/>
        <v>2</v>
      </c>
      <c r="R24">
        <f t="shared" si="2"/>
        <v>2</v>
      </c>
      <c r="S24">
        <f t="shared" si="3"/>
        <v>2</v>
      </c>
      <c r="T24">
        <f t="shared" si="4"/>
        <v>2</v>
      </c>
      <c r="U24">
        <f t="shared" si="5"/>
        <v>2</v>
      </c>
      <c r="V24">
        <f t="shared" si="6"/>
        <v>2</v>
      </c>
      <c r="W24">
        <f t="shared" si="7"/>
        <v>2</v>
      </c>
      <c r="X24">
        <f t="shared" si="8"/>
        <v>2</v>
      </c>
      <c r="Y24">
        <f t="shared" si="9"/>
        <v>2</v>
      </c>
      <c r="Z24">
        <f t="shared" si="10"/>
        <v>2</v>
      </c>
      <c r="AA24">
        <f t="shared" si="11"/>
        <v>2</v>
      </c>
      <c r="AB24">
        <f t="shared" si="12"/>
        <v>2</v>
      </c>
    </row>
    <row r="25" spans="2:28" x14ac:dyDescent="0.35">
      <c r="B25" t="str">
        <f>Data1!A24</f>
        <v>Memphis</v>
      </c>
      <c r="C25" t="str">
        <f>Data1!B24</f>
        <v>Tennessee</v>
      </c>
      <c r="D25" t="str">
        <f>Data1!C24</f>
        <v>M1H50L33</v>
      </c>
      <c r="E25" t="str">
        <f>Data1!D24</f>
        <v>M2H55L36</v>
      </c>
      <c r="F25" t="str">
        <f>Data1!E24</f>
        <v>M3H64L44</v>
      </c>
      <c r="G25" t="str">
        <f>Data1!F24</f>
        <v>M4H73L53</v>
      </c>
      <c r="H25" t="str">
        <f>Data1!G24</f>
        <v>M5H81L62</v>
      </c>
      <c r="I25" t="str">
        <f>Data1!H24</f>
        <v>M6H89L70</v>
      </c>
      <c r="J25" t="str">
        <f>Data1!I24</f>
        <v>M7H92L74</v>
      </c>
      <c r="K25" t="str">
        <f>Data1!J24</f>
        <v>M8H91L73</v>
      </c>
      <c r="L25" t="str">
        <f>Data1!K24</f>
        <v>M9H85L65</v>
      </c>
      <c r="M25" t="str">
        <f>Data1!L24</f>
        <v>M10H74L54</v>
      </c>
      <c r="N25" t="str">
        <f>Data1!M24</f>
        <v>M11H63L44</v>
      </c>
      <c r="O25" t="str">
        <f>Data1!N24</f>
        <v>M12H52L35</v>
      </c>
      <c r="Q25">
        <f t="shared" si="1"/>
        <v>2</v>
      </c>
      <c r="R25">
        <f t="shared" si="2"/>
        <v>2</v>
      </c>
      <c r="S25">
        <f t="shared" si="3"/>
        <v>2</v>
      </c>
      <c r="T25">
        <f t="shared" si="4"/>
        <v>2</v>
      </c>
      <c r="U25">
        <f t="shared" si="5"/>
        <v>2</v>
      </c>
      <c r="V25">
        <f t="shared" si="6"/>
        <v>2</v>
      </c>
      <c r="W25">
        <f t="shared" si="7"/>
        <v>2</v>
      </c>
      <c r="X25">
        <f t="shared" si="8"/>
        <v>2</v>
      </c>
      <c r="Y25">
        <f t="shared" si="9"/>
        <v>2</v>
      </c>
      <c r="Z25">
        <f t="shared" si="10"/>
        <v>2</v>
      </c>
      <c r="AA25">
        <f t="shared" si="11"/>
        <v>2</v>
      </c>
      <c r="AB25">
        <f t="shared" si="12"/>
        <v>2</v>
      </c>
    </row>
    <row r="26" spans="2:28" x14ac:dyDescent="0.35">
      <c r="B26" t="str">
        <f>Data1!A25</f>
        <v>Miami</v>
      </c>
      <c r="C26" t="str">
        <f>Data1!B25</f>
        <v>Florida</v>
      </c>
      <c r="D26" t="str">
        <f>Data1!C25</f>
        <v>M1H76L60</v>
      </c>
      <c r="E26" t="str">
        <f>Data1!D25</f>
        <v>M2H78L62</v>
      </c>
      <c r="F26" t="str">
        <f>Data1!E25</f>
        <v>M3H80L65</v>
      </c>
      <c r="G26" t="str">
        <f>Data1!F25</f>
        <v>M4H83L68</v>
      </c>
      <c r="H26" t="str">
        <f>Data1!G25</f>
        <v>M5H87L73</v>
      </c>
      <c r="I26" t="str">
        <f>Data1!H25</f>
        <v>M6H90L76</v>
      </c>
      <c r="J26" t="str">
        <f>Data1!I25</f>
        <v>M7H91L77</v>
      </c>
      <c r="K26" t="str">
        <f>Data1!J25</f>
        <v>M8H91L77</v>
      </c>
      <c r="L26" t="str">
        <f>Data1!K25</f>
        <v>M9H89L77</v>
      </c>
      <c r="M26" t="str">
        <f>Data1!L25</f>
        <v>M10H86L74</v>
      </c>
      <c r="N26" t="str">
        <f>Data1!M25</f>
        <v>M11H82L68</v>
      </c>
      <c r="O26" t="str">
        <f>Data1!N25</f>
        <v>M12H78L63</v>
      </c>
      <c r="Q26">
        <f t="shared" si="1"/>
        <v>2</v>
      </c>
      <c r="R26">
        <f t="shared" si="2"/>
        <v>2</v>
      </c>
      <c r="S26">
        <f t="shared" si="3"/>
        <v>2</v>
      </c>
      <c r="T26">
        <f t="shared" si="4"/>
        <v>2</v>
      </c>
      <c r="U26">
        <f t="shared" si="5"/>
        <v>2</v>
      </c>
      <c r="V26">
        <f t="shared" si="6"/>
        <v>2</v>
      </c>
      <c r="W26">
        <f t="shared" si="7"/>
        <v>2</v>
      </c>
      <c r="X26">
        <f t="shared" si="8"/>
        <v>2</v>
      </c>
      <c r="Y26">
        <f t="shared" si="9"/>
        <v>2</v>
      </c>
      <c r="Z26">
        <f t="shared" si="10"/>
        <v>2</v>
      </c>
      <c r="AA26">
        <f t="shared" si="11"/>
        <v>2</v>
      </c>
      <c r="AB26">
        <f t="shared" si="12"/>
        <v>2</v>
      </c>
    </row>
    <row r="27" spans="2:28" x14ac:dyDescent="0.35">
      <c r="B27" t="str">
        <f>Data1!A26</f>
        <v>Milwaukee</v>
      </c>
      <c r="C27" t="str">
        <f>Data1!B26</f>
        <v>Wisconsin</v>
      </c>
      <c r="D27" t="str">
        <f>Data1!C26</f>
        <v>M1H29L16</v>
      </c>
      <c r="E27" t="str">
        <f>Data1!D26</f>
        <v>M2H33L19</v>
      </c>
      <c r="F27" t="str">
        <f>Data1!E26</f>
        <v>M3H42L28</v>
      </c>
      <c r="G27" t="str">
        <f>Data1!F26</f>
        <v>M4H54L37</v>
      </c>
      <c r="H27" t="str">
        <f>Data1!G26</f>
        <v>M5H65L47</v>
      </c>
      <c r="I27" t="str">
        <f>Data1!H26</f>
        <v>M6H75L57</v>
      </c>
      <c r="J27" t="str">
        <f>Data1!I26</f>
        <v>M7H80L64</v>
      </c>
      <c r="K27" t="str">
        <f>Data1!J26</f>
        <v>M8H79L63</v>
      </c>
      <c r="L27" t="str">
        <f>Data1!K26</f>
        <v>M9H71L55</v>
      </c>
      <c r="M27" t="str">
        <f>Data1!L26</f>
        <v>M10H59L43</v>
      </c>
      <c r="N27" t="str">
        <f>Data1!M26</f>
        <v>M11H46L32</v>
      </c>
      <c r="O27" t="str">
        <f>Data1!N26</f>
        <v>M12H33L20</v>
      </c>
      <c r="Q27">
        <f t="shared" si="1"/>
        <v>2</v>
      </c>
      <c r="R27">
        <f t="shared" si="2"/>
        <v>2</v>
      </c>
      <c r="S27">
        <f t="shared" si="3"/>
        <v>2</v>
      </c>
      <c r="T27">
        <f t="shared" si="4"/>
        <v>2</v>
      </c>
      <c r="U27">
        <f t="shared" si="5"/>
        <v>2</v>
      </c>
      <c r="V27">
        <f t="shared" si="6"/>
        <v>2</v>
      </c>
      <c r="W27">
        <f t="shared" si="7"/>
        <v>2</v>
      </c>
      <c r="X27">
        <f t="shared" si="8"/>
        <v>2</v>
      </c>
      <c r="Y27">
        <f t="shared" si="9"/>
        <v>2</v>
      </c>
      <c r="Z27">
        <f t="shared" si="10"/>
        <v>2</v>
      </c>
      <c r="AA27">
        <f t="shared" si="11"/>
        <v>2</v>
      </c>
      <c r="AB27">
        <f t="shared" si="12"/>
        <v>2</v>
      </c>
    </row>
    <row r="28" spans="2:28" x14ac:dyDescent="0.35">
      <c r="B28" t="str">
        <f>Data1!A27</f>
        <v>Minneapolis</v>
      </c>
      <c r="C28" t="str">
        <f>Data1!B27</f>
        <v>Minnesota</v>
      </c>
      <c r="D28" t="str">
        <f>Data1!C27</f>
        <v>M1H24L8</v>
      </c>
      <c r="E28" t="str">
        <f>Data1!D27</f>
        <v>M2H29L13</v>
      </c>
      <c r="F28" t="str">
        <f>Data1!E27</f>
        <v>M3H41L24</v>
      </c>
      <c r="G28" t="str">
        <f>Data1!F27</f>
        <v>M4H58L37</v>
      </c>
      <c r="H28" t="str">
        <f>Data1!G27</f>
        <v>M5H69L49</v>
      </c>
      <c r="I28" t="str">
        <f>Data1!H27</f>
        <v>M6H79L59</v>
      </c>
      <c r="J28" t="str">
        <f>Data1!I27</f>
        <v>M7H83L64</v>
      </c>
      <c r="K28" t="str">
        <f>Data1!J27</f>
        <v>M8H81L62</v>
      </c>
      <c r="L28" t="str">
        <f>Data1!K27</f>
        <v>M9H72L52</v>
      </c>
      <c r="M28" t="str">
        <f>Data1!L27</f>
        <v>M10H58L40</v>
      </c>
      <c r="N28" t="str">
        <f>Data1!M27</f>
        <v>M11H41L26</v>
      </c>
      <c r="O28" t="str">
        <f>Data1!N27</f>
        <v>M12H27L12</v>
      </c>
      <c r="Q28">
        <f t="shared" si="1"/>
        <v>1</v>
      </c>
      <c r="R28">
        <f t="shared" si="2"/>
        <v>2</v>
      </c>
      <c r="S28">
        <f t="shared" si="3"/>
        <v>2</v>
      </c>
      <c r="T28">
        <f t="shared" si="4"/>
        <v>2</v>
      </c>
      <c r="U28">
        <f t="shared" si="5"/>
        <v>2</v>
      </c>
      <c r="V28">
        <f t="shared" si="6"/>
        <v>2</v>
      </c>
      <c r="W28">
        <f t="shared" si="7"/>
        <v>2</v>
      </c>
      <c r="X28">
        <f t="shared" si="8"/>
        <v>2</v>
      </c>
      <c r="Y28">
        <f t="shared" si="9"/>
        <v>2</v>
      </c>
      <c r="Z28">
        <f t="shared" si="10"/>
        <v>2</v>
      </c>
      <c r="AA28">
        <f t="shared" si="11"/>
        <v>2</v>
      </c>
      <c r="AB28">
        <f t="shared" si="12"/>
        <v>2</v>
      </c>
    </row>
    <row r="29" spans="2:28" x14ac:dyDescent="0.35">
      <c r="B29" t="str">
        <f>Data1!A28</f>
        <v>Nashville</v>
      </c>
      <c r="C29" t="str">
        <f>Data1!B28</f>
        <v>Tennessee</v>
      </c>
      <c r="D29" t="str">
        <f>Data1!C28</f>
        <v>M1H47L28</v>
      </c>
      <c r="E29" t="str">
        <f>Data1!D28</f>
        <v>M2H52L32</v>
      </c>
      <c r="F29" t="str">
        <f>Data1!E28</f>
        <v>M3H61L39</v>
      </c>
      <c r="G29" t="str">
        <f>Data1!F28</f>
        <v>M4H71L48</v>
      </c>
      <c r="H29" t="str">
        <f>Data1!G28</f>
        <v>M5H78L57</v>
      </c>
      <c r="I29" t="str">
        <f>Data1!H28</f>
        <v>M6H86L65</v>
      </c>
      <c r="J29" t="str">
        <f>Data1!I28</f>
        <v>M7H89L70</v>
      </c>
      <c r="K29" t="str">
        <f>Data1!J28</f>
        <v>M8H89L68</v>
      </c>
      <c r="L29" t="str">
        <f>Data1!K28</f>
        <v>M9H82L61</v>
      </c>
      <c r="M29" t="str">
        <f>Data1!L28</f>
        <v>M10H72L49</v>
      </c>
      <c r="N29" t="str">
        <f>Data1!M28</f>
        <v>M11H60L39</v>
      </c>
      <c r="O29" t="str">
        <f>Data1!N28</f>
        <v>M12H50L31</v>
      </c>
      <c r="Q29">
        <f t="shared" si="1"/>
        <v>2</v>
      </c>
      <c r="R29">
        <f t="shared" si="2"/>
        <v>2</v>
      </c>
      <c r="S29">
        <f t="shared" si="3"/>
        <v>2</v>
      </c>
      <c r="T29">
        <f t="shared" si="4"/>
        <v>2</v>
      </c>
      <c r="U29">
        <f t="shared" si="5"/>
        <v>2</v>
      </c>
      <c r="V29">
        <f t="shared" si="6"/>
        <v>2</v>
      </c>
      <c r="W29">
        <f t="shared" si="7"/>
        <v>2</v>
      </c>
      <c r="X29">
        <f t="shared" si="8"/>
        <v>2</v>
      </c>
      <c r="Y29">
        <f t="shared" si="9"/>
        <v>2</v>
      </c>
      <c r="Z29">
        <f t="shared" si="10"/>
        <v>2</v>
      </c>
      <c r="AA29">
        <f t="shared" si="11"/>
        <v>2</v>
      </c>
      <c r="AB29">
        <f t="shared" si="12"/>
        <v>2</v>
      </c>
    </row>
    <row r="30" spans="2:28" x14ac:dyDescent="0.35">
      <c r="B30" t="str">
        <f>Data1!A29</f>
        <v>New Orleans</v>
      </c>
      <c r="C30" t="str">
        <f>Data1!B29</f>
        <v>Louisiana</v>
      </c>
      <c r="D30" t="str">
        <f>Data1!C29</f>
        <v>M1H62L45</v>
      </c>
      <c r="E30" t="str">
        <f>Data1!D29</f>
        <v>M2H65L48</v>
      </c>
      <c r="F30" t="str">
        <f>Data1!E29</f>
        <v>M3H72L54</v>
      </c>
      <c r="G30" t="str">
        <f>Data1!F29</f>
        <v>M4H78L60</v>
      </c>
      <c r="H30" t="str">
        <f>Data1!G29</f>
        <v>M5H85L68</v>
      </c>
      <c r="I30" t="str">
        <f>Data1!H29</f>
        <v>M6H90L74</v>
      </c>
      <c r="J30" t="str">
        <f>Data1!I29</f>
        <v>M7H91L75</v>
      </c>
      <c r="K30" t="str">
        <f>Data1!J29</f>
        <v>M8H91L75</v>
      </c>
      <c r="L30" t="str">
        <f>Data1!K29</f>
        <v>M9H88L72</v>
      </c>
      <c r="M30" t="str">
        <f>Data1!L29</f>
        <v>M10H80L63</v>
      </c>
      <c r="N30" t="str">
        <f>Data1!M29</f>
        <v>M11H72L54</v>
      </c>
      <c r="O30" t="str">
        <f>Data1!N29</f>
        <v>M12H64L47</v>
      </c>
      <c r="Q30">
        <f t="shared" si="1"/>
        <v>2</v>
      </c>
      <c r="R30">
        <f t="shared" si="2"/>
        <v>2</v>
      </c>
      <c r="S30">
        <f t="shared" si="3"/>
        <v>2</v>
      </c>
      <c r="T30">
        <f t="shared" si="4"/>
        <v>2</v>
      </c>
      <c r="U30">
        <f t="shared" si="5"/>
        <v>2</v>
      </c>
      <c r="V30">
        <f t="shared" si="6"/>
        <v>2</v>
      </c>
      <c r="W30">
        <f t="shared" si="7"/>
        <v>2</v>
      </c>
      <c r="X30">
        <f t="shared" si="8"/>
        <v>2</v>
      </c>
      <c r="Y30">
        <f t="shared" si="9"/>
        <v>2</v>
      </c>
      <c r="Z30">
        <f t="shared" si="10"/>
        <v>2</v>
      </c>
      <c r="AA30">
        <f t="shared" si="11"/>
        <v>2</v>
      </c>
      <c r="AB30">
        <f t="shared" si="12"/>
        <v>2</v>
      </c>
    </row>
    <row r="31" spans="2:28" x14ac:dyDescent="0.35">
      <c r="B31" t="str">
        <f>Data1!A30</f>
        <v>New York</v>
      </c>
      <c r="C31" t="str">
        <f>Data1!B30</f>
        <v>New York</v>
      </c>
      <c r="D31" t="str">
        <f>Data1!C30</f>
        <v>M1H38L27</v>
      </c>
      <c r="E31" t="str">
        <f>Data1!D30</f>
        <v>M2H42L29</v>
      </c>
      <c r="F31" t="str">
        <f>Data1!E30</f>
        <v>M3H50L35</v>
      </c>
      <c r="G31" t="str">
        <f>Data1!F30</f>
        <v>M4H61L45</v>
      </c>
      <c r="H31" t="str">
        <f>Data1!G30</f>
        <v>M5H71L54</v>
      </c>
      <c r="I31" t="str">
        <f>Data1!H30</f>
        <v>M6H79L64</v>
      </c>
      <c r="J31" t="str">
        <f>Data1!I30</f>
        <v>M7H84L69</v>
      </c>
      <c r="K31" t="str">
        <f>Data1!J30</f>
        <v>M8H83L68</v>
      </c>
      <c r="L31" t="str">
        <f>Data1!K30</f>
        <v>M9H75L61</v>
      </c>
      <c r="M31" t="str">
        <f>Data1!L30</f>
        <v>M10H64L50</v>
      </c>
      <c r="N31" t="str">
        <f>Data1!M30</f>
        <v>M11H54L42</v>
      </c>
      <c r="O31" t="str">
        <f>Data1!N30</f>
        <v>M12H43L32</v>
      </c>
      <c r="Q31">
        <f t="shared" si="1"/>
        <v>2</v>
      </c>
      <c r="R31">
        <f t="shared" si="2"/>
        <v>2</v>
      </c>
      <c r="S31">
        <f t="shared" si="3"/>
        <v>2</v>
      </c>
      <c r="T31">
        <f t="shared" si="4"/>
        <v>2</v>
      </c>
      <c r="U31">
        <f t="shared" si="5"/>
        <v>2</v>
      </c>
      <c r="V31">
        <f t="shared" si="6"/>
        <v>2</v>
      </c>
      <c r="W31">
        <f t="shared" si="7"/>
        <v>2</v>
      </c>
      <c r="X31">
        <f t="shared" si="8"/>
        <v>2</v>
      </c>
      <c r="Y31">
        <f t="shared" si="9"/>
        <v>2</v>
      </c>
      <c r="Z31">
        <f t="shared" si="10"/>
        <v>2</v>
      </c>
      <c r="AA31">
        <f t="shared" si="11"/>
        <v>2</v>
      </c>
      <c r="AB31">
        <f t="shared" si="12"/>
        <v>2</v>
      </c>
    </row>
    <row r="32" spans="2:28" x14ac:dyDescent="0.35">
      <c r="B32" t="str">
        <f>Data1!A31</f>
        <v>Oklahoma City</v>
      </c>
      <c r="C32" t="str">
        <f>Data1!B31</f>
        <v>Oklahoma</v>
      </c>
      <c r="D32" t="str">
        <f>Data1!C31</f>
        <v>M1H50L29</v>
      </c>
      <c r="E32" t="str">
        <f>Data1!D31</f>
        <v>M2H55L33</v>
      </c>
      <c r="F32" t="str">
        <f>Data1!E31</f>
        <v>M3H63L41</v>
      </c>
      <c r="G32" t="str">
        <f>Data1!F31</f>
        <v>M4H72L50</v>
      </c>
      <c r="H32" t="str">
        <f>Data1!G31</f>
        <v>M5H80L60</v>
      </c>
      <c r="I32" t="str">
        <f>Data1!H31</f>
        <v>M6H88L68</v>
      </c>
      <c r="J32" t="str">
        <f>Data1!I31</f>
        <v>M7H94L72</v>
      </c>
      <c r="K32" t="str">
        <f>Data1!J31</f>
        <v>M8H93L71</v>
      </c>
      <c r="L32" t="str">
        <f>Data1!K31</f>
        <v>M9H85L63</v>
      </c>
      <c r="M32" t="str">
        <f>Data1!L31</f>
        <v>M10H73L52</v>
      </c>
      <c r="N32" t="str">
        <f>Data1!M31</f>
        <v>M11H62L40</v>
      </c>
      <c r="O32" t="str">
        <f>Data1!N31</f>
        <v>M12H51L31</v>
      </c>
      <c r="Q32">
        <f t="shared" si="1"/>
        <v>2</v>
      </c>
      <c r="R32">
        <f t="shared" si="2"/>
        <v>2</v>
      </c>
      <c r="S32">
        <f t="shared" si="3"/>
        <v>2</v>
      </c>
      <c r="T32">
        <f t="shared" si="4"/>
        <v>2</v>
      </c>
      <c r="U32">
        <f t="shared" si="5"/>
        <v>2</v>
      </c>
      <c r="V32">
        <f t="shared" si="6"/>
        <v>2</v>
      </c>
      <c r="W32">
        <f t="shared" si="7"/>
        <v>2</v>
      </c>
      <c r="X32">
        <f t="shared" si="8"/>
        <v>2</v>
      </c>
      <c r="Y32">
        <f t="shared" si="9"/>
        <v>2</v>
      </c>
      <c r="Z32">
        <f t="shared" si="10"/>
        <v>2</v>
      </c>
      <c r="AA32">
        <f t="shared" si="11"/>
        <v>2</v>
      </c>
      <c r="AB32">
        <f t="shared" si="12"/>
        <v>2</v>
      </c>
    </row>
    <row r="33" spans="2:28" x14ac:dyDescent="0.35">
      <c r="B33" t="str">
        <f>Data1!A32</f>
        <v>Orlando</v>
      </c>
      <c r="C33" t="str">
        <f>Data1!B32</f>
        <v>Florida</v>
      </c>
      <c r="D33" t="str">
        <f>Data1!C32</f>
        <v>M1H71L49</v>
      </c>
      <c r="E33" t="str">
        <f>Data1!D32</f>
        <v>M2H74L52</v>
      </c>
      <c r="F33" t="str">
        <f>Data1!E32</f>
        <v>M3H78L56</v>
      </c>
      <c r="G33" t="str">
        <f>Data1!F32</f>
        <v>M4H83L60</v>
      </c>
      <c r="H33" t="str">
        <f>Data1!G32</f>
        <v>M5H88L66</v>
      </c>
      <c r="I33" t="str">
        <f>Data1!H32</f>
        <v>M6H91L72</v>
      </c>
      <c r="J33" t="str">
        <f>Data1!I32</f>
        <v>M7H92L74</v>
      </c>
      <c r="K33" t="str">
        <f>Data1!J32</f>
        <v>M8H92L74</v>
      </c>
      <c r="L33" t="str">
        <f>Data1!K32</f>
        <v>M9H90L73</v>
      </c>
      <c r="M33" t="str">
        <f>Data1!L32</f>
        <v>M10H85L66</v>
      </c>
      <c r="N33" t="str">
        <f>Data1!M32</f>
        <v>M11H78L59</v>
      </c>
      <c r="O33" t="str">
        <f>Data1!N32</f>
        <v>M12H73L52</v>
      </c>
      <c r="Q33">
        <f t="shared" si="1"/>
        <v>2</v>
      </c>
      <c r="R33">
        <f t="shared" si="2"/>
        <v>2</v>
      </c>
      <c r="S33">
        <f t="shared" si="3"/>
        <v>2</v>
      </c>
      <c r="T33">
        <f t="shared" si="4"/>
        <v>2</v>
      </c>
      <c r="U33">
        <f t="shared" si="5"/>
        <v>2</v>
      </c>
      <c r="V33">
        <f t="shared" si="6"/>
        <v>2</v>
      </c>
      <c r="W33">
        <f t="shared" si="7"/>
        <v>2</v>
      </c>
      <c r="X33">
        <f t="shared" si="8"/>
        <v>2</v>
      </c>
      <c r="Y33">
        <f t="shared" si="9"/>
        <v>2</v>
      </c>
      <c r="Z33">
        <f t="shared" si="10"/>
        <v>2</v>
      </c>
      <c r="AA33">
        <f t="shared" si="11"/>
        <v>2</v>
      </c>
      <c r="AB33">
        <f t="shared" si="12"/>
        <v>2</v>
      </c>
    </row>
    <row r="34" spans="2:28" x14ac:dyDescent="0.35">
      <c r="B34" t="str">
        <f>Data1!A33</f>
        <v>Philadelphia</v>
      </c>
      <c r="C34" t="str">
        <f>Data1!B33</f>
        <v>Pennsylvania</v>
      </c>
      <c r="D34" t="str">
        <f>Data1!C33</f>
        <v>M1H40L26</v>
      </c>
      <c r="E34" t="str">
        <f>Data1!D33</f>
        <v>M2H44L28</v>
      </c>
      <c r="F34" t="str">
        <f>Data1!E33</f>
        <v>M3H53L34</v>
      </c>
      <c r="G34" t="str">
        <f>Data1!F33</f>
        <v>M4H64L44</v>
      </c>
      <c r="H34" t="str">
        <f>Data1!G33</f>
        <v>M5H74L54</v>
      </c>
      <c r="I34" t="str">
        <f>Data1!H33</f>
        <v>M6H83L64</v>
      </c>
      <c r="J34" t="str">
        <f>Data1!I33</f>
        <v>M7H87L69</v>
      </c>
      <c r="K34" t="str">
        <f>Data1!J33</f>
        <v>M8H85L68</v>
      </c>
      <c r="L34" t="str">
        <f>Data1!K33</f>
        <v>M9H78L60</v>
      </c>
      <c r="M34" t="str">
        <f>Data1!L33</f>
        <v>M10H67L48</v>
      </c>
      <c r="N34" t="str">
        <f>Data1!M33</f>
        <v>M11H56L39</v>
      </c>
      <c r="O34" t="str">
        <f>Data1!N33</f>
        <v>M12H45L30</v>
      </c>
      <c r="Q34">
        <f t="shared" si="1"/>
        <v>2</v>
      </c>
      <c r="R34">
        <f t="shared" si="2"/>
        <v>2</v>
      </c>
      <c r="S34">
        <f t="shared" si="3"/>
        <v>2</v>
      </c>
      <c r="T34">
        <f t="shared" si="4"/>
        <v>2</v>
      </c>
      <c r="U34">
        <f t="shared" si="5"/>
        <v>2</v>
      </c>
      <c r="V34">
        <f t="shared" si="6"/>
        <v>2</v>
      </c>
      <c r="W34">
        <f t="shared" si="7"/>
        <v>2</v>
      </c>
      <c r="X34">
        <f t="shared" si="8"/>
        <v>2</v>
      </c>
      <c r="Y34">
        <f t="shared" si="9"/>
        <v>2</v>
      </c>
      <c r="Z34">
        <f t="shared" si="10"/>
        <v>2</v>
      </c>
      <c r="AA34">
        <f t="shared" si="11"/>
        <v>2</v>
      </c>
      <c r="AB34">
        <f t="shared" si="12"/>
        <v>2</v>
      </c>
    </row>
    <row r="35" spans="2:28" x14ac:dyDescent="0.35">
      <c r="B35" t="str">
        <f>Data1!A34</f>
        <v>Phoenix</v>
      </c>
      <c r="C35" t="str">
        <f>Data1!B34</f>
        <v>Arizona</v>
      </c>
      <c r="D35" t="str">
        <f>Data1!C34</f>
        <v>M1H69L46</v>
      </c>
      <c r="E35" t="str">
        <f>Data1!D34</f>
        <v>M2H72L49</v>
      </c>
      <c r="F35" t="str">
        <f>Data1!E34</f>
        <v>M3H78L54</v>
      </c>
      <c r="G35" t="str">
        <f>Data1!F34</f>
        <v>M4H86L60</v>
      </c>
      <c r="H35" t="str">
        <f>Data1!G34</f>
        <v>M5H95L69</v>
      </c>
      <c r="I35" t="str">
        <f>Data1!H34</f>
        <v>M6H104L77</v>
      </c>
      <c r="J35" t="str">
        <f>Data1!I34</f>
        <v>M7H106L83</v>
      </c>
      <c r="K35" t="str">
        <f>Data1!J34</f>
        <v>M8H104L82</v>
      </c>
      <c r="L35" t="str">
        <f>Data1!K34</f>
        <v>M9H100L75</v>
      </c>
      <c r="M35" t="str">
        <f>Data1!L34</f>
        <v>M10H89L64</v>
      </c>
      <c r="N35" t="str">
        <f>Data1!M34</f>
        <v>M11H76L52</v>
      </c>
      <c r="O35" t="str">
        <f>Data1!N34</f>
        <v>M12H67L45</v>
      </c>
      <c r="Q35">
        <f t="shared" si="1"/>
        <v>2</v>
      </c>
      <c r="R35">
        <f t="shared" si="2"/>
        <v>2</v>
      </c>
      <c r="S35">
        <f t="shared" si="3"/>
        <v>2</v>
      </c>
      <c r="T35">
        <f t="shared" si="4"/>
        <v>2</v>
      </c>
      <c r="U35">
        <f t="shared" si="5"/>
        <v>2</v>
      </c>
      <c r="V35">
        <f t="shared" si="6"/>
        <v>2</v>
      </c>
      <c r="W35">
        <f t="shared" si="7"/>
        <v>2</v>
      </c>
      <c r="X35">
        <f t="shared" si="8"/>
        <v>2</v>
      </c>
      <c r="Y35">
        <f t="shared" si="9"/>
        <v>2</v>
      </c>
      <c r="Z35">
        <f t="shared" si="10"/>
        <v>2</v>
      </c>
      <c r="AA35">
        <f t="shared" si="11"/>
        <v>2</v>
      </c>
      <c r="AB35">
        <f t="shared" si="12"/>
        <v>2</v>
      </c>
    </row>
    <row r="36" spans="2:28" x14ac:dyDescent="0.35">
      <c r="B36" t="str">
        <f>Data1!A35</f>
        <v>Pittsburgh</v>
      </c>
      <c r="C36" t="str">
        <f>Data1!B35</f>
        <v>Pennsylvania</v>
      </c>
      <c r="D36" t="str">
        <f>Data1!C35</f>
        <v>M1H36L21</v>
      </c>
      <c r="E36" t="str">
        <f>Data1!D35</f>
        <v>M2H39L23</v>
      </c>
      <c r="F36" t="str">
        <f>Data1!E35</f>
        <v>M3H49L30</v>
      </c>
      <c r="G36" t="str">
        <f>Data1!F35</f>
        <v>M4H62L40</v>
      </c>
      <c r="H36" t="str">
        <f>Data1!G35</f>
        <v>M5H71L49</v>
      </c>
      <c r="I36" t="str">
        <f>Data1!H35</f>
        <v>M6H79L58</v>
      </c>
      <c r="J36" t="str">
        <f>Data1!I35</f>
        <v>M7H83L63</v>
      </c>
      <c r="K36" t="str">
        <f>Data1!J35</f>
        <v>M8H81L62</v>
      </c>
      <c r="L36" t="str">
        <f>Data1!K35</f>
        <v>M9H74L54</v>
      </c>
      <c r="M36" t="str">
        <f>Data1!L35</f>
        <v>M10H63L43</v>
      </c>
      <c r="N36" t="str">
        <f>Data1!M35</f>
        <v>M11H51L35</v>
      </c>
      <c r="O36" t="str">
        <f>Data1!N35</f>
        <v>M12H39L25</v>
      </c>
      <c r="Q36">
        <f t="shared" si="1"/>
        <v>2</v>
      </c>
      <c r="R36">
        <f t="shared" si="2"/>
        <v>2</v>
      </c>
      <c r="S36">
        <f t="shared" si="3"/>
        <v>2</v>
      </c>
      <c r="T36">
        <f t="shared" si="4"/>
        <v>2</v>
      </c>
      <c r="U36">
        <f t="shared" si="5"/>
        <v>2</v>
      </c>
      <c r="V36">
        <f t="shared" si="6"/>
        <v>2</v>
      </c>
      <c r="W36">
        <f t="shared" si="7"/>
        <v>2</v>
      </c>
      <c r="X36">
        <f t="shared" si="8"/>
        <v>2</v>
      </c>
      <c r="Y36">
        <f t="shared" si="9"/>
        <v>2</v>
      </c>
      <c r="Z36">
        <f t="shared" si="10"/>
        <v>2</v>
      </c>
      <c r="AA36">
        <f t="shared" si="11"/>
        <v>2</v>
      </c>
      <c r="AB36">
        <f t="shared" si="12"/>
        <v>2</v>
      </c>
    </row>
    <row r="37" spans="2:28" x14ac:dyDescent="0.35">
      <c r="B37" t="str">
        <f>Data1!A36</f>
        <v>Portland</v>
      </c>
      <c r="C37" t="str">
        <f>Data1!B36</f>
        <v>Oregon</v>
      </c>
      <c r="D37" t="str">
        <f>Data1!C36</f>
        <v>M1H47L36</v>
      </c>
      <c r="E37" t="str">
        <f>Data1!D36</f>
        <v>M2H51L37</v>
      </c>
      <c r="F37" t="str">
        <f>Data1!E36</f>
        <v>M3H57L39</v>
      </c>
      <c r="G37" t="str">
        <f>Data1!F36</f>
        <v>M4H62L43</v>
      </c>
      <c r="H37" t="str">
        <f>Data1!G36</f>
        <v>M5H69L48</v>
      </c>
      <c r="I37" t="str">
        <f>SUBSTITUTE(Data1!H36," ", "")</f>
        <v>M6H73L52</v>
      </c>
      <c r="J37" t="str">
        <f>Data1!I36</f>
        <v>M7H81L56</v>
      </c>
      <c r="K37" t="str">
        <f>Data1!J36</f>
        <v>M8H81L57</v>
      </c>
      <c r="L37" t="str">
        <f>Data1!K36</f>
        <v>M9H75L52</v>
      </c>
      <c r="M37" t="str">
        <f>Data1!L36</f>
        <v>M10H64L46</v>
      </c>
      <c r="N37" t="str">
        <f>SUBSTITUTE(Data1!M36," ", "")</f>
        <v>M11H52L41</v>
      </c>
      <c r="O37" t="str">
        <f>Data1!N36</f>
        <v>M12H45L35</v>
      </c>
      <c r="Q37">
        <f t="shared" si="1"/>
        <v>2</v>
      </c>
      <c r="R37">
        <f t="shared" si="2"/>
        <v>2</v>
      </c>
      <c r="S37">
        <f t="shared" si="3"/>
        <v>2</v>
      </c>
      <c r="T37">
        <f t="shared" si="4"/>
        <v>2</v>
      </c>
      <c r="U37">
        <f t="shared" si="5"/>
        <v>2</v>
      </c>
      <c r="V37">
        <f t="shared" si="6"/>
        <v>2</v>
      </c>
      <c r="W37">
        <f t="shared" si="7"/>
        <v>2</v>
      </c>
      <c r="X37">
        <f t="shared" si="8"/>
        <v>2</v>
      </c>
      <c r="Y37">
        <f t="shared" si="9"/>
        <v>2</v>
      </c>
      <c r="Z37">
        <f t="shared" si="10"/>
        <v>2</v>
      </c>
      <c r="AA37">
        <f t="shared" si="11"/>
        <v>2</v>
      </c>
      <c r="AB37">
        <f t="shared" si="12"/>
        <v>2</v>
      </c>
    </row>
    <row r="38" spans="2:28" x14ac:dyDescent="0.35">
      <c r="B38" t="str">
        <f>Data1!A37</f>
        <v>Providence</v>
      </c>
      <c r="C38" t="str">
        <f>Data1!B37</f>
        <v>Rhode Island</v>
      </c>
      <c r="D38" t="str">
        <f>Data1!C37</f>
        <v>M1H37L21</v>
      </c>
      <c r="E38" t="str">
        <f>Data1!D37</f>
        <v>M2H40L24</v>
      </c>
      <c r="F38" t="str">
        <f>Data1!E37</f>
        <v>M3H48L30</v>
      </c>
      <c r="G38" t="str">
        <f>Data1!F37</f>
        <v>M4H59L40</v>
      </c>
      <c r="H38" t="str">
        <f>Data1!G37</f>
        <v>M5H68L49</v>
      </c>
      <c r="I38" t="str">
        <f>Data1!H37</f>
        <v>M6H78L58</v>
      </c>
      <c r="J38" t="str">
        <f>Data1!I37</f>
        <v>M7H83L64</v>
      </c>
      <c r="K38" t="str">
        <f>Data1!J37</f>
        <v>M8H81L63</v>
      </c>
      <c r="L38" t="str">
        <f>Data1!K37</f>
        <v>M9H74L55</v>
      </c>
      <c r="M38" t="str">
        <f>Data1!L37</f>
        <v>M10H63L44</v>
      </c>
      <c r="N38" t="str">
        <f>Data1!M37</f>
        <v>M11H53L36</v>
      </c>
      <c r="O38" t="str">
        <f>Data1!N37</f>
        <v>M12H42L26</v>
      </c>
      <c r="Q38">
        <f t="shared" si="1"/>
        <v>2</v>
      </c>
      <c r="R38">
        <f t="shared" si="2"/>
        <v>2</v>
      </c>
      <c r="S38">
        <f t="shared" si="3"/>
        <v>2</v>
      </c>
      <c r="T38">
        <f t="shared" si="4"/>
        <v>2</v>
      </c>
      <c r="U38">
        <f t="shared" si="5"/>
        <v>2</v>
      </c>
      <c r="V38">
        <f t="shared" si="6"/>
        <v>2</v>
      </c>
      <c r="W38">
        <f t="shared" si="7"/>
        <v>2</v>
      </c>
      <c r="X38">
        <f t="shared" si="8"/>
        <v>2</v>
      </c>
      <c r="Y38">
        <f t="shared" si="9"/>
        <v>2</v>
      </c>
      <c r="Z38">
        <f t="shared" si="10"/>
        <v>2</v>
      </c>
      <c r="AA38">
        <f t="shared" si="11"/>
        <v>2</v>
      </c>
      <c r="AB38">
        <f t="shared" si="12"/>
        <v>2</v>
      </c>
    </row>
    <row r="39" spans="2:28" x14ac:dyDescent="0.35">
      <c r="B39" t="str">
        <f>Data1!A38</f>
        <v>Raleigh</v>
      </c>
      <c r="C39" t="str">
        <f>Data1!B38</f>
        <v>North Carolina</v>
      </c>
      <c r="D39" t="str">
        <f>Data1!C38</f>
        <v>M1H51L30</v>
      </c>
      <c r="E39" t="str">
        <f>Data1!D38</f>
        <v>M2H55L32</v>
      </c>
      <c r="F39" t="str">
        <f>Data1!E38</f>
        <v>M3H63L39</v>
      </c>
      <c r="G39" t="str">
        <f>Data1!F38</f>
        <v>M4H72L48</v>
      </c>
      <c r="H39" t="str">
        <f>Data1!G38</f>
        <v>M5H80L57</v>
      </c>
      <c r="I39" t="str">
        <f>Data1!H38</f>
        <v>M6H87L66</v>
      </c>
      <c r="J39" t="str">
        <f>Data1!I38</f>
        <v>M7H90L69</v>
      </c>
      <c r="K39" t="str">
        <f>Data1!J38</f>
        <v>M8H89L68</v>
      </c>
      <c r="L39" t="str">
        <f>Data1!K38</f>
        <v>M9H82L61</v>
      </c>
      <c r="M39" t="str">
        <f>Data1!L38</f>
        <v>M10H73L50</v>
      </c>
      <c r="N39" t="str">
        <f>Data1!M38</f>
        <v>M11H63L41</v>
      </c>
      <c r="O39" t="str">
        <f>Data1!N38</f>
        <v>M12H54L33</v>
      </c>
      <c r="Q39">
        <f t="shared" si="1"/>
        <v>2</v>
      </c>
      <c r="R39">
        <f t="shared" si="2"/>
        <v>2</v>
      </c>
      <c r="S39">
        <f t="shared" si="3"/>
        <v>2</v>
      </c>
      <c r="T39">
        <f t="shared" si="4"/>
        <v>2</v>
      </c>
      <c r="U39">
        <f t="shared" si="5"/>
        <v>2</v>
      </c>
      <c r="V39">
        <f t="shared" si="6"/>
        <v>2</v>
      </c>
      <c r="W39">
        <f t="shared" si="7"/>
        <v>2</v>
      </c>
      <c r="X39">
        <f t="shared" si="8"/>
        <v>2</v>
      </c>
      <c r="Y39">
        <f t="shared" si="9"/>
        <v>2</v>
      </c>
      <c r="Z39">
        <f t="shared" si="10"/>
        <v>2</v>
      </c>
      <c r="AA39">
        <f t="shared" si="11"/>
        <v>2</v>
      </c>
      <c r="AB39">
        <f t="shared" si="12"/>
        <v>2</v>
      </c>
    </row>
    <row r="40" spans="2:28" x14ac:dyDescent="0.35">
      <c r="B40" t="str">
        <f>Data1!A39</f>
        <v>Richmond</v>
      </c>
      <c r="C40" t="str">
        <f>Data1!B39</f>
        <v>Virginia</v>
      </c>
      <c r="D40" t="str">
        <f>Data1!C39</f>
        <v>M1H47L28</v>
      </c>
      <c r="E40" t="str">
        <f>Data1!D39</f>
        <v>M2H51L31</v>
      </c>
      <c r="F40" t="str">
        <f>Data1!E39</f>
        <v>M3H60L37</v>
      </c>
      <c r="G40" t="str">
        <f>Data1!F39</f>
        <v>M4H70L46</v>
      </c>
      <c r="H40" t="str">
        <f>Data1!G39</f>
        <v>M5H78L55</v>
      </c>
      <c r="I40" t="str">
        <f>Data1!H39</f>
        <v>M6H86L65</v>
      </c>
      <c r="J40" t="str">
        <f>Data1!I39</f>
        <v>M7H90L69</v>
      </c>
      <c r="K40" t="str">
        <f>Data1!J39</f>
        <v>M8H88L67</v>
      </c>
      <c r="L40" t="str">
        <f>Data1!K39</f>
        <v>M9H81L60</v>
      </c>
      <c r="M40" t="str">
        <f>Data1!L39</f>
        <v>M10H71L48</v>
      </c>
      <c r="N40" t="str">
        <f>Data1!M39</f>
        <v>M11H61L39</v>
      </c>
      <c r="O40" t="str">
        <f>Data1!N39</f>
        <v>M12H51L31</v>
      </c>
      <c r="Q40">
        <f t="shared" si="1"/>
        <v>2</v>
      </c>
      <c r="R40">
        <f t="shared" si="2"/>
        <v>2</v>
      </c>
      <c r="S40">
        <f t="shared" si="3"/>
        <v>2</v>
      </c>
      <c r="T40">
        <f t="shared" si="4"/>
        <v>2</v>
      </c>
      <c r="U40">
        <f t="shared" si="5"/>
        <v>2</v>
      </c>
      <c r="V40">
        <f t="shared" si="6"/>
        <v>2</v>
      </c>
      <c r="W40">
        <f t="shared" si="7"/>
        <v>2</v>
      </c>
      <c r="X40">
        <f t="shared" si="8"/>
        <v>2</v>
      </c>
      <c r="Y40">
        <f t="shared" si="9"/>
        <v>2</v>
      </c>
      <c r="Z40">
        <f t="shared" si="10"/>
        <v>2</v>
      </c>
      <c r="AA40">
        <f t="shared" si="11"/>
        <v>2</v>
      </c>
      <c r="AB40">
        <f t="shared" si="12"/>
        <v>2</v>
      </c>
    </row>
    <row r="41" spans="2:28" x14ac:dyDescent="0.35">
      <c r="B41" t="str">
        <f>Data1!A40</f>
        <v>Riverside</v>
      </c>
      <c r="C41" t="str">
        <f>Data1!B40</f>
        <v>California</v>
      </c>
      <c r="D41" t="str">
        <f>Data1!C40</f>
        <v>M1H69L43</v>
      </c>
      <c r="E41" t="str">
        <f>Data1!D40</f>
        <v>M2H70L45</v>
      </c>
      <c r="F41" t="str">
        <f>Data1!E40</f>
        <v>M3H73L46</v>
      </c>
      <c r="G41" t="str">
        <f>Data1!F40</f>
        <v>M4H78L50</v>
      </c>
      <c r="H41" t="str">
        <f>Data1!G40</f>
        <v>M5H83L55</v>
      </c>
      <c r="I41" t="str">
        <f>Data1!H40</f>
        <v>M6H89L59</v>
      </c>
      <c r="J41" t="str">
        <f>Data1!I40</f>
        <v>M7H95L64</v>
      </c>
      <c r="K41" t="str">
        <f>Data1!J40</f>
        <v>M8H96L65</v>
      </c>
      <c r="L41" t="str">
        <f>Data1!K40</f>
        <v>M9H92L61</v>
      </c>
      <c r="M41" t="str">
        <f>Data1!L40</f>
        <v>M10H83L55</v>
      </c>
      <c r="N41" t="str">
        <f>Data1!M40</f>
        <v>M11H75L47</v>
      </c>
      <c r="O41" t="str">
        <f>Data1!N40</f>
        <v>M12H69L42</v>
      </c>
      <c r="Q41">
        <f t="shared" si="1"/>
        <v>2</v>
      </c>
      <c r="R41">
        <f t="shared" si="2"/>
        <v>2</v>
      </c>
      <c r="S41">
        <f t="shared" si="3"/>
        <v>2</v>
      </c>
      <c r="T41">
        <f t="shared" si="4"/>
        <v>2</v>
      </c>
      <c r="U41">
        <f t="shared" si="5"/>
        <v>2</v>
      </c>
      <c r="V41">
        <f t="shared" si="6"/>
        <v>2</v>
      </c>
      <c r="W41">
        <f t="shared" si="7"/>
        <v>2</v>
      </c>
      <c r="X41">
        <f t="shared" si="8"/>
        <v>2</v>
      </c>
      <c r="Y41">
        <f t="shared" si="9"/>
        <v>2</v>
      </c>
      <c r="Z41">
        <f t="shared" si="10"/>
        <v>2</v>
      </c>
      <c r="AA41">
        <f t="shared" si="11"/>
        <v>2</v>
      </c>
      <c r="AB41">
        <f t="shared" si="12"/>
        <v>2</v>
      </c>
    </row>
    <row r="42" spans="2:28" x14ac:dyDescent="0.35">
      <c r="B42" t="str">
        <f>Data1!A41</f>
        <v>Rochester</v>
      </c>
      <c r="C42" t="str">
        <f>Data1!B41</f>
        <v>New York</v>
      </c>
      <c r="D42" t="str">
        <f>Data1!C41</f>
        <v>M1H32L18</v>
      </c>
      <c r="E42" t="str">
        <f>Data1!D41</f>
        <v>M2H34L19</v>
      </c>
      <c r="F42" t="str">
        <f>Data1!E41</f>
        <v>M3H43L26</v>
      </c>
      <c r="G42" t="str">
        <f>Data1!F41</f>
        <v>M4H56L37</v>
      </c>
      <c r="H42" t="str">
        <f>Data1!G41</f>
        <v>M5H68L46</v>
      </c>
      <c r="I42" t="str">
        <f>Data1!H41</f>
        <v>M6H77L56</v>
      </c>
      <c r="J42" t="str">
        <f>Data1!I41</f>
        <v>M7H81L61</v>
      </c>
      <c r="K42" t="str">
        <f>Data1!J41</f>
        <v>M8H79L60</v>
      </c>
      <c r="L42" t="str">
        <f>Data1!K41</f>
        <v>M9H72L52</v>
      </c>
      <c r="M42" t="str">
        <f>Data1!L41</f>
        <v>M10H60L42</v>
      </c>
      <c r="N42" t="str">
        <f>Data1!M41</f>
        <v>M11H48L33</v>
      </c>
      <c r="O42" t="str">
        <f>Data1!N41</f>
        <v>M12H37L24</v>
      </c>
      <c r="Q42">
        <f t="shared" si="1"/>
        <v>2</v>
      </c>
      <c r="R42">
        <f t="shared" si="2"/>
        <v>2</v>
      </c>
      <c r="S42">
        <f t="shared" si="3"/>
        <v>2</v>
      </c>
      <c r="T42">
        <f t="shared" si="4"/>
        <v>2</v>
      </c>
      <c r="U42">
        <f t="shared" si="5"/>
        <v>2</v>
      </c>
      <c r="V42">
        <f t="shared" si="6"/>
        <v>2</v>
      </c>
      <c r="W42">
        <f t="shared" si="7"/>
        <v>2</v>
      </c>
      <c r="X42">
        <f t="shared" si="8"/>
        <v>2</v>
      </c>
      <c r="Y42">
        <f t="shared" si="9"/>
        <v>2</v>
      </c>
      <c r="Z42">
        <f t="shared" si="10"/>
        <v>2</v>
      </c>
      <c r="AA42">
        <f t="shared" si="11"/>
        <v>2</v>
      </c>
      <c r="AB42">
        <f t="shared" si="12"/>
        <v>2</v>
      </c>
    </row>
    <row r="43" spans="2:28" x14ac:dyDescent="0.35">
      <c r="B43" t="str">
        <f>Data1!A42</f>
        <v>Sacramento</v>
      </c>
      <c r="C43" t="str">
        <f>Data1!B42</f>
        <v>California</v>
      </c>
      <c r="D43" t="str">
        <f>Data1!C42</f>
        <v>M1H54L39</v>
      </c>
      <c r="E43" t="str">
        <f>Data1!D42</f>
        <v>M2H60L41</v>
      </c>
      <c r="F43" t="str">
        <f>Data1!E42</f>
        <v>M3H65L44</v>
      </c>
      <c r="G43" t="str">
        <f>Data1!F42</f>
        <v>M4H71L46</v>
      </c>
      <c r="H43" t="str">
        <f>Data1!G42</f>
        <v>M5H80L51</v>
      </c>
      <c r="I43" t="str">
        <f>Data1!H42</f>
        <v>M6H87L56</v>
      </c>
      <c r="J43" t="str">
        <f>Data1!I42</f>
        <v>M7H92L58</v>
      </c>
      <c r="K43" t="str">
        <f>Data1!J42</f>
        <v>M8H91L58</v>
      </c>
      <c r="L43" t="str">
        <f>Data1!K42</f>
        <v>M9H87L56</v>
      </c>
      <c r="M43" t="str">
        <f>Data1!L42</f>
        <v>M10H78L50</v>
      </c>
      <c r="N43" t="str">
        <f>Data1!M42</f>
        <v>M11H64L43</v>
      </c>
      <c r="O43" t="str">
        <f>Data1!N42</f>
        <v>M12H54L38</v>
      </c>
      <c r="Q43">
        <f t="shared" si="1"/>
        <v>2</v>
      </c>
      <c r="R43">
        <f t="shared" si="2"/>
        <v>2</v>
      </c>
      <c r="S43">
        <f t="shared" si="3"/>
        <v>2</v>
      </c>
      <c r="T43">
        <f t="shared" si="4"/>
        <v>2</v>
      </c>
      <c r="U43">
        <f t="shared" si="5"/>
        <v>2</v>
      </c>
      <c r="V43">
        <f t="shared" si="6"/>
        <v>2</v>
      </c>
      <c r="W43">
        <f t="shared" si="7"/>
        <v>2</v>
      </c>
      <c r="X43">
        <f t="shared" si="8"/>
        <v>2</v>
      </c>
      <c r="Y43">
        <f t="shared" si="9"/>
        <v>2</v>
      </c>
      <c r="Z43">
        <f t="shared" si="10"/>
        <v>2</v>
      </c>
      <c r="AA43">
        <f t="shared" si="11"/>
        <v>2</v>
      </c>
      <c r="AB43">
        <f t="shared" si="12"/>
        <v>2</v>
      </c>
    </row>
    <row r="44" spans="2:28" x14ac:dyDescent="0.35">
      <c r="B44" t="str">
        <f>Data1!A43</f>
        <v>Salt Lake City</v>
      </c>
      <c r="C44" t="str">
        <f>Data1!B43</f>
        <v>Utah</v>
      </c>
      <c r="D44" t="str">
        <f>Data1!C43</f>
        <v>M1H37L22</v>
      </c>
      <c r="E44" t="str">
        <f>Data1!D43</f>
        <v>M2H43L25</v>
      </c>
      <c r="F44" t="str">
        <f>Data1!E43</f>
        <v>M3H54L34</v>
      </c>
      <c r="G44" t="str">
        <f>Data1!F43</f>
        <v>M4H62L40</v>
      </c>
      <c r="H44" t="str">
        <f>Data1!G43</f>
        <v>M5H72L48</v>
      </c>
      <c r="I44" t="str">
        <f>Data1!H43</f>
        <v>M6H83L56</v>
      </c>
      <c r="J44" t="str">
        <f>Data1!I43</f>
        <v>M7H93L65</v>
      </c>
      <c r="K44" t="str">
        <f>Data1!J43</f>
        <v>M8H91L63</v>
      </c>
      <c r="L44" t="str">
        <f>Data1!K43</f>
        <v>M9H79L53</v>
      </c>
      <c r="M44" t="str">
        <f>Data1!L43</f>
        <v>M10H65L41</v>
      </c>
      <c r="N44" t="str">
        <f>Data1!M43</f>
        <v>M11H49L31</v>
      </c>
      <c r="O44" t="str">
        <f>Data1!N43</f>
        <v>M12H38L23</v>
      </c>
      <c r="Q44">
        <f t="shared" si="1"/>
        <v>2</v>
      </c>
      <c r="R44">
        <f t="shared" si="2"/>
        <v>2</v>
      </c>
      <c r="S44">
        <f t="shared" si="3"/>
        <v>2</v>
      </c>
      <c r="T44">
        <f t="shared" si="4"/>
        <v>2</v>
      </c>
      <c r="U44">
        <f t="shared" si="5"/>
        <v>2</v>
      </c>
      <c r="V44">
        <f t="shared" si="6"/>
        <v>2</v>
      </c>
      <c r="W44">
        <f t="shared" si="7"/>
        <v>2</v>
      </c>
      <c r="X44">
        <f t="shared" si="8"/>
        <v>2</v>
      </c>
      <c r="Y44">
        <f t="shared" si="9"/>
        <v>2</v>
      </c>
      <c r="Z44">
        <f t="shared" si="10"/>
        <v>2</v>
      </c>
      <c r="AA44">
        <f t="shared" si="11"/>
        <v>2</v>
      </c>
      <c r="AB44">
        <f t="shared" si="12"/>
        <v>2</v>
      </c>
    </row>
    <row r="45" spans="2:28" x14ac:dyDescent="0.35">
      <c r="B45" t="str">
        <f>Data1!A44</f>
        <v>San Antonio</v>
      </c>
      <c r="C45" t="str">
        <f>Data1!B44</f>
        <v>Texas</v>
      </c>
      <c r="D45" t="str">
        <f>Data1!C44</f>
        <v>M1H63L41</v>
      </c>
      <c r="E45" t="str">
        <f>Data1!D44</f>
        <v>M2H67L44</v>
      </c>
      <c r="F45" t="str">
        <f>Data1!E44</f>
        <v>M3H74L51</v>
      </c>
      <c r="G45" t="str">
        <f>Data1!F44</f>
        <v>M4H81L58</v>
      </c>
      <c r="H45" t="str">
        <f>Data1!G44</f>
        <v>M5H87L67</v>
      </c>
      <c r="I45" t="str">
        <f>Data1!H44</f>
        <v>M6H92L73</v>
      </c>
      <c r="J45" t="str">
        <f>Data1!I44</f>
        <v>M7H95L75</v>
      </c>
      <c r="K45" t="str">
        <f>Data1!J44</f>
        <v>M8H96L75</v>
      </c>
      <c r="L45" t="str">
        <f>Data1!K44</f>
        <v>M9H90L69</v>
      </c>
      <c r="M45" t="str">
        <f>Data1!L44</f>
        <v>M10H82L60</v>
      </c>
      <c r="N45" t="str">
        <f>Data1!M44</f>
        <v>M11H72L50</v>
      </c>
      <c r="O45" t="str">
        <f>Data1!N44</f>
        <v>M12H64L42</v>
      </c>
      <c r="Q45">
        <f t="shared" si="1"/>
        <v>2</v>
      </c>
      <c r="R45">
        <f t="shared" si="2"/>
        <v>2</v>
      </c>
      <c r="S45">
        <f t="shared" si="3"/>
        <v>2</v>
      </c>
      <c r="T45">
        <f t="shared" si="4"/>
        <v>2</v>
      </c>
      <c r="U45">
        <f t="shared" si="5"/>
        <v>2</v>
      </c>
      <c r="V45">
        <f t="shared" si="6"/>
        <v>2</v>
      </c>
      <c r="W45">
        <f t="shared" si="7"/>
        <v>2</v>
      </c>
      <c r="X45">
        <f t="shared" si="8"/>
        <v>2</v>
      </c>
      <c r="Y45">
        <f t="shared" si="9"/>
        <v>2</v>
      </c>
      <c r="Z45">
        <f t="shared" si="10"/>
        <v>2</v>
      </c>
      <c r="AA45">
        <f t="shared" si="11"/>
        <v>2</v>
      </c>
      <c r="AB45">
        <f t="shared" si="12"/>
        <v>2</v>
      </c>
    </row>
    <row r="46" spans="2:28" x14ac:dyDescent="0.35">
      <c r="B46" t="str">
        <f>Data1!A45</f>
        <v>San Diego</v>
      </c>
      <c r="C46" t="str">
        <f>Data1!B45</f>
        <v>California</v>
      </c>
      <c r="D46" t="str">
        <f>Data1!C45</f>
        <v>M1H65L49</v>
      </c>
      <c r="E46" t="str">
        <f>Data1!D45</f>
        <v>M2H65L51</v>
      </c>
      <c r="F46" t="str">
        <f>Data1!E45</f>
        <v>M3H66L53</v>
      </c>
      <c r="G46" t="str">
        <f>Data1!F45</f>
        <v>M4H68L56</v>
      </c>
      <c r="H46" t="str">
        <f>Data1!G45</f>
        <v>M5H69L59</v>
      </c>
      <c r="I46" t="str">
        <f>Data1!H45</f>
        <v>M6H71L62</v>
      </c>
      <c r="J46" t="str">
        <f>Data1!I45</f>
        <v>M7H75L65</v>
      </c>
      <c r="K46" t="str">
        <f>Data1!J45</f>
        <v>M8H76L67</v>
      </c>
      <c r="L46" t="str">
        <f>Data1!K45</f>
        <v>M9H76L65</v>
      </c>
      <c r="M46" t="str">
        <f>Data1!L45</f>
        <v>M10H73L61</v>
      </c>
      <c r="N46" t="str">
        <f>Data1!M45</f>
        <v>M11H69L54</v>
      </c>
      <c r="O46" t="str">
        <f>Data1!N45</f>
        <v>M12H65L48</v>
      </c>
      <c r="Q46">
        <f t="shared" si="1"/>
        <v>2</v>
      </c>
      <c r="R46">
        <f t="shared" si="2"/>
        <v>2</v>
      </c>
      <c r="S46">
        <f t="shared" si="3"/>
        <v>2</v>
      </c>
      <c r="T46">
        <f t="shared" si="4"/>
        <v>2</v>
      </c>
      <c r="U46">
        <f t="shared" si="5"/>
        <v>2</v>
      </c>
      <c r="V46">
        <f t="shared" si="6"/>
        <v>2</v>
      </c>
      <c r="W46">
        <f t="shared" si="7"/>
        <v>2</v>
      </c>
      <c r="X46">
        <f t="shared" si="8"/>
        <v>2</v>
      </c>
      <c r="Y46">
        <f t="shared" si="9"/>
        <v>2</v>
      </c>
      <c r="Z46">
        <f t="shared" si="10"/>
        <v>2</v>
      </c>
      <c r="AA46">
        <f t="shared" si="11"/>
        <v>2</v>
      </c>
      <c r="AB46">
        <f t="shared" si="12"/>
        <v>2</v>
      </c>
    </row>
    <row r="47" spans="2:28" x14ac:dyDescent="0.35">
      <c r="B47" t="str">
        <f>Data1!A46</f>
        <v>San Francisco</v>
      </c>
      <c r="C47" t="str">
        <f>Data1!B46</f>
        <v>California</v>
      </c>
      <c r="D47" t="str">
        <f>Data1!C46</f>
        <v>M1H57L46</v>
      </c>
      <c r="E47" t="str">
        <f>Data1!D46</f>
        <v>M2H60L48</v>
      </c>
      <c r="F47" t="str">
        <f>Data1!E46</f>
        <v>M3H62L49</v>
      </c>
      <c r="G47" t="str">
        <f>Data1!F46</f>
        <v>M4H63L49</v>
      </c>
      <c r="H47" t="str">
        <f>Data1!G46</f>
        <v>M5H64L51</v>
      </c>
      <c r="I47" t="str">
        <f>Data1!H46</f>
        <v>M6H66L53</v>
      </c>
      <c r="J47" t="str">
        <f>Data1!I46</f>
        <v>M7H67L54</v>
      </c>
      <c r="K47" t="str">
        <f>Data1!J46</f>
        <v>M8H68L55</v>
      </c>
      <c r="L47" t="str">
        <f>Data1!K46</f>
        <v>M9H70L55</v>
      </c>
      <c r="M47" t="str">
        <f>Data1!L46</f>
        <v>M10H69L54</v>
      </c>
      <c r="N47" t="str">
        <f>Data1!M46</f>
        <v>M11H63L50</v>
      </c>
      <c r="O47" t="str">
        <f>Data1!N46</f>
        <v>M12H57L46</v>
      </c>
      <c r="Q47">
        <f t="shared" si="1"/>
        <v>2</v>
      </c>
      <c r="R47">
        <f t="shared" si="2"/>
        <v>2</v>
      </c>
      <c r="S47">
        <f t="shared" si="3"/>
        <v>2</v>
      </c>
      <c r="T47">
        <f t="shared" si="4"/>
        <v>2</v>
      </c>
      <c r="U47">
        <f t="shared" si="5"/>
        <v>2</v>
      </c>
      <c r="V47">
        <f t="shared" si="6"/>
        <v>2</v>
      </c>
      <c r="W47">
        <f t="shared" si="7"/>
        <v>2</v>
      </c>
      <c r="X47">
        <f t="shared" si="8"/>
        <v>2</v>
      </c>
      <c r="Y47">
        <f t="shared" si="9"/>
        <v>2</v>
      </c>
      <c r="Z47">
        <f t="shared" si="10"/>
        <v>2</v>
      </c>
      <c r="AA47">
        <f t="shared" si="11"/>
        <v>2</v>
      </c>
      <c r="AB47">
        <f t="shared" si="12"/>
        <v>2</v>
      </c>
    </row>
    <row r="48" spans="2:28" x14ac:dyDescent="0.35">
      <c r="B48" t="str">
        <f>Data1!A47</f>
        <v>San Jose</v>
      </c>
      <c r="C48" t="str">
        <f>Data1!B47</f>
        <v>California</v>
      </c>
      <c r="D48" t="str">
        <f>Data1!C47</f>
        <v>M1H58L42</v>
      </c>
      <c r="E48" t="str">
        <f>Data1!D47</f>
        <v>M2H62L45</v>
      </c>
      <c r="F48" t="str">
        <f>Data1!E47</f>
        <v>M3H66L47</v>
      </c>
      <c r="G48" t="str">
        <f>Data1!F47</f>
        <v>M4H69L49</v>
      </c>
      <c r="H48" t="str">
        <f>Data1!G47</f>
        <v>M5H74L52</v>
      </c>
      <c r="I48" t="str">
        <f>Data1!H47</f>
        <v>M6H79L56</v>
      </c>
      <c r="J48" t="str">
        <f>Data1!I47</f>
        <v>M7H82L58</v>
      </c>
      <c r="K48" t="str">
        <f>Data1!J47</f>
        <v>M8H82L58</v>
      </c>
      <c r="L48" t="str">
        <f>Data1!K47</f>
        <v>M9H80L57</v>
      </c>
      <c r="M48" t="str">
        <f>Data1!L47</f>
        <v>M10H74L53</v>
      </c>
      <c r="N48" t="str">
        <f>Data1!M47</f>
        <v>M11H64L46</v>
      </c>
      <c r="O48" t="str">
        <f>Data1!N47</f>
        <v>M12H58L42</v>
      </c>
      <c r="Q48">
        <f t="shared" si="1"/>
        <v>2</v>
      </c>
      <c r="R48">
        <f t="shared" si="2"/>
        <v>2</v>
      </c>
      <c r="S48">
        <f t="shared" si="3"/>
        <v>2</v>
      </c>
      <c r="T48">
        <f t="shared" si="4"/>
        <v>2</v>
      </c>
      <c r="U48">
        <f t="shared" si="5"/>
        <v>2</v>
      </c>
      <c r="V48">
        <f t="shared" si="6"/>
        <v>2</v>
      </c>
      <c r="W48">
        <f t="shared" si="7"/>
        <v>2</v>
      </c>
      <c r="X48">
        <f t="shared" si="8"/>
        <v>2</v>
      </c>
      <c r="Y48">
        <f t="shared" si="9"/>
        <v>2</v>
      </c>
      <c r="Z48">
        <f t="shared" si="10"/>
        <v>2</v>
      </c>
      <c r="AA48">
        <f t="shared" si="11"/>
        <v>2</v>
      </c>
      <c r="AB48">
        <f t="shared" si="12"/>
        <v>2</v>
      </c>
    </row>
    <row r="49" spans="2:28" x14ac:dyDescent="0.35">
      <c r="B49" t="str">
        <f>Data1!A48</f>
        <v>Seattle</v>
      </c>
      <c r="C49" t="str">
        <f>Data1!B48</f>
        <v>Washington</v>
      </c>
      <c r="D49" t="str">
        <f>Data1!C48</f>
        <v>M1H49L37</v>
      </c>
      <c r="E49" t="str">
        <f>Data1!D48</f>
        <v>M2H51L37</v>
      </c>
      <c r="F49" t="str">
        <f>Data1!E48</f>
        <v>M3H55L40</v>
      </c>
      <c r="G49" t="str">
        <f>Data1!F48</f>
        <v>M4H60L43</v>
      </c>
      <c r="H49" t="str">
        <f>Data1!G48</f>
        <v>M5H66L49</v>
      </c>
      <c r="I49" t="str">
        <f>Data1!H48</f>
        <v>M6H71L53</v>
      </c>
      <c r="J49" t="str">
        <f>Data1!I48</f>
        <v>M7H76L57</v>
      </c>
      <c r="K49" t="str">
        <f>Data1!J48</f>
        <v>M8H76L57</v>
      </c>
      <c r="L49" t="str">
        <f>Data1!K48</f>
        <v>M9H71L53</v>
      </c>
      <c r="M49" t="str">
        <f>Data1!L48</f>
        <v>M10H61L47</v>
      </c>
      <c r="N49" t="str">
        <f>Data1!M48</f>
        <v>M11H52L41</v>
      </c>
      <c r="O49" t="str">
        <f>Data1!N48</f>
        <v>M12H47L36</v>
      </c>
      <c r="Q49">
        <f t="shared" si="1"/>
        <v>2</v>
      </c>
      <c r="R49">
        <f t="shared" si="2"/>
        <v>2</v>
      </c>
      <c r="S49">
        <f t="shared" si="3"/>
        <v>2</v>
      </c>
      <c r="T49">
        <f t="shared" si="4"/>
        <v>2</v>
      </c>
      <c r="U49">
        <f t="shared" si="5"/>
        <v>2</v>
      </c>
      <c r="V49">
        <f t="shared" si="6"/>
        <v>2</v>
      </c>
      <c r="W49">
        <f t="shared" si="7"/>
        <v>2</v>
      </c>
      <c r="X49">
        <f t="shared" si="8"/>
        <v>2</v>
      </c>
      <c r="Y49">
        <f t="shared" si="9"/>
        <v>2</v>
      </c>
      <c r="Z49">
        <f t="shared" si="10"/>
        <v>2</v>
      </c>
      <c r="AA49">
        <f t="shared" si="11"/>
        <v>2</v>
      </c>
      <c r="AB49">
        <f t="shared" si="12"/>
        <v>2</v>
      </c>
    </row>
    <row r="50" spans="2:28" x14ac:dyDescent="0.35">
      <c r="B50" t="str">
        <f>Data1!A49</f>
        <v>St. Louis</v>
      </c>
      <c r="C50" t="str">
        <f>Data1!B49</f>
        <v>Missouri</v>
      </c>
      <c r="D50" t="str">
        <f>Data1!C49</f>
        <v>M1H40L24</v>
      </c>
      <c r="E50" t="str">
        <f>Data1!D49</f>
        <v>M2H45L28</v>
      </c>
      <c r="F50" t="str">
        <f>Data1!E49</f>
        <v>M3H56L37</v>
      </c>
      <c r="G50" t="str">
        <f>Data1!F49</f>
        <v>M4H67L47</v>
      </c>
      <c r="H50" t="str">
        <f>Data1!G49</f>
        <v>M5H76L57</v>
      </c>
      <c r="I50" t="str">
        <f>Data1!H49</f>
        <v>M6H85L67</v>
      </c>
      <c r="J50" t="str">
        <f>Data1!I49</f>
        <v>M7H89L71</v>
      </c>
      <c r="K50" t="str">
        <f>Data1!J49</f>
        <v>M8H88L69</v>
      </c>
      <c r="L50" t="str">
        <f>Data1!K49</f>
        <v>M9H80L61</v>
      </c>
      <c r="M50" t="str">
        <f>Data1!L49</f>
        <v>M10H69L49</v>
      </c>
      <c r="N50" t="str">
        <f>Data1!M49</f>
        <v>M11H56L38</v>
      </c>
      <c r="O50" t="str">
        <f>Data1!N49</f>
        <v>M12H43L27</v>
      </c>
      <c r="Q50">
        <f t="shared" si="1"/>
        <v>2</v>
      </c>
      <c r="R50">
        <f t="shared" si="2"/>
        <v>2</v>
      </c>
      <c r="S50">
        <f t="shared" si="3"/>
        <v>2</v>
      </c>
      <c r="T50">
        <f t="shared" si="4"/>
        <v>2</v>
      </c>
      <c r="U50">
        <f t="shared" si="5"/>
        <v>2</v>
      </c>
      <c r="V50">
        <f t="shared" si="6"/>
        <v>2</v>
      </c>
      <c r="W50">
        <f t="shared" si="7"/>
        <v>2</v>
      </c>
      <c r="X50">
        <f t="shared" si="8"/>
        <v>2</v>
      </c>
      <c r="Y50">
        <f t="shared" si="9"/>
        <v>2</v>
      </c>
      <c r="Z50">
        <f t="shared" si="10"/>
        <v>2</v>
      </c>
      <c r="AA50">
        <f t="shared" si="11"/>
        <v>2</v>
      </c>
      <c r="AB50">
        <f t="shared" si="12"/>
        <v>2</v>
      </c>
    </row>
    <row r="51" spans="2:28" x14ac:dyDescent="0.35">
      <c r="B51" t="str">
        <f>Data1!A50</f>
        <v>Tampa</v>
      </c>
      <c r="C51" t="str">
        <f>Data1!B50</f>
        <v>Florida</v>
      </c>
      <c r="D51" t="str">
        <f>Data1!C50</f>
        <v>M1H70L52</v>
      </c>
      <c r="E51" t="str">
        <f>Data1!D50</f>
        <v>M2H73L54</v>
      </c>
      <c r="F51" t="str">
        <f>Data1!E50</f>
        <v>M3H76L58</v>
      </c>
      <c r="G51" t="str">
        <f>Data1!F50</f>
        <v>M4H81L63</v>
      </c>
      <c r="H51" t="str">
        <f>Data1!G50</f>
        <v>M5H87L70</v>
      </c>
      <c r="I51" t="str">
        <f>Data1!H50</f>
        <v>M6H90L75</v>
      </c>
      <c r="J51" t="str">
        <f>Data1!I50</f>
        <v>M7H90L76</v>
      </c>
      <c r="K51" t="str">
        <f>Data1!J50</f>
        <v>M8H90L76</v>
      </c>
      <c r="L51" t="str">
        <f>Data1!K50</f>
        <v>M9H89L75</v>
      </c>
      <c r="M51" t="str">
        <f>Data1!L50</f>
        <v>M10H84L68</v>
      </c>
      <c r="N51" t="str">
        <f>Data1!M50</f>
        <v>M11H78L60</v>
      </c>
      <c r="O51" t="str">
        <f>Data1!N50</f>
        <v>M12H72L54</v>
      </c>
      <c r="Q51">
        <f t="shared" si="1"/>
        <v>2</v>
      </c>
      <c r="R51">
        <f t="shared" si="2"/>
        <v>2</v>
      </c>
      <c r="S51">
        <f t="shared" si="3"/>
        <v>2</v>
      </c>
      <c r="T51">
        <f t="shared" si="4"/>
        <v>2</v>
      </c>
      <c r="U51">
        <f t="shared" si="5"/>
        <v>2</v>
      </c>
      <c r="V51">
        <f t="shared" si="6"/>
        <v>2</v>
      </c>
      <c r="W51">
        <f t="shared" si="7"/>
        <v>2</v>
      </c>
      <c r="X51">
        <f t="shared" si="8"/>
        <v>2</v>
      </c>
      <c r="Y51">
        <f t="shared" si="9"/>
        <v>2</v>
      </c>
      <c r="Z51">
        <f t="shared" si="10"/>
        <v>2</v>
      </c>
      <c r="AA51">
        <f t="shared" si="11"/>
        <v>2</v>
      </c>
      <c r="AB51">
        <f t="shared" si="12"/>
        <v>2</v>
      </c>
    </row>
    <row r="52" spans="2:28" x14ac:dyDescent="0.35">
      <c r="B52" t="str">
        <f>Data1!A51</f>
        <v>Virginia Beach</v>
      </c>
      <c r="C52" t="str">
        <f>Data1!B51</f>
        <v>Virginia</v>
      </c>
      <c r="D52" t="str">
        <f>Data1!C51</f>
        <v>M1H48L33</v>
      </c>
      <c r="E52" t="str">
        <f>Data1!D51</f>
        <v>M2H51L34</v>
      </c>
      <c r="F52" t="str">
        <f>Data1!E51</f>
        <v>M3H58L41</v>
      </c>
      <c r="G52" t="str">
        <f>Data1!F51</f>
        <v>M4H68L49</v>
      </c>
      <c r="H52" t="str">
        <f>Data1!G51</f>
        <v>M5H75L58</v>
      </c>
      <c r="I52" t="str">
        <f>Data1!H51</f>
        <v>M6H84L67</v>
      </c>
      <c r="J52" t="str">
        <f>Data1!I51</f>
        <v>M7H87L72</v>
      </c>
      <c r="K52" t="str">
        <f>Data1!J51</f>
        <v>M8H85L71</v>
      </c>
      <c r="L52" t="str">
        <f>Data1!K51</f>
        <v>M9H79L65</v>
      </c>
      <c r="M52" t="str">
        <f>Data1!L51</f>
        <v>M10H70L54</v>
      </c>
      <c r="N52" t="str">
        <f>Data1!M51</f>
        <v>M11H61L45</v>
      </c>
      <c r="O52" t="str">
        <f>Data1!N51</f>
        <v>M12H52L36</v>
      </c>
      <c r="Q52">
        <f t="shared" si="1"/>
        <v>2</v>
      </c>
      <c r="R52">
        <f t="shared" si="2"/>
        <v>2</v>
      </c>
      <c r="S52">
        <f t="shared" si="3"/>
        <v>2</v>
      </c>
      <c r="T52">
        <f t="shared" si="4"/>
        <v>2</v>
      </c>
      <c r="U52">
        <f t="shared" si="5"/>
        <v>2</v>
      </c>
      <c r="V52">
        <f t="shared" si="6"/>
        <v>2</v>
      </c>
      <c r="W52">
        <f t="shared" si="7"/>
        <v>2</v>
      </c>
      <c r="X52">
        <f t="shared" si="8"/>
        <v>2</v>
      </c>
      <c r="Y52">
        <f t="shared" si="9"/>
        <v>2</v>
      </c>
      <c r="Z52">
        <f t="shared" si="10"/>
        <v>2</v>
      </c>
      <c r="AA52">
        <f t="shared" si="11"/>
        <v>2</v>
      </c>
      <c r="AB52">
        <f t="shared" si="12"/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AN57"/>
  <sheetViews>
    <sheetView showGridLines="0" workbookViewId="0">
      <pane xSplit="3" ySplit="4" topLeftCell="D41" activePane="bottomRight" state="frozen"/>
      <selection pane="topRight" activeCell="D1" sqref="D1"/>
      <selection pane="bottomLeft" activeCell="A5" sqref="A5"/>
      <selection pane="bottomRight" activeCell="F50" sqref="F50"/>
    </sheetView>
  </sheetViews>
  <sheetFormatPr defaultRowHeight="14.5" x14ac:dyDescent="0.35"/>
  <cols>
    <col min="2" max="3" width="20.7265625" customWidth="1"/>
  </cols>
  <sheetData>
    <row r="3" spans="2:40" x14ac:dyDescent="0.3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40" x14ac:dyDescent="0.3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  <c r="Q4" t="s">
        <v>555</v>
      </c>
      <c r="R4" t="s">
        <v>556</v>
      </c>
      <c r="AC4" t="s">
        <v>556</v>
      </c>
    </row>
    <row r="5" spans="2:40" x14ac:dyDescent="0.35">
      <c r="B5" s="8" t="str">
        <f t="array" ref="B5:B54">ListCity</f>
        <v>Atlanta</v>
      </c>
      <c r="C5" s="3" t="str">
        <f>Data1!B2</f>
        <v>Georgia</v>
      </c>
      <c r="D5" s="3">
        <f>VALUE(MID(Workings_1!D3,SummaryHigh!Q5,SummaryHigh!AC5))</f>
        <v>52</v>
      </c>
      <c r="E5" s="3">
        <f>VALUE(MID(Workings_1!E3,SummaryHigh!R5,SummaryHigh!AD5))</f>
        <v>57</v>
      </c>
      <c r="F5" s="3">
        <f>VALUE(MID(Workings_1!F3,SummaryHigh!S5,SummaryHigh!AE5))</f>
        <v>65</v>
      </c>
      <c r="G5" s="3">
        <f>VALUE(MID(Workings_1!G3,SummaryHigh!T5,SummaryHigh!AF5))</f>
        <v>73</v>
      </c>
      <c r="H5" s="3">
        <f>VALUE(MID(Workings_1!H3,SummaryHigh!U5,SummaryHigh!AG5))</f>
        <v>80</v>
      </c>
      <c r="I5" s="3">
        <f>VALUE(MID(Workings_1!I3,SummaryHigh!V5,SummaryHigh!AH5))</f>
        <v>86</v>
      </c>
      <c r="J5" s="3">
        <f>VALUE(MID(Workings_1!J3,SummaryHigh!W5,SummaryHigh!AI5))</f>
        <v>89</v>
      </c>
      <c r="K5" s="3">
        <f>VALUE(MID(Workings_1!K3,SummaryHigh!X5,SummaryHigh!AJ5))</f>
        <v>88</v>
      </c>
      <c r="L5" s="3">
        <f>VALUE(MID(Workings_1!L3,SummaryHigh!Y5,SummaryHigh!AK5))</f>
        <v>82</v>
      </c>
      <c r="M5" s="3">
        <f>VALUE(MID(Workings_1!M3,SummaryHigh!Z5,SummaryHigh!AL5))</f>
        <v>73</v>
      </c>
      <c r="N5" s="3">
        <f>VALUE(MID(Workings_1!N3,SummaryHigh!AA5,SummaryHigh!AM5))</f>
        <v>64</v>
      </c>
      <c r="O5" s="3">
        <f>VALUE(MID(Workings_1!O3,SummaryHigh!AB5,SummaryHigh!AN5))</f>
        <v>54</v>
      </c>
      <c r="Q5">
        <f>FIND("H",Workings_1!D3)+1</f>
        <v>4</v>
      </c>
      <c r="R5">
        <f>FIND("H",Workings_1!E3)+1</f>
        <v>4</v>
      </c>
      <c r="S5">
        <f>FIND("H",Workings_1!F3)+1</f>
        <v>4</v>
      </c>
      <c r="T5">
        <f>FIND("H",Workings_1!G3)+1</f>
        <v>4</v>
      </c>
      <c r="U5">
        <f>FIND("H",Workings_1!H3)+1</f>
        <v>4</v>
      </c>
      <c r="V5">
        <f>FIND("H",Workings_1!I3)+1</f>
        <v>4</v>
      </c>
      <c r="W5">
        <f>FIND("H",Workings_1!J3)+1</f>
        <v>4</v>
      </c>
      <c r="X5">
        <f>FIND("H",Workings_1!K3)+1</f>
        <v>4</v>
      </c>
      <c r="Y5">
        <f>FIND("H",Workings_1!L3)+1</f>
        <v>4</v>
      </c>
      <c r="Z5">
        <f>FIND("H",Workings_1!M3)+1</f>
        <v>5</v>
      </c>
      <c r="AA5">
        <f>FIND("H",Workings_1!N3)+1</f>
        <v>5</v>
      </c>
      <c r="AB5">
        <f>FIND("H",Workings_1!O3)+1</f>
        <v>5</v>
      </c>
      <c r="AC5">
        <f>FIND("L",Workings_1!D3)-Q5</f>
        <v>2</v>
      </c>
      <c r="AD5">
        <f>FIND("L",Workings_1!E3)-R5</f>
        <v>2</v>
      </c>
      <c r="AE5">
        <f>FIND("L",Workings_1!F3)-S5</f>
        <v>2</v>
      </c>
      <c r="AF5">
        <f>FIND("L",Workings_1!G3)-T5</f>
        <v>2</v>
      </c>
      <c r="AG5">
        <f>FIND("L",Workings_1!H3)-U5</f>
        <v>2</v>
      </c>
      <c r="AH5">
        <f>FIND("L",Workings_1!I3)-V5</f>
        <v>2</v>
      </c>
      <c r="AI5">
        <f>FIND("L",Workings_1!J3)-W5</f>
        <v>2</v>
      </c>
      <c r="AJ5">
        <f>FIND("L",Workings_1!K3)-X5</f>
        <v>2</v>
      </c>
      <c r="AK5">
        <f>FIND("L",Workings_1!L3)-Y5</f>
        <v>2</v>
      </c>
      <c r="AL5">
        <f>FIND("L",Workings_1!M3)-Z5</f>
        <v>2</v>
      </c>
      <c r="AM5">
        <f>FIND("L",Workings_1!N3)-AA5</f>
        <v>2</v>
      </c>
      <c r="AN5">
        <f>FIND("L",Workings_1!O3)-AB5</f>
        <v>2</v>
      </c>
    </row>
    <row r="6" spans="2:40" x14ac:dyDescent="0.35">
      <c r="B6" s="9" t="str">
        <v>Austin</v>
      </c>
      <c r="C6" s="3" t="str">
        <f>Data1!B3</f>
        <v>Texas</v>
      </c>
      <c r="D6" s="3">
        <f>VALUE(MID(Workings_1!D4,SummaryHigh!Q6,SummaryHigh!AC6))</f>
        <v>62</v>
      </c>
      <c r="E6" s="3">
        <f>VALUE(MID(Workings_1!E4,SummaryHigh!R6,SummaryHigh!AD6))</f>
        <v>65</v>
      </c>
      <c r="F6" s="3">
        <f>VALUE(MID(Workings_1!F4,SummaryHigh!S6,SummaryHigh!AE6))</f>
        <v>72</v>
      </c>
      <c r="G6" s="3">
        <f>VALUE(MID(Workings_1!G4,SummaryHigh!T6,SummaryHigh!AF6))</f>
        <v>80</v>
      </c>
      <c r="H6" s="3">
        <f>VALUE(MID(Workings_1!H4,SummaryHigh!U6,SummaryHigh!AG6))</f>
        <v>87</v>
      </c>
      <c r="I6" s="3">
        <f>VALUE(MID(Workings_1!I4,SummaryHigh!V6,SummaryHigh!AH6))</f>
        <v>92</v>
      </c>
      <c r="J6" s="3">
        <f>VALUE(MID(Workings_1!J4,SummaryHigh!W6,SummaryHigh!AI6))</f>
        <v>96</v>
      </c>
      <c r="K6" s="3">
        <f>VALUE(MID(Workings_1!K4,SummaryHigh!X6,SummaryHigh!AJ6))</f>
        <v>97</v>
      </c>
      <c r="L6" s="3">
        <f>VALUE(MID(Workings_1!L4,SummaryHigh!Y6,SummaryHigh!AK6))</f>
        <v>91</v>
      </c>
      <c r="M6" s="3">
        <f>VALUE(MID(Workings_1!M4,SummaryHigh!Z6,SummaryHigh!AL6))</f>
        <v>82</v>
      </c>
      <c r="N6" s="3">
        <f>VALUE(MID(Workings_1!N4,SummaryHigh!AA6,SummaryHigh!AM6))</f>
        <v>71</v>
      </c>
      <c r="O6" s="3">
        <f>VALUE(MID(Workings_1!O4,SummaryHigh!AB6,SummaryHigh!AN6))</f>
        <v>63</v>
      </c>
      <c r="Q6">
        <f>FIND("H",Workings_1!D4)+1</f>
        <v>4</v>
      </c>
      <c r="R6">
        <f>FIND("H",Workings_1!E4)+1</f>
        <v>4</v>
      </c>
      <c r="S6">
        <f>FIND("H",Workings_1!F4)+1</f>
        <v>4</v>
      </c>
      <c r="T6">
        <f>FIND("H",Workings_1!G4)+1</f>
        <v>4</v>
      </c>
      <c r="U6">
        <f>FIND("H",Workings_1!H4)+1</f>
        <v>4</v>
      </c>
      <c r="V6">
        <f>FIND("H",Workings_1!I4)+1</f>
        <v>4</v>
      </c>
      <c r="W6">
        <f>FIND("H",Workings_1!J4)+1</f>
        <v>4</v>
      </c>
      <c r="X6">
        <f>FIND("H",Workings_1!K4)+1</f>
        <v>4</v>
      </c>
      <c r="Y6">
        <f>FIND("H",Workings_1!L4)+1</f>
        <v>4</v>
      </c>
      <c r="Z6">
        <f>FIND("H",Workings_1!M4)+1</f>
        <v>5</v>
      </c>
      <c r="AA6">
        <f>FIND("H",Workings_1!N4)+1</f>
        <v>5</v>
      </c>
      <c r="AB6">
        <f>FIND("H",Workings_1!O4)+1</f>
        <v>5</v>
      </c>
      <c r="AC6">
        <f>FIND("L",Workings_1!D4)-Q6</f>
        <v>2</v>
      </c>
      <c r="AD6">
        <f>FIND("L",Workings_1!E4)-R6</f>
        <v>2</v>
      </c>
      <c r="AE6">
        <f>FIND("L",Workings_1!F4)-S6</f>
        <v>2</v>
      </c>
      <c r="AF6">
        <f>FIND("L",Workings_1!G4)-T6</f>
        <v>2</v>
      </c>
      <c r="AG6">
        <f>FIND("L",Workings_1!H4)-U6</f>
        <v>2</v>
      </c>
      <c r="AH6">
        <f>FIND("L",Workings_1!I4)-V6</f>
        <v>2</v>
      </c>
      <c r="AI6">
        <f>FIND("L",Workings_1!J4)-W6</f>
        <v>2</v>
      </c>
      <c r="AJ6">
        <f>FIND("L",Workings_1!K4)-X6</f>
        <v>2</v>
      </c>
      <c r="AK6">
        <f>FIND("L",Workings_1!L4)-Y6</f>
        <v>2</v>
      </c>
      <c r="AL6">
        <f>FIND("L",Workings_1!M4)-Z6</f>
        <v>2</v>
      </c>
      <c r="AM6">
        <f>FIND("L",Workings_1!N4)-AA6</f>
        <v>2</v>
      </c>
      <c r="AN6">
        <f>FIND("L",Workings_1!O4)-AB6</f>
        <v>2</v>
      </c>
    </row>
    <row r="7" spans="2:40" x14ac:dyDescent="0.35">
      <c r="B7" s="9" t="str">
        <v>Baltimore</v>
      </c>
      <c r="C7" s="3" t="str">
        <f>Data1!B4</f>
        <v>Maryland</v>
      </c>
      <c r="D7" s="3">
        <f>VALUE(MID(Workings_1!D5,SummaryHigh!Q7,SummaryHigh!AC7))</f>
        <v>41</v>
      </c>
      <c r="E7" s="3">
        <f>VALUE(MID(Workings_1!E5,SummaryHigh!R7,SummaryHigh!AD7))</f>
        <v>45</v>
      </c>
      <c r="F7" s="3">
        <f>VALUE(MID(Workings_1!F5,SummaryHigh!S7,SummaryHigh!AE7))</f>
        <v>54</v>
      </c>
      <c r="G7" s="3">
        <f>VALUE(MID(Workings_1!G5,SummaryHigh!T7,SummaryHigh!AF7))</f>
        <v>65</v>
      </c>
      <c r="H7" s="3">
        <f>VALUE(MID(Workings_1!H5,SummaryHigh!U7,SummaryHigh!AG7))</f>
        <v>74</v>
      </c>
      <c r="I7" s="3">
        <f>VALUE(MID(Workings_1!I5,SummaryHigh!V7,SummaryHigh!AH7))</f>
        <v>83</v>
      </c>
      <c r="J7" s="3">
        <f>VALUE(MID(Workings_1!J5,SummaryHigh!W7,SummaryHigh!AI7))</f>
        <v>87</v>
      </c>
      <c r="K7" s="3">
        <f>VALUE(MID(Workings_1!K5,SummaryHigh!X7,SummaryHigh!AJ7))</f>
        <v>85</v>
      </c>
      <c r="L7" s="3">
        <f>VALUE(MID(Workings_1!L5,SummaryHigh!Y7,SummaryHigh!AK7))</f>
        <v>78</v>
      </c>
      <c r="M7" s="3">
        <f>VALUE(MID(Workings_1!M5,SummaryHigh!Z7,SummaryHigh!AL7))</f>
        <v>67</v>
      </c>
      <c r="N7" s="3">
        <f>VALUE(MID(Workings_1!N5,SummaryHigh!AA7,SummaryHigh!AM7))</f>
        <v>56</v>
      </c>
      <c r="O7" s="3">
        <f>VALUE(MID(Workings_1!O5,SummaryHigh!AB7,SummaryHigh!AN7))</f>
        <v>45</v>
      </c>
      <c r="Q7">
        <f>FIND("H",Workings_1!D5)+1</f>
        <v>4</v>
      </c>
      <c r="R7">
        <f>FIND("H",Workings_1!E5)+1</f>
        <v>4</v>
      </c>
      <c r="S7">
        <f>FIND("H",Workings_1!F5)+1</f>
        <v>4</v>
      </c>
      <c r="T7">
        <f>FIND("H",Workings_1!G5)+1</f>
        <v>4</v>
      </c>
      <c r="U7">
        <f>FIND("H",Workings_1!H5)+1</f>
        <v>4</v>
      </c>
      <c r="V7">
        <f>FIND("H",Workings_1!I5)+1</f>
        <v>4</v>
      </c>
      <c r="W7">
        <f>FIND("H",Workings_1!J5)+1</f>
        <v>4</v>
      </c>
      <c r="X7">
        <f>FIND("H",Workings_1!K5)+1</f>
        <v>4</v>
      </c>
      <c r="Y7">
        <f>FIND("H",Workings_1!L5)+1</f>
        <v>4</v>
      </c>
      <c r="Z7">
        <f>FIND("H",Workings_1!M5)+1</f>
        <v>5</v>
      </c>
      <c r="AA7">
        <f>FIND("H",Workings_1!N5)+1</f>
        <v>5</v>
      </c>
      <c r="AB7">
        <f>FIND("H",Workings_1!O5)+1</f>
        <v>5</v>
      </c>
      <c r="AC7">
        <f>FIND("L",Workings_1!D5)-Q7</f>
        <v>2</v>
      </c>
      <c r="AD7">
        <f>FIND("L",Workings_1!E5)-R7</f>
        <v>2</v>
      </c>
      <c r="AE7">
        <f>FIND("L",Workings_1!F5)-S7</f>
        <v>2</v>
      </c>
      <c r="AF7">
        <f>FIND("L",Workings_1!G5)-T7</f>
        <v>2</v>
      </c>
      <c r="AG7">
        <f>FIND("L",Workings_1!H5)-U7</f>
        <v>2</v>
      </c>
      <c r="AH7">
        <f>FIND("L",Workings_1!I5)-V7</f>
        <v>2</v>
      </c>
      <c r="AI7">
        <f>FIND("L",Workings_1!J5)-W7</f>
        <v>2</v>
      </c>
      <c r="AJ7">
        <f>FIND("L",Workings_1!K5)-X7</f>
        <v>2</v>
      </c>
      <c r="AK7">
        <f>FIND("L",Workings_1!L5)-Y7</f>
        <v>2</v>
      </c>
      <c r="AL7">
        <f>FIND("L",Workings_1!M5)-Z7</f>
        <v>2</v>
      </c>
      <c r="AM7">
        <f>FIND("L",Workings_1!N5)-AA7</f>
        <v>2</v>
      </c>
      <c r="AN7">
        <f>FIND("L",Workings_1!O5)-AB7</f>
        <v>2</v>
      </c>
    </row>
    <row r="8" spans="2:40" x14ac:dyDescent="0.35">
      <c r="B8" s="9" t="str">
        <v>Birmingham</v>
      </c>
      <c r="C8" s="3" t="str">
        <f>Data1!B5</f>
        <v>Alabama</v>
      </c>
      <c r="D8" s="3">
        <f>VALUE(MID(Workings_1!D6,SummaryHigh!Q8,SummaryHigh!AC8))</f>
        <v>54</v>
      </c>
      <c r="E8" s="3">
        <f>VALUE(MID(Workings_1!E6,SummaryHigh!R8,SummaryHigh!AD8))</f>
        <v>58</v>
      </c>
      <c r="F8" s="3">
        <f>VALUE(MID(Workings_1!F6,SummaryHigh!S8,SummaryHigh!AE8))</f>
        <v>67</v>
      </c>
      <c r="G8" s="3">
        <f>VALUE(MID(Workings_1!G6,SummaryHigh!T8,SummaryHigh!AF8))</f>
        <v>74</v>
      </c>
      <c r="H8" s="3">
        <f>VALUE(MID(Workings_1!H6,SummaryHigh!U8,SummaryHigh!AG8))</f>
        <v>82</v>
      </c>
      <c r="I8" s="3">
        <f>VALUE(MID(Workings_1!I6,SummaryHigh!V8,SummaryHigh!AH8))</f>
        <v>88</v>
      </c>
      <c r="J8" s="3">
        <f>VALUE(MID(Workings_1!J6,SummaryHigh!W8,SummaryHigh!AI8))</f>
        <v>91</v>
      </c>
      <c r="K8" s="3">
        <f>VALUE(MID(Workings_1!K6,SummaryHigh!X8,SummaryHigh!AJ8))</f>
        <v>91</v>
      </c>
      <c r="L8" s="3">
        <f>VALUE(MID(Workings_1!L6,SummaryHigh!Y8,SummaryHigh!AK8))</f>
        <v>85</v>
      </c>
      <c r="M8" s="3">
        <f>VALUE(MID(Workings_1!M6,SummaryHigh!Z8,SummaryHigh!AL8))</f>
        <v>75</v>
      </c>
      <c r="N8" s="3">
        <f>VALUE(MID(Workings_1!N6,SummaryHigh!AA8,SummaryHigh!AM8))</f>
        <v>65</v>
      </c>
      <c r="O8" s="3">
        <f>VALUE(MID(Workings_1!O6,SummaryHigh!AB8,SummaryHigh!AN8))</f>
        <v>56</v>
      </c>
      <c r="Q8">
        <f>FIND("H",Workings_1!D6)+1</f>
        <v>4</v>
      </c>
      <c r="R8">
        <f>FIND("H",Workings_1!E6)+1</f>
        <v>4</v>
      </c>
      <c r="S8">
        <f>FIND("H",Workings_1!F6)+1</f>
        <v>4</v>
      </c>
      <c r="T8">
        <f>FIND("H",Workings_1!G6)+1</f>
        <v>4</v>
      </c>
      <c r="U8">
        <f>FIND("H",Workings_1!H6)+1</f>
        <v>4</v>
      </c>
      <c r="V8">
        <f>FIND("H",Workings_1!I6)+1</f>
        <v>4</v>
      </c>
      <c r="W8">
        <f>FIND("H",Workings_1!J6)+1</f>
        <v>4</v>
      </c>
      <c r="X8">
        <f>FIND("H",Workings_1!K6)+1</f>
        <v>4</v>
      </c>
      <c r="Y8">
        <f>FIND("H",Workings_1!L6)+1</f>
        <v>4</v>
      </c>
      <c r="Z8">
        <f>FIND("H",Workings_1!M6)+1</f>
        <v>5</v>
      </c>
      <c r="AA8">
        <f>FIND("H",Workings_1!N6)+1</f>
        <v>5</v>
      </c>
      <c r="AB8">
        <f>FIND("H",Workings_1!O6)+1</f>
        <v>5</v>
      </c>
      <c r="AC8">
        <f>FIND("L",Workings_1!D6)-Q8</f>
        <v>2</v>
      </c>
      <c r="AD8">
        <f>FIND("L",Workings_1!E6)-R8</f>
        <v>2</v>
      </c>
      <c r="AE8">
        <f>FIND("L",Workings_1!F6)-S8</f>
        <v>2</v>
      </c>
      <c r="AF8">
        <f>FIND("L",Workings_1!G6)-T8</f>
        <v>2</v>
      </c>
      <c r="AG8">
        <f>FIND("L",Workings_1!H6)-U8</f>
        <v>2</v>
      </c>
      <c r="AH8">
        <f>FIND("L",Workings_1!I6)-V8</f>
        <v>2</v>
      </c>
      <c r="AI8">
        <f>FIND("L",Workings_1!J6)-W8</f>
        <v>2</v>
      </c>
      <c r="AJ8">
        <f>FIND("L",Workings_1!K6)-X8</f>
        <v>2</v>
      </c>
      <c r="AK8">
        <f>FIND("L",Workings_1!L6)-Y8</f>
        <v>2</v>
      </c>
      <c r="AL8">
        <f>FIND("L",Workings_1!M6)-Z8</f>
        <v>2</v>
      </c>
      <c r="AM8">
        <f>FIND("L",Workings_1!N6)-AA8</f>
        <v>2</v>
      </c>
      <c r="AN8">
        <f>FIND("L",Workings_1!O6)-AB8</f>
        <v>2</v>
      </c>
    </row>
    <row r="9" spans="2:40" x14ac:dyDescent="0.35">
      <c r="B9" s="9" t="str">
        <v>Boston</v>
      </c>
      <c r="C9" s="3" t="str">
        <f>Data1!B6</f>
        <v>Massachusetts</v>
      </c>
      <c r="D9" s="3">
        <f>VALUE(MID(Workings_1!D7,SummaryHigh!Q9,SummaryHigh!AC9))</f>
        <v>36</v>
      </c>
      <c r="E9" s="3">
        <f>VALUE(MID(Workings_1!E7,SummaryHigh!R9,SummaryHigh!AD9))</f>
        <v>39</v>
      </c>
      <c r="F9" s="3">
        <f>VALUE(MID(Workings_1!F7,SummaryHigh!S9,SummaryHigh!AE9))</f>
        <v>45</v>
      </c>
      <c r="G9" s="3">
        <f>VALUE(MID(Workings_1!G7,SummaryHigh!T9,SummaryHigh!AF9))</f>
        <v>56</v>
      </c>
      <c r="H9" s="3">
        <f>VALUE(MID(Workings_1!H7,SummaryHigh!U9,SummaryHigh!AG9))</f>
        <v>66</v>
      </c>
      <c r="I9" s="3">
        <f>VALUE(MID(Workings_1!I7,SummaryHigh!V9,SummaryHigh!AH9))</f>
        <v>76</v>
      </c>
      <c r="J9" s="3">
        <f>VALUE(MID(Workings_1!J7,SummaryHigh!W9,SummaryHigh!AI9))</f>
        <v>81</v>
      </c>
      <c r="K9" s="3">
        <f>VALUE(MID(Workings_1!K7,SummaryHigh!X9,SummaryHigh!AJ9))</f>
        <v>80</v>
      </c>
      <c r="L9" s="3">
        <f>VALUE(MID(Workings_1!L7,SummaryHigh!Y9,SummaryHigh!AK9))</f>
        <v>72</v>
      </c>
      <c r="M9" s="3">
        <f>VALUE(MID(Workings_1!M7,SummaryHigh!Z9,SummaryHigh!AL9))</f>
        <v>61</v>
      </c>
      <c r="N9" s="3">
        <f>VALUE(MID(Workings_1!N7,SummaryHigh!AA9,SummaryHigh!AM9))</f>
        <v>52</v>
      </c>
      <c r="O9" s="3">
        <f>VALUE(MID(Workings_1!O7,SummaryHigh!AB9,SummaryHigh!AN9))</f>
        <v>41</v>
      </c>
      <c r="Q9">
        <f>FIND("H",Workings_1!D7)+1</f>
        <v>4</v>
      </c>
      <c r="R9">
        <f>FIND("H",Workings_1!E7)+1</f>
        <v>4</v>
      </c>
      <c r="S9">
        <f>FIND("H",Workings_1!F7)+1</f>
        <v>4</v>
      </c>
      <c r="T9">
        <f>FIND("H",Workings_1!G7)+1</f>
        <v>4</v>
      </c>
      <c r="U9">
        <f>FIND("H",Workings_1!H7)+1</f>
        <v>4</v>
      </c>
      <c r="V9">
        <f>FIND("H",Workings_1!I7)+1</f>
        <v>4</v>
      </c>
      <c r="W9">
        <f>FIND("H",Workings_1!J7)+1</f>
        <v>4</v>
      </c>
      <c r="X9">
        <f>FIND("H",Workings_1!K7)+1</f>
        <v>4</v>
      </c>
      <c r="Y9">
        <f>FIND("H",Workings_1!L7)+1</f>
        <v>4</v>
      </c>
      <c r="Z9">
        <f>FIND("H",Workings_1!M7)+1</f>
        <v>5</v>
      </c>
      <c r="AA9">
        <f>FIND("H",Workings_1!N7)+1</f>
        <v>5</v>
      </c>
      <c r="AB9">
        <f>FIND("H",Workings_1!O7)+1</f>
        <v>5</v>
      </c>
      <c r="AC9">
        <f>FIND("L",Workings_1!D7)-Q9</f>
        <v>2</v>
      </c>
      <c r="AD9">
        <f>FIND("L",Workings_1!E7)-R9</f>
        <v>2</v>
      </c>
      <c r="AE9">
        <f>FIND("L",Workings_1!F7)-S9</f>
        <v>2</v>
      </c>
      <c r="AF9">
        <f>FIND("L",Workings_1!G7)-T9</f>
        <v>2</v>
      </c>
      <c r="AG9">
        <f>FIND("L",Workings_1!H7)-U9</f>
        <v>2</v>
      </c>
      <c r="AH9">
        <f>FIND("L",Workings_1!I7)-V9</f>
        <v>2</v>
      </c>
      <c r="AI9">
        <f>FIND("L",Workings_1!J7)-W9</f>
        <v>2</v>
      </c>
      <c r="AJ9">
        <f>FIND("L",Workings_1!K7)-X9</f>
        <v>2</v>
      </c>
      <c r="AK9">
        <f>FIND("L",Workings_1!L7)-Y9</f>
        <v>2</v>
      </c>
      <c r="AL9">
        <f>FIND("L",Workings_1!M7)-Z9</f>
        <v>2</v>
      </c>
      <c r="AM9">
        <f>FIND("L",Workings_1!N7)-AA9</f>
        <v>2</v>
      </c>
      <c r="AN9">
        <f>FIND("L",Workings_1!O7)-AB9</f>
        <v>2</v>
      </c>
    </row>
    <row r="10" spans="2:40" x14ac:dyDescent="0.35">
      <c r="B10" s="9" t="str">
        <v>Buffalo</v>
      </c>
      <c r="C10" s="3" t="str">
        <f>Data1!B7</f>
        <v>New York</v>
      </c>
      <c r="D10" s="3">
        <f>VALUE(MID(Workings_1!D8,SummaryHigh!Q10,SummaryHigh!AC10))</f>
        <v>31</v>
      </c>
      <c r="E10" s="3">
        <f>VALUE(MID(Workings_1!E8,SummaryHigh!R10,SummaryHigh!AD10))</f>
        <v>33</v>
      </c>
      <c r="F10" s="3">
        <f>VALUE(MID(Workings_1!F8,SummaryHigh!S10,SummaryHigh!AE10))</f>
        <v>42</v>
      </c>
      <c r="G10" s="3">
        <f>VALUE(MID(Workings_1!G8,SummaryHigh!T10,SummaryHigh!AF10))</f>
        <v>55</v>
      </c>
      <c r="H10" s="3">
        <f>VALUE(MID(Workings_1!H8,SummaryHigh!U10,SummaryHigh!AG10))</f>
        <v>67</v>
      </c>
      <c r="I10" s="3">
        <f>VALUE(MID(Workings_1!I8,SummaryHigh!V10,SummaryHigh!AH10))</f>
        <v>75</v>
      </c>
      <c r="J10" s="3">
        <f>VALUE(MID(Workings_1!J8,SummaryHigh!W10,SummaryHigh!AI10))</f>
        <v>80</v>
      </c>
      <c r="K10" s="3">
        <f>VALUE(MID(Workings_1!K8,SummaryHigh!X10,SummaryHigh!AJ10))</f>
        <v>78</v>
      </c>
      <c r="L10" s="3">
        <f>VALUE(MID(Workings_1!L8,SummaryHigh!Y10,SummaryHigh!AK10))</f>
        <v>71</v>
      </c>
      <c r="M10" s="3">
        <f>VALUE(MID(Workings_1!M8,SummaryHigh!Z10,SummaryHigh!AL10))</f>
        <v>59</v>
      </c>
      <c r="N10" s="3">
        <f>VALUE(MID(Workings_1!N8,SummaryHigh!AA10,SummaryHigh!AM10))</f>
        <v>48</v>
      </c>
      <c r="O10" s="3">
        <f>VALUE(MID(Workings_1!O8,SummaryHigh!AB10,SummaryHigh!AN10))</f>
        <v>36</v>
      </c>
      <c r="Q10">
        <f>FIND("H",Workings_1!D8)+1</f>
        <v>4</v>
      </c>
      <c r="R10">
        <f>FIND("H",Workings_1!E8)+1</f>
        <v>4</v>
      </c>
      <c r="S10">
        <f>FIND("H",Workings_1!F8)+1</f>
        <v>4</v>
      </c>
      <c r="T10">
        <f>FIND("H",Workings_1!G8)+1</f>
        <v>4</v>
      </c>
      <c r="U10">
        <f>FIND("H",Workings_1!H8)+1</f>
        <v>4</v>
      </c>
      <c r="V10">
        <f>FIND("H",Workings_1!I8)+1</f>
        <v>4</v>
      </c>
      <c r="W10">
        <f>FIND("H",Workings_1!J8)+1</f>
        <v>4</v>
      </c>
      <c r="X10">
        <f>FIND("H",Workings_1!K8)+1</f>
        <v>4</v>
      </c>
      <c r="Y10">
        <f>FIND("H",Workings_1!L8)+1</f>
        <v>4</v>
      </c>
      <c r="Z10">
        <f>FIND("H",Workings_1!M8)+1</f>
        <v>5</v>
      </c>
      <c r="AA10">
        <f>FIND("H",Workings_1!N8)+1</f>
        <v>5</v>
      </c>
      <c r="AB10">
        <f>FIND("H",Workings_1!O8)+1</f>
        <v>5</v>
      </c>
      <c r="AC10">
        <f>FIND("L",Workings_1!D8)-Q10</f>
        <v>2</v>
      </c>
      <c r="AD10">
        <f>FIND("L",Workings_1!E8)-R10</f>
        <v>2</v>
      </c>
      <c r="AE10">
        <f>FIND("L",Workings_1!F8)-S10</f>
        <v>2</v>
      </c>
      <c r="AF10">
        <f>FIND("L",Workings_1!G8)-T10</f>
        <v>2</v>
      </c>
      <c r="AG10">
        <f>FIND("L",Workings_1!H8)-U10</f>
        <v>2</v>
      </c>
      <c r="AH10">
        <f>FIND("L",Workings_1!I8)-V10</f>
        <v>2</v>
      </c>
      <c r="AI10">
        <f>FIND("L",Workings_1!J8)-W10</f>
        <v>2</v>
      </c>
      <c r="AJ10">
        <f>FIND("L",Workings_1!K8)-X10</f>
        <v>2</v>
      </c>
      <c r="AK10">
        <f>FIND("L",Workings_1!L8)-Y10</f>
        <v>2</v>
      </c>
      <c r="AL10">
        <f>FIND("L",Workings_1!M8)-Z10</f>
        <v>2</v>
      </c>
      <c r="AM10">
        <f>FIND("L",Workings_1!N8)-AA10</f>
        <v>2</v>
      </c>
      <c r="AN10">
        <f>FIND("L",Workings_1!O8)-AB10</f>
        <v>2</v>
      </c>
    </row>
    <row r="11" spans="2:40" x14ac:dyDescent="0.35">
      <c r="B11" s="9" t="str">
        <v>Charlotte</v>
      </c>
      <c r="C11" s="3" t="str">
        <f>Data1!B8</f>
        <v>North Carolina</v>
      </c>
      <c r="D11" s="3">
        <f>VALUE(MID(Workings_1!D9,SummaryHigh!Q11,SummaryHigh!AC11))</f>
        <v>51</v>
      </c>
      <c r="E11" s="3">
        <f>VALUE(MID(Workings_1!E9,SummaryHigh!R11,SummaryHigh!AD11))</f>
        <v>55</v>
      </c>
      <c r="F11" s="3">
        <f>VALUE(MID(Workings_1!F9,SummaryHigh!S11,SummaryHigh!AE11))</f>
        <v>63</v>
      </c>
      <c r="G11" s="3">
        <f>VALUE(MID(Workings_1!G9,SummaryHigh!T11,SummaryHigh!AF11))</f>
        <v>72</v>
      </c>
      <c r="H11" s="3">
        <f>VALUE(MID(Workings_1!H9,SummaryHigh!U11,SummaryHigh!AG11))</f>
        <v>79</v>
      </c>
      <c r="I11" s="3">
        <f>VALUE(MID(Workings_1!I9,SummaryHigh!V11,SummaryHigh!AH11))</f>
        <v>86</v>
      </c>
      <c r="J11" s="3">
        <f>VALUE(MID(Workings_1!J9,SummaryHigh!W11,SummaryHigh!AI11))</f>
        <v>89</v>
      </c>
      <c r="K11" s="3">
        <f>VALUE(MID(Workings_1!K9,SummaryHigh!X11,SummaryHigh!AJ11))</f>
        <v>88</v>
      </c>
      <c r="L11" s="3">
        <f>VALUE(MID(Workings_1!L9,SummaryHigh!Y11,SummaryHigh!AK11))</f>
        <v>81</v>
      </c>
      <c r="M11" s="3">
        <f>VALUE(MID(Workings_1!M9,SummaryHigh!Z11,SummaryHigh!AL11))</f>
        <v>72</v>
      </c>
      <c r="N11" s="3">
        <f>VALUE(MID(Workings_1!N9,SummaryHigh!AA11,SummaryHigh!AM11))</f>
        <v>62</v>
      </c>
      <c r="O11" s="3">
        <f>VALUE(MID(Workings_1!O9,SummaryHigh!AB11,SummaryHigh!AN11))</f>
        <v>53</v>
      </c>
      <c r="Q11">
        <f>FIND("H",Workings_1!D9)+1</f>
        <v>4</v>
      </c>
      <c r="R11">
        <f>FIND("H",Workings_1!E9)+1</f>
        <v>4</v>
      </c>
      <c r="S11">
        <f>FIND("H",Workings_1!F9)+1</f>
        <v>4</v>
      </c>
      <c r="T11">
        <f>FIND("H",Workings_1!G9)+1</f>
        <v>4</v>
      </c>
      <c r="U11">
        <f>FIND("H",Workings_1!H9)+1</f>
        <v>4</v>
      </c>
      <c r="V11">
        <f>FIND("H",Workings_1!I9)+1</f>
        <v>4</v>
      </c>
      <c r="W11">
        <f>FIND("H",Workings_1!J9)+1</f>
        <v>4</v>
      </c>
      <c r="X11">
        <f>FIND("H",Workings_1!K9)+1</f>
        <v>4</v>
      </c>
      <c r="Y11">
        <f>FIND("H",Workings_1!L9)+1</f>
        <v>4</v>
      </c>
      <c r="Z11">
        <f>FIND("H",Workings_1!M9)+1</f>
        <v>5</v>
      </c>
      <c r="AA11">
        <f>FIND("H",Workings_1!N9)+1</f>
        <v>5</v>
      </c>
      <c r="AB11">
        <f>FIND("H",Workings_1!O9)+1</f>
        <v>5</v>
      </c>
      <c r="AC11">
        <f>FIND("L",Workings_1!D9)-Q11</f>
        <v>2</v>
      </c>
      <c r="AD11">
        <f>FIND("L",Workings_1!E9)-R11</f>
        <v>2</v>
      </c>
      <c r="AE11">
        <f>FIND("L",Workings_1!F9)-S11</f>
        <v>2</v>
      </c>
      <c r="AF11">
        <f>FIND("L",Workings_1!G9)-T11</f>
        <v>2</v>
      </c>
      <c r="AG11">
        <f>FIND("L",Workings_1!H9)-U11</f>
        <v>2</v>
      </c>
      <c r="AH11">
        <f>FIND("L",Workings_1!I9)-V11</f>
        <v>2</v>
      </c>
      <c r="AI11">
        <f>FIND("L",Workings_1!J9)-W11</f>
        <v>2</v>
      </c>
      <c r="AJ11">
        <f>FIND("L",Workings_1!K9)-X11</f>
        <v>2</v>
      </c>
      <c r="AK11">
        <f>FIND("L",Workings_1!L9)-Y11</f>
        <v>2</v>
      </c>
      <c r="AL11">
        <f>FIND("L",Workings_1!M9)-Z11</f>
        <v>2</v>
      </c>
      <c r="AM11">
        <f>FIND("L",Workings_1!N9)-AA11</f>
        <v>2</v>
      </c>
      <c r="AN11">
        <f>FIND("L",Workings_1!O9)-AB11</f>
        <v>2</v>
      </c>
    </row>
    <row r="12" spans="2:40" x14ac:dyDescent="0.35">
      <c r="B12" s="9" t="str">
        <v>Chicago</v>
      </c>
      <c r="C12" s="3" t="str">
        <f>Data1!B9</f>
        <v>Illinois</v>
      </c>
      <c r="D12" s="3">
        <f>VALUE(MID(Workings_1!D10,SummaryHigh!Q12,SummaryHigh!AC12))</f>
        <v>31</v>
      </c>
      <c r="E12" s="3">
        <f>VALUE(MID(Workings_1!E10,SummaryHigh!R12,SummaryHigh!AD12))</f>
        <v>35</v>
      </c>
      <c r="F12" s="3">
        <f>VALUE(MID(Workings_1!F10,SummaryHigh!S12,SummaryHigh!AE12))</f>
        <v>47</v>
      </c>
      <c r="G12" s="3">
        <f>VALUE(MID(Workings_1!G10,SummaryHigh!T12,SummaryHigh!AF12))</f>
        <v>59</v>
      </c>
      <c r="H12" s="3">
        <f>VALUE(MID(Workings_1!H10,SummaryHigh!U12,SummaryHigh!AG12))</f>
        <v>70</v>
      </c>
      <c r="I12" s="3">
        <f>VALUE(MID(Workings_1!I10,SummaryHigh!V12,SummaryHigh!AH12))</f>
        <v>80</v>
      </c>
      <c r="J12" s="3">
        <f>VALUE(MID(Workings_1!J10,SummaryHigh!W12,SummaryHigh!AI12))</f>
        <v>84</v>
      </c>
      <c r="K12" s="3">
        <f>VALUE(MID(Workings_1!K10,SummaryHigh!X12,SummaryHigh!AJ12))</f>
        <v>82</v>
      </c>
      <c r="L12" s="3">
        <f>VALUE(MID(Workings_1!L10,SummaryHigh!Y12,SummaryHigh!AK12))</f>
        <v>75</v>
      </c>
      <c r="M12" s="3">
        <f>VALUE(MID(Workings_1!M10,SummaryHigh!Z12,SummaryHigh!AL12))</f>
        <v>62</v>
      </c>
      <c r="N12" s="3">
        <f>VALUE(MID(Workings_1!N10,SummaryHigh!AA12,SummaryHigh!AM12))</f>
        <v>48</v>
      </c>
      <c r="O12" s="3">
        <f>VALUE(MID(Workings_1!O10,SummaryHigh!AB12,SummaryHigh!AN12))</f>
        <v>35</v>
      </c>
      <c r="Q12">
        <f>FIND("H",Workings_1!D10)+1</f>
        <v>4</v>
      </c>
      <c r="R12">
        <f>FIND("H",Workings_1!E10)+1</f>
        <v>4</v>
      </c>
      <c r="S12">
        <f>FIND("H",Workings_1!F10)+1</f>
        <v>4</v>
      </c>
      <c r="T12">
        <f>FIND("H",Workings_1!G10)+1</f>
        <v>4</v>
      </c>
      <c r="U12">
        <f>FIND("H",Workings_1!H10)+1</f>
        <v>4</v>
      </c>
      <c r="V12">
        <f>FIND("H",Workings_1!I10)+1</f>
        <v>4</v>
      </c>
      <c r="W12">
        <f>FIND("H",Workings_1!J10)+1</f>
        <v>4</v>
      </c>
      <c r="X12">
        <f>FIND("H",Workings_1!K10)+1</f>
        <v>4</v>
      </c>
      <c r="Y12">
        <f>FIND("H",Workings_1!L10)+1</f>
        <v>4</v>
      </c>
      <c r="Z12">
        <f>FIND("H",Workings_1!M10)+1</f>
        <v>5</v>
      </c>
      <c r="AA12">
        <f>FIND("H",Workings_1!N10)+1</f>
        <v>5</v>
      </c>
      <c r="AB12">
        <f>FIND("H",Workings_1!O10)+1</f>
        <v>5</v>
      </c>
      <c r="AC12">
        <f>FIND("L",Workings_1!D10)-Q12</f>
        <v>2</v>
      </c>
      <c r="AD12">
        <f>FIND("L",Workings_1!E10)-R12</f>
        <v>2</v>
      </c>
      <c r="AE12">
        <f>FIND("L",Workings_1!F10)-S12</f>
        <v>2</v>
      </c>
      <c r="AF12">
        <f>FIND("L",Workings_1!G10)-T12</f>
        <v>2</v>
      </c>
      <c r="AG12">
        <f>FIND("L",Workings_1!H10)-U12</f>
        <v>2</v>
      </c>
      <c r="AH12">
        <f>FIND("L",Workings_1!I10)-V12</f>
        <v>2</v>
      </c>
      <c r="AI12">
        <f>FIND("L",Workings_1!J10)-W12</f>
        <v>2</v>
      </c>
      <c r="AJ12">
        <f>FIND("L",Workings_1!K10)-X12</f>
        <v>2</v>
      </c>
      <c r="AK12">
        <f>FIND("L",Workings_1!L10)-Y12</f>
        <v>2</v>
      </c>
      <c r="AL12">
        <f>FIND("L",Workings_1!M10)-Z12</f>
        <v>2</v>
      </c>
      <c r="AM12">
        <f>FIND("L",Workings_1!N10)-AA12</f>
        <v>2</v>
      </c>
      <c r="AN12">
        <f>FIND("L",Workings_1!O10)-AB12</f>
        <v>2</v>
      </c>
    </row>
    <row r="13" spans="2:40" x14ac:dyDescent="0.35">
      <c r="B13" s="9" t="str">
        <v>Cincinnati</v>
      </c>
      <c r="C13" s="3" t="str">
        <f>Data1!B10</f>
        <v>Ohio</v>
      </c>
      <c r="D13" s="3">
        <f>VALUE(MID(Workings_1!D11,SummaryHigh!Q13,SummaryHigh!AC13))</f>
        <v>40</v>
      </c>
      <c r="E13" s="3">
        <f>VALUE(MID(Workings_1!E11,SummaryHigh!R13,SummaryHigh!AD13))</f>
        <v>45</v>
      </c>
      <c r="F13" s="3">
        <f>VALUE(MID(Workings_1!F11,SummaryHigh!S13,SummaryHigh!AE13))</f>
        <v>55</v>
      </c>
      <c r="G13" s="3">
        <f>VALUE(MID(Workings_1!G11,SummaryHigh!T13,SummaryHigh!AF13))</f>
        <v>66</v>
      </c>
      <c r="H13" s="3">
        <f>VALUE(MID(Workings_1!H11,SummaryHigh!U13,SummaryHigh!AG13))</f>
        <v>75</v>
      </c>
      <c r="I13" s="3">
        <f>VALUE(MID(Workings_1!I11,SummaryHigh!V13,SummaryHigh!AH13))</f>
        <v>83</v>
      </c>
      <c r="J13" s="3">
        <f>VALUE(MID(Workings_1!J11,SummaryHigh!W13,SummaryHigh!AI13))</f>
        <v>87</v>
      </c>
      <c r="K13" s="3">
        <f>VALUE(MID(Workings_1!K11,SummaryHigh!X13,SummaryHigh!AJ13))</f>
        <v>86</v>
      </c>
      <c r="L13" s="3">
        <f>VALUE(MID(Workings_1!L11,SummaryHigh!Y13,SummaryHigh!AK13))</f>
        <v>79</v>
      </c>
      <c r="M13" s="3">
        <f>VALUE(MID(Workings_1!M11,SummaryHigh!Z13,SummaryHigh!AL13))</f>
        <v>68</v>
      </c>
      <c r="N13" s="3">
        <f>VALUE(MID(Workings_1!N11,SummaryHigh!AA13,SummaryHigh!AM13))</f>
        <v>56</v>
      </c>
      <c r="O13" s="3">
        <f>VALUE(MID(Workings_1!O11,SummaryHigh!AB13,SummaryHigh!AN13))</f>
        <v>43</v>
      </c>
      <c r="Q13">
        <f>FIND("H",Workings_1!D11)+1</f>
        <v>4</v>
      </c>
      <c r="R13">
        <f>FIND("H",Workings_1!E11)+1</f>
        <v>4</v>
      </c>
      <c r="S13">
        <f>FIND("H",Workings_1!F11)+1</f>
        <v>4</v>
      </c>
      <c r="T13">
        <f>FIND("H",Workings_1!G11)+1</f>
        <v>4</v>
      </c>
      <c r="U13">
        <f>FIND("H",Workings_1!H11)+1</f>
        <v>4</v>
      </c>
      <c r="V13">
        <f>FIND("H",Workings_1!I11)+1</f>
        <v>4</v>
      </c>
      <c r="W13">
        <f>FIND("H",Workings_1!J11)+1</f>
        <v>4</v>
      </c>
      <c r="X13">
        <f>FIND("H",Workings_1!K11)+1</f>
        <v>4</v>
      </c>
      <c r="Y13">
        <f>FIND("H",Workings_1!L11)+1</f>
        <v>4</v>
      </c>
      <c r="Z13">
        <f>FIND("H",Workings_1!M11)+1</f>
        <v>5</v>
      </c>
      <c r="AA13">
        <f>FIND("H",Workings_1!N11)+1</f>
        <v>5</v>
      </c>
      <c r="AB13">
        <f>FIND("H",Workings_1!O11)+1</f>
        <v>5</v>
      </c>
      <c r="AC13">
        <f>FIND("L",Workings_1!D11)-Q13</f>
        <v>2</v>
      </c>
      <c r="AD13">
        <f>FIND("L",Workings_1!E11)-R13</f>
        <v>2</v>
      </c>
      <c r="AE13">
        <f>FIND("L",Workings_1!F11)-S13</f>
        <v>2</v>
      </c>
      <c r="AF13">
        <f>FIND("L",Workings_1!G11)-T13</f>
        <v>2</v>
      </c>
      <c r="AG13">
        <f>FIND("L",Workings_1!H11)-U13</f>
        <v>2</v>
      </c>
      <c r="AH13">
        <f>FIND("L",Workings_1!I11)-V13</f>
        <v>2</v>
      </c>
      <c r="AI13">
        <f>FIND("L",Workings_1!J11)-W13</f>
        <v>2</v>
      </c>
      <c r="AJ13">
        <f>FIND("L",Workings_1!K11)-X13</f>
        <v>2</v>
      </c>
      <c r="AK13">
        <f>FIND("L",Workings_1!L11)-Y13</f>
        <v>2</v>
      </c>
      <c r="AL13">
        <f>FIND("L",Workings_1!M11)-Z13</f>
        <v>2</v>
      </c>
      <c r="AM13">
        <f>FIND("L",Workings_1!N11)-AA13</f>
        <v>2</v>
      </c>
      <c r="AN13">
        <f>FIND("L",Workings_1!O11)-AB13</f>
        <v>2</v>
      </c>
    </row>
    <row r="14" spans="2:40" x14ac:dyDescent="0.35">
      <c r="B14" s="9" t="str">
        <v>Cleveland</v>
      </c>
      <c r="C14" s="3" t="str">
        <f>Data1!B11</f>
        <v>Ohio</v>
      </c>
      <c r="D14" s="3">
        <f>VALUE(MID(Workings_1!D12,SummaryHigh!Q14,SummaryHigh!AC14))</f>
        <v>34</v>
      </c>
      <c r="E14" s="3">
        <f>VALUE(MID(Workings_1!E12,SummaryHigh!R14,SummaryHigh!AD14))</f>
        <v>38</v>
      </c>
      <c r="F14" s="3">
        <f>VALUE(MID(Workings_1!F12,SummaryHigh!S14,SummaryHigh!AE14))</f>
        <v>47</v>
      </c>
      <c r="G14" s="3">
        <f>VALUE(MID(Workings_1!G12,SummaryHigh!T14,SummaryHigh!AF14))</f>
        <v>59</v>
      </c>
      <c r="H14" s="3">
        <f>VALUE(MID(Workings_1!H12,SummaryHigh!U14,SummaryHigh!AG14))</f>
        <v>70</v>
      </c>
      <c r="I14" s="3">
        <f>VALUE(MID(Workings_1!I12,SummaryHigh!V14,SummaryHigh!AH14))</f>
        <v>79</v>
      </c>
      <c r="J14" s="3">
        <f>VALUE(MID(Workings_1!J12,SummaryHigh!W14,SummaryHigh!AI14))</f>
        <v>83</v>
      </c>
      <c r="K14" s="3">
        <f>VALUE(MID(Workings_1!K12,SummaryHigh!X14,SummaryHigh!AJ14))</f>
        <v>81</v>
      </c>
      <c r="L14" s="3">
        <f>VALUE(MID(Workings_1!L12,SummaryHigh!Y14,SummaryHigh!AK14))</f>
        <v>74</v>
      </c>
      <c r="M14" s="3">
        <f>VALUE(MID(Workings_1!M12,SummaryHigh!Z14,SummaryHigh!AL14))</f>
        <v>62</v>
      </c>
      <c r="N14" s="3">
        <f>VALUE(MID(Workings_1!N12,SummaryHigh!AA14,SummaryHigh!AM14))</f>
        <v>51</v>
      </c>
      <c r="O14" s="3">
        <f>VALUE(MID(Workings_1!O12,SummaryHigh!AB14,SummaryHigh!AN14))</f>
        <v>38</v>
      </c>
      <c r="Q14">
        <f>FIND("H",Workings_1!D12)+1</f>
        <v>4</v>
      </c>
      <c r="R14">
        <f>FIND("H",Workings_1!E12)+1</f>
        <v>4</v>
      </c>
      <c r="S14">
        <f>FIND("H",Workings_1!F12)+1</f>
        <v>4</v>
      </c>
      <c r="T14">
        <f>FIND("H",Workings_1!G12)+1</f>
        <v>4</v>
      </c>
      <c r="U14">
        <f>FIND("H",Workings_1!H12)+1</f>
        <v>4</v>
      </c>
      <c r="V14">
        <f>FIND("H",Workings_1!I12)+1</f>
        <v>4</v>
      </c>
      <c r="W14">
        <f>FIND("H",Workings_1!J12)+1</f>
        <v>4</v>
      </c>
      <c r="X14">
        <f>FIND("H",Workings_1!K12)+1</f>
        <v>4</v>
      </c>
      <c r="Y14">
        <f>FIND("H",Workings_1!L12)+1</f>
        <v>4</v>
      </c>
      <c r="Z14">
        <f>FIND("H",Workings_1!M12)+1</f>
        <v>5</v>
      </c>
      <c r="AA14">
        <f>FIND("H",Workings_1!N12)+1</f>
        <v>5</v>
      </c>
      <c r="AB14">
        <f>FIND("H",Workings_1!O12)+1</f>
        <v>5</v>
      </c>
      <c r="AC14">
        <f>FIND("L",Workings_1!D12)-Q14</f>
        <v>2</v>
      </c>
      <c r="AD14">
        <f>FIND("L",Workings_1!E12)-R14</f>
        <v>2</v>
      </c>
      <c r="AE14">
        <f>FIND("L",Workings_1!F12)-S14</f>
        <v>2</v>
      </c>
      <c r="AF14">
        <f>FIND("L",Workings_1!G12)-T14</f>
        <v>2</v>
      </c>
      <c r="AG14">
        <f>FIND("L",Workings_1!H12)-U14</f>
        <v>2</v>
      </c>
      <c r="AH14">
        <f>FIND("L",Workings_1!I12)-V14</f>
        <v>2</v>
      </c>
      <c r="AI14">
        <f>FIND("L",Workings_1!J12)-W14</f>
        <v>2</v>
      </c>
      <c r="AJ14">
        <f>FIND("L",Workings_1!K12)-X14</f>
        <v>2</v>
      </c>
      <c r="AK14">
        <f>FIND("L",Workings_1!L12)-Y14</f>
        <v>2</v>
      </c>
      <c r="AL14">
        <f>FIND("L",Workings_1!M12)-Z14</f>
        <v>2</v>
      </c>
      <c r="AM14">
        <f>FIND("L",Workings_1!N12)-AA14</f>
        <v>2</v>
      </c>
      <c r="AN14">
        <f>FIND("L",Workings_1!O12)-AB14</f>
        <v>2</v>
      </c>
    </row>
    <row r="15" spans="2:40" x14ac:dyDescent="0.35">
      <c r="B15" s="9" t="str">
        <v>Columbus</v>
      </c>
      <c r="C15" s="3" t="str">
        <f>Data1!B12</f>
        <v>Ohio</v>
      </c>
      <c r="D15" s="3">
        <f>VALUE(MID(Workings_1!D13,SummaryHigh!Q15,SummaryHigh!AC15))</f>
        <v>37</v>
      </c>
      <c r="E15" s="3">
        <f>VALUE(MID(Workings_1!E13,SummaryHigh!R15,SummaryHigh!AD15))</f>
        <v>41</v>
      </c>
      <c r="F15" s="3">
        <f>VALUE(MID(Workings_1!F13,SummaryHigh!S15,SummaryHigh!AE15))</f>
        <v>51</v>
      </c>
      <c r="G15" s="3">
        <f>VALUE(MID(Workings_1!G13,SummaryHigh!T15,SummaryHigh!AF15))</f>
        <v>64</v>
      </c>
      <c r="H15" s="3">
        <f>VALUE(MID(Workings_1!H13,SummaryHigh!U15,SummaryHigh!AG15))</f>
        <v>73</v>
      </c>
      <c r="I15" s="3">
        <f>VALUE(MID(Workings_1!I13,SummaryHigh!V15,SummaryHigh!AH15))</f>
        <v>82</v>
      </c>
      <c r="J15" s="3">
        <f>VALUE(MID(Workings_1!J13,SummaryHigh!W15,SummaryHigh!AI15))</f>
        <v>85</v>
      </c>
      <c r="K15" s="3">
        <f>VALUE(MID(Workings_1!K13,SummaryHigh!X15,SummaryHigh!AJ15))</f>
        <v>84</v>
      </c>
      <c r="L15" s="3">
        <f>VALUE(MID(Workings_1!L13,SummaryHigh!Y15,SummaryHigh!AK15))</f>
        <v>77</v>
      </c>
      <c r="M15" s="3">
        <f>VALUE(MID(Workings_1!M13,SummaryHigh!Z15,SummaryHigh!AL15))</f>
        <v>65</v>
      </c>
      <c r="N15" s="3">
        <f>VALUE(MID(Workings_1!N13,SummaryHigh!AA15,SummaryHigh!AM15))</f>
        <v>53</v>
      </c>
      <c r="O15" s="3">
        <f>VALUE(MID(Workings_1!O13,SummaryHigh!AB15,SummaryHigh!AN15))</f>
        <v>40</v>
      </c>
      <c r="Q15">
        <f>FIND("H",Workings_1!D13)+1</f>
        <v>4</v>
      </c>
      <c r="R15">
        <f>FIND("H",Workings_1!E13)+1</f>
        <v>4</v>
      </c>
      <c r="S15">
        <f>FIND("H",Workings_1!F13)+1</f>
        <v>4</v>
      </c>
      <c r="T15">
        <f>FIND("H",Workings_1!G13)+1</f>
        <v>4</v>
      </c>
      <c r="U15">
        <f>FIND("H",Workings_1!H13)+1</f>
        <v>4</v>
      </c>
      <c r="V15">
        <f>FIND("H",Workings_1!I13)+1</f>
        <v>4</v>
      </c>
      <c r="W15">
        <f>FIND("H",Workings_1!J13)+1</f>
        <v>4</v>
      </c>
      <c r="X15">
        <f>FIND("H",Workings_1!K13)+1</f>
        <v>4</v>
      </c>
      <c r="Y15">
        <f>FIND("H",Workings_1!L13)+1</f>
        <v>4</v>
      </c>
      <c r="Z15">
        <f>FIND("H",Workings_1!M13)+1</f>
        <v>5</v>
      </c>
      <c r="AA15">
        <f>FIND("H",Workings_1!N13)+1</f>
        <v>5</v>
      </c>
      <c r="AB15">
        <f>FIND("H",Workings_1!O13)+1</f>
        <v>5</v>
      </c>
      <c r="AC15">
        <f>FIND("L",Workings_1!D13)-Q15</f>
        <v>2</v>
      </c>
      <c r="AD15">
        <f>FIND("L",Workings_1!E13)-R15</f>
        <v>2</v>
      </c>
      <c r="AE15">
        <f>FIND("L",Workings_1!F13)-S15</f>
        <v>2</v>
      </c>
      <c r="AF15">
        <f>FIND("L",Workings_1!G13)-T15</f>
        <v>2</v>
      </c>
      <c r="AG15">
        <f>FIND("L",Workings_1!H13)-U15</f>
        <v>2</v>
      </c>
      <c r="AH15">
        <f>FIND("L",Workings_1!I13)-V15</f>
        <v>2</v>
      </c>
      <c r="AI15">
        <f>FIND("L",Workings_1!J13)-W15</f>
        <v>2</v>
      </c>
      <c r="AJ15">
        <f>FIND("L",Workings_1!K13)-X15</f>
        <v>2</v>
      </c>
      <c r="AK15">
        <f>FIND("L",Workings_1!L13)-Y15</f>
        <v>2</v>
      </c>
      <c r="AL15">
        <f>FIND("L",Workings_1!M13)-Z15</f>
        <v>2</v>
      </c>
      <c r="AM15">
        <f>FIND("L",Workings_1!N13)-AA15</f>
        <v>2</v>
      </c>
      <c r="AN15">
        <f>FIND("L",Workings_1!O13)-AB15</f>
        <v>2</v>
      </c>
    </row>
    <row r="16" spans="2:40" x14ac:dyDescent="0.35">
      <c r="B16" s="9" t="str">
        <v>Dallas</v>
      </c>
      <c r="C16" s="3" t="str">
        <f>Data1!B13</f>
        <v>Texas</v>
      </c>
      <c r="D16" s="3">
        <f>VALUE(MID(Workings_1!D14,SummaryHigh!Q16,SummaryHigh!AC16))</f>
        <v>57</v>
      </c>
      <c r="E16" s="3">
        <f>VALUE(MID(Workings_1!E14,SummaryHigh!R16,SummaryHigh!AD16))</f>
        <v>61</v>
      </c>
      <c r="F16" s="3">
        <f>VALUE(MID(Workings_1!F14,SummaryHigh!S16,SummaryHigh!AE16))</f>
        <v>69</v>
      </c>
      <c r="G16" s="3">
        <f>VALUE(MID(Workings_1!G14,SummaryHigh!T16,SummaryHigh!AF16))</f>
        <v>77</v>
      </c>
      <c r="H16" s="3">
        <f>VALUE(MID(Workings_1!H14,SummaryHigh!U16,SummaryHigh!AG16))</f>
        <v>84</v>
      </c>
      <c r="I16" s="3">
        <f>VALUE(MID(Workings_1!I14,SummaryHigh!V16,SummaryHigh!AH16))</f>
        <v>92</v>
      </c>
      <c r="J16" s="3">
        <f>VALUE(MID(Workings_1!J14,SummaryHigh!W16,SummaryHigh!AI16))</f>
        <v>96</v>
      </c>
      <c r="K16" s="3">
        <f>VALUE(MID(Workings_1!K14,SummaryHigh!X16,SummaryHigh!AJ16))</f>
        <v>96</v>
      </c>
      <c r="L16" s="3">
        <f>VALUE(MID(Workings_1!L14,SummaryHigh!Y16,SummaryHigh!AK16))</f>
        <v>89</v>
      </c>
      <c r="M16" s="3">
        <f>VALUE(MID(Workings_1!M14,SummaryHigh!Z16,SummaryHigh!AL16))</f>
        <v>79</v>
      </c>
      <c r="N16" s="3">
        <f>VALUE(MID(Workings_1!N14,SummaryHigh!AA16,SummaryHigh!AM16))</f>
        <v>67</v>
      </c>
      <c r="O16" s="3">
        <f>VALUE(MID(Workings_1!O14,SummaryHigh!AB16,SummaryHigh!AN16))</f>
        <v>58</v>
      </c>
      <c r="Q16">
        <f>FIND("H",Workings_1!D14)+1</f>
        <v>4</v>
      </c>
      <c r="R16">
        <f>FIND("H",Workings_1!E14)+1</f>
        <v>4</v>
      </c>
      <c r="S16">
        <f>FIND("H",Workings_1!F14)+1</f>
        <v>4</v>
      </c>
      <c r="T16">
        <f>FIND("H",Workings_1!G14)+1</f>
        <v>4</v>
      </c>
      <c r="U16">
        <f>FIND("H",Workings_1!H14)+1</f>
        <v>4</v>
      </c>
      <c r="V16">
        <f>FIND("H",Workings_1!I14)+1</f>
        <v>4</v>
      </c>
      <c r="W16">
        <f>FIND("H",Workings_1!J14)+1</f>
        <v>4</v>
      </c>
      <c r="X16">
        <f>FIND("H",Workings_1!K14)+1</f>
        <v>4</v>
      </c>
      <c r="Y16">
        <f>FIND("H",Workings_1!L14)+1</f>
        <v>4</v>
      </c>
      <c r="Z16">
        <f>FIND("H",Workings_1!M14)+1</f>
        <v>5</v>
      </c>
      <c r="AA16">
        <f>FIND("H",Workings_1!N14)+1</f>
        <v>5</v>
      </c>
      <c r="AB16">
        <f>FIND("H",Workings_1!O14)+1</f>
        <v>5</v>
      </c>
      <c r="AC16">
        <f>FIND("L",Workings_1!D14)-Q16</f>
        <v>2</v>
      </c>
      <c r="AD16">
        <f>FIND("L",Workings_1!E14)-R16</f>
        <v>2</v>
      </c>
      <c r="AE16">
        <f>FIND("L",Workings_1!F14)-S16</f>
        <v>2</v>
      </c>
      <c r="AF16">
        <f>FIND("L",Workings_1!G14)-T16</f>
        <v>2</v>
      </c>
      <c r="AG16">
        <f>FIND("L",Workings_1!H14)-U16</f>
        <v>2</v>
      </c>
      <c r="AH16">
        <f>FIND("L",Workings_1!I14)-V16</f>
        <v>2</v>
      </c>
      <c r="AI16">
        <f>FIND("L",Workings_1!J14)-W16</f>
        <v>2</v>
      </c>
      <c r="AJ16">
        <f>FIND("L",Workings_1!K14)-X16</f>
        <v>2</v>
      </c>
      <c r="AK16">
        <f>FIND("L",Workings_1!L14)-Y16</f>
        <v>2</v>
      </c>
      <c r="AL16">
        <f>FIND("L",Workings_1!M14)-Z16</f>
        <v>2</v>
      </c>
      <c r="AM16">
        <f>FIND("L",Workings_1!N14)-AA16</f>
        <v>2</v>
      </c>
      <c r="AN16">
        <f>FIND("L",Workings_1!O14)-AB16</f>
        <v>2</v>
      </c>
    </row>
    <row r="17" spans="2:40" x14ac:dyDescent="0.35">
      <c r="B17" s="9" t="str">
        <v>Denver</v>
      </c>
      <c r="C17" s="3" t="str">
        <f>Data1!B14</f>
        <v>Colorado</v>
      </c>
      <c r="D17" s="3">
        <f>VALUE(MID(Workings_1!D15,SummaryHigh!Q17,SummaryHigh!AC17))</f>
        <v>45</v>
      </c>
      <c r="E17" s="3">
        <f>VALUE(MID(Workings_1!E15,SummaryHigh!R17,SummaryHigh!AD17))</f>
        <v>46</v>
      </c>
      <c r="F17" s="3">
        <f>VALUE(MID(Workings_1!F15,SummaryHigh!S17,SummaryHigh!AE17))</f>
        <v>54</v>
      </c>
      <c r="G17" s="3">
        <f>VALUE(MID(Workings_1!G15,SummaryHigh!T17,SummaryHigh!AF17))</f>
        <v>61</v>
      </c>
      <c r="H17" s="3">
        <f>VALUE(MID(Workings_1!H15,SummaryHigh!U17,SummaryHigh!AG17))</f>
        <v>71</v>
      </c>
      <c r="I17" s="3">
        <f>VALUE(MID(Workings_1!I15,SummaryHigh!V17,SummaryHigh!AH17))</f>
        <v>81</v>
      </c>
      <c r="J17" s="3">
        <f>VALUE(MID(Workings_1!J15,SummaryHigh!W17,SummaryHigh!AI17))</f>
        <v>88</v>
      </c>
      <c r="K17" s="3">
        <f>VALUE(MID(Workings_1!K15,SummaryHigh!X17,SummaryHigh!AJ17))</f>
        <v>86</v>
      </c>
      <c r="L17" s="3">
        <f>VALUE(MID(Workings_1!L15,SummaryHigh!Y17,SummaryHigh!AK17))</f>
        <v>77</v>
      </c>
      <c r="M17" s="3">
        <f>VALUE(MID(Workings_1!M15,SummaryHigh!Z17,SummaryHigh!AL17))</f>
        <v>65</v>
      </c>
      <c r="N17" s="3">
        <f>VALUE(MID(Workings_1!N15,SummaryHigh!AA17,SummaryHigh!AM17))</f>
        <v>52</v>
      </c>
      <c r="O17" s="3">
        <f>VALUE(MID(Workings_1!O15,SummaryHigh!AB17,SummaryHigh!AN17))</f>
        <v>43</v>
      </c>
      <c r="Q17">
        <f>FIND("H",Workings_1!D15)+1</f>
        <v>4</v>
      </c>
      <c r="R17">
        <f>FIND("H",Workings_1!E15)+1</f>
        <v>4</v>
      </c>
      <c r="S17">
        <f>FIND("H",Workings_1!F15)+1</f>
        <v>4</v>
      </c>
      <c r="T17">
        <f>FIND("H",Workings_1!G15)+1</f>
        <v>4</v>
      </c>
      <c r="U17">
        <f>FIND("H",Workings_1!H15)+1</f>
        <v>4</v>
      </c>
      <c r="V17">
        <f>FIND("H",Workings_1!I15)+1</f>
        <v>4</v>
      </c>
      <c r="W17">
        <f>FIND("H",Workings_1!J15)+1</f>
        <v>4</v>
      </c>
      <c r="X17">
        <f>FIND("H",Workings_1!K15)+1</f>
        <v>4</v>
      </c>
      <c r="Y17">
        <f>FIND("H",Workings_1!L15)+1</f>
        <v>4</v>
      </c>
      <c r="Z17">
        <f>FIND("H",Workings_1!M15)+1</f>
        <v>5</v>
      </c>
      <c r="AA17">
        <f>FIND("H",Workings_1!N15)+1</f>
        <v>5</v>
      </c>
      <c r="AB17">
        <f>FIND("H",Workings_1!O15)+1</f>
        <v>5</v>
      </c>
      <c r="AC17">
        <f>FIND("L",Workings_1!D15)-Q17</f>
        <v>2</v>
      </c>
      <c r="AD17">
        <f>FIND("L",Workings_1!E15)-R17</f>
        <v>2</v>
      </c>
      <c r="AE17">
        <f>FIND("L",Workings_1!F15)-S17</f>
        <v>2</v>
      </c>
      <c r="AF17">
        <f>FIND("L",Workings_1!G15)-T17</f>
        <v>2</v>
      </c>
      <c r="AG17">
        <f>FIND("L",Workings_1!H15)-U17</f>
        <v>2</v>
      </c>
      <c r="AH17">
        <f>FIND("L",Workings_1!I15)-V17</f>
        <v>2</v>
      </c>
      <c r="AI17">
        <f>FIND("L",Workings_1!J15)-W17</f>
        <v>2</v>
      </c>
      <c r="AJ17">
        <f>FIND("L",Workings_1!K15)-X17</f>
        <v>2</v>
      </c>
      <c r="AK17">
        <f>FIND("L",Workings_1!L15)-Y17</f>
        <v>2</v>
      </c>
      <c r="AL17">
        <f>FIND("L",Workings_1!M15)-Z17</f>
        <v>2</v>
      </c>
      <c r="AM17">
        <f>FIND("L",Workings_1!N15)-AA17</f>
        <v>2</v>
      </c>
      <c r="AN17">
        <f>FIND("L",Workings_1!O15)-AB17</f>
        <v>2</v>
      </c>
    </row>
    <row r="18" spans="2:40" x14ac:dyDescent="0.35">
      <c r="B18" s="9" t="str">
        <v>Detroit</v>
      </c>
      <c r="C18" s="3" t="str">
        <f>Data1!B15</f>
        <v>Michigan</v>
      </c>
      <c r="D18" s="3">
        <f>VALUE(MID(Workings_1!D16,SummaryHigh!Q18,SummaryHigh!AC18))</f>
        <v>32</v>
      </c>
      <c r="E18" s="3">
        <f>VALUE(MID(Workings_1!E16,SummaryHigh!R18,SummaryHigh!AD18))</f>
        <v>35</v>
      </c>
      <c r="F18" s="3">
        <f>VALUE(MID(Workings_1!F16,SummaryHigh!S18,SummaryHigh!AE18))</f>
        <v>46</v>
      </c>
      <c r="G18" s="3">
        <f>VALUE(MID(Workings_1!G16,SummaryHigh!T18,SummaryHigh!AF18))</f>
        <v>59</v>
      </c>
      <c r="H18" s="3">
        <f>VALUE(MID(Workings_1!H16,SummaryHigh!U18,SummaryHigh!AG18))</f>
        <v>70</v>
      </c>
      <c r="I18" s="3">
        <f>VALUE(MID(Workings_1!I16,SummaryHigh!V18,SummaryHigh!AH18))</f>
        <v>79</v>
      </c>
      <c r="J18" s="3">
        <f>VALUE(MID(Workings_1!J16,SummaryHigh!W18,SummaryHigh!AI18))</f>
        <v>83</v>
      </c>
      <c r="K18" s="3">
        <f>VALUE(MID(Workings_1!K16,SummaryHigh!X18,SummaryHigh!AJ18))</f>
        <v>81</v>
      </c>
      <c r="L18" s="3">
        <f>VALUE(MID(Workings_1!L16,SummaryHigh!Y18,SummaryHigh!AK18))</f>
        <v>74</v>
      </c>
      <c r="M18" s="3">
        <f>VALUE(MID(Workings_1!M16,SummaryHigh!Z18,SummaryHigh!AL18))</f>
        <v>62</v>
      </c>
      <c r="N18" s="3">
        <f>VALUE(MID(Workings_1!N16,SummaryHigh!AA18,SummaryHigh!AM18))</f>
        <v>49</v>
      </c>
      <c r="O18" s="3">
        <f>VALUE(MID(Workings_1!O16,SummaryHigh!AB18,SummaryHigh!AN18))</f>
        <v>36</v>
      </c>
      <c r="Q18">
        <f>FIND("H",Workings_1!D16)+1</f>
        <v>4</v>
      </c>
      <c r="R18">
        <f>FIND("H",Workings_1!E16)+1</f>
        <v>4</v>
      </c>
      <c r="S18">
        <f>FIND("H",Workings_1!F16)+1</f>
        <v>4</v>
      </c>
      <c r="T18">
        <f>FIND("H",Workings_1!G16)+1</f>
        <v>4</v>
      </c>
      <c r="U18">
        <f>FIND("H",Workings_1!H16)+1</f>
        <v>4</v>
      </c>
      <c r="V18">
        <f>FIND("H",Workings_1!I16)+1</f>
        <v>4</v>
      </c>
      <c r="W18">
        <f>FIND("H",Workings_1!J16)+1</f>
        <v>4</v>
      </c>
      <c r="X18">
        <f>FIND("H",Workings_1!K16)+1</f>
        <v>4</v>
      </c>
      <c r="Y18">
        <f>FIND("H",Workings_1!L16)+1</f>
        <v>4</v>
      </c>
      <c r="Z18">
        <f>FIND("H",Workings_1!M16)+1</f>
        <v>5</v>
      </c>
      <c r="AA18">
        <f>FIND("H",Workings_1!N16)+1</f>
        <v>5</v>
      </c>
      <c r="AB18">
        <f>FIND("H",Workings_1!O16)+1</f>
        <v>5</v>
      </c>
      <c r="AC18">
        <f>FIND("L",Workings_1!D16)-Q18</f>
        <v>2</v>
      </c>
      <c r="AD18">
        <f>FIND("L",Workings_1!E16)-R18</f>
        <v>2</v>
      </c>
      <c r="AE18">
        <f>FIND("L",Workings_1!F16)-S18</f>
        <v>2</v>
      </c>
      <c r="AF18">
        <f>FIND("L",Workings_1!G16)-T18</f>
        <v>2</v>
      </c>
      <c r="AG18">
        <f>FIND("L",Workings_1!H16)-U18</f>
        <v>2</v>
      </c>
      <c r="AH18">
        <f>FIND("L",Workings_1!I16)-V18</f>
        <v>2</v>
      </c>
      <c r="AI18">
        <f>FIND("L",Workings_1!J16)-W18</f>
        <v>2</v>
      </c>
      <c r="AJ18">
        <f>FIND("L",Workings_1!K16)-X18</f>
        <v>2</v>
      </c>
      <c r="AK18">
        <f>FIND("L",Workings_1!L16)-Y18</f>
        <v>2</v>
      </c>
      <c r="AL18">
        <f>FIND("L",Workings_1!M16)-Z18</f>
        <v>2</v>
      </c>
      <c r="AM18">
        <f>FIND("L",Workings_1!N16)-AA18</f>
        <v>2</v>
      </c>
      <c r="AN18">
        <f>FIND("L",Workings_1!O16)-AB18</f>
        <v>2</v>
      </c>
    </row>
    <row r="19" spans="2:40" x14ac:dyDescent="0.35">
      <c r="B19" s="9" t="str">
        <v>Hartford</v>
      </c>
      <c r="C19" s="3" t="str">
        <f>Data1!B16</f>
        <v>Connecticut</v>
      </c>
      <c r="D19" s="3">
        <f>VALUE(MID(Workings_1!D17,SummaryHigh!Q19,SummaryHigh!AC19))</f>
        <v>35</v>
      </c>
      <c r="E19" s="3">
        <f>VALUE(MID(Workings_1!E17,SummaryHigh!R19,SummaryHigh!AD19))</f>
        <v>39</v>
      </c>
      <c r="F19" s="3">
        <f>VALUE(MID(Workings_1!F17,SummaryHigh!S19,SummaryHigh!AE19))</f>
        <v>48</v>
      </c>
      <c r="G19" s="3">
        <f>VALUE(MID(Workings_1!G17,SummaryHigh!T19,SummaryHigh!AF19))</f>
        <v>61</v>
      </c>
      <c r="H19" s="3">
        <f>VALUE(MID(Workings_1!H17,SummaryHigh!U19,SummaryHigh!AG19))</f>
        <v>71</v>
      </c>
      <c r="I19" s="3">
        <f>VALUE(MID(Workings_1!I17,SummaryHigh!V19,SummaryHigh!AH19))</f>
        <v>80</v>
      </c>
      <c r="J19" s="3">
        <f>VALUE(MID(Workings_1!J17,SummaryHigh!W19,SummaryHigh!AI19))</f>
        <v>85</v>
      </c>
      <c r="K19" s="3">
        <f>VALUE(MID(Workings_1!K17,SummaryHigh!X19,SummaryHigh!AJ19))</f>
        <v>83</v>
      </c>
      <c r="L19" s="3">
        <f>VALUE(MID(Workings_1!L17,SummaryHigh!Y19,SummaryHigh!AK19))</f>
        <v>75</v>
      </c>
      <c r="M19" s="3">
        <f>VALUE(MID(Workings_1!M17,SummaryHigh!Z19,SummaryHigh!AL19))</f>
        <v>63</v>
      </c>
      <c r="N19" s="3">
        <f>VALUE(MID(Workings_1!N17,SummaryHigh!AA19,SummaryHigh!AM19))</f>
        <v>52</v>
      </c>
      <c r="O19" s="3">
        <f>VALUE(MID(Workings_1!O17,SummaryHigh!AB19,SummaryHigh!AN19))</f>
        <v>40</v>
      </c>
      <c r="Q19">
        <f>FIND("H",Workings_1!D17)+1</f>
        <v>4</v>
      </c>
      <c r="R19">
        <f>FIND("H",Workings_1!E17)+1</f>
        <v>4</v>
      </c>
      <c r="S19">
        <f>FIND("H",Workings_1!F17)+1</f>
        <v>4</v>
      </c>
      <c r="T19">
        <f>FIND("H",Workings_1!G17)+1</f>
        <v>4</v>
      </c>
      <c r="U19">
        <f>FIND("H",Workings_1!H17)+1</f>
        <v>4</v>
      </c>
      <c r="V19">
        <f>FIND("H",Workings_1!I17)+1</f>
        <v>4</v>
      </c>
      <c r="W19">
        <f>FIND("H",Workings_1!J17)+1</f>
        <v>4</v>
      </c>
      <c r="X19">
        <f>FIND("H",Workings_1!K17)+1</f>
        <v>4</v>
      </c>
      <c r="Y19">
        <f>FIND("H",Workings_1!L17)+1</f>
        <v>4</v>
      </c>
      <c r="Z19">
        <f>FIND("H",Workings_1!M17)+1</f>
        <v>5</v>
      </c>
      <c r="AA19">
        <f>FIND("H",Workings_1!N17)+1</f>
        <v>5</v>
      </c>
      <c r="AB19">
        <f>FIND("H",Workings_1!O17)+1</f>
        <v>5</v>
      </c>
      <c r="AC19">
        <f>FIND("L",Workings_1!D17)-Q19</f>
        <v>2</v>
      </c>
      <c r="AD19">
        <f>FIND("L",Workings_1!E17)-R19</f>
        <v>2</v>
      </c>
      <c r="AE19">
        <f>FIND("L",Workings_1!F17)-S19</f>
        <v>2</v>
      </c>
      <c r="AF19">
        <f>FIND("L",Workings_1!G17)-T19</f>
        <v>2</v>
      </c>
      <c r="AG19">
        <f>FIND("L",Workings_1!H17)-U19</f>
        <v>2</v>
      </c>
      <c r="AH19">
        <f>FIND("L",Workings_1!I17)-V19</f>
        <v>2</v>
      </c>
      <c r="AI19">
        <f>FIND("L",Workings_1!J17)-W19</f>
        <v>2</v>
      </c>
      <c r="AJ19">
        <f>FIND("L",Workings_1!K17)-X19</f>
        <v>2</v>
      </c>
      <c r="AK19">
        <f>FIND("L",Workings_1!L17)-Y19</f>
        <v>2</v>
      </c>
      <c r="AL19">
        <f>FIND("L",Workings_1!M17)-Z19</f>
        <v>2</v>
      </c>
      <c r="AM19">
        <f>FIND("L",Workings_1!N17)-AA19</f>
        <v>2</v>
      </c>
      <c r="AN19">
        <f>FIND("L",Workings_1!O17)-AB19</f>
        <v>2</v>
      </c>
    </row>
    <row r="20" spans="2:40" x14ac:dyDescent="0.35">
      <c r="B20" s="9" t="str">
        <v>Houston</v>
      </c>
      <c r="C20" s="3" t="str">
        <f>Data1!B17</f>
        <v>Texas</v>
      </c>
      <c r="D20" s="3">
        <f>VALUE(MID(Workings_1!D18,SummaryHigh!Q20,SummaryHigh!AC20))</f>
        <v>63</v>
      </c>
      <c r="E20" s="3">
        <f>VALUE(MID(Workings_1!E18,SummaryHigh!R20,SummaryHigh!AD20))</f>
        <v>66</v>
      </c>
      <c r="F20" s="3">
        <f>VALUE(MID(Workings_1!F18,SummaryHigh!S20,SummaryHigh!AE20))</f>
        <v>73</v>
      </c>
      <c r="G20" s="3">
        <f>VALUE(MID(Workings_1!G18,SummaryHigh!T20,SummaryHigh!AF20))</f>
        <v>80</v>
      </c>
      <c r="H20" s="3">
        <f>VALUE(MID(Workings_1!H18,SummaryHigh!U20,SummaryHigh!AG20))</f>
        <v>86</v>
      </c>
      <c r="I20" s="3">
        <f>VALUE(MID(Workings_1!I18,SummaryHigh!V20,SummaryHigh!AH20))</f>
        <v>91</v>
      </c>
      <c r="J20" s="3">
        <f>VALUE(MID(Workings_1!J18,SummaryHigh!W20,SummaryHigh!AI20))</f>
        <v>94</v>
      </c>
      <c r="K20" s="3">
        <f>VALUE(MID(Workings_1!K18,SummaryHigh!X20,SummaryHigh!AJ20))</f>
        <v>95</v>
      </c>
      <c r="L20" s="3">
        <f>VALUE(MID(Workings_1!L18,SummaryHigh!Y20,SummaryHigh!AK20))</f>
        <v>90</v>
      </c>
      <c r="M20" s="3">
        <f>VALUE(MID(Workings_1!M18,SummaryHigh!Z20,SummaryHigh!AL20))</f>
        <v>82</v>
      </c>
      <c r="N20" s="3">
        <f>VALUE(MID(Workings_1!N18,SummaryHigh!AA20,SummaryHigh!AM20))</f>
        <v>73</v>
      </c>
      <c r="O20" s="3">
        <f>VALUE(MID(Workings_1!O18,SummaryHigh!AB20,SummaryHigh!AN20))</f>
        <v>64</v>
      </c>
      <c r="Q20">
        <f>FIND("H",Workings_1!D18)+1</f>
        <v>4</v>
      </c>
      <c r="R20">
        <f>FIND("H",Workings_1!E18)+1</f>
        <v>4</v>
      </c>
      <c r="S20">
        <f>FIND("H",Workings_1!F18)+1</f>
        <v>4</v>
      </c>
      <c r="T20">
        <f>FIND("H",Workings_1!G18)+1</f>
        <v>4</v>
      </c>
      <c r="U20">
        <f>FIND("H",Workings_1!H18)+1</f>
        <v>4</v>
      </c>
      <c r="V20">
        <f>FIND("H",Workings_1!I18)+1</f>
        <v>4</v>
      </c>
      <c r="W20">
        <f>FIND("H",Workings_1!J18)+1</f>
        <v>4</v>
      </c>
      <c r="X20">
        <f>FIND("H",Workings_1!K18)+1</f>
        <v>4</v>
      </c>
      <c r="Y20">
        <f>FIND("H",Workings_1!L18)+1</f>
        <v>4</v>
      </c>
      <c r="Z20">
        <f>FIND("H",Workings_1!M18)+1</f>
        <v>5</v>
      </c>
      <c r="AA20">
        <f>FIND("H",Workings_1!N18)+1</f>
        <v>5</v>
      </c>
      <c r="AB20">
        <f>FIND("H",Workings_1!O18)+1</f>
        <v>5</v>
      </c>
      <c r="AC20">
        <f>FIND("L",Workings_1!D18)-Q20</f>
        <v>2</v>
      </c>
      <c r="AD20">
        <f>FIND("L",Workings_1!E18)-R20</f>
        <v>2</v>
      </c>
      <c r="AE20">
        <f>FIND("L",Workings_1!F18)-S20</f>
        <v>2</v>
      </c>
      <c r="AF20">
        <f>FIND("L",Workings_1!G18)-T20</f>
        <v>2</v>
      </c>
      <c r="AG20">
        <f>FIND("L",Workings_1!H18)-U20</f>
        <v>2</v>
      </c>
      <c r="AH20">
        <f>FIND("L",Workings_1!I18)-V20</f>
        <v>2</v>
      </c>
      <c r="AI20">
        <f>FIND("L",Workings_1!J18)-W20</f>
        <v>2</v>
      </c>
      <c r="AJ20">
        <f>FIND("L",Workings_1!K18)-X20</f>
        <v>2</v>
      </c>
      <c r="AK20">
        <f>FIND("L",Workings_1!L18)-Y20</f>
        <v>2</v>
      </c>
      <c r="AL20">
        <f>FIND("L",Workings_1!M18)-Z20</f>
        <v>2</v>
      </c>
      <c r="AM20">
        <f>FIND("L",Workings_1!N18)-AA20</f>
        <v>2</v>
      </c>
      <c r="AN20">
        <f>FIND("L",Workings_1!O18)-AB20</f>
        <v>2</v>
      </c>
    </row>
    <row r="21" spans="2:40" x14ac:dyDescent="0.35">
      <c r="B21" s="9" t="str">
        <v>Indianapolis</v>
      </c>
      <c r="C21" s="3" t="str">
        <f>Data1!B18</f>
        <v>Indiana</v>
      </c>
      <c r="D21" s="3">
        <f>VALUE(MID(Workings_1!D19,SummaryHigh!Q21,SummaryHigh!AC21))</f>
        <v>36</v>
      </c>
      <c r="E21" s="3">
        <f>VALUE(MID(Workings_1!E19,SummaryHigh!R21,SummaryHigh!AD21))</f>
        <v>40</v>
      </c>
      <c r="F21" s="3">
        <f>VALUE(MID(Workings_1!F19,SummaryHigh!S21,SummaryHigh!AE21))</f>
        <v>52</v>
      </c>
      <c r="G21" s="3">
        <f>VALUE(MID(Workings_1!G19,SummaryHigh!T21,SummaryHigh!AF21))</f>
        <v>63</v>
      </c>
      <c r="H21" s="3">
        <f>VALUE(MID(Workings_1!H19,SummaryHigh!U21,SummaryHigh!AG21))</f>
        <v>73</v>
      </c>
      <c r="I21" s="3">
        <f>VALUE(MID(Workings_1!I19,SummaryHigh!V21,SummaryHigh!AH21))</f>
        <v>82</v>
      </c>
      <c r="J21" s="3">
        <f>VALUE(MID(Workings_1!J19,SummaryHigh!W21,SummaryHigh!AI21))</f>
        <v>85</v>
      </c>
      <c r="K21" s="3">
        <f>VALUE(MID(Workings_1!K19,SummaryHigh!X21,SummaryHigh!AJ21))</f>
        <v>84</v>
      </c>
      <c r="L21" s="3">
        <f>VALUE(MID(Workings_1!L19,SummaryHigh!Y21,SummaryHigh!AK21))</f>
        <v>78</v>
      </c>
      <c r="M21" s="3">
        <f>VALUE(MID(Workings_1!M19,SummaryHigh!Z21,SummaryHigh!AL21))</f>
        <v>65</v>
      </c>
      <c r="N21" s="3">
        <f>VALUE(MID(Workings_1!N19,SummaryHigh!AA21,SummaryHigh!AM21))</f>
        <v>52</v>
      </c>
      <c r="O21" s="3">
        <f>VALUE(MID(Workings_1!O19,SummaryHigh!AB21,SummaryHigh!AN21))</f>
        <v>39</v>
      </c>
      <c r="Q21">
        <f>FIND("H",Workings_1!D19)+1</f>
        <v>4</v>
      </c>
      <c r="R21">
        <f>FIND("H",Workings_1!E19)+1</f>
        <v>4</v>
      </c>
      <c r="S21">
        <f>FIND("H",Workings_1!F19)+1</f>
        <v>4</v>
      </c>
      <c r="T21">
        <f>FIND("H",Workings_1!G19)+1</f>
        <v>4</v>
      </c>
      <c r="U21">
        <f>FIND("H",Workings_1!H19)+1</f>
        <v>4</v>
      </c>
      <c r="V21">
        <f>FIND("H",Workings_1!I19)+1</f>
        <v>4</v>
      </c>
      <c r="W21">
        <f>FIND("H",Workings_1!J19)+1</f>
        <v>4</v>
      </c>
      <c r="X21">
        <f>FIND("H",Workings_1!K19)+1</f>
        <v>4</v>
      </c>
      <c r="Y21">
        <f>FIND("H",Workings_1!L19)+1</f>
        <v>4</v>
      </c>
      <c r="Z21">
        <f>FIND("H",Workings_1!M19)+1</f>
        <v>5</v>
      </c>
      <c r="AA21">
        <f>FIND("H",Workings_1!N19)+1</f>
        <v>5</v>
      </c>
      <c r="AB21">
        <f>FIND("H",Workings_1!O19)+1</f>
        <v>5</v>
      </c>
      <c r="AC21">
        <f>FIND("L",Workings_1!D19)-Q21</f>
        <v>2</v>
      </c>
      <c r="AD21">
        <f>FIND("L",Workings_1!E19)-R21</f>
        <v>2</v>
      </c>
      <c r="AE21">
        <f>FIND("L",Workings_1!F19)-S21</f>
        <v>2</v>
      </c>
      <c r="AF21">
        <f>FIND("L",Workings_1!G19)-T21</f>
        <v>2</v>
      </c>
      <c r="AG21">
        <f>FIND("L",Workings_1!H19)-U21</f>
        <v>2</v>
      </c>
      <c r="AH21">
        <f>FIND("L",Workings_1!I19)-V21</f>
        <v>2</v>
      </c>
      <c r="AI21">
        <f>FIND("L",Workings_1!J19)-W21</f>
        <v>2</v>
      </c>
      <c r="AJ21">
        <f>FIND("L",Workings_1!K19)-X21</f>
        <v>2</v>
      </c>
      <c r="AK21">
        <f>FIND("L",Workings_1!L19)-Y21</f>
        <v>2</v>
      </c>
      <c r="AL21">
        <f>FIND("L",Workings_1!M19)-Z21</f>
        <v>2</v>
      </c>
      <c r="AM21">
        <f>FIND("L",Workings_1!N19)-AA21</f>
        <v>2</v>
      </c>
      <c r="AN21">
        <f>FIND("L",Workings_1!O19)-AB21</f>
        <v>2</v>
      </c>
    </row>
    <row r="22" spans="2:40" x14ac:dyDescent="0.35">
      <c r="B22" s="9" t="str">
        <v>Jacksonville</v>
      </c>
      <c r="C22" s="3" t="str">
        <f>Data1!B19</f>
        <v>Florida</v>
      </c>
      <c r="D22" s="3">
        <f>VALUE(MID(Workings_1!D20,SummaryHigh!Q22,SummaryHigh!AC22))</f>
        <v>65</v>
      </c>
      <c r="E22" s="3">
        <f>VALUE(MID(Workings_1!E20,SummaryHigh!R22,SummaryHigh!AD22))</f>
        <v>68</v>
      </c>
      <c r="F22" s="3">
        <f>VALUE(MID(Workings_1!F20,SummaryHigh!S22,SummaryHigh!AE22))</f>
        <v>74</v>
      </c>
      <c r="G22" s="3">
        <f>VALUE(MID(Workings_1!G20,SummaryHigh!T22,SummaryHigh!AF22))</f>
        <v>79</v>
      </c>
      <c r="H22" s="3">
        <f>VALUE(MID(Workings_1!H20,SummaryHigh!U22,SummaryHigh!AG22))</f>
        <v>86</v>
      </c>
      <c r="I22" s="3">
        <f>VALUE(MID(Workings_1!I20,SummaryHigh!V22,SummaryHigh!AH22))</f>
        <v>90</v>
      </c>
      <c r="J22" s="3">
        <f>VALUE(MID(Workings_1!J20,SummaryHigh!W22,SummaryHigh!AI22))</f>
        <v>92</v>
      </c>
      <c r="K22" s="3">
        <f>VALUE(MID(Workings_1!K20,SummaryHigh!X22,SummaryHigh!AJ22))</f>
        <v>91</v>
      </c>
      <c r="L22" s="3">
        <f>VALUE(MID(Workings_1!L20,SummaryHigh!Y22,SummaryHigh!AK22))</f>
        <v>87</v>
      </c>
      <c r="M22" s="3">
        <f>VALUE(MID(Workings_1!M20,SummaryHigh!Z22,SummaryHigh!AL22))</f>
        <v>80</v>
      </c>
      <c r="N22" s="3">
        <f>VALUE(MID(Workings_1!N20,SummaryHigh!AA22,SummaryHigh!AM22))</f>
        <v>74</v>
      </c>
      <c r="O22" s="3">
        <f>VALUE(MID(Workings_1!O20,SummaryHigh!AB22,SummaryHigh!AN22))</f>
        <v>67</v>
      </c>
      <c r="Q22">
        <f>FIND("H",Workings_1!D20)+1</f>
        <v>4</v>
      </c>
      <c r="R22">
        <f>FIND("H",Workings_1!E20)+1</f>
        <v>4</v>
      </c>
      <c r="S22">
        <f>FIND("H",Workings_1!F20)+1</f>
        <v>4</v>
      </c>
      <c r="T22">
        <f>FIND("H",Workings_1!G20)+1</f>
        <v>4</v>
      </c>
      <c r="U22">
        <f>FIND("H",Workings_1!H20)+1</f>
        <v>4</v>
      </c>
      <c r="V22">
        <f>FIND("H",Workings_1!I20)+1</f>
        <v>4</v>
      </c>
      <c r="W22">
        <f>FIND("H",Workings_1!J20)+1</f>
        <v>4</v>
      </c>
      <c r="X22">
        <f>FIND("H",Workings_1!K20)+1</f>
        <v>4</v>
      </c>
      <c r="Y22">
        <f>FIND("H",Workings_1!L20)+1</f>
        <v>4</v>
      </c>
      <c r="Z22">
        <f>FIND("H",Workings_1!M20)+1</f>
        <v>5</v>
      </c>
      <c r="AA22">
        <f>FIND("H",Workings_1!N20)+1</f>
        <v>5</v>
      </c>
      <c r="AB22">
        <f>FIND("H",Workings_1!O20)+1</f>
        <v>5</v>
      </c>
      <c r="AC22">
        <f>FIND("L",Workings_1!D20)-Q22</f>
        <v>2</v>
      </c>
      <c r="AD22">
        <f>FIND("L",Workings_1!E20)-R22</f>
        <v>2</v>
      </c>
      <c r="AE22">
        <f>FIND("L",Workings_1!F20)-S22</f>
        <v>2</v>
      </c>
      <c r="AF22">
        <f>FIND("L",Workings_1!G20)-T22</f>
        <v>2</v>
      </c>
      <c r="AG22">
        <f>FIND("L",Workings_1!H20)-U22</f>
        <v>2</v>
      </c>
      <c r="AH22">
        <f>FIND("L",Workings_1!I20)-V22</f>
        <v>2</v>
      </c>
      <c r="AI22">
        <f>FIND("L",Workings_1!J20)-W22</f>
        <v>2</v>
      </c>
      <c r="AJ22">
        <f>FIND("L",Workings_1!K20)-X22</f>
        <v>2</v>
      </c>
      <c r="AK22">
        <f>FIND("L",Workings_1!L20)-Y22</f>
        <v>2</v>
      </c>
      <c r="AL22">
        <f>FIND("L",Workings_1!M20)-Z22</f>
        <v>2</v>
      </c>
      <c r="AM22">
        <f>FIND("L",Workings_1!N20)-AA22</f>
        <v>2</v>
      </c>
      <c r="AN22">
        <f>FIND("L",Workings_1!O20)-AB22</f>
        <v>2</v>
      </c>
    </row>
    <row r="23" spans="2:40" x14ac:dyDescent="0.35">
      <c r="B23" s="9" t="str">
        <v>Kansas City</v>
      </c>
      <c r="C23" s="3" t="str">
        <f>Data1!B20</f>
        <v>Missouri</v>
      </c>
      <c r="D23" s="3">
        <f>VALUE(MID(Workings_1!D21,SummaryHigh!Q23,SummaryHigh!AC23))</f>
        <v>40</v>
      </c>
      <c r="E23" s="3">
        <f>VALUE(MID(Workings_1!E21,SummaryHigh!R23,SummaryHigh!AD23))</f>
        <v>45</v>
      </c>
      <c r="F23" s="3">
        <f>VALUE(MID(Workings_1!F21,SummaryHigh!S23,SummaryHigh!AE23))</f>
        <v>56</v>
      </c>
      <c r="G23" s="3">
        <f>VALUE(MID(Workings_1!G21,SummaryHigh!T23,SummaryHigh!AF23))</f>
        <v>67</v>
      </c>
      <c r="H23" s="3">
        <f>VALUE(MID(Workings_1!H21,SummaryHigh!U23,SummaryHigh!AG23))</f>
        <v>76</v>
      </c>
      <c r="I23" s="3">
        <f>VALUE(MID(Workings_1!I21,SummaryHigh!V23,SummaryHigh!AH23))</f>
        <v>85</v>
      </c>
      <c r="J23" s="3">
        <f>VALUE(MID(Workings_1!J21,SummaryHigh!W23,SummaryHigh!AI23))</f>
        <v>90</v>
      </c>
      <c r="K23" s="3">
        <f>VALUE(MID(Workings_1!K21,SummaryHigh!X23,SummaryHigh!AJ23))</f>
        <v>89</v>
      </c>
      <c r="L23" s="3">
        <f>VALUE(MID(Workings_1!L21,SummaryHigh!Y23,SummaryHigh!AK23))</f>
        <v>80</v>
      </c>
      <c r="M23" s="3">
        <f>VALUE(MID(Workings_1!M21,SummaryHigh!Z23,SummaryHigh!AL23))</f>
        <v>68</v>
      </c>
      <c r="N23" s="3">
        <f>VALUE(MID(Workings_1!N21,SummaryHigh!AA23,SummaryHigh!AM23))</f>
        <v>54</v>
      </c>
      <c r="O23" s="3">
        <f>VALUE(MID(Workings_1!O21,SummaryHigh!AB23,SummaryHigh!AN23))</f>
        <v>42</v>
      </c>
      <c r="Q23">
        <f>FIND("H",Workings_1!D21)+1</f>
        <v>4</v>
      </c>
      <c r="R23">
        <f>FIND("H",Workings_1!E21)+1</f>
        <v>4</v>
      </c>
      <c r="S23">
        <f>FIND("H",Workings_1!F21)+1</f>
        <v>4</v>
      </c>
      <c r="T23">
        <f>FIND("H",Workings_1!G21)+1</f>
        <v>4</v>
      </c>
      <c r="U23">
        <f>FIND("H",Workings_1!H21)+1</f>
        <v>4</v>
      </c>
      <c r="V23">
        <f>FIND("H",Workings_1!I21)+1</f>
        <v>4</v>
      </c>
      <c r="W23">
        <f>FIND("H",Workings_1!J21)+1</f>
        <v>4</v>
      </c>
      <c r="X23">
        <f>FIND("H",Workings_1!K21)+1</f>
        <v>4</v>
      </c>
      <c r="Y23">
        <f>FIND("H",Workings_1!L21)+1</f>
        <v>4</v>
      </c>
      <c r="Z23">
        <f>FIND("H",Workings_1!M21)+1</f>
        <v>5</v>
      </c>
      <c r="AA23">
        <f>FIND("H",Workings_1!N21)+1</f>
        <v>5</v>
      </c>
      <c r="AB23">
        <f>FIND("H",Workings_1!O21)+1</f>
        <v>5</v>
      </c>
      <c r="AC23">
        <f>FIND("L",Workings_1!D21)-Q23</f>
        <v>2</v>
      </c>
      <c r="AD23">
        <f>FIND("L",Workings_1!E21)-R23</f>
        <v>2</v>
      </c>
      <c r="AE23">
        <f>FIND("L",Workings_1!F21)-S23</f>
        <v>2</v>
      </c>
      <c r="AF23">
        <f>FIND("L",Workings_1!G21)-T23</f>
        <v>2</v>
      </c>
      <c r="AG23">
        <f>FIND("L",Workings_1!H21)-U23</f>
        <v>2</v>
      </c>
      <c r="AH23">
        <f>FIND("L",Workings_1!I21)-V23</f>
        <v>2</v>
      </c>
      <c r="AI23">
        <f>FIND("L",Workings_1!J21)-W23</f>
        <v>2</v>
      </c>
      <c r="AJ23">
        <f>FIND("L",Workings_1!K21)-X23</f>
        <v>2</v>
      </c>
      <c r="AK23">
        <f>FIND("L",Workings_1!L21)-Y23</f>
        <v>2</v>
      </c>
      <c r="AL23">
        <f>FIND("L",Workings_1!M21)-Z23</f>
        <v>2</v>
      </c>
      <c r="AM23">
        <f>FIND("L",Workings_1!N21)-AA23</f>
        <v>2</v>
      </c>
      <c r="AN23">
        <f>FIND("L",Workings_1!O21)-AB23</f>
        <v>2</v>
      </c>
    </row>
    <row r="24" spans="2:40" x14ac:dyDescent="0.35">
      <c r="B24" s="9" t="str">
        <v>Las Vegas</v>
      </c>
      <c r="C24" s="3" t="str">
        <f>Data1!B21</f>
        <v>Nevada</v>
      </c>
      <c r="D24" s="3">
        <f>VALUE(MID(Workings_1!D22,SummaryHigh!Q24,SummaryHigh!AC24))</f>
        <v>58</v>
      </c>
      <c r="E24" s="3">
        <f>VALUE(MID(Workings_1!E22,SummaryHigh!R24,SummaryHigh!AD24))</f>
        <v>63</v>
      </c>
      <c r="F24" s="3">
        <f>VALUE(MID(Workings_1!F22,SummaryHigh!S24,SummaryHigh!AE24))</f>
        <v>70</v>
      </c>
      <c r="G24" s="3">
        <f>VALUE(MID(Workings_1!G22,SummaryHigh!T24,SummaryHigh!AF24))</f>
        <v>78</v>
      </c>
      <c r="H24" s="3">
        <f>VALUE(MID(Workings_1!H22,SummaryHigh!U24,SummaryHigh!AG24))</f>
        <v>89</v>
      </c>
      <c r="I24" s="3">
        <f>VALUE(MID(Workings_1!I22,SummaryHigh!V24,SummaryHigh!AH24))</f>
        <v>99</v>
      </c>
      <c r="J24" s="3">
        <f>VALUE(MID(Workings_1!J22,SummaryHigh!W24,SummaryHigh!AI24))</f>
        <v>104</v>
      </c>
      <c r="K24" s="3">
        <f>VALUE(MID(Workings_1!K22,SummaryHigh!X24,SummaryHigh!AJ24))</f>
        <v>102</v>
      </c>
      <c r="L24" s="3">
        <f>VALUE(MID(Workings_1!L22,SummaryHigh!Y24,SummaryHigh!AK24))</f>
        <v>94</v>
      </c>
      <c r="M24" s="3">
        <f>VALUE(MID(Workings_1!M22,SummaryHigh!Z24,SummaryHigh!AL24))</f>
        <v>81</v>
      </c>
      <c r="N24" s="3">
        <f>VALUE(MID(Workings_1!N22,SummaryHigh!AA24,SummaryHigh!AM24))</f>
        <v>66</v>
      </c>
      <c r="O24" s="3">
        <f>VALUE(MID(Workings_1!O22,SummaryHigh!AB24,SummaryHigh!AN24))</f>
        <v>57</v>
      </c>
      <c r="Q24">
        <f>FIND("H",Workings_1!D22)+1</f>
        <v>4</v>
      </c>
      <c r="R24">
        <f>FIND("H",Workings_1!E22)+1</f>
        <v>4</v>
      </c>
      <c r="S24">
        <f>FIND("H",Workings_1!F22)+1</f>
        <v>4</v>
      </c>
      <c r="T24">
        <f>FIND("H",Workings_1!G22)+1</f>
        <v>4</v>
      </c>
      <c r="U24">
        <f>FIND("H",Workings_1!H22)+1</f>
        <v>4</v>
      </c>
      <c r="V24">
        <f>FIND("H",Workings_1!I22)+1</f>
        <v>4</v>
      </c>
      <c r="W24">
        <f>FIND("H",Workings_1!J22)+1</f>
        <v>4</v>
      </c>
      <c r="X24">
        <f>FIND("H",Workings_1!K22)+1</f>
        <v>4</v>
      </c>
      <c r="Y24">
        <f>FIND("H",Workings_1!L22)+1</f>
        <v>4</v>
      </c>
      <c r="Z24">
        <f>FIND("H",Workings_1!M22)+1</f>
        <v>5</v>
      </c>
      <c r="AA24">
        <f>FIND("H",Workings_1!N22)+1</f>
        <v>5</v>
      </c>
      <c r="AB24">
        <f>FIND("H",Workings_1!O22)+1</f>
        <v>5</v>
      </c>
      <c r="AC24">
        <f>FIND("L",Workings_1!D22)-Q24</f>
        <v>2</v>
      </c>
      <c r="AD24">
        <f>FIND("L",Workings_1!E22)-R24</f>
        <v>2</v>
      </c>
      <c r="AE24">
        <f>FIND("L",Workings_1!F22)-S24</f>
        <v>2</v>
      </c>
      <c r="AF24">
        <f>FIND("L",Workings_1!G22)-T24</f>
        <v>2</v>
      </c>
      <c r="AG24">
        <f>FIND("L",Workings_1!H22)-U24</f>
        <v>2</v>
      </c>
      <c r="AH24">
        <f>FIND("L",Workings_1!I22)-V24</f>
        <v>2</v>
      </c>
      <c r="AI24">
        <f>FIND("L",Workings_1!J22)-W24</f>
        <v>3</v>
      </c>
      <c r="AJ24">
        <f>FIND("L",Workings_1!K22)-X24</f>
        <v>3</v>
      </c>
      <c r="AK24">
        <f>FIND("L",Workings_1!L22)-Y24</f>
        <v>2</v>
      </c>
      <c r="AL24">
        <f>FIND("L",Workings_1!M22)-Z24</f>
        <v>2</v>
      </c>
      <c r="AM24">
        <f>FIND("L",Workings_1!N22)-AA24</f>
        <v>2</v>
      </c>
      <c r="AN24">
        <f>FIND("L",Workings_1!O22)-AB24</f>
        <v>2</v>
      </c>
    </row>
    <row r="25" spans="2:40" x14ac:dyDescent="0.35">
      <c r="B25" s="9" t="str">
        <v>Los Angeles</v>
      </c>
      <c r="C25" s="3" t="str">
        <f>Data1!B22</f>
        <v>California</v>
      </c>
      <c r="D25" s="3">
        <f>VALUE(MID(Workings_1!D23,SummaryHigh!Q25,SummaryHigh!AC25))</f>
        <v>68</v>
      </c>
      <c r="E25" s="3">
        <f>VALUE(MID(Workings_1!E23,SummaryHigh!R25,SummaryHigh!AD25))</f>
        <v>69</v>
      </c>
      <c r="F25" s="3">
        <f>VALUE(MID(Workings_1!F23,SummaryHigh!S25,SummaryHigh!AE25))</f>
        <v>70</v>
      </c>
      <c r="G25" s="3">
        <f>VALUE(MID(Workings_1!G23,SummaryHigh!T25,SummaryHigh!AF25))</f>
        <v>73</v>
      </c>
      <c r="H25" s="3">
        <f>VALUE(MID(Workings_1!H23,SummaryHigh!U25,SummaryHigh!AG25))</f>
        <v>75</v>
      </c>
      <c r="I25" s="3">
        <f>VALUE(MID(Workings_1!I23,SummaryHigh!V25,SummaryHigh!AH25))</f>
        <v>78</v>
      </c>
      <c r="J25" s="3">
        <f>VALUE(MID(Workings_1!J23,SummaryHigh!W25,SummaryHigh!AI25))</f>
        <v>83</v>
      </c>
      <c r="K25" s="3">
        <f>VALUE(MID(Workings_1!K23,SummaryHigh!X25,SummaryHigh!AJ25))</f>
        <v>84</v>
      </c>
      <c r="L25" s="3">
        <f>VALUE(MID(Workings_1!L23,SummaryHigh!Y25,SummaryHigh!AK25))</f>
        <v>83</v>
      </c>
      <c r="M25" s="3">
        <f>VALUE(MID(Workings_1!M23,SummaryHigh!Z25,SummaryHigh!AL25))</f>
        <v>79</v>
      </c>
      <c r="N25" s="3">
        <f>VALUE(MID(Workings_1!N23,SummaryHigh!AA25,SummaryHigh!AM25))</f>
        <v>73</v>
      </c>
      <c r="O25" s="3">
        <f>VALUE(MID(Workings_1!O23,SummaryHigh!AB25,SummaryHigh!AN25))</f>
        <v>68</v>
      </c>
      <c r="Q25">
        <f>FIND("H",Workings_1!D23)+1</f>
        <v>4</v>
      </c>
      <c r="R25">
        <f>FIND("H",Workings_1!E23)+1</f>
        <v>4</v>
      </c>
      <c r="S25">
        <f>FIND("H",Workings_1!F23)+1</f>
        <v>4</v>
      </c>
      <c r="T25">
        <f>FIND("H",Workings_1!G23)+1</f>
        <v>4</v>
      </c>
      <c r="U25">
        <f>FIND("H",Workings_1!H23)+1</f>
        <v>4</v>
      </c>
      <c r="V25">
        <f>FIND("H",Workings_1!I23)+1</f>
        <v>4</v>
      </c>
      <c r="W25">
        <f>FIND("H",Workings_1!J23)+1</f>
        <v>4</v>
      </c>
      <c r="X25">
        <f>FIND("H",Workings_1!K23)+1</f>
        <v>4</v>
      </c>
      <c r="Y25">
        <f>FIND("H",Workings_1!L23)+1</f>
        <v>4</v>
      </c>
      <c r="Z25">
        <f>FIND("H",Workings_1!M23)+1</f>
        <v>5</v>
      </c>
      <c r="AA25">
        <f>FIND("H",Workings_1!N23)+1</f>
        <v>5</v>
      </c>
      <c r="AB25">
        <f>FIND("H",Workings_1!O23)+1</f>
        <v>5</v>
      </c>
      <c r="AC25">
        <f>FIND("L",Workings_1!D23)-Q25</f>
        <v>2</v>
      </c>
      <c r="AD25">
        <f>FIND("L",Workings_1!E23)-R25</f>
        <v>2</v>
      </c>
      <c r="AE25">
        <f>FIND("L",Workings_1!F23)-S25</f>
        <v>2</v>
      </c>
      <c r="AF25">
        <f>FIND("L",Workings_1!G23)-T25</f>
        <v>2</v>
      </c>
      <c r="AG25">
        <f>FIND("L",Workings_1!H23)-U25</f>
        <v>2</v>
      </c>
      <c r="AH25">
        <f>FIND("L",Workings_1!I23)-V25</f>
        <v>2</v>
      </c>
      <c r="AI25">
        <f>FIND("L",Workings_1!J23)-W25</f>
        <v>2</v>
      </c>
      <c r="AJ25">
        <f>FIND("L",Workings_1!K23)-X25</f>
        <v>2</v>
      </c>
      <c r="AK25">
        <f>FIND("L",Workings_1!L23)-Y25</f>
        <v>2</v>
      </c>
      <c r="AL25">
        <f>FIND("L",Workings_1!M23)-Z25</f>
        <v>2</v>
      </c>
      <c r="AM25">
        <f>FIND("L",Workings_1!N23)-AA25</f>
        <v>2</v>
      </c>
      <c r="AN25">
        <f>FIND("L",Workings_1!O23)-AB25</f>
        <v>2</v>
      </c>
    </row>
    <row r="26" spans="2:40" x14ac:dyDescent="0.35">
      <c r="B26" s="9" t="str">
        <v>Louisville</v>
      </c>
      <c r="C26" s="3" t="str">
        <f>Data1!B23</f>
        <v>Kentucky</v>
      </c>
      <c r="D26" s="3">
        <f>VALUE(MID(Workings_1!D24,SummaryHigh!Q26,SummaryHigh!AC26))</f>
        <v>43</v>
      </c>
      <c r="E26" s="3">
        <f>VALUE(MID(Workings_1!E24,SummaryHigh!R26,SummaryHigh!AD26))</f>
        <v>48</v>
      </c>
      <c r="F26" s="3">
        <f>VALUE(MID(Workings_1!F24,SummaryHigh!S26,SummaryHigh!AE26))</f>
        <v>58</v>
      </c>
      <c r="G26" s="3">
        <f>VALUE(MID(Workings_1!G24,SummaryHigh!T26,SummaryHigh!AF26))</f>
        <v>69</v>
      </c>
      <c r="H26" s="3">
        <f>VALUE(MID(Workings_1!H24,SummaryHigh!U26,SummaryHigh!AG26))</f>
        <v>77</v>
      </c>
      <c r="I26" s="3">
        <f>VALUE(MID(Workings_1!I24,SummaryHigh!V26,SummaryHigh!AH26))</f>
        <v>85</v>
      </c>
      <c r="J26" s="3">
        <f>VALUE(MID(Workings_1!J24,SummaryHigh!W26,SummaryHigh!AI26))</f>
        <v>89</v>
      </c>
      <c r="K26" s="3">
        <f>VALUE(MID(Workings_1!K24,SummaryHigh!X26,SummaryHigh!AJ26))</f>
        <v>88</v>
      </c>
      <c r="L26" s="3">
        <f>VALUE(MID(Workings_1!L24,SummaryHigh!Y26,SummaryHigh!AK26))</f>
        <v>82</v>
      </c>
      <c r="M26" s="3">
        <f>VALUE(MID(Workings_1!M24,SummaryHigh!Z26,SummaryHigh!AL26))</f>
        <v>70</v>
      </c>
      <c r="N26" s="3">
        <f>VALUE(MID(Workings_1!N24,SummaryHigh!AA26,SummaryHigh!AM26))</f>
        <v>58</v>
      </c>
      <c r="O26" s="3">
        <f>VALUE(MID(Workings_1!O24,SummaryHigh!AB26,SummaryHigh!AN26))</f>
        <v>46</v>
      </c>
      <c r="Q26">
        <f>FIND("H",Workings_1!D24)+1</f>
        <v>4</v>
      </c>
      <c r="R26">
        <f>FIND("H",Workings_1!E24)+1</f>
        <v>4</v>
      </c>
      <c r="S26">
        <f>FIND("H",Workings_1!F24)+1</f>
        <v>4</v>
      </c>
      <c r="T26">
        <f>FIND("H",Workings_1!G24)+1</f>
        <v>4</v>
      </c>
      <c r="U26">
        <f>FIND("H",Workings_1!H24)+1</f>
        <v>4</v>
      </c>
      <c r="V26">
        <f>FIND("H",Workings_1!I24)+1</f>
        <v>4</v>
      </c>
      <c r="W26">
        <f>FIND("H",Workings_1!J24)+1</f>
        <v>4</v>
      </c>
      <c r="X26">
        <f>FIND("H",Workings_1!K24)+1</f>
        <v>4</v>
      </c>
      <c r="Y26">
        <f>FIND("H",Workings_1!L24)+1</f>
        <v>4</v>
      </c>
      <c r="Z26">
        <f>FIND("H",Workings_1!M24)+1</f>
        <v>5</v>
      </c>
      <c r="AA26">
        <f>FIND("H",Workings_1!N24)+1</f>
        <v>5</v>
      </c>
      <c r="AB26">
        <f>FIND("H",Workings_1!O24)+1</f>
        <v>5</v>
      </c>
      <c r="AC26">
        <f>FIND("L",Workings_1!D24)-Q26</f>
        <v>2</v>
      </c>
      <c r="AD26">
        <f>FIND("L",Workings_1!E24)-R26</f>
        <v>2</v>
      </c>
      <c r="AE26">
        <f>FIND("L",Workings_1!F24)-S26</f>
        <v>2</v>
      </c>
      <c r="AF26">
        <f>FIND("L",Workings_1!G24)-T26</f>
        <v>2</v>
      </c>
      <c r="AG26">
        <f>FIND("L",Workings_1!H24)-U26</f>
        <v>2</v>
      </c>
      <c r="AH26">
        <f>FIND("L",Workings_1!I24)-V26</f>
        <v>2</v>
      </c>
      <c r="AI26">
        <f>FIND("L",Workings_1!J24)-W26</f>
        <v>2</v>
      </c>
      <c r="AJ26">
        <f>FIND("L",Workings_1!K24)-X26</f>
        <v>2</v>
      </c>
      <c r="AK26">
        <f>FIND("L",Workings_1!L24)-Y26</f>
        <v>2</v>
      </c>
      <c r="AL26">
        <f>FIND("L",Workings_1!M24)-Z26</f>
        <v>2</v>
      </c>
      <c r="AM26">
        <f>FIND("L",Workings_1!N24)-AA26</f>
        <v>2</v>
      </c>
      <c r="AN26">
        <f>FIND("L",Workings_1!O24)-AB26</f>
        <v>2</v>
      </c>
    </row>
    <row r="27" spans="2:40" x14ac:dyDescent="0.35">
      <c r="B27" s="9" t="str">
        <v>Memphis</v>
      </c>
      <c r="C27" s="3" t="str">
        <f>Data1!B24</f>
        <v>Tennessee</v>
      </c>
      <c r="D27" s="3">
        <f>VALUE(MID(Workings_1!D25,SummaryHigh!Q27,SummaryHigh!AC27))</f>
        <v>50</v>
      </c>
      <c r="E27" s="3">
        <f>VALUE(MID(Workings_1!E25,SummaryHigh!R27,SummaryHigh!AD27))</f>
        <v>55</v>
      </c>
      <c r="F27" s="3">
        <f>VALUE(MID(Workings_1!F25,SummaryHigh!S27,SummaryHigh!AE27))</f>
        <v>64</v>
      </c>
      <c r="G27" s="3">
        <f>VALUE(MID(Workings_1!G25,SummaryHigh!T27,SummaryHigh!AF27))</f>
        <v>73</v>
      </c>
      <c r="H27" s="3">
        <f>VALUE(MID(Workings_1!H25,SummaryHigh!U27,SummaryHigh!AG27))</f>
        <v>81</v>
      </c>
      <c r="I27" s="3">
        <f>VALUE(MID(Workings_1!I25,SummaryHigh!V27,SummaryHigh!AH27))</f>
        <v>89</v>
      </c>
      <c r="J27" s="3">
        <f>VALUE(MID(Workings_1!J25,SummaryHigh!W27,SummaryHigh!AI27))</f>
        <v>92</v>
      </c>
      <c r="K27" s="3">
        <f>VALUE(MID(Workings_1!K25,SummaryHigh!X27,SummaryHigh!AJ27))</f>
        <v>91</v>
      </c>
      <c r="L27" s="3">
        <f>VALUE(MID(Workings_1!L25,SummaryHigh!Y27,SummaryHigh!AK27))</f>
        <v>85</v>
      </c>
      <c r="M27" s="3">
        <f>VALUE(MID(Workings_1!M25,SummaryHigh!Z27,SummaryHigh!AL27))</f>
        <v>74</v>
      </c>
      <c r="N27" s="3">
        <f>VALUE(MID(Workings_1!N25,SummaryHigh!AA27,SummaryHigh!AM27))</f>
        <v>63</v>
      </c>
      <c r="O27" s="3">
        <f>VALUE(MID(Workings_1!O25,SummaryHigh!AB27,SummaryHigh!AN27))</f>
        <v>52</v>
      </c>
      <c r="Q27">
        <f>FIND("H",Workings_1!D25)+1</f>
        <v>4</v>
      </c>
      <c r="R27">
        <f>FIND("H",Workings_1!E25)+1</f>
        <v>4</v>
      </c>
      <c r="S27">
        <f>FIND("H",Workings_1!F25)+1</f>
        <v>4</v>
      </c>
      <c r="T27">
        <f>FIND("H",Workings_1!G25)+1</f>
        <v>4</v>
      </c>
      <c r="U27">
        <f>FIND("H",Workings_1!H25)+1</f>
        <v>4</v>
      </c>
      <c r="V27">
        <f>FIND("H",Workings_1!I25)+1</f>
        <v>4</v>
      </c>
      <c r="W27">
        <f>FIND("H",Workings_1!J25)+1</f>
        <v>4</v>
      </c>
      <c r="X27">
        <f>FIND("H",Workings_1!K25)+1</f>
        <v>4</v>
      </c>
      <c r="Y27">
        <f>FIND("H",Workings_1!L25)+1</f>
        <v>4</v>
      </c>
      <c r="Z27">
        <f>FIND("H",Workings_1!M25)+1</f>
        <v>5</v>
      </c>
      <c r="AA27">
        <f>FIND("H",Workings_1!N25)+1</f>
        <v>5</v>
      </c>
      <c r="AB27">
        <f>FIND("H",Workings_1!O25)+1</f>
        <v>5</v>
      </c>
      <c r="AC27">
        <f>FIND("L",Workings_1!D25)-Q27</f>
        <v>2</v>
      </c>
      <c r="AD27">
        <f>FIND("L",Workings_1!E25)-R27</f>
        <v>2</v>
      </c>
      <c r="AE27">
        <f>FIND("L",Workings_1!F25)-S27</f>
        <v>2</v>
      </c>
      <c r="AF27">
        <f>FIND("L",Workings_1!G25)-T27</f>
        <v>2</v>
      </c>
      <c r="AG27">
        <f>FIND("L",Workings_1!H25)-U27</f>
        <v>2</v>
      </c>
      <c r="AH27">
        <f>FIND("L",Workings_1!I25)-V27</f>
        <v>2</v>
      </c>
      <c r="AI27">
        <f>FIND("L",Workings_1!J25)-W27</f>
        <v>2</v>
      </c>
      <c r="AJ27">
        <f>FIND("L",Workings_1!K25)-X27</f>
        <v>2</v>
      </c>
      <c r="AK27">
        <f>FIND("L",Workings_1!L25)-Y27</f>
        <v>2</v>
      </c>
      <c r="AL27">
        <f>FIND("L",Workings_1!M25)-Z27</f>
        <v>2</v>
      </c>
      <c r="AM27">
        <f>FIND("L",Workings_1!N25)-AA27</f>
        <v>2</v>
      </c>
      <c r="AN27">
        <f>FIND("L",Workings_1!O25)-AB27</f>
        <v>2</v>
      </c>
    </row>
    <row r="28" spans="2:40" x14ac:dyDescent="0.35">
      <c r="B28" s="9" t="str">
        <v>Miami</v>
      </c>
      <c r="C28" s="3" t="str">
        <f>Data1!B25</f>
        <v>Florida</v>
      </c>
      <c r="D28" s="3">
        <f>VALUE(MID(Workings_1!D26,SummaryHigh!Q28,SummaryHigh!AC28))</f>
        <v>76</v>
      </c>
      <c r="E28" s="3">
        <f>VALUE(MID(Workings_1!E26,SummaryHigh!R28,SummaryHigh!AD28))</f>
        <v>78</v>
      </c>
      <c r="F28" s="3">
        <f>VALUE(MID(Workings_1!F26,SummaryHigh!S28,SummaryHigh!AE28))</f>
        <v>80</v>
      </c>
      <c r="G28" s="3">
        <f>VALUE(MID(Workings_1!G26,SummaryHigh!T28,SummaryHigh!AF28))</f>
        <v>83</v>
      </c>
      <c r="H28" s="3">
        <f>VALUE(MID(Workings_1!H26,SummaryHigh!U28,SummaryHigh!AG28))</f>
        <v>87</v>
      </c>
      <c r="I28" s="3">
        <f>VALUE(MID(Workings_1!I26,SummaryHigh!V28,SummaryHigh!AH28))</f>
        <v>90</v>
      </c>
      <c r="J28" s="3">
        <f>VALUE(MID(Workings_1!J26,SummaryHigh!W28,SummaryHigh!AI28))</f>
        <v>91</v>
      </c>
      <c r="K28" s="3">
        <f>VALUE(MID(Workings_1!K26,SummaryHigh!X28,SummaryHigh!AJ28))</f>
        <v>91</v>
      </c>
      <c r="L28" s="3">
        <f>VALUE(MID(Workings_1!L26,SummaryHigh!Y28,SummaryHigh!AK28))</f>
        <v>89</v>
      </c>
      <c r="M28" s="3">
        <f>VALUE(MID(Workings_1!M26,SummaryHigh!Z28,SummaryHigh!AL28))</f>
        <v>86</v>
      </c>
      <c r="N28" s="3">
        <f>VALUE(MID(Workings_1!N26,SummaryHigh!AA28,SummaryHigh!AM28))</f>
        <v>82</v>
      </c>
      <c r="O28" s="3">
        <f>VALUE(MID(Workings_1!O26,SummaryHigh!AB28,SummaryHigh!AN28))</f>
        <v>78</v>
      </c>
      <c r="Q28">
        <f>FIND("H",Workings_1!D26)+1</f>
        <v>4</v>
      </c>
      <c r="R28">
        <f>FIND("H",Workings_1!E26)+1</f>
        <v>4</v>
      </c>
      <c r="S28">
        <f>FIND("H",Workings_1!F26)+1</f>
        <v>4</v>
      </c>
      <c r="T28">
        <f>FIND("H",Workings_1!G26)+1</f>
        <v>4</v>
      </c>
      <c r="U28">
        <f>FIND("H",Workings_1!H26)+1</f>
        <v>4</v>
      </c>
      <c r="V28">
        <f>FIND("H",Workings_1!I26)+1</f>
        <v>4</v>
      </c>
      <c r="W28">
        <f>FIND("H",Workings_1!J26)+1</f>
        <v>4</v>
      </c>
      <c r="X28">
        <f>FIND("H",Workings_1!K26)+1</f>
        <v>4</v>
      </c>
      <c r="Y28">
        <f>FIND("H",Workings_1!L26)+1</f>
        <v>4</v>
      </c>
      <c r="Z28">
        <f>FIND("H",Workings_1!M26)+1</f>
        <v>5</v>
      </c>
      <c r="AA28">
        <f>FIND("H",Workings_1!N26)+1</f>
        <v>5</v>
      </c>
      <c r="AB28">
        <f>FIND("H",Workings_1!O26)+1</f>
        <v>5</v>
      </c>
      <c r="AC28">
        <f>FIND("L",Workings_1!D26)-Q28</f>
        <v>2</v>
      </c>
      <c r="AD28">
        <f>FIND("L",Workings_1!E26)-R28</f>
        <v>2</v>
      </c>
      <c r="AE28">
        <f>FIND("L",Workings_1!F26)-S28</f>
        <v>2</v>
      </c>
      <c r="AF28">
        <f>FIND("L",Workings_1!G26)-T28</f>
        <v>2</v>
      </c>
      <c r="AG28">
        <f>FIND("L",Workings_1!H26)-U28</f>
        <v>2</v>
      </c>
      <c r="AH28">
        <f>FIND("L",Workings_1!I26)-V28</f>
        <v>2</v>
      </c>
      <c r="AI28">
        <f>FIND("L",Workings_1!J26)-W28</f>
        <v>2</v>
      </c>
      <c r="AJ28">
        <f>FIND("L",Workings_1!K26)-X28</f>
        <v>2</v>
      </c>
      <c r="AK28">
        <f>FIND("L",Workings_1!L26)-Y28</f>
        <v>2</v>
      </c>
      <c r="AL28">
        <f>FIND("L",Workings_1!M26)-Z28</f>
        <v>2</v>
      </c>
      <c r="AM28">
        <f>FIND("L",Workings_1!N26)-AA28</f>
        <v>2</v>
      </c>
      <c r="AN28">
        <f>FIND("L",Workings_1!O26)-AB28</f>
        <v>2</v>
      </c>
    </row>
    <row r="29" spans="2:40" x14ac:dyDescent="0.35">
      <c r="B29" s="9" t="str">
        <v>Milwaukee</v>
      </c>
      <c r="C29" s="3" t="str">
        <f>Data1!B26</f>
        <v>Wisconsin</v>
      </c>
      <c r="D29" s="3">
        <f>VALUE(MID(Workings_1!D27,SummaryHigh!Q29,SummaryHigh!AC29))</f>
        <v>29</v>
      </c>
      <c r="E29" s="3">
        <f>VALUE(MID(Workings_1!E27,SummaryHigh!R29,SummaryHigh!AD29))</f>
        <v>33</v>
      </c>
      <c r="F29" s="3">
        <f>VALUE(MID(Workings_1!F27,SummaryHigh!S29,SummaryHigh!AE29))</f>
        <v>42</v>
      </c>
      <c r="G29" s="3">
        <f>VALUE(MID(Workings_1!G27,SummaryHigh!T29,SummaryHigh!AF29))</f>
        <v>54</v>
      </c>
      <c r="H29" s="3">
        <f>VALUE(MID(Workings_1!H27,SummaryHigh!U29,SummaryHigh!AG29))</f>
        <v>65</v>
      </c>
      <c r="I29" s="3">
        <f>VALUE(MID(Workings_1!I27,SummaryHigh!V29,SummaryHigh!AH29))</f>
        <v>75</v>
      </c>
      <c r="J29" s="3">
        <f>VALUE(MID(Workings_1!J27,SummaryHigh!W29,SummaryHigh!AI29))</f>
        <v>80</v>
      </c>
      <c r="K29" s="3">
        <f>VALUE(MID(Workings_1!K27,SummaryHigh!X29,SummaryHigh!AJ29))</f>
        <v>79</v>
      </c>
      <c r="L29" s="3">
        <f>VALUE(MID(Workings_1!L27,SummaryHigh!Y29,SummaryHigh!AK29))</f>
        <v>71</v>
      </c>
      <c r="M29" s="3">
        <f>VALUE(MID(Workings_1!M27,SummaryHigh!Z29,SummaryHigh!AL29))</f>
        <v>59</v>
      </c>
      <c r="N29" s="3">
        <f>VALUE(MID(Workings_1!N27,SummaryHigh!AA29,SummaryHigh!AM29))</f>
        <v>46</v>
      </c>
      <c r="O29" s="3">
        <f>VALUE(MID(Workings_1!O27,SummaryHigh!AB29,SummaryHigh!AN29))</f>
        <v>33</v>
      </c>
      <c r="Q29">
        <f>FIND("H",Workings_1!D27)+1</f>
        <v>4</v>
      </c>
      <c r="R29">
        <f>FIND("H",Workings_1!E27)+1</f>
        <v>4</v>
      </c>
      <c r="S29">
        <f>FIND("H",Workings_1!F27)+1</f>
        <v>4</v>
      </c>
      <c r="T29">
        <f>FIND("H",Workings_1!G27)+1</f>
        <v>4</v>
      </c>
      <c r="U29">
        <f>FIND("H",Workings_1!H27)+1</f>
        <v>4</v>
      </c>
      <c r="V29">
        <f>FIND("H",Workings_1!I27)+1</f>
        <v>4</v>
      </c>
      <c r="W29">
        <f>FIND("H",Workings_1!J27)+1</f>
        <v>4</v>
      </c>
      <c r="X29">
        <f>FIND("H",Workings_1!K27)+1</f>
        <v>4</v>
      </c>
      <c r="Y29">
        <f>FIND("H",Workings_1!L27)+1</f>
        <v>4</v>
      </c>
      <c r="Z29">
        <f>FIND("H",Workings_1!M27)+1</f>
        <v>5</v>
      </c>
      <c r="AA29">
        <f>FIND("H",Workings_1!N27)+1</f>
        <v>5</v>
      </c>
      <c r="AB29">
        <f>FIND("H",Workings_1!O27)+1</f>
        <v>5</v>
      </c>
      <c r="AC29">
        <f>FIND("L",Workings_1!D27)-Q29</f>
        <v>2</v>
      </c>
      <c r="AD29">
        <f>FIND("L",Workings_1!E27)-R29</f>
        <v>2</v>
      </c>
      <c r="AE29">
        <f>FIND("L",Workings_1!F27)-S29</f>
        <v>2</v>
      </c>
      <c r="AF29">
        <f>FIND("L",Workings_1!G27)-T29</f>
        <v>2</v>
      </c>
      <c r="AG29">
        <f>FIND("L",Workings_1!H27)-U29</f>
        <v>2</v>
      </c>
      <c r="AH29">
        <f>FIND("L",Workings_1!I27)-V29</f>
        <v>2</v>
      </c>
      <c r="AI29">
        <f>FIND("L",Workings_1!J27)-W29</f>
        <v>2</v>
      </c>
      <c r="AJ29">
        <f>FIND("L",Workings_1!K27)-X29</f>
        <v>2</v>
      </c>
      <c r="AK29">
        <f>FIND("L",Workings_1!L27)-Y29</f>
        <v>2</v>
      </c>
      <c r="AL29">
        <f>FIND("L",Workings_1!M27)-Z29</f>
        <v>2</v>
      </c>
      <c r="AM29">
        <f>FIND("L",Workings_1!N27)-AA29</f>
        <v>2</v>
      </c>
      <c r="AN29">
        <f>FIND("L",Workings_1!O27)-AB29</f>
        <v>2</v>
      </c>
    </row>
    <row r="30" spans="2:40" x14ac:dyDescent="0.35">
      <c r="B30" s="9" t="str">
        <v>Minneapolis</v>
      </c>
      <c r="C30" s="3" t="str">
        <f>Data1!B27</f>
        <v>Minnesota</v>
      </c>
      <c r="D30" s="3">
        <f>VALUE(MID(Workings_1!D28,SummaryHigh!Q30,SummaryHigh!AC30))</f>
        <v>24</v>
      </c>
      <c r="E30" s="3">
        <f>VALUE(MID(Workings_1!E28,SummaryHigh!R30,SummaryHigh!AD30))</f>
        <v>29</v>
      </c>
      <c r="F30" s="3">
        <f>VALUE(MID(Workings_1!F28,SummaryHigh!S30,SummaryHigh!AE30))</f>
        <v>41</v>
      </c>
      <c r="G30" s="3">
        <f>VALUE(MID(Workings_1!G28,SummaryHigh!T30,SummaryHigh!AF30))</f>
        <v>58</v>
      </c>
      <c r="H30" s="3">
        <f>VALUE(MID(Workings_1!H28,SummaryHigh!U30,SummaryHigh!AG30))</f>
        <v>69</v>
      </c>
      <c r="I30" s="3">
        <f>VALUE(MID(Workings_1!I28,SummaryHigh!V30,SummaryHigh!AH30))</f>
        <v>79</v>
      </c>
      <c r="J30" s="3">
        <f>VALUE(MID(Workings_1!J28,SummaryHigh!W30,SummaryHigh!AI30))</f>
        <v>83</v>
      </c>
      <c r="K30" s="3">
        <f>VALUE(MID(Workings_1!K28,SummaryHigh!X30,SummaryHigh!AJ30))</f>
        <v>81</v>
      </c>
      <c r="L30" s="3">
        <f>VALUE(MID(Workings_1!L28,SummaryHigh!Y30,SummaryHigh!AK30))</f>
        <v>72</v>
      </c>
      <c r="M30" s="3">
        <f>VALUE(MID(Workings_1!M28,SummaryHigh!Z30,SummaryHigh!AL30))</f>
        <v>58</v>
      </c>
      <c r="N30" s="3">
        <f>VALUE(MID(Workings_1!N28,SummaryHigh!AA30,SummaryHigh!AM30))</f>
        <v>41</v>
      </c>
      <c r="O30" s="3">
        <f>VALUE(MID(Workings_1!O28,SummaryHigh!AB30,SummaryHigh!AN30))</f>
        <v>27</v>
      </c>
      <c r="Q30">
        <f>FIND("H",Workings_1!D28)+1</f>
        <v>4</v>
      </c>
      <c r="R30">
        <f>FIND("H",Workings_1!E28)+1</f>
        <v>4</v>
      </c>
      <c r="S30">
        <f>FIND("H",Workings_1!F28)+1</f>
        <v>4</v>
      </c>
      <c r="T30">
        <f>FIND("H",Workings_1!G28)+1</f>
        <v>4</v>
      </c>
      <c r="U30">
        <f>FIND("H",Workings_1!H28)+1</f>
        <v>4</v>
      </c>
      <c r="V30">
        <f>FIND("H",Workings_1!I28)+1</f>
        <v>4</v>
      </c>
      <c r="W30">
        <f>FIND("H",Workings_1!J28)+1</f>
        <v>4</v>
      </c>
      <c r="X30">
        <f>FIND("H",Workings_1!K28)+1</f>
        <v>4</v>
      </c>
      <c r="Y30">
        <f>FIND("H",Workings_1!L28)+1</f>
        <v>4</v>
      </c>
      <c r="Z30">
        <f>FIND("H",Workings_1!M28)+1</f>
        <v>5</v>
      </c>
      <c r="AA30">
        <f>FIND("H",Workings_1!N28)+1</f>
        <v>5</v>
      </c>
      <c r="AB30">
        <f>FIND("H",Workings_1!O28)+1</f>
        <v>5</v>
      </c>
      <c r="AC30">
        <f>FIND("L",Workings_1!D28)-Q30</f>
        <v>2</v>
      </c>
      <c r="AD30">
        <f>FIND("L",Workings_1!E28)-R30</f>
        <v>2</v>
      </c>
      <c r="AE30">
        <f>FIND("L",Workings_1!F28)-S30</f>
        <v>2</v>
      </c>
      <c r="AF30">
        <f>FIND("L",Workings_1!G28)-T30</f>
        <v>2</v>
      </c>
      <c r="AG30">
        <f>FIND("L",Workings_1!H28)-U30</f>
        <v>2</v>
      </c>
      <c r="AH30">
        <f>FIND("L",Workings_1!I28)-V30</f>
        <v>2</v>
      </c>
      <c r="AI30">
        <f>FIND("L",Workings_1!J28)-W30</f>
        <v>2</v>
      </c>
      <c r="AJ30">
        <f>FIND("L",Workings_1!K28)-X30</f>
        <v>2</v>
      </c>
      <c r="AK30">
        <f>FIND("L",Workings_1!L28)-Y30</f>
        <v>2</v>
      </c>
      <c r="AL30">
        <f>FIND("L",Workings_1!M28)-Z30</f>
        <v>2</v>
      </c>
      <c r="AM30">
        <f>FIND("L",Workings_1!N28)-AA30</f>
        <v>2</v>
      </c>
      <c r="AN30">
        <f>FIND("L",Workings_1!O28)-AB30</f>
        <v>2</v>
      </c>
    </row>
    <row r="31" spans="2:40" x14ac:dyDescent="0.35">
      <c r="B31" s="9" t="str">
        <v>Nashville</v>
      </c>
      <c r="C31" s="3" t="str">
        <f>Data1!B28</f>
        <v>Tennessee</v>
      </c>
      <c r="D31" s="3">
        <f>VALUE(MID(Workings_1!D29,SummaryHigh!Q31,SummaryHigh!AC31))</f>
        <v>47</v>
      </c>
      <c r="E31" s="3">
        <f>VALUE(MID(Workings_1!E29,SummaryHigh!R31,SummaryHigh!AD31))</f>
        <v>52</v>
      </c>
      <c r="F31" s="3">
        <f>VALUE(MID(Workings_1!F29,SummaryHigh!S31,SummaryHigh!AE31))</f>
        <v>61</v>
      </c>
      <c r="G31" s="3">
        <f>VALUE(MID(Workings_1!G29,SummaryHigh!T31,SummaryHigh!AF31))</f>
        <v>71</v>
      </c>
      <c r="H31" s="3">
        <f>VALUE(MID(Workings_1!H29,SummaryHigh!U31,SummaryHigh!AG31))</f>
        <v>78</v>
      </c>
      <c r="I31" s="3">
        <f>VALUE(MID(Workings_1!I29,SummaryHigh!V31,SummaryHigh!AH31))</f>
        <v>86</v>
      </c>
      <c r="J31" s="3">
        <f>VALUE(MID(Workings_1!J29,SummaryHigh!W31,SummaryHigh!AI31))</f>
        <v>89</v>
      </c>
      <c r="K31" s="3">
        <f>VALUE(MID(Workings_1!K29,SummaryHigh!X31,SummaryHigh!AJ31))</f>
        <v>89</v>
      </c>
      <c r="L31" s="3">
        <f>VALUE(MID(Workings_1!L29,SummaryHigh!Y31,SummaryHigh!AK31))</f>
        <v>82</v>
      </c>
      <c r="M31" s="3">
        <f>VALUE(MID(Workings_1!M29,SummaryHigh!Z31,SummaryHigh!AL31))</f>
        <v>72</v>
      </c>
      <c r="N31" s="3">
        <f>VALUE(MID(Workings_1!N29,SummaryHigh!AA31,SummaryHigh!AM31))</f>
        <v>60</v>
      </c>
      <c r="O31" s="3">
        <f>VALUE(MID(Workings_1!O29,SummaryHigh!AB31,SummaryHigh!AN31))</f>
        <v>50</v>
      </c>
      <c r="Q31">
        <f>FIND("H",Workings_1!D29)+1</f>
        <v>4</v>
      </c>
      <c r="R31">
        <f>FIND("H",Workings_1!E29)+1</f>
        <v>4</v>
      </c>
      <c r="S31">
        <f>FIND("H",Workings_1!F29)+1</f>
        <v>4</v>
      </c>
      <c r="T31">
        <f>FIND("H",Workings_1!G29)+1</f>
        <v>4</v>
      </c>
      <c r="U31">
        <f>FIND("H",Workings_1!H29)+1</f>
        <v>4</v>
      </c>
      <c r="V31">
        <f>FIND("H",Workings_1!I29)+1</f>
        <v>4</v>
      </c>
      <c r="W31">
        <f>FIND("H",Workings_1!J29)+1</f>
        <v>4</v>
      </c>
      <c r="X31">
        <f>FIND("H",Workings_1!K29)+1</f>
        <v>4</v>
      </c>
      <c r="Y31">
        <f>FIND("H",Workings_1!L29)+1</f>
        <v>4</v>
      </c>
      <c r="Z31">
        <f>FIND("H",Workings_1!M29)+1</f>
        <v>5</v>
      </c>
      <c r="AA31">
        <f>FIND("H",Workings_1!N29)+1</f>
        <v>5</v>
      </c>
      <c r="AB31">
        <f>FIND("H",Workings_1!O29)+1</f>
        <v>5</v>
      </c>
      <c r="AC31">
        <f>FIND("L",Workings_1!D29)-Q31</f>
        <v>2</v>
      </c>
      <c r="AD31">
        <f>FIND("L",Workings_1!E29)-R31</f>
        <v>2</v>
      </c>
      <c r="AE31">
        <f>FIND("L",Workings_1!F29)-S31</f>
        <v>2</v>
      </c>
      <c r="AF31">
        <f>FIND("L",Workings_1!G29)-T31</f>
        <v>2</v>
      </c>
      <c r="AG31">
        <f>FIND("L",Workings_1!H29)-U31</f>
        <v>2</v>
      </c>
      <c r="AH31">
        <f>FIND("L",Workings_1!I29)-V31</f>
        <v>2</v>
      </c>
      <c r="AI31">
        <f>FIND("L",Workings_1!J29)-W31</f>
        <v>2</v>
      </c>
      <c r="AJ31">
        <f>FIND("L",Workings_1!K29)-X31</f>
        <v>2</v>
      </c>
      <c r="AK31">
        <f>FIND("L",Workings_1!L29)-Y31</f>
        <v>2</v>
      </c>
      <c r="AL31">
        <f>FIND("L",Workings_1!M29)-Z31</f>
        <v>2</v>
      </c>
      <c r="AM31">
        <f>FIND("L",Workings_1!N29)-AA31</f>
        <v>2</v>
      </c>
      <c r="AN31">
        <f>FIND("L",Workings_1!O29)-AB31</f>
        <v>2</v>
      </c>
    </row>
    <row r="32" spans="2:40" x14ac:dyDescent="0.35">
      <c r="B32" s="9" t="str">
        <v>New Orleans</v>
      </c>
      <c r="C32" s="3" t="str">
        <f>Data1!B29</f>
        <v>Louisiana</v>
      </c>
      <c r="D32" s="3">
        <f>VALUE(MID(Workings_1!D30,SummaryHigh!Q32,SummaryHigh!AC32))</f>
        <v>62</v>
      </c>
      <c r="E32" s="3">
        <f>VALUE(MID(Workings_1!E30,SummaryHigh!R32,SummaryHigh!AD32))</f>
        <v>65</v>
      </c>
      <c r="F32" s="3">
        <f>VALUE(MID(Workings_1!F30,SummaryHigh!S32,SummaryHigh!AE32))</f>
        <v>72</v>
      </c>
      <c r="G32" s="3">
        <f>VALUE(MID(Workings_1!G30,SummaryHigh!T32,SummaryHigh!AF32))</f>
        <v>78</v>
      </c>
      <c r="H32" s="3">
        <f>VALUE(MID(Workings_1!H30,SummaryHigh!U32,SummaryHigh!AG32))</f>
        <v>85</v>
      </c>
      <c r="I32" s="3">
        <f>VALUE(MID(Workings_1!I30,SummaryHigh!V32,SummaryHigh!AH32))</f>
        <v>90</v>
      </c>
      <c r="J32" s="3">
        <f>VALUE(MID(Workings_1!J30,SummaryHigh!W32,SummaryHigh!AI32))</f>
        <v>91</v>
      </c>
      <c r="K32" s="3">
        <f>VALUE(MID(Workings_1!K30,SummaryHigh!X32,SummaryHigh!AJ32))</f>
        <v>91</v>
      </c>
      <c r="L32" s="3">
        <f>VALUE(MID(Workings_1!L30,SummaryHigh!Y32,SummaryHigh!AK32))</f>
        <v>88</v>
      </c>
      <c r="M32" s="3">
        <f>VALUE(MID(Workings_1!M30,SummaryHigh!Z32,SummaryHigh!AL32))</f>
        <v>80</v>
      </c>
      <c r="N32" s="3">
        <f>VALUE(MID(Workings_1!N30,SummaryHigh!AA32,SummaryHigh!AM32))</f>
        <v>72</v>
      </c>
      <c r="O32" s="3">
        <f>VALUE(MID(Workings_1!O30,SummaryHigh!AB32,SummaryHigh!AN32))</f>
        <v>64</v>
      </c>
      <c r="Q32">
        <f>FIND("H",Workings_1!D30)+1</f>
        <v>4</v>
      </c>
      <c r="R32">
        <f>FIND("H",Workings_1!E30)+1</f>
        <v>4</v>
      </c>
      <c r="S32">
        <f>FIND("H",Workings_1!F30)+1</f>
        <v>4</v>
      </c>
      <c r="T32">
        <f>FIND("H",Workings_1!G30)+1</f>
        <v>4</v>
      </c>
      <c r="U32">
        <f>FIND("H",Workings_1!H30)+1</f>
        <v>4</v>
      </c>
      <c r="V32">
        <f>FIND("H",Workings_1!I30)+1</f>
        <v>4</v>
      </c>
      <c r="W32">
        <f>FIND("H",Workings_1!J30)+1</f>
        <v>4</v>
      </c>
      <c r="X32">
        <f>FIND("H",Workings_1!K30)+1</f>
        <v>4</v>
      </c>
      <c r="Y32">
        <f>FIND("H",Workings_1!L30)+1</f>
        <v>4</v>
      </c>
      <c r="Z32">
        <f>FIND("H",Workings_1!M30)+1</f>
        <v>5</v>
      </c>
      <c r="AA32">
        <f>FIND("H",Workings_1!N30)+1</f>
        <v>5</v>
      </c>
      <c r="AB32">
        <f>FIND("H",Workings_1!O30)+1</f>
        <v>5</v>
      </c>
      <c r="AC32">
        <f>FIND("L",Workings_1!D30)-Q32</f>
        <v>2</v>
      </c>
      <c r="AD32">
        <f>FIND("L",Workings_1!E30)-R32</f>
        <v>2</v>
      </c>
      <c r="AE32">
        <f>FIND("L",Workings_1!F30)-S32</f>
        <v>2</v>
      </c>
      <c r="AF32">
        <f>FIND("L",Workings_1!G30)-T32</f>
        <v>2</v>
      </c>
      <c r="AG32">
        <f>FIND("L",Workings_1!H30)-U32</f>
        <v>2</v>
      </c>
      <c r="AH32">
        <f>FIND("L",Workings_1!I30)-V32</f>
        <v>2</v>
      </c>
      <c r="AI32">
        <f>FIND("L",Workings_1!J30)-W32</f>
        <v>2</v>
      </c>
      <c r="AJ32">
        <f>FIND("L",Workings_1!K30)-X32</f>
        <v>2</v>
      </c>
      <c r="AK32">
        <f>FIND("L",Workings_1!L30)-Y32</f>
        <v>2</v>
      </c>
      <c r="AL32">
        <f>FIND("L",Workings_1!M30)-Z32</f>
        <v>2</v>
      </c>
      <c r="AM32">
        <f>FIND("L",Workings_1!N30)-AA32</f>
        <v>2</v>
      </c>
      <c r="AN32">
        <f>FIND("L",Workings_1!O30)-AB32</f>
        <v>2</v>
      </c>
    </row>
    <row r="33" spans="2:40" x14ac:dyDescent="0.35">
      <c r="B33" s="9" t="str">
        <v>New York</v>
      </c>
      <c r="C33" s="3" t="str">
        <f>Data1!B30</f>
        <v>New York</v>
      </c>
      <c r="D33" s="3">
        <f>VALUE(MID(Workings_1!D31,SummaryHigh!Q33,SummaryHigh!AC33))</f>
        <v>38</v>
      </c>
      <c r="E33" s="3">
        <f>VALUE(MID(Workings_1!E31,SummaryHigh!R33,SummaryHigh!AD33))</f>
        <v>42</v>
      </c>
      <c r="F33" s="3">
        <f>VALUE(MID(Workings_1!F31,SummaryHigh!S33,SummaryHigh!AE33))</f>
        <v>50</v>
      </c>
      <c r="G33" s="3">
        <f>VALUE(MID(Workings_1!G31,SummaryHigh!T33,SummaryHigh!AF33))</f>
        <v>61</v>
      </c>
      <c r="H33" s="3">
        <f>VALUE(MID(Workings_1!H31,SummaryHigh!U33,SummaryHigh!AG33))</f>
        <v>71</v>
      </c>
      <c r="I33" s="3">
        <f>VALUE(MID(Workings_1!I31,SummaryHigh!V33,SummaryHigh!AH33))</f>
        <v>79</v>
      </c>
      <c r="J33" s="3">
        <f>VALUE(MID(Workings_1!J31,SummaryHigh!W33,SummaryHigh!AI33))</f>
        <v>84</v>
      </c>
      <c r="K33" s="3">
        <f>VALUE(MID(Workings_1!K31,SummaryHigh!X33,SummaryHigh!AJ33))</f>
        <v>83</v>
      </c>
      <c r="L33" s="3">
        <f>VALUE(MID(Workings_1!L31,SummaryHigh!Y33,SummaryHigh!AK33))</f>
        <v>75</v>
      </c>
      <c r="M33" s="3">
        <f>VALUE(MID(Workings_1!M31,SummaryHigh!Z33,SummaryHigh!AL33))</f>
        <v>64</v>
      </c>
      <c r="N33" s="3">
        <f>VALUE(MID(Workings_1!N31,SummaryHigh!AA33,SummaryHigh!AM33))</f>
        <v>54</v>
      </c>
      <c r="O33" s="3">
        <f>VALUE(MID(Workings_1!O31,SummaryHigh!AB33,SummaryHigh!AN33))</f>
        <v>43</v>
      </c>
      <c r="Q33">
        <f>FIND("H",Workings_1!D31)+1</f>
        <v>4</v>
      </c>
      <c r="R33">
        <f>FIND("H",Workings_1!E31)+1</f>
        <v>4</v>
      </c>
      <c r="S33">
        <f>FIND("H",Workings_1!F31)+1</f>
        <v>4</v>
      </c>
      <c r="T33">
        <f>FIND("H",Workings_1!G31)+1</f>
        <v>4</v>
      </c>
      <c r="U33">
        <f>FIND("H",Workings_1!H31)+1</f>
        <v>4</v>
      </c>
      <c r="V33">
        <f>FIND("H",Workings_1!I31)+1</f>
        <v>4</v>
      </c>
      <c r="W33">
        <f>FIND("H",Workings_1!J31)+1</f>
        <v>4</v>
      </c>
      <c r="X33">
        <f>FIND("H",Workings_1!K31)+1</f>
        <v>4</v>
      </c>
      <c r="Y33">
        <f>FIND("H",Workings_1!L31)+1</f>
        <v>4</v>
      </c>
      <c r="Z33">
        <f>FIND("H",Workings_1!M31)+1</f>
        <v>5</v>
      </c>
      <c r="AA33">
        <f>FIND("H",Workings_1!N31)+1</f>
        <v>5</v>
      </c>
      <c r="AB33">
        <f>FIND("H",Workings_1!O31)+1</f>
        <v>5</v>
      </c>
      <c r="AC33">
        <f>FIND("L",Workings_1!D31)-Q33</f>
        <v>2</v>
      </c>
      <c r="AD33">
        <f>FIND("L",Workings_1!E31)-R33</f>
        <v>2</v>
      </c>
      <c r="AE33">
        <f>FIND("L",Workings_1!F31)-S33</f>
        <v>2</v>
      </c>
      <c r="AF33">
        <f>FIND("L",Workings_1!G31)-T33</f>
        <v>2</v>
      </c>
      <c r="AG33">
        <f>FIND("L",Workings_1!H31)-U33</f>
        <v>2</v>
      </c>
      <c r="AH33">
        <f>FIND("L",Workings_1!I31)-V33</f>
        <v>2</v>
      </c>
      <c r="AI33">
        <f>FIND("L",Workings_1!J31)-W33</f>
        <v>2</v>
      </c>
      <c r="AJ33">
        <f>FIND("L",Workings_1!K31)-X33</f>
        <v>2</v>
      </c>
      <c r="AK33">
        <f>FIND("L",Workings_1!L31)-Y33</f>
        <v>2</v>
      </c>
      <c r="AL33">
        <f>FIND("L",Workings_1!M31)-Z33</f>
        <v>2</v>
      </c>
      <c r="AM33">
        <f>FIND("L",Workings_1!N31)-AA33</f>
        <v>2</v>
      </c>
      <c r="AN33">
        <f>FIND("L",Workings_1!O31)-AB33</f>
        <v>2</v>
      </c>
    </row>
    <row r="34" spans="2:40" x14ac:dyDescent="0.35">
      <c r="B34" s="9" t="str">
        <v>Oklahoma City</v>
      </c>
      <c r="C34" s="3" t="str">
        <f>Data1!B31</f>
        <v>Oklahoma</v>
      </c>
      <c r="D34" s="3">
        <f>VALUE(MID(Workings_1!D32,SummaryHigh!Q34,SummaryHigh!AC34))</f>
        <v>50</v>
      </c>
      <c r="E34" s="3">
        <f>VALUE(MID(Workings_1!E32,SummaryHigh!R34,SummaryHigh!AD34))</f>
        <v>55</v>
      </c>
      <c r="F34" s="3">
        <f>VALUE(MID(Workings_1!F32,SummaryHigh!S34,SummaryHigh!AE34))</f>
        <v>63</v>
      </c>
      <c r="G34" s="3">
        <f>VALUE(MID(Workings_1!G32,SummaryHigh!T34,SummaryHigh!AF34))</f>
        <v>72</v>
      </c>
      <c r="H34" s="3">
        <f>VALUE(MID(Workings_1!H32,SummaryHigh!U34,SummaryHigh!AG34))</f>
        <v>80</v>
      </c>
      <c r="I34" s="3">
        <f>VALUE(MID(Workings_1!I32,SummaryHigh!V34,SummaryHigh!AH34))</f>
        <v>88</v>
      </c>
      <c r="J34" s="3">
        <f>VALUE(MID(Workings_1!J32,SummaryHigh!W34,SummaryHigh!AI34))</f>
        <v>94</v>
      </c>
      <c r="K34" s="3">
        <f>VALUE(MID(Workings_1!K32,SummaryHigh!X34,SummaryHigh!AJ34))</f>
        <v>93</v>
      </c>
      <c r="L34" s="3">
        <f>VALUE(MID(Workings_1!L32,SummaryHigh!Y34,SummaryHigh!AK34))</f>
        <v>85</v>
      </c>
      <c r="M34" s="3">
        <f>VALUE(MID(Workings_1!M32,SummaryHigh!Z34,SummaryHigh!AL34))</f>
        <v>73</v>
      </c>
      <c r="N34" s="3">
        <f>VALUE(MID(Workings_1!N32,SummaryHigh!AA34,SummaryHigh!AM34))</f>
        <v>62</v>
      </c>
      <c r="O34" s="3">
        <f>VALUE(MID(Workings_1!O32,SummaryHigh!AB34,SummaryHigh!AN34))</f>
        <v>51</v>
      </c>
      <c r="Q34">
        <f>FIND("H",Workings_1!D32)+1</f>
        <v>4</v>
      </c>
      <c r="R34">
        <f>FIND("H",Workings_1!E32)+1</f>
        <v>4</v>
      </c>
      <c r="S34">
        <f>FIND("H",Workings_1!F32)+1</f>
        <v>4</v>
      </c>
      <c r="T34">
        <f>FIND("H",Workings_1!G32)+1</f>
        <v>4</v>
      </c>
      <c r="U34">
        <f>FIND("H",Workings_1!H32)+1</f>
        <v>4</v>
      </c>
      <c r="V34">
        <f>FIND("H",Workings_1!I32)+1</f>
        <v>4</v>
      </c>
      <c r="W34">
        <f>FIND("H",Workings_1!J32)+1</f>
        <v>4</v>
      </c>
      <c r="X34">
        <f>FIND("H",Workings_1!K32)+1</f>
        <v>4</v>
      </c>
      <c r="Y34">
        <f>FIND("H",Workings_1!L32)+1</f>
        <v>4</v>
      </c>
      <c r="Z34">
        <f>FIND("H",Workings_1!M32)+1</f>
        <v>5</v>
      </c>
      <c r="AA34">
        <f>FIND("H",Workings_1!N32)+1</f>
        <v>5</v>
      </c>
      <c r="AB34">
        <f>FIND("H",Workings_1!O32)+1</f>
        <v>5</v>
      </c>
      <c r="AC34">
        <f>FIND("L",Workings_1!D32)-Q34</f>
        <v>2</v>
      </c>
      <c r="AD34">
        <f>FIND("L",Workings_1!E32)-R34</f>
        <v>2</v>
      </c>
      <c r="AE34">
        <f>FIND("L",Workings_1!F32)-S34</f>
        <v>2</v>
      </c>
      <c r="AF34">
        <f>FIND("L",Workings_1!G32)-T34</f>
        <v>2</v>
      </c>
      <c r="AG34">
        <f>FIND("L",Workings_1!H32)-U34</f>
        <v>2</v>
      </c>
      <c r="AH34">
        <f>FIND("L",Workings_1!I32)-V34</f>
        <v>2</v>
      </c>
      <c r="AI34">
        <f>FIND("L",Workings_1!J32)-W34</f>
        <v>2</v>
      </c>
      <c r="AJ34">
        <f>FIND("L",Workings_1!K32)-X34</f>
        <v>2</v>
      </c>
      <c r="AK34">
        <f>FIND("L",Workings_1!L32)-Y34</f>
        <v>2</v>
      </c>
      <c r="AL34">
        <f>FIND("L",Workings_1!M32)-Z34</f>
        <v>2</v>
      </c>
      <c r="AM34">
        <f>FIND("L",Workings_1!N32)-AA34</f>
        <v>2</v>
      </c>
      <c r="AN34">
        <f>FIND("L",Workings_1!O32)-AB34</f>
        <v>2</v>
      </c>
    </row>
    <row r="35" spans="2:40" x14ac:dyDescent="0.35">
      <c r="B35" s="9" t="str">
        <v>Orlando</v>
      </c>
      <c r="C35" s="3" t="str">
        <f>Data1!B32</f>
        <v>Florida</v>
      </c>
      <c r="D35" s="3">
        <f>VALUE(MID(Workings_1!D33,SummaryHigh!Q35,SummaryHigh!AC35))</f>
        <v>71</v>
      </c>
      <c r="E35" s="3">
        <f>VALUE(MID(Workings_1!E33,SummaryHigh!R35,SummaryHigh!AD35))</f>
        <v>74</v>
      </c>
      <c r="F35" s="3">
        <f>VALUE(MID(Workings_1!F33,SummaryHigh!S35,SummaryHigh!AE35))</f>
        <v>78</v>
      </c>
      <c r="G35" s="3">
        <f>VALUE(MID(Workings_1!G33,SummaryHigh!T35,SummaryHigh!AF35))</f>
        <v>83</v>
      </c>
      <c r="H35" s="3">
        <f>VALUE(MID(Workings_1!H33,SummaryHigh!U35,SummaryHigh!AG35))</f>
        <v>88</v>
      </c>
      <c r="I35" s="3">
        <f>VALUE(MID(Workings_1!I33,SummaryHigh!V35,SummaryHigh!AH35))</f>
        <v>91</v>
      </c>
      <c r="J35" s="3">
        <f>VALUE(MID(Workings_1!J33,SummaryHigh!W35,SummaryHigh!AI35))</f>
        <v>92</v>
      </c>
      <c r="K35" s="3">
        <f>VALUE(MID(Workings_1!K33,SummaryHigh!X35,SummaryHigh!AJ35))</f>
        <v>92</v>
      </c>
      <c r="L35" s="3">
        <f>VALUE(MID(Workings_1!L33,SummaryHigh!Y35,SummaryHigh!AK35))</f>
        <v>90</v>
      </c>
      <c r="M35" s="3">
        <f>VALUE(MID(Workings_1!M33,SummaryHigh!Z35,SummaryHigh!AL35))</f>
        <v>85</v>
      </c>
      <c r="N35" s="3">
        <f>VALUE(MID(Workings_1!N33,SummaryHigh!AA35,SummaryHigh!AM35))</f>
        <v>78</v>
      </c>
      <c r="O35" s="3">
        <f>VALUE(MID(Workings_1!O33,SummaryHigh!AB35,SummaryHigh!AN35))</f>
        <v>73</v>
      </c>
      <c r="Q35">
        <f>FIND("H",Workings_1!D33)+1</f>
        <v>4</v>
      </c>
      <c r="R35">
        <f>FIND("H",Workings_1!E33)+1</f>
        <v>4</v>
      </c>
      <c r="S35">
        <f>FIND("H",Workings_1!F33)+1</f>
        <v>4</v>
      </c>
      <c r="T35">
        <f>FIND("H",Workings_1!G33)+1</f>
        <v>4</v>
      </c>
      <c r="U35">
        <f>FIND("H",Workings_1!H33)+1</f>
        <v>4</v>
      </c>
      <c r="V35">
        <f>FIND("H",Workings_1!I33)+1</f>
        <v>4</v>
      </c>
      <c r="W35">
        <f>FIND("H",Workings_1!J33)+1</f>
        <v>4</v>
      </c>
      <c r="X35">
        <f>FIND("H",Workings_1!K33)+1</f>
        <v>4</v>
      </c>
      <c r="Y35">
        <f>FIND("H",Workings_1!L33)+1</f>
        <v>4</v>
      </c>
      <c r="Z35">
        <f>FIND("H",Workings_1!M33)+1</f>
        <v>5</v>
      </c>
      <c r="AA35">
        <f>FIND("H",Workings_1!N33)+1</f>
        <v>5</v>
      </c>
      <c r="AB35">
        <f>FIND("H",Workings_1!O33)+1</f>
        <v>5</v>
      </c>
      <c r="AC35">
        <f>FIND("L",Workings_1!D33)-Q35</f>
        <v>2</v>
      </c>
      <c r="AD35">
        <f>FIND("L",Workings_1!E33)-R35</f>
        <v>2</v>
      </c>
      <c r="AE35">
        <f>FIND("L",Workings_1!F33)-S35</f>
        <v>2</v>
      </c>
      <c r="AF35">
        <f>FIND("L",Workings_1!G33)-T35</f>
        <v>2</v>
      </c>
      <c r="AG35">
        <f>FIND("L",Workings_1!H33)-U35</f>
        <v>2</v>
      </c>
      <c r="AH35">
        <f>FIND("L",Workings_1!I33)-V35</f>
        <v>2</v>
      </c>
      <c r="AI35">
        <f>FIND("L",Workings_1!J33)-W35</f>
        <v>2</v>
      </c>
      <c r="AJ35">
        <f>FIND("L",Workings_1!K33)-X35</f>
        <v>2</v>
      </c>
      <c r="AK35">
        <f>FIND("L",Workings_1!L33)-Y35</f>
        <v>2</v>
      </c>
      <c r="AL35">
        <f>FIND("L",Workings_1!M33)-Z35</f>
        <v>2</v>
      </c>
      <c r="AM35">
        <f>FIND("L",Workings_1!N33)-AA35</f>
        <v>2</v>
      </c>
      <c r="AN35">
        <f>FIND("L",Workings_1!O33)-AB35</f>
        <v>2</v>
      </c>
    </row>
    <row r="36" spans="2:40" x14ac:dyDescent="0.35">
      <c r="B36" s="9" t="str">
        <v>Philadelphia</v>
      </c>
      <c r="C36" s="3" t="str">
        <f>Data1!B33</f>
        <v>Pennsylvania</v>
      </c>
      <c r="D36" s="3">
        <f>VALUE(MID(Workings_1!D34,SummaryHigh!Q36,SummaryHigh!AC36))</f>
        <v>40</v>
      </c>
      <c r="E36" s="3">
        <f>VALUE(MID(Workings_1!E34,SummaryHigh!R36,SummaryHigh!AD36))</f>
        <v>44</v>
      </c>
      <c r="F36" s="3">
        <f>VALUE(MID(Workings_1!F34,SummaryHigh!S36,SummaryHigh!AE36))</f>
        <v>53</v>
      </c>
      <c r="G36" s="3">
        <f>VALUE(MID(Workings_1!G34,SummaryHigh!T36,SummaryHigh!AF36))</f>
        <v>64</v>
      </c>
      <c r="H36" s="3">
        <f>VALUE(MID(Workings_1!H34,SummaryHigh!U36,SummaryHigh!AG36))</f>
        <v>74</v>
      </c>
      <c r="I36" s="3">
        <f>VALUE(MID(Workings_1!I34,SummaryHigh!V36,SummaryHigh!AH36))</f>
        <v>83</v>
      </c>
      <c r="J36" s="3">
        <f>VALUE(MID(Workings_1!J34,SummaryHigh!W36,SummaryHigh!AI36))</f>
        <v>87</v>
      </c>
      <c r="K36" s="3">
        <f>VALUE(MID(Workings_1!K34,SummaryHigh!X36,SummaryHigh!AJ36))</f>
        <v>85</v>
      </c>
      <c r="L36" s="3">
        <f>VALUE(MID(Workings_1!L34,SummaryHigh!Y36,SummaryHigh!AK36))</f>
        <v>78</v>
      </c>
      <c r="M36" s="3">
        <f>VALUE(MID(Workings_1!M34,SummaryHigh!Z36,SummaryHigh!AL36))</f>
        <v>67</v>
      </c>
      <c r="N36" s="3">
        <f>VALUE(MID(Workings_1!N34,SummaryHigh!AA36,SummaryHigh!AM36))</f>
        <v>56</v>
      </c>
      <c r="O36" s="3">
        <f>VALUE(MID(Workings_1!O34,SummaryHigh!AB36,SummaryHigh!AN36))</f>
        <v>45</v>
      </c>
      <c r="Q36">
        <f>FIND("H",Workings_1!D34)+1</f>
        <v>4</v>
      </c>
      <c r="R36">
        <f>FIND("H",Workings_1!E34)+1</f>
        <v>4</v>
      </c>
      <c r="S36">
        <f>FIND("H",Workings_1!F34)+1</f>
        <v>4</v>
      </c>
      <c r="T36">
        <f>FIND("H",Workings_1!G34)+1</f>
        <v>4</v>
      </c>
      <c r="U36">
        <f>FIND("H",Workings_1!H34)+1</f>
        <v>4</v>
      </c>
      <c r="V36">
        <f>FIND("H",Workings_1!I34)+1</f>
        <v>4</v>
      </c>
      <c r="W36">
        <f>FIND("H",Workings_1!J34)+1</f>
        <v>4</v>
      </c>
      <c r="X36">
        <f>FIND("H",Workings_1!K34)+1</f>
        <v>4</v>
      </c>
      <c r="Y36">
        <f>FIND("H",Workings_1!L34)+1</f>
        <v>4</v>
      </c>
      <c r="Z36">
        <f>FIND("H",Workings_1!M34)+1</f>
        <v>5</v>
      </c>
      <c r="AA36">
        <f>FIND("H",Workings_1!N34)+1</f>
        <v>5</v>
      </c>
      <c r="AB36">
        <f>FIND("H",Workings_1!O34)+1</f>
        <v>5</v>
      </c>
      <c r="AC36">
        <f>FIND("L",Workings_1!D34)-Q36</f>
        <v>2</v>
      </c>
      <c r="AD36">
        <f>FIND("L",Workings_1!E34)-R36</f>
        <v>2</v>
      </c>
      <c r="AE36">
        <f>FIND("L",Workings_1!F34)-S36</f>
        <v>2</v>
      </c>
      <c r="AF36">
        <f>FIND("L",Workings_1!G34)-T36</f>
        <v>2</v>
      </c>
      <c r="AG36">
        <f>FIND("L",Workings_1!H34)-U36</f>
        <v>2</v>
      </c>
      <c r="AH36">
        <f>FIND("L",Workings_1!I34)-V36</f>
        <v>2</v>
      </c>
      <c r="AI36">
        <f>FIND("L",Workings_1!J34)-W36</f>
        <v>2</v>
      </c>
      <c r="AJ36">
        <f>FIND("L",Workings_1!K34)-X36</f>
        <v>2</v>
      </c>
      <c r="AK36">
        <f>FIND("L",Workings_1!L34)-Y36</f>
        <v>2</v>
      </c>
      <c r="AL36">
        <f>FIND("L",Workings_1!M34)-Z36</f>
        <v>2</v>
      </c>
      <c r="AM36">
        <f>FIND("L",Workings_1!N34)-AA36</f>
        <v>2</v>
      </c>
      <c r="AN36">
        <f>FIND("L",Workings_1!O34)-AB36</f>
        <v>2</v>
      </c>
    </row>
    <row r="37" spans="2:40" x14ac:dyDescent="0.35">
      <c r="B37" s="9" t="str">
        <v>Phoenix</v>
      </c>
      <c r="C37" s="3" t="str">
        <f>Data1!B34</f>
        <v>Arizona</v>
      </c>
      <c r="D37" s="3">
        <f>VALUE(MID(Workings_1!D35,SummaryHigh!Q37,SummaryHigh!AC37))</f>
        <v>69</v>
      </c>
      <c r="E37" s="3">
        <f>VALUE(MID(Workings_1!E35,SummaryHigh!R37,SummaryHigh!AD37))</f>
        <v>72</v>
      </c>
      <c r="F37" s="3">
        <f>VALUE(MID(Workings_1!F35,SummaryHigh!S37,SummaryHigh!AE37))</f>
        <v>78</v>
      </c>
      <c r="G37" s="3">
        <f>VALUE(MID(Workings_1!G35,SummaryHigh!T37,SummaryHigh!AF37))</f>
        <v>86</v>
      </c>
      <c r="H37" s="3">
        <f>VALUE(MID(Workings_1!H35,SummaryHigh!U37,SummaryHigh!AG37))</f>
        <v>95</v>
      </c>
      <c r="I37" s="3">
        <f>VALUE(MID(Workings_1!I35,SummaryHigh!V37,SummaryHigh!AH37))</f>
        <v>104</v>
      </c>
      <c r="J37" s="3">
        <f>VALUE(MID(Workings_1!J35,SummaryHigh!W37,SummaryHigh!AI37))</f>
        <v>106</v>
      </c>
      <c r="K37" s="3">
        <f>VALUE(MID(Workings_1!K35,SummaryHigh!X37,SummaryHigh!AJ37))</f>
        <v>104</v>
      </c>
      <c r="L37" s="3">
        <f>VALUE(MID(Workings_1!L35,SummaryHigh!Y37,SummaryHigh!AK37))</f>
        <v>100</v>
      </c>
      <c r="M37" s="3">
        <f>VALUE(MID(Workings_1!M35,SummaryHigh!Z37,SummaryHigh!AL37))</f>
        <v>89</v>
      </c>
      <c r="N37" s="3">
        <f>VALUE(MID(Workings_1!N35,SummaryHigh!AA37,SummaryHigh!AM37))</f>
        <v>76</v>
      </c>
      <c r="O37" s="3">
        <f>VALUE(MID(Workings_1!O35,SummaryHigh!AB37,SummaryHigh!AN37))</f>
        <v>67</v>
      </c>
      <c r="Q37">
        <f>FIND("H",Workings_1!D35)+1</f>
        <v>4</v>
      </c>
      <c r="R37">
        <f>FIND("H",Workings_1!E35)+1</f>
        <v>4</v>
      </c>
      <c r="S37">
        <f>FIND("H",Workings_1!F35)+1</f>
        <v>4</v>
      </c>
      <c r="T37">
        <f>FIND("H",Workings_1!G35)+1</f>
        <v>4</v>
      </c>
      <c r="U37">
        <f>FIND("H",Workings_1!H35)+1</f>
        <v>4</v>
      </c>
      <c r="V37">
        <f>FIND("H",Workings_1!I35)+1</f>
        <v>4</v>
      </c>
      <c r="W37">
        <f>FIND("H",Workings_1!J35)+1</f>
        <v>4</v>
      </c>
      <c r="X37">
        <f>FIND("H",Workings_1!K35)+1</f>
        <v>4</v>
      </c>
      <c r="Y37">
        <f>FIND("H",Workings_1!L35)+1</f>
        <v>4</v>
      </c>
      <c r="Z37">
        <f>FIND("H",Workings_1!M35)+1</f>
        <v>5</v>
      </c>
      <c r="AA37">
        <f>FIND("H",Workings_1!N35)+1</f>
        <v>5</v>
      </c>
      <c r="AB37">
        <f>FIND("H",Workings_1!O35)+1</f>
        <v>5</v>
      </c>
      <c r="AC37">
        <f>FIND("L",Workings_1!D35)-Q37</f>
        <v>2</v>
      </c>
      <c r="AD37">
        <f>FIND("L",Workings_1!E35)-R37</f>
        <v>2</v>
      </c>
      <c r="AE37">
        <f>FIND("L",Workings_1!F35)-S37</f>
        <v>2</v>
      </c>
      <c r="AF37">
        <f>FIND("L",Workings_1!G35)-T37</f>
        <v>2</v>
      </c>
      <c r="AG37">
        <f>FIND("L",Workings_1!H35)-U37</f>
        <v>2</v>
      </c>
      <c r="AH37">
        <f>FIND("L",Workings_1!I35)-V37</f>
        <v>3</v>
      </c>
      <c r="AI37">
        <f>FIND("L",Workings_1!J35)-W37</f>
        <v>3</v>
      </c>
      <c r="AJ37">
        <f>FIND("L",Workings_1!K35)-X37</f>
        <v>3</v>
      </c>
      <c r="AK37">
        <f>FIND("L",Workings_1!L35)-Y37</f>
        <v>3</v>
      </c>
      <c r="AL37">
        <f>FIND("L",Workings_1!M35)-Z37</f>
        <v>2</v>
      </c>
      <c r="AM37">
        <f>FIND("L",Workings_1!N35)-AA37</f>
        <v>2</v>
      </c>
      <c r="AN37">
        <f>FIND("L",Workings_1!O35)-AB37</f>
        <v>2</v>
      </c>
    </row>
    <row r="38" spans="2:40" x14ac:dyDescent="0.35">
      <c r="B38" s="9" t="str">
        <v>Pittsburgh</v>
      </c>
      <c r="C38" s="3" t="str">
        <f>Data1!B35</f>
        <v>Pennsylvania</v>
      </c>
      <c r="D38" s="3">
        <f>VALUE(MID(Workings_1!D36,SummaryHigh!Q38,SummaryHigh!AC38))</f>
        <v>36</v>
      </c>
      <c r="E38" s="3">
        <f>VALUE(MID(Workings_1!E36,SummaryHigh!R38,SummaryHigh!AD38))</f>
        <v>39</v>
      </c>
      <c r="F38" s="3">
        <f>VALUE(MID(Workings_1!F36,SummaryHigh!S38,SummaryHigh!AE38))</f>
        <v>49</v>
      </c>
      <c r="G38" s="3">
        <f>VALUE(MID(Workings_1!G36,SummaryHigh!T38,SummaryHigh!AF38))</f>
        <v>62</v>
      </c>
      <c r="H38" s="3">
        <f>VALUE(MID(Workings_1!H36,SummaryHigh!U38,SummaryHigh!AG38))</f>
        <v>71</v>
      </c>
      <c r="I38" s="3">
        <f>VALUE(MID(Workings_1!I36,SummaryHigh!V38,SummaryHigh!AH38))</f>
        <v>79</v>
      </c>
      <c r="J38" s="3">
        <f>VALUE(MID(Workings_1!J36,SummaryHigh!W38,SummaryHigh!AI38))</f>
        <v>83</v>
      </c>
      <c r="K38" s="3">
        <f>VALUE(MID(Workings_1!K36,SummaryHigh!X38,SummaryHigh!AJ38))</f>
        <v>81</v>
      </c>
      <c r="L38" s="3">
        <f>VALUE(MID(Workings_1!L36,SummaryHigh!Y38,SummaryHigh!AK38))</f>
        <v>74</v>
      </c>
      <c r="M38" s="3">
        <f>VALUE(MID(Workings_1!M36,SummaryHigh!Z38,SummaryHigh!AL38))</f>
        <v>63</v>
      </c>
      <c r="N38" s="3">
        <f>VALUE(MID(Workings_1!N36,SummaryHigh!AA38,SummaryHigh!AM38))</f>
        <v>51</v>
      </c>
      <c r="O38" s="3">
        <f>VALUE(MID(Workings_1!O36,SummaryHigh!AB38,SummaryHigh!AN38))</f>
        <v>39</v>
      </c>
      <c r="Q38">
        <f>FIND("H",Workings_1!D36)+1</f>
        <v>4</v>
      </c>
      <c r="R38">
        <f>FIND("H",Workings_1!E36)+1</f>
        <v>4</v>
      </c>
      <c r="S38">
        <f>FIND("H",Workings_1!F36)+1</f>
        <v>4</v>
      </c>
      <c r="T38">
        <f>FIND("H",Workings_1!G36)+1</f>
        <v>4</v>
      </c>
      <c r="U38">
        <f>FIND("H",Workings_1!H36)+1</f>
        <v>4</v>
      </c>
      <c r="V38">
        <f>FIND("H",Workings_1!I36)+1</f>
        <v>4</v>
      </c>
      <c r="W38">
        <f>FIND("H",Workings_1!J36)+1</f>
        <v>4</v>
      </c>
      <c r="X38">
        <f>FIND("H",Workings_1!K36)+1</f>
        <v>4</v>
      </c>
      <c r="Y38">
        <f>FIND("H",Workings_1!L36)+1</f>
        <v>4</v>
      </c>
      <c r="Z38">
        <f>FIND("H",Workings_1!M36)+1</f>
        <v>5</v>
      </c>
      <c r="AA38">
        <f>FIND("H",Workings_1!N36)+1</f>
        <v>5</v>
      </c>
      <c r="AB38">
        <f>FIND("H",Workings_1!O36)+1</f>
        <v>5</v>
      </c>
      <c r="AC38">
        <f>FIND("L",Workings_1!D36)-Q38</f>
        <v>2</v>
      </c>
      <c r="AD38">
        <f>FIND("L",Workings_1!E36)-R38</f>
        <v>2</v>
      </c>
      <c r="AE38">
        <f>FIND("L",Workings_1!F36)-S38</f>
        <v>2</v>
      </c>
      <c r="AF38">
        <f>FIND("L",Workings_1!G36)-T38</f>
        <v>2</v>
      </c>
      <c r="AG38">
        <f>FIND("L",Workings_1!H36)-U38</f>
        <v>2</v>
      </c>
      <c r="AH38">
        <f>FIND("L",Workings_1!I36)-V38</f>
        <v>2</v>
      </c>
      <c r="AI38">
        <f>FIND("L",Workings_1!J36)-W38</f>
        <v>2</v>
      </c>
      <c r="AJ38">
        <f>FIND("L",Workings_1!K36)-X38</f>
        <v>2</v>
      </c>
      <c r="AK38">
        <f>FIND("L",Workings_1!L36)-Y38</f>
        <v>2</v>
      </c>
      <c r="AL38">
        <f>FIND("L",Workings_1!M36)-Z38</f>
        <v>2</v>
      </c>
      <c r="AM38">
        <f>FIND("L",Workings_1!N36)-AA38</f>
        <v>2</v>
      </c>
      <c r="AN38">
        <f>FIND("L",Workings_1!O36)-AB38</f>
        <v>2</v>
      </c>
    </row>
    <row r="39" spans="2:40" x14ac:dyDescent="0.35">
      <c r="B39" s="9" t="str">
        <v>Portland</v>
      </c>
      <c r="C39" s="3" t="str">
        <f>Data1!B36</f>
        <v>Oregon</v>
      </c>
      <c r="D39" s="3">
        <f>VALUE(MID(Workings_1!D37,SummaryHigh!Q39,SummaryHigh!AC39))</f>
        <v>47</v>
      </c>
      <c r="E39" s="3">
        <f>VALUE(MID(Workings_1!E37,SummaryHigh!R39,SummaryHigh!AD39))</f>
        <v>51</v>
      </c>
      <c r="F39" s="3">
        <f>VALUE(MID(Workings_1!F37,SummaryHigh!S39,SummaryHigh!AE39))</f>
        <v>57</v>
      </c>
      <c r="G39" s="3">
        <f>VALUE(MID(Workings_1!G37,SummaryHigh!T39,SummaryHigh!AF39))</f>
        <v>62</v>
      </c>
      <c r="H39" s="3">
        <f>VALUE(MID(Workings_1!H37,SummaryHigh!U39,SummaryHigh!AG39))</f>
        <v>69</v>
      </c>
      <c r="I39" s="3">
        <f>VALUE(MID(Workings_1!I37,SummaryHigh!V39,SummaryHigh!AH39))</f>
        <v>73</v>
      </c>
      <c r="J39" s="3">
        <f>VALUE(MID(Workings_1!J37,SummaryHigh!W39,SummaryHigh!AI39))</f>
        <v>81</v>
      </c>
      <c r="K39" s="3">
        <f>VALUE(MID(Workings_1!K37,SummaryHigh!X39,SummaryHigh!AJ39))</f>
        <v>81</v>
      </c>
      <c r="L39" s="3">
        <f>VALUE(MID(Workings_1!L37,SummaryHigh!Y39,SummaryHigh!AK39))</f>
        <v>75</v>
      </c>
      <c r="M39" s="3">
        <f>VALUE(MID(Workings_1!M37,SummaryHigh!Z39,SummaryHigh!AL39))</f>
        <v>64</v>
      </c>
      <c r="N39" s="3">
        <f>VALUE(MID(Workings_1!N37,SummaryHigh!AA39,SummaryHigh!AM39))</f>
        <v>52</v>
      </c>
      <c r="O39" s="3">
        <f>VALUE(MID(Workings_1!O37,SummaryHigh!AB39,SummaryHigh!AN39))</f>
        <v>45</v>
      </c>
      <c r="Q39">
        <f>FIND("H",Workings_1!D37)+1</f>
        <v>4</v>
      </c>
      <c r="R39">
        <f>FIND("H",Workings_1!E37)+1</f>
        <v>4</v>
      </c>
      <c r="S39">
        <f>FIND("H",Workings_1!F37)+1</f>
        <v>4</v>
      </c>
      <c r="T39">
        <f>FIND("H",Workings_1!G37)+1</f>
        <v>4</v>
      </c>
      <c r="U39">
        <f>FIND("H",Workings_1!H37)+1</f>
        <v>4</v>
      </c>
      <c r="V39">
        <f>FIND("H",Workings_1!I37)+1</f>
        <v>4</v>
      </c>
      <c r="W39">
        <f>FIND("H",Workings_1!J37)+1</f>
        <v>4</v>
      </c>
      <c r="X39">
        <f>FIND("H",Workings_1!K37)+1</f>
        <v>4</v>
      </c>
      <c r="Y39">
        <f>FIND("H",Workings_1!L37)+1</f>
        <v>4</v>
      </c>
      <c r="Z39">
        <f>FIND("H",Workings_1!M37)+1</f>
        <v>5</v>
      </c>
      <c r="AA39">
        <f>FIND("H",Workings_1!N37)+1</f>
        <v>5</v>
      </c>
      <c r="AB39">
        <f>FIND("H",Workings_1!O37)+1</f>
        <v>5</v>
      </c>
      <c r="AC39">
        <f>FIND("L",Workings_1!D37)-Q39</f>
        <v>2</v>
      </c>
      <c r="AD39">
        <f>FIND("L",Workings_1!E37)-R39</f>
        <v>2</v>
      </c>
      <c r="AE39">
        <f>FIND("L",Workings_1!F37)-S39</f>
        <v>2</v>
      </c>
      <c r="AF39">
        <f>FIND("L",Workings_1!G37)-T39</f>
        <v>2</v>
      </c>
      <c r="AG39">
        <f>FIND("L",Workings_1!H37)-U39</f>
        <v>2</v>
      </c>
      <c r="AH39">
        <f>FIND("L",Workings_1!I37)-V39</f>
        <v>2</v>
      </c>
      <c r="AI39">
        <f>FIND("L",Workings_1!J37)-W39</f>
        <v>2</v>
      </c>
      <c r="AJ39">
        <f>FIND("L",Workings_1!K37)-X39</f>
        <v>2</v>
      </c>
      <c r="AK39">
        <f>FIND("L",Workings_1!L37)-Y39</f>
        <v>2</v>
      </c>
      <c r="AL39">
        <f>FIND("L",Workings_1!M37)-Z39</f>
        <v>2</v>
      </c>
      <c r="AM39">
        <f>FIND("L",Workings_1!N37)-AA39</f>
        <v>2</v>
      </c>
      <c r="AN39">
        <f>FIND("L",Workings_1!O37)-AB39</f>
        <v>2</v>
      </c>
    </row>
    <row r="40" spans="2:40" x14ac:dyDescent="0.35">
      <c r="B40" s="9" t="str">
        <v>Providence</v>
      </c>
      <c r="C40" s="3" t="str">
        <f>Data1!B37</f>
        <v>Rhode Island</v>
      </c>
      <c r="D40" s="3">
        <f>VALUE(MID(Workings_1!D38,SummaryHigh!Q40,SummaryHigh!AC40))</f>
        <v>37</v>
      </c>
      <c r="E40" s="3">
        <f>VALUE(MID(Workings_1!E38,SummaryHigh!R40,SummaryHigh!AD40))</f>
        <v>40</v>
      </c>
      <c r="F40" s="3">
        <f>VALUE(MID(Workings_1!F38,SummaryHigh!S40,SummaryHigh!AE40))</f>
        <v>48</v>
      </c>
      <c r="G40" s="3">
        <f>VALUE(MID(Workings_1!G38,SummaryHigh!T40,SummaryHigh!AF40))</f>
        <v>59</v>
      </c>
      <c r="H40" s="3">
        <f>VALUE(MID(Workings_1!H38,SummaryHigh!U40,SummaryHigh!AG40))</f>
        <v>68</v>
      </c>
      <c r="I40" s="3">
        <f>VALUE(MID(Workings_1!I38,SummaryHigh!V40,SummaryHigh!AH40))</f>
        <v>78</v>
      </c>
      <c r="J40" s="3">
        <f>VALUE(MID(Workings_1!J38,SummaryHigh!W40,SummaryHigh!AI40))</f>
        <v>83</v>
      </c>
      <c r="K40" s="3">
        <f>VALUE(MID(Workings_1!K38,SummaryHigh!X40,SummaryHigh!AJ40))</f>
        <v>81</v>
      </c>
      <c r="L40" s="3">
        <f>VALUE(MID(Workings_1!L38,SummaryHigh!Y40,SummaryHigh!AK40))</f>
        <v>74</v>
      </c>
      <c r="M40" s="3">
        <f>VALUE(MID(Workings_1!M38,SummaryHigh!Z40,SummaryHigh!AL40))</f>
        <v>63</v>
      </c>
      <c r="N40" s="3">
        <f>VALUE(MID(Workings_1!N38,SummaryHigh!AA40,SummaryHigh!AM40))</f>
        <v>53</v>
      </c>
      <c r="O40" s="3">
        <f>VALUE(MID(Workings_1!O38,SummaryHigh!AB40,SummaryHigh!AN40))</f>
        <v>42</v>
      </c>
      <c r="Q40">
        <f>FIND("H",Workings_1!D38)+1</f>
        <v>4</v>
      </c>
      <c r="R40">
        <f>FIND("H",Workings_1!E38)+1</f>
        <v>4</v>
      </c>
      <c r="S40">
        <f>FIND("H",Workings_1!F38)+1</f>
        <v>4</v>
      </c>
      <c r="T40">
        <f>FIND("H",Workings_1!G38)+1</f>
        <v>4</v>
      </c>
      <c r="U40">
        <f>FIND("H",Workings_1!H38)+1</f>
        <v>4</v>
      </c>
      <c r="V40">
        <f>FIND("H",Workings_1!I38)+1</f>
        <v>4</v>
      </c>
      <c r="W40">
        <f>FIND("H",Workings_1!J38)+1</f>
        <v>4</v>
      </c>
      <c r="X40">
        <f>FIND("H",Workings_1!K38)+1</f>
        <v>4</v>
      </c>
      <c r="Y40">
        <f>FIND("H",Workings_1!L38)+1</f>
        <v>4</v>
      </c>
      <c r="Z40">
        <f>FIND("H",Workings_1!M38)+1</f>
        <v>5</v>
      </c>
      <c r="AA40">
        <f>FIND("H",Workings_1!N38)+1</f>
        <v>5</v>
      </c>
      <c r="AB40">
        <f>FIND("H",Workings_1!O38)+1</f>
        <v>5</v>
      </c>
      <c r="AC40">
        <f>FIND("L",Workings_1!D38)-Q40</f>
        <v>2</v>
      </c>
      <c r="AD40">
        <f>FIND("L",Workings_1!E38)-R40</f>
        <v>2</v>
      </c>
      <c r="AE40">
        <f>FIND("L",Workings_1!F38)-S40</f>
        <v>2</v>
      </c>
      <c r="AF40">
        <f>FIND("L",Workings_1!G38)-T40</f>
        <v>2</v>
      </c>
      <c r="AG40">
        <f>FIND("L",Workings_1!H38)-U40</f>
        <v>2</v>
      </c>
      <c r="AH40">
        <f>FIND("L",Workings_1!I38)-V40</f>
        <v>2</v>
      </c>
      <c r="AI40">
        <f>FIND("L",Workings_1!J38)-W40</f>
        <v>2</v>
      </c>
      <c r="AJ40">
        <f>FIND("L",Workings_1!K38)-X40</f>
        <v>2</v>
      </c>
      <c r="AK40">
        <f>FIND("L",Workings_1!L38)-Y40</f>
        <v>2</v>
      </c>
      <c r="AL40">
        <f>FIND("L",Workings_1!M38)-Z40</f>
        <v>2</v>
      </c>
      <c r="AM40">
        <f>FIND("L",Workings_1!N38)-AA40</f>
        <v>2</v>
      </c>
      <c r="AN40">
        <f>FIND("L",Workings_1!O38)-AB40</f>
        <v>2</v>
      </c>
    </row>
    <row r="41" spans="2:40" x14ac:dyDescent="0.35">
      <c r="B41" s="9" t="str">
        <v>Raleigh</v>
      </c>
      <c r="C41" s="3" t="str">
        <f>Data1!B38</f>
        <v>North Carolina</v>
      </c>
      <c r="D41" s="3">
        <f>VALUE(MID(Workings_1!D39,SummaryHigh!Q41,SummaryHigh!AC41))</f>
        <v>51</v>
      </c>
      <c r="E41" s="3">
        <f>VALUE(MID(Workings_1!E39,SummaryHigh!R41,SummaryHigh!AD41))</f>
        <v>55</v>
      </c>
      <c r="F41" s="3">
        <f>VALUE(MID(Workings_1!F39,SummaryHigh!S41,SummaryHigh!AE41))</f>
        <v>63</v>
      </c>
      <c r="G41" s="3">
        <f>VALUE(MID(Workings_1!G39,SummaryHigh!T41,SummaryHigh!AF41))</f>
        <v>72</v>
      </c>
      <c r="H41" s="3">
        <f>VALUE(MID(Workings_1!H39,SummaryHigh!U41,SummaryHigh!AG41))</f>
        <v>80</v>
      </c>
      <c r="I41" s="3">
        <f>VALUE(MID(Workings_1!I39,SummaryHigh!V41,SummaryHigh!AH41))</f>
        <v>87</v>
      </c>
      <c r="J41" s="3">
        <f>VALUE(MID(Workings_1!J39,SummaryHigh!W41,SummaryHigh!AI41))</f>
        <v>90</v>
      </c>
      <c r="K41" s="3">
        <f>VALUE(MID(Workings_1!K39,SummaryHigh!X41,SummaryHigh!AJ41))</f>
        <v>89</v>
      </c>
      <c r="L41" s="3">
        <f>VALUE(MID(Workings_1!L39,SummaryHigh!Y41,SummaryHigh!AK41))</f>
        <v>82</v>
      </c>
      <c r="M41" s="3">
        <f>VALUE(MID(Workings_1!M39,SummaryHigh!Z41,SummaryHigh!AL41))</f>
        <v>73</v>
      </c>
      <c r="N41" s="3">
        <f>VALUE(MID(Workings_1!N39,SummaryHigh!AA41,SummaryHigh!AM41))</f>
        <v>63</v>
      </c>
      <c r="O41" s="3">
        <f>VALUE(MID(Workings_1!O39,SummaryHigh!AB41,SummaryHigh!AN41))</f>
        <v>54</v>
      </c>
      <c r="Q41">
        <f>FIND("H",Workings_1!D39)+1</f>
        <v>4</v>
      </c>
      <c r="R41">
        <f>FIND("H",Workings_1!E39)+1</f>
        <v>4</v>
      </c>
      <c r="S41">
        <f>FIND("H",Workings_1!F39)+1</f>
        <v>4</v>
      </c>
      <c r="T41">
        <f>FIND("H",Workings_1!G39)+1</f>
        <v>4</v>
      </c>
      <c r="U41">
        <f>FIND("H",Workings_1!H39)+1</f>
        <v>4</v>
      </c>
      <c r="V41">
        <f>FIND("H",Workings_1!I39)+1</f>
        <v>4</v>
      </c>
      <c r="W41">
        <f>FIND("H",Workings_1!J39)+1</f>
        <v>4</v>
      </c>
      <c r="X41">
        <f>FIND("H",Workings_1!K39)+1</f>
        <v>4</v>
      </c>
      <c r="Y41">
        <f>FIND("H",Workings_1!L39)+1</f>
        <v>4</v>
      </c>
      <c r="Z41">
        <f>FIND("H",Workings_1!M39)+1</f>
        <v>5</v>
      </c>
      <c r="AA41">
        <f>FIND("H",Workings_1!N39)+1</f>
        <v>5</v>
      </c>
      <c r="AB41">
        <f>FIND("H",Workings_1!O39)+1</f>
        <v>5</v>
      </c>
      <c r="AC41">
        <f>FIND("L",Workings_1!D39)-Q41</f>
        <v>2</v>
      </c>
      <c r="AD41">
        <f>FIND("L",Workings_1!E39)-R41</f>
        <v>2</v>
      </c>
      <c r="AE41">
        <f>FIND("L",Workings_1!F39)-S41</f>
        <v>2</v>
      </c>
      <c r="AF41">
        <f>FIND("L",Workings_1!G39)-T41</f>
        <v>2</v>
      </c>
      <c r="AG41">
        <f>FIND("L",Workings_1!H39)-U41</f>
        <v>2</v>
      </c>
      <c r="AH41">
        <f>FIND("L",Workings_1!I39)-V41</f>
        <v>2</v>
      </c>
      <c r="AI41">
        <f>FIND("L",Workings_1!J39)-W41</f>
        <v>2</v>
      </c>
      <c r="AJ41">
        <f>FIND("L",Workings_1!K39)-X41</f>
        <v>2</v>
      </c>
      <c r="AK41">
        <f>FIND("L",Workings_1!L39)-Y41</f>
        <v>2</v>
      </c>
      <c r="AL41">
        <f>FIND("L",Workings_1!M39)-Z41</f>
        <v>2</v>
      </c>
      <c r="AM41">
        <f>FIND("L",Workings_1!N39)-AA41</f>
        <v>2</v>
      </c>
      <c r="AN41">
        <f>FIND("L",Workings_1!O39)-AB41</f>
        <v>2</v>
      </c>
    </row>
    <row r="42" spans="2:40" x14ac:dyDescent="0.35">
      <c r="B42" s="9" t="str">
        <v>Richmond</v>
      </c>
      <c r="C42" s="3" t="str">
        <f>Data1!B39</f>
        <v>Virginia</v>
      </c>
      <c r="D42" s="3">
        <f>VALUE(MID(Workings_1!D40,SummaryHigh!Q42,SummaryHigh!AC42))</f>
        <v>47</v>
      </c>
      <c r="E42" s="3">
        <f>VALUE(MID(Workings_1!E40,SummaryHigh!R42,SummaryHigh!AD42))</f>
        <v>51</v>
      </c>
      <c r="F42" s="3">
        <f>VALUE(MID(Workings_1!F40,SummaryHigh!S42,SummaryHigh!AE42))</f>
        <v>60</v>
      </c>
      <c r="G42" s="3">
        <f>VALUE(MID(Workings_1!G40,SummaryHigh!T42,SummaryHigh!AF42))</f>
        <v>70</v>
      </c>
      <c r="H42" s="3">
        <f>VALUE(MID(Workings_1!H40,SummaryHigh!U42,SummaryHigh!AG42))</f>
        <v>78</v>
      </c>
      <c r="I42" s="3">
        <f>VALUE(MID(Workings_1!I40,SummaryHigh!V42,SummaryHigh!AH42))</f>
        <v>86</v>
      </c>
      <c r="J42" s="3">
        <f>VALUE(MID(Workings_1!J40,SummaryHigh!W42,SummaryHigh!AI42))</f>
        <v>90</v>
      </c>
      <c r="K42" s="3">
        <f>VALUE(MID(Workings_1!K40,SummaryHigh!X42,SummaryHigh!AJ42))</f>
        <v>88</v>
      </c>
      <c r="L42" s="3">
        <f>VALUE(MID(Workings_1!L40,SummaryHigh!Y42,SummaryHigh!AK42))</f>
        <v>81</v>
      </c>
      <c r="M42" s="3">
        <f>VALUE(MID(Workings_1!M40,SummaryHigh!Z42,SummaryHigh!AL42))</f>
        <v>71</v>
      </c>
      <c r="N42" s="3">
        <f>VALUE(MID(Workings_1!N40,SummaryHigh!AA42,SummaryHigh!AM42))</f>
        <v>61</v>
      </c>
      <c r="O42" s="3">
        <f>VALUE(MID(Workings_1!O40,SummaryHigh!AB42,SummaryHigh!AN42))</f>
        <v>51</v>
      </c>
      <c r="Q42">
        <f>FIND("H",Workings_1!D40)+1</f>
        <v>4</v>
      </c>
      <c r="R42">
        <f>FIND("H",Workings_1!E40)+1</f>
        <v>4</v>
      </c>
      <c r="S42">
        <f>FIND("H",Workings_1!F40)+1</f>
        <v>4</v>
      </c>
      <c r="T42">
        <f>FIND("H",Workings_1!G40)+1</f>
        <v>4</v>
      </c>
      <c r="U42">
        <f>FIND("H",Workings_1!H40)+1</f>
        <v>4</v>
      </c>
      <c r="V42">
        <f>FIND("H",Workings_1!I40)+1</f>
        <v>4</v>
      </c>
      <c r="W42">
        <f>FIND("H",Workings_1!J40)+1</f>
        <v>4</v>
      </c>
      <c r="X42">
        <f>FIND("H",Workings_1!K40)+1</f>
        <v>4</v>
      </c>
      <c r="Y42">
        <f>FIND("H",Workings_1!L40)+1</f>
        <v>4</v>
      </c>
      <c r="Z42">
        <f>FIND("H",Workings_1!M40)+1</f>
        <v>5</v>
      </c>
      <c r="AA42">
        <f>FIND("H",Workings_1!N40)+1</f>
        <v>5</v>
      </c>
      <c r="AB42">
        <f>FIND("H",Workings_1!O40)+1</f>
        <v>5</v>
      </c>
      <c r="AC42">
        <f>FIND("L",Workings_1!D40)-Q42</f>
        <v>2</v>
      </c>
      <c r="AD42">
        <f>FIND("L",Workings_1!E40)-R42</f>
        <v>2</v>
      </c>
      <c r="AE42">
        <f>FIND("L",Workings_1!F40)-S42</f>
        <v>2</v>
      </c>
      <c r="AF42">
        <f>FIND("L",Workings_1!G40)-T42</f>
        <v>2</v>
      </c>
      <c r="AG42">
        <f>FIND("L",Workings_1!H40)-U42</f>
        <v>2</v>
      </c>
      <c r="AH42">
        <f>FIND("L",Workings_1!I40)-V42</f>
        <v>2</v>
      </c>
      <c r="AI42">
        <f>FIND("L",Workings_1!J40)-W42</f>
        <v>2</v>
      </c>
      <c r="AJ42">
        <f>FIND("L",Workings_1!K40)-X42</f>
        <v>2</v>
      </c>
      <c r="AK42">
        <f>FIND("L",Workings_1!L40)-Y42</f>
        <v>2</v>
      </c>
      <c r="AL42">
        <f>FIND("L",Workings_1!M40)-Z42</f>
        <v>2</v>
      </c>
      <c r="AM42">
        <f>FIND("L",Workings_1!N40)-AA42</f>
        <v>2</v>
      </c>
      <c r="AN42">
        <f>FIND("L",Workings_1!O40)-AB42</f>
        <v>2</v>
      </c>
    </row>
    <row r="43" spans="2:40" x14ac:dyDescent="0.35">
      <c r="B43" s="9" t="str">
        <v>Riverside</v>
      </c>
      <c r="C43" s="3" t="str">
        <f>Data1!B40</f>
        <v>California</v>
      </c>
      <c r="D43" s="3">
        <f>VALUE(MID(Workings_1!D41,SummaryHigh!Q43,SummaryHigh!AC43))</f>
        <v>69</v>
      </c>
      <c r="E43" s="3">
        <f>VALUE(MID(Workings_1!E41,SummaryHigh!R43,SummaryHigh!AD43))</f>
        <v>70</v>
      </c>
      <c r="F43" s="3">
        <f>VALUE(MID(Workings_1!F41,SummaryHigh!S43,SummaryHigh!AE43))</f>
        <v>73</v>
      </c>
      <c r="G43" s="3">
        <f>VALUE(MID(Workings_1!G41,SummaryHigh!T43,SummaryHigh!AF43))</f>
        <v>78</v>
      </c>
      <c r="H43" s="3">
        <f>VALUE(MID(Workings_1!H41,SummaryHigh!U43,SummaryHigh!AG43))</f>
        <v>83</v>
      </c>
      <c r="I43" s="3">
        <f>VALUE(MID(Workings_1!I41,SummaryHigh!V43,SummaryHigh!AH43))</f>
        <v>89</v>
      </c>
      <c r="J43" s="3">
        <f>VALUE(MID(Workings_1!J41,SummaryHigh!W43,SummaryHigh!AI43))</f>
        <v>95</v>
      </c>
      <c r="K43" s="3">
        <f>VALUE(MID(Workings_1!K41,SummaryHigh!X43,SummaryHigh!AJ43))</f>
        <v>96</v>
      </c>
      <c r="L43" s="3">
        <f>VALUE(MID(Workings_1!L41,SummaryHigh!Y43,SummaryHigh!AK43))</f>
        <v>92</v>
      </c>
      <c r="M43" s="3">
        <f>VALUE(MID(Workings_1!M41,SummaryHigh!Z43,SummaryHigh!AL43))</f>
        <v>83</v>
      </c>
      <c r="N43" s="3">
        <f>VALUE(MID(Workings_1!N41,SummaryHigh!AA43,SummaryHigh!AM43))</f>
        <v>75</v>
      </c>
      <c r="O43" s="3">
        <f>VALUE(MID(Workings_1!O41,SummaryHigh!AB43,SummaryHigh!AN43))</f>
        <v>69</v>
      </c>
      <c r="Q43">
        <f>FIND("H",Workings_1!D41)+1</f>
        <v>4</v>
      </c>
      <c r="R43">
        <f>FIND("H",Workings_1!E41)+1</f>
        <v>4</v>
      </c>
      <c r="S43">
        <f>FIND("H",Workings_1!F41)+1</f>
        <v>4</v>
      </c>
      <c r="T43">
        <f>FIND("H",Workings_1!G41)+1</f>
        <v>4</v>
      </c>
      <c r="U43">
        <f>FIND("H",Workings_1!H41)+1</f>
        <v>4</v>
      </c>
      <c r="V43">
        <f>FIND("H",Workings_1!I41)+1</f>
        <v>4</v>
      </c>
      <c r="W43">
        <f>FIND("H",Workings_1!J41)+1</f>
        <v>4</v>
      </c>
      <c r="X43">
        <f>FIND("H",Workings_1!K41)+1</f>
        <v>4</v>
      </c>
      <c r="Y43">
        <f>FIND("H",Workings_1!L41)+1</f>
        <v>4</v>
      </c>
      <c r="Z43">
        <f>FIND("H",Workings_1!M41)+1</f>
        <v>5</v>
      </c>
      <c r="AA43">
        <f>FIND("H",Workings_1!N41)+1</f>
        <v>5</v>
      </c>
      <c r="AB43">
        <f>FIND("H",Workings_1!O41)+1</f>
        <v>5</v>
      </c>
      <c r="AC43">
        <f>FIND("L",Workings_1!D41)-Q43</f>
        <v>2</v>
      </c>
      <c r="AD43">
        <f>FIND("L",Workings_1!E41)-R43</f>
        <v>2</v>
      </c>
      <c r="AE43">
        <f>FIND("L",Workings_1!F41)-S43</f>
        <v>2</v>
      </c>
      <c r="AF43">
        <f>FIND("L",Workings_1!G41)-T43</f>
        <v>2</v>
      </c>
      <c r="AG43">
        <f>FIND("L",Workings_1!H41)-U43</f>
        <v>2</v>
      </c>
      <c r="AH43">
        <f>FIND("L",Workings_1!I41)-V43</f>
        <v>2</v>
      </c>
      <c r="AI43">
        <f>FIND("L",Workings_1!J41)-W43</f>
        <v>2</v>
      </c>
      <c r="AJ43">
        <f>FIND("L",Workings_1!K41)-X43</f>
        <v>2</v>
      </c>
      <c r="AK43">
        <f>FIND("L",Workings_1!L41)-Y43</f>
        <v>2</v>
      </c>
      <c r="AL43">
        <f>FIND("L",Workings_1!M41)-Z43</f>
        <v>2</v>
      </c>
      <c r="AM43">
        <f>FIND("L",Workings_1!N41)-AA43</f>
        <v>2</v>
      </c>
      <c r="AN43">
        <f>FIND("L",Workings_1!O41)-AB43</f>
        <v>2</v>
      </c>
    </row>
    <row r="44" spans="2:40" x14ac:dyDescent="0.35">
      <c r="B44" s="9" t="str">
        <v>Rochester</v>
      </c>
      <c r="C44" s="3" t="str">
        <f>Data1!B41</f>
        <v>New York</v>
      </c>
      <c r="D44" s="3">
        <f>VALUE(MID(Workings_1!D42,SummaryHigh!Q44,SummaryHigh!AC44))</f>
        <v>32</v>
      </c>
      <c r="E44" s="3">
        <f>VALUE(MID(Workings_1!E42,SummaryHigh!R44,SummaryHigh!AD44))</f>
        <v>34</v>
      </c>
      <c r="F44" s="3">
        <f>VALUE(MID(Workings_1!F42,SummaryHigh!S44,SummaryHigh!AE44))</f>
        <v>43</v>
      </c>
      <c r="G44" s="3">
        <f>VALUE(MID(Workings_1!G42,SummaryHigh!T44,SummaryHigh!AF44))</f>
        <v>56</v>
      </c>
      <c r="H44" s="3">
        <f>VALUE(MID(Workings_1!H42,SummaryHigh!U44,SummaryHigh!AG44))</f>
        <v>68</v>
      </c>
      <c r="I44" s="3">
        <f>VALUE(MID(Workings_1!I42,SummaryHigh!V44,SummaryHigh!AH44))</f>
        <v>77</v>
      </c>
      <c r="J44" s="3">
        <f>VALUE(MID(Workings_1!J42,SummaryHigh!W44,SummaryHigh!AI44))</f>
        <v>81</v>
      </c>
      <c r="K44" s="3">
        <f>VALUE(MID(Workings_1!K42,SummaryHigh!X44,SummaryHigh!AJ44))</f>
        <v>79</v>
      </c>
      <c r="L44" s="3">
        <f>VALUE(MID(Workings_1!L42,SummaryHigh!Y44,SummaryHigh!AK44))</f>
        <v>72</v>
      </c>
      <c r="M44" s="3">
        <f>VALUE(MID(Workings_1!M42,SummaryHigh!Z44,SummaryHigh!AL44))</f>
        <v>60</v>
      </c>
      <c r="N44" s="3">
        <f>VALUE(MID(Workings_1!N42,SummaryHigh!AA44,SummaryHigh!AM44))</f>
        <v>48</v>
      </c>
      <c r="O44" s="3">
        <f>VALUE(MID(Workings_1!O42,SummaryHigh!AB44,SummaryHigh!AN44))</f>
        <v>37</v>
      </c>
      <c r="Q44">
        <f>FIND("H",Workings_1!D42)+1</f>
        <v>4</v>
      </c>
      <c r="R44">
        <f>FIND("H",Workings_1!E42)+1</f>
        <v>4</v>
      </c>
      <c r="S44">
        <f>FIND("H",Workings_1!F42)+1</f>
        <v>4</v>
      </c>
      <c r="T44">
        <f>FIND("H",Workings_1!G42)+1</f>
        <v>4</v>
      </c>
      <c r="U44">
        <f>FIND("H",Workings_1!H42)+1</f>
        <v>4</v>
      </c>
      <c r="V44">
        <f>FIND("H",Workings_1!I42)+1</f>
        <v>4</v>
      </c>
      <c r="W44">
        <f>FIND("H",Workings_1!J42)+1</f>
        <v>4</v>
      </c>
      <c r="X44">
        <f>FIND("H",Workings_1!K42)+1</f>
        <v>4</v>
      </c>
      <c r="Y44">
        <f>FIND("H",Workings_1!L42)+1</f>
        <v>4</v>
      </c>
      <c r="Z44">
        <f>FIND("H",Workings_1!M42)+1</f>
        <v>5</v>
      </c>
      <c r="AA44">
        <f>FIND("H",Workings_1!N42)+1</f>
        <v>5</v>
      </c>
      <c r="AB44">
        <f>FIND("H",Workings_1!O42)+1</f>
        <v>5</v>
      </c>
      <c r="AC44">
        <f>FIND("L",Workings_1!D42)-Q44</f>
        <v>2</v>
      </c>
      <c r="AD44">
        <f>FIND("L",Workings_1!E42)-R44</f>
        <v>2</v>
      </c>
      <c r="AE44">
        <f>FIND("L",Workings_1!F42)-S44</f>
        <v>2</v>
      </c>
      <c r="AF44">
        <f>FIND("L",Workings_1!G42)-T44</f>
        <v>2</v>
      </c>
      <c r="AG44">
        <f>FIND("L",Workings_1!H42)-U44</f>
        <v>2</v>
      </c>
      <c r="AH44">
        <f>FIND("L",Workings_1!I42)-V44</f>
        <v>2</v>
      </c>
      <c r="AI44">
        <f>FIND("L",Workings_1!J42)-W44</f>
        <v>2</v>
      </c>
      <c r="AJ44">
        <f>FIND("L",Workings_1!K42)-X44</f>
        <v>2</v>
      </c>
      <c r="AK44">
        <f>FIND("L",Workings_1!L42)-Y44</f>
        <v>2</v>
      </c>
      <c r="AL44">
        <f>FIND("L",Workings_1!M42)-Z44</f>
        <v>2</v>
      </c>
      <c r="AM44">
        <f>FIND("L",Workings_1!N42)-AA44</f>
        <v>2</v>
      </c>
      <c r="AN44">
        <f>FIND("L",Workings_1!O42)-AB44</f>
        <v>2</v>
      </c>
    </row>
    <row r="45" spans="2:40" x14ac:dyDescent="0.35">
      <c r="B45" s="9" t="str">
        <v>Sacramento</v>
      </c>
      <c r="C45" s="3" t="str">
        <f>Data1!B42</f>
        <v>California</v>
      </c>
      <c r="D45" s="3">
        <f>VALUE(MID(Workings_1!D43,SummaryHigh!Q45,SummaryHigh!AC45))</f>
        <v>54</v>
      </c>
      <c r="E45" s="3">
        <f>VALUE(MID(Workings_1!E43,SummaryHigh!R45,SummaryHigh!AD45))</f>
        <v>60</v>
      </c>
      <c r="F45" s="3">
        <f>VALUE(MID(Workings_1!F43,SummaryHigh!S45,SummaryHigh!AE45))</f>
        <v>65</v>
      </c>
      <c r="G45" s="3">
        <f>VALUE(MID(Workings_1!G43,SummaryHigh!T45,SummaryHigh!AF45))</f>
        <v>71</v>
      </c>
      <c r="H45" s="3">
        <f>VALUE(MID(Workings_1!H43,SummaryHigh!U45,SummaryHigh!AG45))</f>
        <v>80</v>
      </c>
      <c r="I45" s="3">
        <f>VALUE(MID(Workings_1!I43,SummaryHigh!V45,SummaryHigh!AH45))</f>
        <v>87</v>
      </c>
      <c r="J45" s="3">
        <f>VALUE(MID(Workings_1!J43,SummaryHigh!W45,SummaryHigh!AI45))</f>
        <v>92</v>
      </c>
      <c r="K45" s="3">
        <f>VALUE(MID(Workings_1!K43,SummaryHigh!X45,SummaryHigh!AJ45))</f>
        <v>91</v>
      </c>
      <c r="L45" s="3">
        <f>VALUE(MID(Workings_1!L43,SummaryHigh!Y45,SummaryHigh!AK45))</f>
        <v>87</v>
      </c>
      <c r="M45" s="3">
        <f>VALUE(MID(Workings_1!M43,SummaryHigh!Z45,SummaryHigh!AL45))</f>
        <v>78</v>
      </c>
      <c r="N45" s="3">
        <f>VALUE(MID(Workings_1!N43,SummaryHigh!AA45,SummaryHigh!AM45))</f>
        <v>64</v>
      </c>
      <c r="O45" s="3">
        <f>VALUE(MID(Workings_1!O43,SummaryHigh!AB45,SummaryHigh!AN45))</f>
        <v>54</v>
      </c>
      <c r="Q45">
        <f>FIND("H",Workings_1!D43)+1</f>
        <v>4</v>
      </c>
      <c r="R45">
        <f>FIND("H",Workings_1!E43)+1</f>
        <v>4</v>
      </c>
      <c r="S45">
        <f>FIND("H",Workings_1!F43)+1</f>
        <v>4</v>
      </c>
      <c r="T45">
        <f>FIND("H",Workings_1!G43)+1</f>
        <v>4</v>
      </c>
      <c r="U45">
        <f>FIND("H",Workings_1!H43)+1</f>
        <v>4</v>
      </c>
      <c r="V45">
        <f>FIND("H",Workings_1!I43)+1</f>
        <v>4</v>
      </c>
      <c r="W45">
        <f>FIND("H",Workings_1!J43)+1</f>
        <v>4</v>
      </c>
      <c r="X45">
        <f>FIND("H",Workings_1!K43)+1</f>
        <v>4</v>
      </c>
      <c r="Y45">
        <f>FIND("H",Workings_1!L43)+1</f>
        <v>4</v>
      </c>
      <c r="Z45">
        <f>FIND("H",Workings_1!M43)+1</f>
        <v>5</v>
      </c>
      <c r="AA45">
        <f>FIND("H",Workings_1!N43)+1</f>
        <v>5</v>
      </c>
      <c r="AB45">
        <f>FIND("H",Workings_1!O43)+1</f>
        <v>5</v>
      </c>
      <c r="AC45">
        <f>FIND("L",Workings_1!D43)-Q45</f>
        <v>2</v>
      </c>
      <c r="AD45">
        <f>FIND("L",Workings_1!E43)-R45</f>
        <v>2</v>
      </c>
      <c r="AE45">
        <f>FIND("L",Workings_1!F43)-S45</f>
        <v>2</v>
      </c>
      <c r="AF45">
        <f>FIND("L",Workings_1!G43)-T45</f>
        <v>2</v>
      </c>
      <c r="AG45">
        <f>FIND("L",Workings_1!H43)-U45</f>
        <v>2</v>
      </c>
      <c r="AH45">
        <f>FIND("L",Workings_1!I43)-V45</f>
        <v>2</v>
      </c>
      <c r="AI45">
        <f>FIND("L",Workings_1!J43)-W45</f>
        <v>2</v>
      </c>
      <c r="AJ45">
        <f>FIND("L",Workings_1!K43)-X45</f>
        <v>2</v>
      </c>
      <c r="AK45">
        <f>FIND("L",Workings_1!L43)-Y45</f>
        <v>2</v>
      </c>
      <c r="AL45">
        <f>FIND("L",Workings_1!M43)-Z45</f>
        <v>2</v>
      </c>
      <c r="AM45">
        <f>FIND("L",Workings_1!N43)-AA45</f>
        <v>2</v>
      </c>
      <c r="AN45">
        <f>FIND("L",Workings_1!O43)-AB45</f>
        <v>2</v>
      </c>
    </row>
    <row r="46" spans="2:40" x14ac:dyDescent="0.35">
      <c r="B46" s="9" t="str">
        <v>Salt Lake City</v>
      </c>
      <c r="C46" s="3" t="str">
        <f>Data1!B43</f>
        <v>Utah</v>
      </c>
      <c r="D46" s="3">
        <f>VALUE(MID(Workings_1!D44,SummaryHigh!Q46,SummaryHigh!AC46))</f>
        <v>37</v>
      </c>
      <c r="E46" s="3">
        <f>VALUE(MID(Workings_1!E44,SummaryHigh!R46,SummaryHigh!AD46))</f>
        <v>43</v>
      </c>
      <c r="F46" s="3">
        <f>VALUE(MID(Workings_1!F44,SummaryHigh!S46,SummaryHigh!AE46))</f>
        <v>54</v>
      </c>
      <c r="G46" s="3">
        <f>VALUE(MID(Workings_1!G44,SummaryHigh!T46,SummaryHigh!AF46))</f>
        <v>62</v>
      </c>
      <c r="H46" s="3">
        <f>VALUE(MID(Workings_1!H44,SummaryHigh!U46,SummaryHigh!AG46))</f>
        <v>72</v>
      </c>
      <c r="I46" s="3">
        <f>VALUE(MID(Workings_1!I44,SummaryHigh!V46,SummaryHigh!AH46))</f>
        <v>83</v>
      </c>
      <c r="J46" s="3">
        <f>VALUE(MID(Workings_1!J44,SummaryHigh!W46,SummaryHigh!AI46))</f>
        <v>93</v>
      </c>
      <c r="K46" s="3">
        <f>VALUE(MID(Workings_1!K44,SummaryHigh!X46,SummaryHigh!AJ46))</f>
        <v>91</v>
      </c>
      <c r="L46" s="3">
        <f>VALUE(MID(Workings_1!L44,SummaryHigh!Y46,SummaryHigh!AK46))</f>
        <v>79</v>
      </c>
      <c r="M46" s="3">
        <f>VALUE(MID(Workings_1!M44,SummaryHigh!Z46,SummaryHigh!AL46))</f>
        <v>65</v>
      </c>
      <c r="N46" s="3">
        <f>VALUE(MID(Workings_1!N44,SummaryHigh!AA46,SummaryHigh!AM46))</f>
        <v>49</v>
      </c>
      <c r="O46" s="3">
        <f>VALUE(MID(Workings_1!O44,SummaryHigh!AB46,SummaryHigh!AN46))</f>
        <v>38</v>
      </c>
      <c r="Q46">
        <f>FIND("H",Workings_1!D44)+1</f>
        <v>4</v>
      </c>
      <c r="R46">
        <f>FIND("H",Workings_1!E44)+1</f>
        <v>4</v>
      </c>
      <c r="S46">
        <f>FIND("H",Workings_1!F44)+1</f>
        <v>4</v>
      </c>
      <c r="T46">
        <f>FIND("H",Workings_1!G44)+1</f>
        <v>4</v>
      </c>
      <c r="U46">
        <f>FIND("H",Workings_1!H44)+1</f>
        <v>4</v>
      </c>
      <c r="V46">
        <f>FIND("H",Workings_1!I44)+1</f>
        <v>4</v>
      </c>
      <c r="W46">
        <f>FIND("H",Workings_1!J44)+1</f>
        <v>4</v>
      </c>
      <c r="X46">
        <f>FIND("H",Workings_1!K44)+1</f>
        <v>4</v>
      </c>
      <c r="Y46">
        <f>FIND("H",Workings_1!L44)+1</f>
        <v>4</v>
      </c>
      <c r="Z46">
        <f>FIND("H",Workings_1!M44)+1</f>
        <v>5</v>
      </c>
      <c r="AA46">
        <f>FIND("H",Workings_1!N44)+1</f>
        <v>5</v>
      </c>
      <c r="AB46">
        <f>FIND("H",Workings_1!O44)+1</f>
        <v>5</v>
      </c>
      <c r="AC46">
        <f>FIND("L",Workings_1!D44)-Q46</f>
        <v>2</v>
      </c>
      <c r="AD46">
        <f>FIND("L",Workings_1!E44)-R46</f>
        <v>2</v>
      </c>
      <c r="AE46">
        <f>FIND("L",Workings_1!F44)-S46</f>
        <v>2</v>
      </c>
      <c r="AF46">
        <f>FIND("L",Workings_1!G44)-T46</f>
        <v>2</v>
      </c>
      <c r="AG46">
        <f>FIND("L",Workings_1!H44)-U46</f>
        <v>2</v>
      </c>
      <c r="AH46">
        <f>FIND("L",Workings_1!I44)-V46</f>
        <v>2</v>
      </c>
      <c r="AI46">
        <f>FIND("L",Workings_1!J44)-W46</f>
        <v>2</v>
      </c>
      <c r="AJ46">
        <f>FIND("L",Workings_1!K44)-X46</f>
        <v>2</v>
      </c>
      <c r="AK46">
        <f>FIND("L",Workings_1!L44)-Y46</f>
        <v>2</v>
      </c>
      <c r="AL46">
        <f>FIND("L",Workings_1!M44)-Z46</f>
        <v>2</v>
      </c>
      <c r="AM46">
        <f>FIND("L",Workings_1!N44)-AA46</f>
        <v>2</v>
      </c>
      <c r="AN46">
        <f>FIND("L",Workings_1!O44)-AB46</f>
        <v>2</v>
      </c>
    </row>
    <row r="47" spans="2:40" x14ac:dyDescent="0.35">
      <c r="B47" s="9" t="str">
        <v>San Antonio</v>
      </c>
      <c r="C47" s="3" t="str">
        <f>Data1!B44</f>
        <v>Texas</v>
      </c>
      <c r="D47" s="3">
        <f>VALUE(MID(Workings_1!D45,SummaryHigh!Q47,SummaryHigh!AC47))</f>
        <v>63</v>
      </c>
      <c r="E47" s="3">
        <f>VALUE(MID(Workings_1!E45,SummaryHigh!R47,SummaryHigh!AD47))</f>
        <v>67</v>
      </c>
      <c r="F47" s="3">
        <f>VALUE(MID(Workings_1!F45,SummaryHigh!S47,SummaryHigh!AE47))</f>
        <v>74</v>
      </c>
      <c r="G47" s="3">
        <f>VALUE(MID(Workings_1!G45,SummaryHigh!T47,SummaryHigh!AF47))</f>
        <v>81</v>
      </c>
      <c r="H47" s="3">
        <f>VALUE(MID(Workings_1!H45,SummaryHigh!U47,SummaryHigh!AG47))</f>
        <v>87</v>
      </c>
      <c r="I47" s="3">
        <f>VALUE(MID(Workings_1!I45,SummaryHigh!V47,SummaryHigh!AH47))</f>
        <v>92</v>
      </c>
      <c r="J47" s="3">
        <f>VALUE(MID(Workings_1!J45,SummaryHigh!W47,SummaryHigh!AI47))</f>
        <v>95</v>
      </c>
      <c r="K47" s="3">
        <f>VALUE(MID(Workings_1!K45,SummaryHigh!X47,SummaryHigh!AJ47))</f>
        <v>96</v>
      </c>
      <c r="L47" s="3">
        <f>VALUE(MID(Workings_1!L45,SummaryHigh!Y47,SummaryHigh!AK47))</f>
        <v>90</v>
      </c>
      <c r="M47" s="3">
        <f>VALUE(MID(Workings_1!M45,SummaryHigh!Z47,SummaryHigh!AL47))</f>
        <v>82</v>
      </c>
      <c r="N47" s="3">
        <f>VALUE(MID(Workings_1!N45,SummaryHigh!AA47,SummaryHigh!AM47))</f>
        <v>72</v>
      </c>
      <c r="O47" s="3">
        <f>VALUE(MID(Workings_1!O45,SummaryHigh!AB47,SummaryHigh!AN47))</f>
        <v>64</v>
      </c>
      <c r="Q47">
        <f>FIND("H",Workings_1!D45)+1</f>
        <v>4</v>
      </c>
      <c r="R47">
        <f>FIND("H",Workings_1!E45)+1</f>
        <v>4</v>
      </c>
      <c r="S47">
        <f>FIND("H",Workings_1!F45)+1</f>
        <v>4</v>
      </c>
      <c r="T47">
        <f>FIND("H",Workings_1!G45)+1</f>
        <v>4</v>
      </c>
      <c r="U47">
        <f>FIND("H",Workings_1!H45)+1</f>
        <v>4</v>
      </c>
      <c r="V47">
        <f>FIND("H",Workings_1!I45)+1</f>
        <v>4</v>
      </c>
      <c r="W47">
        <f>FIND("H",Workings_1!J45)+1</f>
        <v>4</v>
      </c>
      <c r="X47">
        <f>FIND("H",Workings_1!K45)+1</f>
        <v>4</v>
      </c>
      <c r="Y47">
        <f>FIND("H",Workings_1!L45)+1</f>
        <v>4</v>
      </c>
      <c r="Z47">
        <f>FIND("H",Workings_1!M45)+1</f>
        <v>5</v>
      </c>
      <c r="AA47">
        <f>FIND("H",Workings_1!N45)+1</f>
        <v>5</v>
      </c>
      <c r="AB47">
        <f>FIND("H",Workings_1!O45)+1</f>
        <v>5</v>
      </c>
      <c r="AC47">
        <f>FIND("L",Workings_1!D45)-Q47</f>
        <v>2</v>
      </c>
      <c r="AD47">
        <f>FIND("L",Workings_1!E45)-R47</f>
        <v>2</v>
      </c>
      <c r="AE47">
        <f>FIND("L",Workings_1!F45)-S47</f>
        <v>2</v>
      </c>
      <c r="AF47">
        <f>FIND("L",Workings_1!G45)-T47</f>
        <v>2</v>
      </c>
      <c r="AG47">
        <f>FIND("L",Workings_1!H45)-U47</f>
        <v>2</v>
      </c>
      <c r="AH47">
        <f>FIND("L",Workings_1!I45)-V47</f>
        <v>2</v>
      </c>
      <c r="AI47">
        <f>FIND("L",Workings_1!J45)-W47</f>
        <v>2</v>
      </c>
      <c r="AJ47">
        <f>FIND("L",Workings_1!K45)-X47</f>
        <v>2</v>
      </c>
      <c r="AK47">
        <f>FIND("L",Workings_1!L45)-Y47</f>
        <v>2</v>
      </c>
      <c r="AL47">
        <f>FIND("L",Workings_1!M45)-Z47</f>
        <v>2</v>
      </c>
      <c r="AM47">
        <f>FIND("L",Workings_1!N45)-AA47</f>
        <v>2</v>
      </c>
      <c r="AN47">
        <f>FIND("L",Workings_1!O45)-AB47</f>
        <v>2</v>
      </c>
    </row>
    <row r="48" spans="2:40" x14ac:dyDescent="0.35">
      <c r="B48" s="9" t="str">
        <v>San Diego</v>
      </c>
      <c r="C48" s="3" t="str">
        <f>Data1!B45</f>
        <v>California</v>
      </c>
      <c r="D48" s="3">
        <f>VALUE(MID(Workings_1!D46,SummaryHigh!Q48,SummaryHigh!AC48))</f>
        <v>65</v>
      </c>
      <c r="E48" s="3">
        <f>VALUE(MID(Workings_1!E46,SummaryHigh!R48,SummaryHigh!AD48))</f>
        <v>65</v>
      </c>
      <c r="F48" s="3">
        <f>VALUE(MID(Workings_1!F46,SummaryHigh!S48,SummaryHigh!AE48))</f>
        <v>66</v>
      </c>
      <c r="G48" s="3">
        <f>VALUE(MID(Workings_1!G46,SummaryHigh!T48,SummaryHigh!AF48))</f>
        <v>68</v>
      </c>
      <c r="H48" s="3">
        <f>VALUE(MID(Workings_1!H46,SummaryHigh!U48,SummaryHigh!AG48))</f>
        <v>69</v>
      </c>
      <c r="I48" s="3">
        <f>VALUE(MID(Workings_1!I46,SummaryHigh!V48,SummaryHigh!AH48))</f>
        <v>71</v>
      </c>
      <c r="J48" s="3">
        <f>VALUE(MID(Workings_1!J46,SummaryHigh!W48,SummaryHigh!AI48))</f>
        <v>75</v>
      </c>
      <c r="K48" s="3">
        <f>VALUE(MID(Workings_1!K46,SummaryHigh!X48,SummaryHigh!AJ48))</f>
        <v>76</v>
      </c>
      <c r="L48" s="3">
        <f>VALUE(MID(Workings_1!L46,SummaryHigh!Y48,SummaryHigh!AK48))</f>
        <v>76</v>
      </c>
      <c r="M48" s="3">
        <f>VALUE(MID(Workings_1!M46,SummaryHigh!Z48,SummaryHigh!AL48))</f>
        <v>73</v>
      </c>
      <c r="N48" s="3">
        <f>VALUE(MID(Workings_1!N46,SummaryHigh!AA48,SummaryHigh!AM48))</f>
        <v>69</v>
      </c>
      <c r="O48" s="3">
        <f>VALUE(MID(Workings_1!O46,SummaryHigh!AB48,SummaryHigh!AN48))</f>
        <v>65</v>
      </c>
      <c r="Q48">
        <f>FIND("H",Workings_1!D46)+1</f>
        <v>4</v>
      </c>
      <c r="R48">
        <f>FIND("H",Workings_1!E46)+1</f>
        <v>4</v>
      </c>
      <c r="S48">
        <f>FIND("H",Workings_1!F46)+1</f>
        <v>4</v>
      </c>
      <c r="T48">
        <f>FIND("H",Workings_1!G46)+1</f>
        <v>4</v>
      </c>
      <c r="U48">
        <f>FIND("H",Workings_1!H46)+1</f>
        <v>4</v>
      </c>
      <c r="V48">
        <f>FIND("H",Workings_1!I46)+1</f>
        <v>4</v>
      </c>
      <c r="W48">
        <f>FIND("H",Workings_1!J46)+1</f>
        <v>4</v>
      </c>
      <c r="X48">
        <f>FIND("H",Workings_1!K46)+1</f>
        <v>4</v>
      </c>
      <c r="Y48">
        <f>FIND("H",Workings_1!L46)+1</f>
        <v>4</v>
      </c>
      <c r="Z48">
        <f>FIND("H",Workings_1!M46)+1</f>
        <v>5</v>
      </c>
      <c r="AA48">
        <f>FIND("H",Workings_1!N46)+1</f>
        <v>5</v>
      </c>
      <c r="AB48">
        <f>FIND("H",Workings_1!O46)+1</f>
        <v>5</v>
      </c>
      <c r="AC48">
        <f>FIND("L",Workings_1!D46)-Q48</f>
        <v>2</v>
      </c>
      <c r="AD48">
        <f>FIND("L",Workings_1!E46)-R48</f>
        <v>2</v>
      </c>
      <c r="AE48">
        <f>FIND("L",Workings_1!F46)-S48</f>
        <v>2</v>
      </c>
      <c r="AF48">
        <f>FIND("L",Workings_1!G46)-T48</f>
        <v>2</v>
      </c>
      <c r="AG48">
        <f>FIND("L",Workings_1!H46)-U48</f>
        <v>2</v>
      </c>
      <c r="AH48">
        <f>FIND("L",Workings_1!I46)-V48</f>
        <v>2</v>
      </c>
      <c r="AI48">
        <f>FIND("L",Workings_1!J46)-W48</f>
        <v>2</v>
      </c>
      <c r="AJ48">
        <f>FIND("L",Workings_1!K46)-X48</f>
        <v>2</v>
      </c>
      <c r="AK48">
        <f>FIND("L",Workings_1!L46)-Y48</f>
        <v>2</v>
      </c>
      <c r="AL48">
        <f>FIND("L",Workings_1!M46)-Z48</f>
        <v>2</v>
      </c>
      <c r="AM48">
        <f>FIND("L",Workings_1!N46)-AA48</f>
        <v>2</v>
      </c>
      <c r="AN48">
        <f>FIND("L",Workings_1!O46)-AB48</f>
        <v>2</v>
      </c>
    </row>
    <row r="49" spans="2:40" x14ac:dyDescent="0.35">
      <c r="B49" s="9" t="str">
        <v>San Francisco</v>
      </c>
      <c r="C49" s="3" t="str">
        <f>Data1!B46</f>
        <v>California</v>
      </c>
      <c r="D49" s="3">
        <f>VALUE(MID(Workings_1!D47,SummaryHigh!Q49,SummaryHigh!AC49))</f>
        <v>57</v>
      </c>
      <c r="E49" s="3">
        <f>VALUE(MID(Workings_1!E47,SummaryHigh!R49,SummaryHigh!AD49))</f>
        <v>60</v>
      </c>
      <c r="F49" s="3">
        <f>VALUE(MID(Workings_1!F47,SummaryHigh!S49,SummaryHigh!AE49))</f>
        <v>62</v>
      </c>
      <c r="G49" s="3">
        <f>VALUE(MID(Workings_1!G47,SummaryHigh!T49,SummaryHigh!AF49))</f>
        <v>63</v>
      </c>
      <c r="H49" s="3">
        <f>VALUE(MID(Workings_1!H47,SummaryHigh!U49,SummaryHigh!AG49))</f>
        <v>64</v>
      </c>
      <c r="I49" s="3">
        <f>VALUE(MID(Workings_1!I47,SummaryHigh!V49,SummaryHigh!AH49))</f>
        <v>66</v>
      </c>
      <c r="J49" s="3">
        <f>VALUE(MID(Workings_1!J47,SummaryHigh!W49,SummaryHigh!AI49))</f>
        <v>67</v>
      </c>
      <c r="K49" s="3">
        <f>VALUE(MID(Workings_1!K47,SummaryHigh!X49,SummaryHigh!AJ49))</f>
        <v>68</v>
      </c>
      <c r="L49" s="3">
        <f>VALUE(MID(Workings_1!L47,SummaryHigh!Y49,SummaryHigh!AK49))</f>
        <v>70</v>
      </c>
      <c r="M49" s="3">
        <f>VALUE(MID(Workings_1!M47,SummaryHigh!Z49,SummaryHigh!AL49))</f>
        <v>69</v>
      </c>
      <c r="N49" s="3">
        <f>VALUE(MID(Workings_1!N47,SummaryHigh!AA49,SummaryHigh!AM49))</f>
        <v>63</v>
      </c>
      <c r="O49" s="3">
        <f>VALUE(MID(Workings_1!O47,SummaryHigh!AB49,SummaryHigh!AN49))</f>
        <v>57</v>
      </c>
      <c r="Q49">
        <f>FIND("H",Workings_1!D47)+1</f>
        <v>4</v>
      </c>
      <c r="R49">
        <f>FIND("H",Workings_1!E47)+1</f>
        <v>4</v>
      </c>
      <c r="S49">
        <f>FIND("H",Workings_1!F47)+1</f>
        <v>4</v>
      </c>
      <c r="T49">
        <f>FIND("H",Workings_1!G47)+1</f>
        <v>4</v>
      </c>
      <c r="U49">
        <f>FIND("H",Workings_1!H47)+1</f>
        <v>4</v>
      </c>
      <c r="V49">
        <f>FIND("H",Workings_1!I47)+1</f>
        <v>4</v>
      </c>
      <c r="W49">
        <f>FIND("H",Workings_1!J47)+1</f>
        <v>4</v>
      </c>
      <c r="X49">
        <f>FIND("H",Workings_1!K47)+1</f>
        <v>4</v>
      </c>
      <c r="Y49">
        <f>FIND("H",Workings_1!L47)+1</f>
        <v>4</v>
      </c>
      <c r="Z49">
        <f>FIND("H",Workings_1!M47)+1</f>
        <v>5</v>
      </c>
      <c r="AA49">
        <f>FIND("H",Workings_1!N47)+1</f>
        <v>5</v>
      </c>
      <c r="AB49">
        <f>FIND("H",Workings_1!O47)+1</f>
        <v>5</v>
      </c>
      <c r="AC49">
        <f>FIND("L",Workings_1!D47)-Q49</f>
        <v>2</v>
      </c>
      <c r="AD49">
        <f>FIND("L",Workings_1!E47)-R49</f>
        <v>2</v>
      </c>
      <c r="AE49">
        <f>FIND("L",Workings_1!F47)-S49</f>
        <v>2</v>
      </c>
      <c r="AF49">
        <f>FIND("L",Workings_1!G47)-T49</f>
        <v>2</v>
      </c>
      <c r="AG49">
        <f>FIND("L",Workings_1!H47)-U49</f>
        <v>2</v>
      </c>
      <c r="AH49">
        <f>FIND("L",Workings_1!I47)-V49</f>
        <v>2</v>
      </c>
      <c r="AI49">
        <f>FIND("L",Workings_1!J47)-W49</f>
        <v>2</v>
      </c>
      <c r="AJ49">
        <f>FIND("L",Workings_1!K47)-X49</f>
        <v>2</v>
      </c>
      <c r="AK49">
        <f>FIND("L",Workings_1!L47)-Y49</f>
        <v>2</v>
      </c>
      <c r="AL49">
        <f>FIND("L",Workings_1!M47)-Z49</f>
        <v>2</v>
      </c>
      <c r="AM49">
        <f>FIND("L",Workings_1!N47)-AA49</f>
        <v>2</v>
      </c>
      <c r="AN49">
        <f>FIND("L",Workings_1!O47)-AB49</f>
        <v>2</v>
      </c>
    </row>
    <row r="50" spans="2:40" x14ac:dyDescent="0.35">
      <c r="B50" s="9" t="str">
        <v>San Jose</v>
      </c>
      <c r="C50" s="3" t="str">
        <f>Data1!B47</f>
        <v>California</v>
      </c>
      <c r="D50" s="3">
        <f>VALUE(MID(Workings_1!D48,SummaryHigh!Q50,SummaryHigh!AC50))</f>
        <v>58</v>
      </c>
      <c r="E50" s="3">
        <f>VALUE(MID(Workings_1!E48,SummaryHigh!R50,SummaryHigh!AD50))</f>
        <v>62</v>
      </c>
      <c r="F50" s="3">
        <f>VALUE(MID(Workings_1!F48,SummaryHigh!S50,SummaryHigh!AE50))</f>
        <v>66</v>
      </c>
      <c r="G50" s="3">
        <f>VALUE(MID(Workings_1!G48,SummaryHigh!T50,SummaryHigh!AF50))</f>
        <v>69</v>
      </c>
      <c r="H50" s="3">
        <f>VALUE(MID(Workings_1!H48,SummaryHigh!U50,SummaryHigh!AG50))</f>
        <v>74</v>
      </c>
      <c r="I50" s="3">
        <f>VALUE(MID(Workings_1!I48,SummaryHigh!V50,SummaryHigh!AH50))</f>
        <v>79</v>
      </c>
      <c r="J50" s="3">
        <f>VALUE(MID(Workings_1!J48,SummaryHigh!W50,SummaryHigh!AI50))</f>
        <v>82</v>
      </c>
      <c r="K50" s="3">
        <f>VALUE(MID(Workings_1!K48,SummaryHigh!X50,SummaryHigh!AJ50))</f>
        <v>82</v>
      </c>
      <c r="L50" s="3">
        <f>VALUE(MID(Workings_1!L48,SummaryHigh!Y50,SummaryHigh!AK50))</f>
        <v>80</v>
      </c>
      <c r="M50" s="3">
        <f>VALUE(MID(Workings_1!M48,SummaryHigh!Z50,SummaryHigh!AL50))</f>
        <v>74</v>
      </c>
      <c r="N50" s="3">
        <f>VALUE(MID(Workings_1!N48,SummaryHigh!AA50,SummaryHigh!AM50))</f>
        <v>64</v>
      </c>
      <c r="O50" s="3">
        <f>VALUE(MID(Workings_1!O48,SummaryHigh!AB50,SummaryHigh!AN50))</f>
        <v>58</v>
      </c>
      <c r="Q50">
        <f>FIND("H",Workings_1!D48)+1</f>
        <v>4</v>
      </c>
      <c r="R50">
        <f>FIND("H",Workings_1!E48)+1</f>
        <v>4</v>
      </c>
      <c r="S50">
        <f>FIND("H",Workings_1!F48)+1</f>
        <v>4</v>
      </c>
      <c r="T50">
        <f>FIND("H",Workings_1!G48)+1</f>
        <v>4</v>
      </c>
      <c r="U50">
        <f>FIND("H",Workings_1!H48)+1</f>
        <v>4</v>
      </c>
      <c r="V50">
        <f>FIND("H",Workings_1!I48)+1</f>
        <v>4</v>
      </c>
      <c r="W50">
        <f>FIND("H",Workings_1!J48)+1</f>
        <v>4</v>
      </c>
      <c r="X50">
        <f>FIND("H",Workings_1!K48)+1</f>
        <v>4</v>
      </c>
      <c r="Y50">
        <f>FIND("H",Workings_1!L48)+1</f>
        <v>4</v>
      </c>
      <c r="Z50">
        <f>FIND("H",Workings_1!M48)+1</f>
        <v>5</v>
      </c>
      <c r="AA50">
        <f>FIND("H",Workings_1!N48)+1</f>
        <v>5</v>
      </c>
      <c r="AB50">
        <f>FIND("H",Workings_1!O48)+1</f>
        <v>5</v>
      </c>
      <c r="AC50">
        <f>FIND("L",Workings_1!D48)-Q50</f>
        <v>2</v>
      </c>
      <c r="AD50">
        <f>FIND("L",Workings_1!E48)-R50</f>
        <v>2</v>
      </c>
      <c r="AE50">
        <f>FIND("L",Workings_1!F48)-S50</f>
        <v>2</v>
      </c>
      <c r="AF50">
        <f>FIND("L",Workings_1!G48)-T50</f>
        <v>2</v>
      </c>
      <c r="AG50">
        <f>FIND("L",Workings_1!H48)-U50</f>
        <v>2</v>
      </c>
      <c r="AH50">
        <f>FIND("L",Workings_1!I48)-V50</f>
        <v>2</v>
      </c>
      <c r="AI50">
        <f>FIND("L",Workings_1!J48)-W50</f>
        <v>2</v>
      </c>
      <c r="AJ50">
        <f>FIND("L",Workings_1!K48)-X50</f>
        <v>2</v>
      </c>
      <c r="AK50">
        <f>FIND("L",Workings_1!L48)-Y50</f>
        <v>2</v>
      </c>
      <c r="AL50">
        <f>FIND("L",Workings_1!M48)-Z50</f>
        <v>2</v>
      </c>
      <c r="AM50">
        <f>FIND("L",Workings_1!N48)-AA50</f>
        <v>2</v>
      </c>
      <c r="AN50">
        <f>FIND("L",Workings_1!O48)-AB50</f>
        <v>2</v>
      </c>
    </row>
    <row r="51" spans="2:40" x14ac:dyDescent="0.35">
      <c r="B51" s="9" t="str">
        <v>Seattle</v>
      </c>
      <c r="C51" s="3" t="str">
        <f>Data1!B48</f>
        <v>Washington</v>
      </c>
      <c r="D51" s="3">
        <f>VALUE(MID(Workings_1!D49,SummaryHigh!Q51,SummaryHigh!AC51))</f>
        <v>49</v>
      </c>
      <c r="E51" s="3">
        <f>VALUE(MID(Workings_1!E49,SummaryHigh!R51,SummaryHigh!AD51))</f>
        <v>51</v>
      </c>
      <c r="F51" s="3">
        <f>VALUE(MID(Workings_1!F49,SummaryHigh!S51,SummaryHigh!AE51))</f>
        <v>55</v>
      </c>
      <c r="G51" s="3">
        <f>VALUE(MID(Workings_1!G49,SummaryHigh!T51,SummaryHigh!AF51))</f>
        <v>60</v>
      </c>
      <c r="H51" s="3">
        <f>VALUE(MID(Workings_1!H49,SummaryHigh!U51,SummaryHigh!AG51))</f>
        <v>66</v>
      </c>
      <c r="I51" s="3">
        <f>VALUE(MID(Workings_1!I49,SummaryHigh!V51,SummaryHigh!AH51))</f>
        <v>71</v>
      </c>
      <c r="J51" s="3">
        <f>VALUE(MID(Workings_1!J49,SummaryHigh!W51,SummaryHigh!AI51))</f>
        <v>76</v>
      </c>
      <c r="K51" s="3">
        <f>VALUE(MID(Workings_1!K49,SummaryHigh!X51,SummaryHigh!AJ51))</f>
        <v>76</v>
      </c>
      <c r="L51" s="3">
        <f>VALUE(MID(Workings_1!L49,SummaryHigh!Y51,SummaryHigh!AK51))</f>
        <v>71</v>
      </c>
      <c r="M51" s="3">
        <f>VALUE(MID(Workings_1!M49,SummaryHigh!Z51,SummaryHigh!AL51))</f>
        <v>61</v>
      </c>
      <c r="N51" s="3">
        <f>VALUE(MID(Workings_1!N49,SummaryHigh!AA51,SummaryHigh!AM51))</f>
        <v>52</v>
      </c>
      <c r="O51" s="3">
        <f>VALUE(MID(Workings_1!O49,SummaryHigh!AB51,SummaryHigh!AN51))</f>
        <v>47</v>
      </c>
      <c r="Q51">
        <f>FIND("H",Workings_1!D49)+1</f>
        <v>4</v>
      </c>
      <c r="R51">
        <f>FIND("H",Workings_1!E49)+1</f>
        <v>4</v>
      </c>
      <c r="S51">
        <f>FIND("H",Workings_1!F49)+1</f>
        <v>4</v>
      </c>
      <c r="T51">
        <f>FIND("H",Workings_1!G49)+1</f>
        <v>4</v>
      </c>
      <c r="U51">
        <f>FIND("H",Workings_1!H49)+1</f>
        <v>4</v>
      </c>
      <c r="V51">
        <f>FIND("H",Workings_1!I49)+1</f>
        <v>4</v>
      </c>
      <c r="W51">
        <f>FIND("H",Workings_1!J49)+1</f>
        <v>4</v>
      </c>
      <c r="X51">
        <f>FIND("H",Workings_1!K49)+1</f>
        <v>4</v>
      </c>
      <c r="Y51">
        <f>FIND("H",Workings_1!L49)+1</f>
        <v>4</v>
      </c>
      <c r="Z51">
        <f>FIND("H",Workings_1!M49)+1</f>
        <v>5</v>
      </c>
      <c r="AA51">
        <f>FIND("H",Workings_1!N49)+1</f>
        <v>5</v>
      </c>
      <c r="AB51">
        <f>FIND("H",Workings_1!O49)+1</f>
        <v>5</v>
      </c>
      <c r="AC51">
        <f>FIND("L",Workings_1!D49)-Q51</f>
        <v>2</v>
      </c>
      <c r="AD51">
        <f>FIND("L",Workings_1!E49)-R51</f>
        <v>2</v>
      </c>
      <c r="AE51">
        <f>FIND("L",Workings_1!F49)-S51</f>
        <v>2</v>
      </c>
      <c r="AF51">
        <f>FIND("L",Workings_1!G49)-T51</f>
        <v>2</v>
      </c>
      <c r="AG51">
        <f>FIND("L",Workings_1!H49)-U51</f>
        <v>2</v>
      </c>
      <c r="AH51">
        <f>FIND("L",Workings_1!I49)-V51</f>
        <v>2</v>
      </c>
      <c r="AI51">
        <f>FIND("L",Workings_1!J49)-W51</f>
        <v>2</v>
      </c>
      <c r="AJ51">
        <f>FIND("L",Workings_1!K49)-X51</f>
        <v>2</v>
      </c>
      <c r="AK51">
        <f>FIND("L",Workings_1!L49)-Y51</f>
        <v>2</v>
      </c>
      <c r="AL51">
        <f>FIND("L",Workings_1!M49)-Z51</f>
        <v>2</v>
      </c>
      <c r="AM51">
        <f>FIND("L",Workings_1!N49)-AA51</f>
        <v>2</v>
      </c>
      <c r="AN51">
        <f>FIND("L",Workings_1!O49)-AB51</f>
        <v>2</v>
      </c>
    </row>
    <row r="52" spans="2:40" x14ac:dyDescent="0.35">
      <c r="B52" s="9" t="str">
        <v>St. Louis</v>
      </c>
      <c r="C52" s="3" t="str">
        <f>Data1!B49</f>
        <v>Missouri</v>
      </c>
      <c r="D52" s="3">
        <f>VALUE(MID(Workings_1!D50,SummaryHigh!Q52,SummaryHigh!AC52))</f>
        <v>40</v>
      </c>
      <c r="E52" s="3">
        <f>VALUE(MID(Workings_1!E50,SummaryHigh!R52,SummaryHigh!AD52))</f>
        <v>45</v>
      </c>
      <c r="F52" s="3">
        <f>VALUE(MID(Workings_1!F50,SummaryHigh!S52,SummaryHigh!AE52))</f>
        <v>56</v>
      </c>
      <c r="G52" s="3">
        <f>VALUE(MID(Workings_1!G50,SummaryHigh!T52,SummaryHigh!AF52))</f>
        <v>67</v>
      </c>
      <c r="H52" s="3">
        <f>VALUE(MID(Workings_1!H50,SummaryHigh!U52,SummaryHigh!AG52))</f>
        <v>76</v>
      </c>
      <c r="I52" s="3">
        <f>VALUE(MID(Workings_1!I50,SummaryHigh!V52,SummaryHigh!AH52))</f>
        <v>85</v>
      </c>
      <c r="J52" s="3">
        <f>VALUE(MID(Workings_1!J50,SummaryHigh!W52,SummaryHigh!AI52))</f>
        <v>89</v>
      </c>
      <c r="K52" s="3">
        <f>VALUE(MID(Workings_1!K50,SummaryHigh!X52,SummaryHigh!AJ52))</f>
        <v>88</v>
      </c>
      <c r="L52" s="3">
        <f>VALUE(MID(Workings_1!L50,SummaryHigh!Y52,SummaryHigh!AK52))</f>
        <v>80</v>
      </c>
      <c r="M52" s="3">
        <f>VALUE(MID(Workings_1!M50,SummaryHigh!Z52,SummaryHigh!AL52))</f>
        <v>69</v>
      </c>
      <c r="N52" s="3">
        <f>VALUE(MID(Workings_1!N50,SummaryHigh!AA52,SummaryHigh!AM52))</f>
        <v>56</v>
      </c>
      <c r="O52" s="3">
        <f>VALUE(MID(Workings_1!O50,SummaryHigh!AB52,SummaryHigh!AN52))</f>
        <v>43</v>
      </c>
      <c r="Q52">
        <f>FIND("H",Workings_1!D50)+1</f>
        <v>4</v>
      </c>
      <c r="R52">
        <f>FIND("H",Workings_1!E50)+1</f>
        <v>4</v>
      </c>
      <c r="S52">
        <f>FIND("H",Workings_1!F50)+1</f>
        <v>4</v>
      </c>
      <c r="T52">
        <f>FIND("H",Workings_1!G50)+1</f>
        <v>4</v>
      </c>
      <c r="U52">
        <f>FIND("H",Workings_1!H50)+1</f>
        <v>4</v>
      </c>
      <c r="V52">
        <f>FIND("H",Workings_1!I50)+1</f>
        <v>4</v>
      </c>
      <c r="W52">
        <f>FIND("H",Workings_1!J50)+1</f>
        <v>4</v>
      </c>
      <c r="X52">
        <f>FIND("H",Workings_1!K50)+1</f>
        <v>4</v>
      </c>
      <c r="Y52">
        <f>FIND("H",Workings_1!L50)+1</f>
        <v>4</v>
      </c>
      <c r="Z52">
        <f>FIND("H",Workings_1!M50)+1</f>
        <v>5</v>
      </c>
      <c r="AA52">
        <f>FIND("H",Workings_1!N50)+1</f>
        <v>5</v>
      </c>
      <c r="AB52">
        <f>FIND("H",Workings_1!O50)+1</f>
        <v>5</v>
      </c>
      <c r="AC52">
        <f>FIND("L",Workings_1!D50)-Q52</f>
        <v>2</v>
      </c>
      <c r="AD52">
        <f>FIND("L",Workings_1!E50)-R52</f>
        <v>2</v>
      </c>
      <c r="AE52">
        <f>FIND("L",Workings_1!F50)-S52</f>
        <v>2</v>
      </c>
      <c r="AF52">
        <f>FIND("L",Workings_1!G50)-T52</f>
        <v>2</v>
      </c>
      <c r="AG52">
        <f>FIND("L",Workings_1!H50)-U52</f>
        <v>2</v>
      </c>
      <c r="AH52">
        <f>FIND("L",Workings_1!I50)-V52</f>
        <v>2</v>
      </c>
      <c r="AI52">
        <f>FIND("L",Workings_1!J50)-W52</f>
        <v>2</v>
      </c>
      <c r="AJ52">
        <f>FIND("L",Workings_1!K50)-X52</f>
        <v>2</v>
      </c>
      <c r="AK52">
        <f>FIND("L",Workings_1!L50)-Y52</f>
        <v>2</v>
      </c>
      <c r="AL52">
        <f>FIND("L",Workings_1!M50)-Z52</f>
        <v>2</v>
      </c>
      <c r="AM52">
        <f>FIND("L",Workings_1!N50)-AA52</f>
        <v>2</v>
      </c>
      <c r="AN52">
        <f>FIND("L",Workings_1!O50)-AB52</f>
        <v>2</v>
      </c>
    </row>
    <row r="53" spans="2:40" x14ac:dyDescent="0.35">
      <c r="B53" s="9" t="str">
        <v>Tampa</v>
      </c>
      <c r="C53" s="3" t="str">
        <f>Data1!B50</f>
        <v>Florida</v>
      </c>
      <c r="D53" s="3">
        <f>VALUE(MID(Workings_1!D51,SummaryHigh!Q53,SummaryHigh!AC53))</f>
        <v>70</v>
      </c>
      <c r="E53" s="3">
        <f>VALUE(MID(Workings_1!E51,SummaryHigh!R53,SummaryHigh!AD53))</f>
        <v>73</v>
      </c>
      <c r="F53" s="3">
        <f>VALUE(MID(Workings_1!F51,SummaryHigh!S53,SummaryHigh!AE53))</f>
        <v>76</v>
      </c>
      <c r="G53" s="3">
        <f>VALUE(MID(Workings_1!G51,SummaryHigh!T53,SummaryHigh!AF53))</f>
        <v>81</v>
      </c>
      <c r="H53" s="3">
        <f>VALUE(MID(Workings_1!H51,SummaryHigh!U53,SummaryHigh!AG53))</f>
        <v>87</v>
      </c>
      <c r="I53" s="3">
        <f>VALUE(MID(Workings_1!I51,SummaryHigh!V53,SummaryHigh!AH53))</f>
        <v>90</v>
      </c>
      <c r="J53" s="3">
        <f>VALUE(MID(Workings_1!J51,SummaryHigh!W53,SummaryHigh!AI53))</f>
        <v>90</v>
      </c>
      <c r="K53" s="3">
        <f>VALUE(MID(Workings_1!K51,SummaryHigh!X53,SummaryHigh!AJ53))</f>
        <v>90</v>
      </c>
      <c r="L53" s="3">
        <f>VALUE(MID(Workings_1!L51,SummaryHigh!Y53,SummaryHigh!AK53))</f>
        <v>89</v>
      </c>
      <c r="M53" s="3">
        <f>VALUE(MID(Workings_1!M51,SummaryHigh!Z53,SummaryHigh!AL53))</f>
        <v>84</v>
      </c>
      <c r="N53" s="3">
        <f>VALUE(MID(Workings_1!N51,SummaryHigh!AA53,SummaryHigh!AM53))</f>
        <v>78</v>
      </c>
      <c r="O53" s="3">
        <f>VALUE(MID(Workings_1!O51,SummaryHigh!AB53,SummaryHigh!AN53))</f>
        <v>72</v>
      </c>
      <c r="Q53">
        <f>FIND("H",Workings_1!D51)+1</f>
        <v>4</v>
      </c>
      <c r="R53">
        <f>FIND("H",Workings_1!E51)+1</f>
        <v>4</v>
      </c>
      <c r="S53">
        <f>FIND("H",Workings_1!F51)+1</f>
        <v>4</v>
      </c>
      <c r="T53">
        <f>FIND("H",Workings_1!G51)+1</f>
        <v>4</v>
      </c>
      <c r="U53">
        <f>FIND("H",Workings_1!H51)+1</f>
        <v>4</v>
      </c>
      <c r="V53">
        <f>FIND("H",Workings_1!I51)+1</f>
        <v>4</v>
      </c>
      <c r="W53">
        <f>FIND("H",Workings_1!J51)+1</f>
        <v>4</v>
      </c>
      <c r="X53">
        <f>FIND("H",Workings_1!K51)+1</f>
        <v>4</v>
      </c>
      <c r="Y53">
        <f>FIND("H",Workings_1!L51)+1</f>
        <v>4</v>
      </c>
      <c r="Z53">
        <f>FIND("H",Workings_1!M51)+1</f>
        <v>5</v>
      </c>
      <c r="AA53">
        <f>FIND("H",Workings_1!N51)+1</f>
        <v>5</v>
      </c>
      <c r="AB53">
        <f>FIND("H",Workings_1!O51)+1</f>
        <v>5</v>
      </c>
      <c r="AC53">
        <f>FIND("L",Workings_1!D51)-Q53</f>
        <v>2</v>
      </c>
      <c r="AD53">
        <f>FIND("L",Workings_1!E51)-R53</f>
        <v>2</v>
      </c>
      <c r="AE53">
        <f>FIND("L",Workings_1!F51)-S53</f>
        <v>2</v>
      </c>
      <c r="AF53">
        <f>FIND("L",Workings_1!G51)-T53</f>
        <v>2</v>
      </c>
      <c r="AG53">
        <f>FIND("L",Workings_1!H51)-U53</f>
        <v>2</v>
      </c>
      <c r="AH53">
        <f>FIND("L",Workings_1!I51)-V53</f>
        <v>2</v>
      </c>
      <c r="AI53">
        <f>FIND("L",Workings_1!J51)-W53</f>
        <v>2</v>
      </c>
      <c r="AJ53">
        <f>FIND("L",Workings_1!K51)-X53</f>
        <v>2</v>
      </c>
      <c r="AK53">
        <f>FIND("L",Workings_1!L51)-Y53</f>
        <v>2</v>
      </c>
      <c r="AL53">
        <f>FIND("L",Workings_1!M51)-Z53</f>
        <v>2</v>
      </c>
      <c r="AM53">
        <f>FIND("L",Workings_1!N51)-AA53</f>
        <v>2</v>
      </c>
      <c r="AN53">
        <f>FIND("L",Workings_1!O51)-AB53</f>
        <v>2</v>
      </c>
    </row>
    <row r="54" spans="2:40" x14ac:dyDescent="0.35">
      <c r="B54" s="10" t="str">
        <v>Virginia Beach</v>
      </c>
      <c r="C54" s="3" t="str">
        <f>Data1!B51</f>
        <v>Virginia</v>
      </c>
      <c r="D54" s="3">
        <f>VALUE(MID(Workings_1!D52,SummaryHigh!Q54,SummaryHigh!AC54))</f>
        <v>48</v>
      </c>
      <c r="E54" s="3">
        <f>VALUE(MID(Workings_1!E52,SummaryHigh!R54,SummaryHigh!AD54))</f>
        <v>51</v>
      </c>
      <c r="F54" s="3">
        <f>VALUE(MID(Workings_1!F52,SummaryHigh!S54,SummaryHigh!AE54))</f>
        <v>58</v>
      </c>
      <c r="G54" s="3">
        <f>VALUE(MID(Workings_1!G52,SummaryHigh!T54,SummaryHigh!AF54))</f>
        <v>68</v>
      </c>
      <c r="H54" s="3">
        <f>VALUE(MID(Workings_1!H52,SummaryHigh!U54,SummaryHigh!AG54))</f>
        <v>75</v>
      </c>
      <c r="I54" s="3">
        <f>VALUE(MID(Workings_1!I52,SummaryHigh!V54,SummaryHigh!AH54))</f>
        <v>84</v>
      </c>
      <c r="J54" s="3">
        <f>VALUE(MID(Workings_1!J52,SummaryHigh!W54,SummaryHigh!AI54))</f>
        <v>87</v>
      </c>
      <c r="K54" s="3">
        <f>VALUE(MID(Workings_1!K52,SummaryHigh!X54,SummaryHigh!AJ54))</f>
        <v>85</v>
      </c>
      <c r="L54" s="3">
        <f>VALUE(MID(Workings_1!L52,SummaryHigh!Y54,SummaryHigh!AK54))</f>
        <v>79</v>
      </c>
      <c r="M54" s="3">
        <f>VALUE(MID(Workings_1!M52,SummaryHigh!Z54,SummaryHigh!AL54))</f>
        <v>70</v>
      </c>
      <c r="N54" s="3">
        <f>VALUE(MID(Workings_1!N52,SummaryHigh!AA54,SummaryHigh!AM54))</f>
        <v>61</v>
      </c>
      <c r="O54" s="3">
        <f>VALUE(MID(Workings_1!O52,SummaryHigh!AB54,SummaryHigh!AN54))</f>
        <v>52</v>
      </c>
      <c r="Q54">
        <f>FIND("H",Workings_1!D52)+1</f>
        <v>4</v>
      </c>
      <c r="R54">
        <f>FIND("H",Workings_1!E52)+1</f>
        <v>4</v>
      </c>
      <c r="S54">
        <f>FIND("H",Workings_1!F52)+1</f>
        <v>4</v>
      </c>
      <c r="T54">
        <f>FIND("H",Workings_1!G52)+1</f>
        <v>4</v>
      </c>
      <c r="U54">
        <f>FIND("H",Workings_1!H52)+1</f>
        <v>4</v>
      </c>
      <c r="V54">
        <f>FIND("H",Workings_1!I52)+1</f>
        <v>4</v>
      </c>
      <c r="W54">
        <f>FIND("H",Workings_1!J52)+1</f>
        <v>4</v>
      </c>
      <c r="X54">
        <f>FIND("H",Workings_1!K52)+1</f>
        <v>4</v>
      </c>
      <c r="Y54">
        <f>FIND("H",Workings_1!L52)+1</f>
        <v>4</v>
      </c>
      <c r="Z54">
        <f>FIND("H",Workings_1!M52)+1</f>
        <v>5</v>
      </c>
      <c r="AA54">
        <f>FIND("H",Workings_1!N52)+1</f>
        <v>5</v>
      </c>
      <c r="AB54">
        <f>FIND("H",Workings_1!O52)+1</f>
        <v>5</v>
      </c>
      <c r="AC54">
        <f>FIND("L",Workings_1!D52)-Q54</f>
        <v>2</v>
      </c>
      <c r="AD54">
        <f>FIND("L",Workings_1!E52)-R54</f>
        <v>2</v>
      </c>
      <c r="AE54">
        <f>FIND("L",Workings_1!F52)-S54</f>
        <v>2</v>
      </c>
      <c r="AF54">
        <f>FIND("L",Workings_1!G52)-T54</f>
        <v>2</v>
      </c>
      <c r="AG54">
        <f>FIND("L",Workings_1!H52)-U54</f>
        <v>2</v>
      </c>
      <c r="AH54">
        <f>FIND("L",Workings_1!I52)-V54</f>
        <v>2</v>
      </c>
      <c r="AI54">
        <f>FIND("L",Workings_1!J52)-W54</f>
        <v>2</v>
      </c>
      <c r="AJ54">
        <f>FIND("L",Workings_1!K52)-X54</f>
        <v>2</v>
      </c>
      <c r="AK54">
        <f>FIND("L",Workings_1!L52)-Y54</f>
        <v>2</v>
      </c>
      <c r="AL54">
        <f>FIND("L",Workings_1!M52)-Z54</f>
        <v>2</v>
      </c>
      <c r="AM54">
        <f>FIND("L",Workings_1!N52)-AA54</f>
        <v>2</v>
      </c>
      <c r="AN54">
        <f>FIND("L",Workings_1!O52)-AB54</f>
        <v>2</v>
      </c>
    </row>
    <row r="55" spans="2:40" x14ac:dyDescent="0.35">
      <c r="B55" s="10" t="s">
        <v>553</v>
      </c>
      <c r="C55" s="3"/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40" x14ac:dyDescent="0.35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425245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314215</v>
      </c>
      <c r="O57" s="30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50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4.5" x14ac:dyDescent="0.35"/>
  <cols>
    <col min="2" max="3" width="20.7265625" customWidth="1"/>
  </cols>
  <sheetData>
    <row r="3" spans="2:15" x14ac:dyDescent="0.3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5">
      <c r="B5" s="8" t="str">
        <f t="array" ref="B5:B54">ListCity</f>
        <v>Atlanta</v>
      </c>
      <c r="C5" s="3" t="str">
        <f>Data1!B2</f>
        <v>Georgia</v>
      </c>
      <c r="D5" s="7">
        <f>VALUE(RIGHT(Workings_1!D3,Workings_1!Q3))</f>
        <v>34</v>
      </c>
      <c r="E5" s="7">
        <f>VALUE(RIGHT(Workings_1!E3,Workings_1!R3))</f>
        <v>38</v>
      </c>
      <c r="F5" s="7">
        <f>VALUE(RIGHT(Workings_1!F3,Workings_1!S3))</f>
        <v>44</v>
      </c>
      <c r="G5" s="7">
        <f>VALUE(RIGHT(Workings_1!G3,Workings_1!T3))</f>
        <v>52</v>
      </c>
      <c r="H5" s="7">
        <f>VALUE(RIGHT(Workings_1!H3,Workings_1!U3))</f>
        <v>60</v>
      </c>
      <c r="I5" s="7">
        <f>VALUE(RIGHT(Workings_1!I3,Workings_1!V3))</f>
        <v>68</v>
      </c>
      <c r="J5" s="7">
        <f>VALUE(RIGHT(Workings_1!J3,Workings_1!W3))</f>
        <v>71</v>
      </c>
      <c r="K5" s="7">
        <f>VALUE(RIGHT(Workings_1!K3,Workings_1!X3))</f>
        <v>71</v>
      </c>
      <c r="L5" s="7">
        <f>VALUE(RIGHT(Workings_1!L3,Workings_1!Y3))</f>
        <v>65</v>
      </c>
      <c r="M5" s="7">
        <f>VALUE(RIGHT(Workings_1!M3,Workings_1!Z3))</f>
        <v>54</v>
      </c>
      <c r="N5" s="7">
        <f>VALUE(RIGHT(Workings_1!N3,Workings_1!AA3))</f>
        <v>45</v>
      </c>
      <c r="O5" s="7">
        <f>VALUE(RIGHT(Workings_1!O3,Workings_1!AB3))</f>
        <v>37</v>
      </c>
    </row>
    <row r="6" spans="2:15" x14ac:dyDescent="0.35">
      <c r="B6" s="9" t="str">
        <v>Austin</v>
      </c>
      <c r="C6" s="3" t="str">
        <f>Data1!B3</f>
        <v>Texas</v>
      </c>
      <c r="D6" s="7">
        <f>VALUE(RIGHT(Workings_1!D4,Workings_1!Q4))</f>
        <v>42</v>
      </c>
      <c r="E6" s="7">
        <f>VALUE(RIGHT(Workings_1!E4,Workings_1!R4))</f>
        <v>45</v>
      </c>
      <c r="F6" s="7">
        <f>VALUE(RIGHT(Workings_1!F4,Workings_1!S4))</f>
        <v>51</v>
      </c>
      <c r="G6" s="7">
        <f>VALUE(RIGHT(Workings_1!G4,Workings_1!T4))</f>
        <v>59</v>
      </c>
      <c r="H6" s="7">
        <f>VALUE(RIGHT(Workings_1!H4,Workings_1!U4))</f>
        <v>67</v>
      </c>
      <c r="I6" s="7">
        <f>VALUE(RIGHT(Workings_1!I4,Workings_1!V4))</f>
        <v>72</v>
      </c>
      <c r="J6" s="7">
        <f>VALUE(RIGHT(Workings_1!J4,Workings_1!W4))</f>
        <v>74</v>
      </c>
      <c r="K6" s="7">
        <f>VALUE(RIGHT(Workings_1!K4,Workings_1!X4))</f>
        <v>75</v>
      </c>
      <c r="L6" s="7">
        <f>VALUE(RIGHT(Workings_1!L4,Workings_1!Y4))</f>
        <v>69</v>
      </c>
      <c r="M6" s="7">
        <f>VALUE(RIGHT(Workings_1!M4,Workings_1!Z4))</f>
        <v>61</v>
      </c>
      <c r="N6" s="7">
        <f>VALUE(RIGHT(Workings_1!N4,Workings_1!AA4))</f>
        <v>51</v>
      </c>
      <c r="O6" s="7">
        <f>VALUE(RIGHT(Workings_1!O4,Workings_1!AB4))</f>
        <v>42</v>
      </c>
    </row>
    <row r="7" spans="2:15" x14ac:dyDescent="0.35">
      <c r="B7" s="9" t="str">
        <v>Baltimore</v>
      </c>
      <c r="C7" s="3" t="str">
        <f>Data1!B4</f>
        <v>Maryland</v>
      </c>
      <c r="D7" s="7">
        <f>VALUE(RIGHT(Workings_1!D5,Workings_1!Q5))</f>
        <v>24</v>
      </c>
      <c r="E7" s="7">
        <f>VALUE(RIGHT(Workings_1!E5,Workings_1!R5))</f>
        <v>27</v>
      </c>
      <c r="F7" s="7">
        <f>VALUE(RIGHT(Workings_1!F5,Workings_1!S5))</f>
        <v>34</v>
      </c>
      <c r="G7" s="7">
        <f>VALUE(RIGHT(Workings_1!G5,Workings_1!T5))</f>
        <v>43</v>
      </c>
      <c r="H7" s="7">
        <f>VALUE(RIGHT(Workings_1!H5,Workings_1!U5))</f>
        <v>52</v>
      </c>
      <c r="I7" s="7">
        <f>VALUE(RIGHT(Workings_1!I5,Workings_1!V5))</f>
        <v>62</v>
      </c>
      <c r="J7" s="7">
        <f>VALUE(RIGHT(Workings_1!J5,Workings_1!W5))</f>
        <v>67</v>
      </c>
      <c r="K7" s="7">
        <f>VALUE(RIGHT(Workings_1!K5,Workings_1!X5))</f>
        <v>65</v>
      </c>
      <c r="L7" s="7">
        <f>VALUE(RIGHT(Workings_1!L5,Workings_1!Y5))</f>
        <v>58</v>
      </c>
      <c r="M7" s="7">
        <f>VALUE(RIGHT(Workings_1!M5,Workings_1!Z5))</f>
        <v>45</v>
      </c>
      <c r="N7" s="7">
        <f>VALUE(RIGHT(Workings_1!N5,Workings_1!AA5))</f>
        <v>37</v>
      </c>
      <c r="O7" s="7">
        <f>VALUE(RIGHT(Workings_1!O5,Workings_1!AB5))</f>
        <v>28</v>
      </c>
    </row>
    <row r="8" spans="2:15" x14ac:dyDescent="0.35">
      <c r="B8" s="9" t="str">
        <v>Birmingham</v>
      </c>
      <c r="C8" s="3" t="str">
        <f>Data1!B5</f>
        <v>Alabama</v>
      </c>
      <c r="D8" s="7">
        <f>VALUE(RIGHT(Workings_1!D6,Workings_1!Q6))</f>
        <v>34</v>
      </c>
      <c r="E8" s="7">
        <f>VALUE(RIGHT(Workings_1!E6,Workings_1!R6))</f>
        <v>37</v>
      </c>
      <c r="F8" s="7">
        <f>VALUE(RIGHT(Workings_1!F6,Workings_1!S6))</f>
        <v>44</v>
      </c>
      <c r="G8" s="7">
        <f>VALUE(RIGHT(Workings_1!G6,Workings_1!T6))</f>
        <v>51</v>
      </c>
      <c r="H8" s="7">
        <f>VALUE(RIGHT(Workings_1!H6,Workings_1!U6))</f>
        <v>60</v>
      </c>
      <c r="I8" s="7">
        <f>VALUE(RIGHT(Workings_1!I6,Workings_1!V6))</f>
        <v>68</v>
      </c>
      <c r="J8" s="7">
        <f>VALUE(RIGHT(Workings_1!J6,Workings_1!W6))</f>
        <v>71</v>
      </c>
      <c r="K8" s="7">
        <f>VALUE(RIGHT(Workings_1!K6,Workings_1!X6))</f>
        <v>71</v>
      </c>
      <c r="L8" s="7">
        <f>VALUE(RIGHT(Workings_1!L6,Workings_1!Y6))</f>
        <v>64</v>
      </c>
      <c r="M8" s="7">
        <f>VALUE(RIGHT(Workings_1!M6,Workings_1!Z6))</f>
        <v>53</v>
      </c>
      <c r="N8" s="7">
        <f>VALUE(RIGHT(Workings_1!N6,Workings_1!AA6))</f>
        <v>44</v>
      </c>
      <c r="O8" s="7">
        <f>VALUE(RIGHT(Workings_1!O6,Workings_1!AB6))</f>
        <v>36</v>
      </c>
    </row>
    <row r="9" spans="2:15" x14ac:dyDescent="0.35">
      <c r="B9" s="9" t="str">
        <v>Boston</v>
      </c>
      <c r="C9" s="3" t="str">
        <f>Data1!B6</f>
        <v>Massachusetts</v>
      </c>
      <c r="D9" s="7">
        <f>VALUE(RIGHT(Workings_1!D7,Workings_1!Q7))</f>
        <v>22</v>
      </c>
      <c r="E9" s="7">
        <f>VALUE(RIGHT(Workings_1!E7,Workings_1!R7))</f>
        <v>25</v>
      </c>
      <c r="F9" s="7">
        <f>VALUE(RIGHT(Workings_1!F7,Workings_1!S7))</f>
        <v>31</v>
      </c>
      <c r="G9" s="7">
        <f>VALUE(RIGHT(Workings_1!G7,Workings_1!T7))</f>
        <v>41</v>
      </c>
      <c r="H9" s="7">
        <f>VALUE(RIGHT(Workings_1!H7,Workings_1!U7))</f>
        <v>50</v>
      </c>
      <c r="I9" s="7">
        <f>VALUE(RIGHT(Workings_1!I7,Workings_1!V7))</f>
        <v>60</v>
      </c>
      <c r="J9" s="7">
        <f>VALUE(RIGHT(Workings_1!J7,Workings_1!W7))</f>
        <v>65</v>
      </c>
      <c r="K9" s="7">
        <f>VALUE(RIGHT(Workings_1!K7,Workings_1!X7))</f>
        <v>65</v>
      </c>
      <c r="L9" s="7">
        <f>VALUE(RIGHT(Workings_1!L7,Workings_1!Y7))</f>
        <v>57</v>
      </c>
      <c r="M9" s="7">
        <f>VALUE(RIGHT(Workings_1!M7,Workings_1!Z7))</f>
        <v>47</v>
      </c>
      <c r="N9" s="7">
        <f>VALUE(RIGHT(Workings_1!N7,Workings_1!AA7))</f>
        <v>38</v>
      </c>
      <c r="O9" s="7">
        <f>VALUE(RIGHT(Workings_1!O7,Workings_1!AB7))</f>
        <v>28</v>
      </c>
    </row>
    <row r="10" spans="2:15" x14ac:dyDescent="0.35">
      <c r="B10" s="9" t="str">
        <v>Buffalo</v>
      </c>
      <c r="C10" s="3" t="str">
        <f>Data1!B7</f>
        <v>New York</v>
      </c>
      <c r="D10" s="7">
        <f>VALUE(RIGHT(Workings_1!D8,Workings_1!Q8))</f>
        <v>19</v>
      </c>
      <c r="E10" s="7">
        <f>VALUE(RIGHT(Workings_1!E8,Workings_1!R8))</f>
        <v>19</v>
      </c>
      <c r="F10" s="7">
        <f>VALUE(RIGHT(Workings_1!F8,Workings_1!S8))</f>
        <v>26</v>
      </c>
      <c r="G10" s="7">
        <f>VALUE(RIGHT(Workings_1!G8,Workings_1!T8))</f>
        <v>37</v>
      </c>
      <c r="H10" s="7">
        <f>VALUE(RIGHT(Workings_1!H8,Workings_1!U8))</f>
        <v>47</v>
      </c>
      <c r="I10" s="7">
        <f>VALUE(RIGHT(Workings_1!I8,Workings_1!V8))</f>
        <v>57</v>
      </c>
      <c r="J10" s="7">
        <f>VALUE(RIGHT(Workings_1!J8,Workings_1!W8))</f>
        <v>62</v>
      </c>
      <c r="K10" s="7">
        <f>VALUE(RIGHT(Workings_1!K8,Workings_1!X8))</f>
        <v>61</v>
      </c>
      <c r="L10" s="7">
        <f>VALUE(RIGHT(Workings_1!L8,Workings_1!Y8))</f>
        <v>53</v>
      </c>
      <c r="M10" s="7">
        <f>VALUE(RIGHT(Workings_1!M8,Workings_1!Z8))</f>
        <v>43</v>
      </c>
      <c r="N10" s="7">
        <f>VALUE(RIGHT(Workings_1!N8,Workings_1!AA8))</f>
        <v>34</v>
      </c>
      <c r="O10" s="7">
        <f>VALUE(RIGHT(Workings_1!O8,Workings_1!AB8))</f>
        <v>24</v>
      </c>
    </row>
    <row r="11" spans="2:15" x14ac:dyDescent="0.35">
      <c r="B11" s="9" t="str">
        <v>Charlotte</v>
      </c>
      <c r="C11" s="3" t="str">
        <f>Data1!B8</f>
        <v>North Carolina</v>
      </c>
      <c r="D11" s="7">
        <f>VALUE(RIGHT(Workings_1!D9,Workings_1!Q9))</f>
        <v>30</v>
      </c>
      <c r="E11" s="7">
        <f>VALUE(RIGHT(Workings_1!E9,Workings_1!R9))</f>
        <v>33</v>
      </c>
      <c r="F11" s="7">
        <f>VALUE(RIGHT(Workings_1!F9,Workings_1!S9))</f>
        <v>39</v>
      </c>
      <c r="G11" s="7">
        <f>VALUE(RIGHT(Workings_1!G9,Workings_1!T9))</f>
        <v>47</v>
      </c>
      <c r="H11" s="7">
        <f>VALUE(RIGHT(Workings_1!H9,Workings_1!U9))</f>
        <v>56</v>
      </c>
      <c r="I11" s="7">
        <f>VALUE(RIGHT(Workings_1!I9,Workings_1!V9))</f>
        <v>65</v>
      </c>
      <c r="J11" s="7">
        <f>VALUE(RIGHT(Workings_1!J9,Workings_1!W9))</f>
        <v>68</v>
      </c>
      <c r="K11" s="7">
        <f>VALUE(RIGHT(Workings_1!K9,Workings_1!X9))</f>
        <v>67</v>
      </c>
      <c r="L11" s="7">
        <f>VALUE(RIGHT(Workings_1!L9,Workings_1!Y9))</f>
        <v>60</v>
      </c>
      <c r="M11" s="7">
        <f>VALUE(RIGHT(Workings_1!M9,Workings_1!Z9))</f>
        <v>49</v>
      </c>
      <c r="N11" s="7">
        <f>VALUE(RIGHT(Workings_1!N9,Workings_1!AA9))</f>
        <v>39</v>
      </c>
      <c r="O11" s="7">
        <f>VALUE(RIGHT(Workings_1!O9,Workings_1!AB9))</f>
        <v>32</v>
      </c>
    </row>
    <row r="12" spans="2:15" x14ac:dyDescent="0.35">
      <c r="B12" s="9" t="str">
        <v>Chicago</v>
      </c>
      <c r="C12" s="3" t="str">
        <f>Data1!B9</f>
        <v>Illinois</v>
      </c>
      <c r="D12" s="7">
        <f>VALUE(RIGHT(Workings_1!D10,Workings_1!Q10))</f>
        <v>17</v>
      </c>
      <c r="E12" s="7">
        <f>VALUE(RIGHT(Workings_1!E10,Workings_1!R10))</f>
        <v>20</v>
      </c>
      <c r="F12" s="7">
        <f>VALUE(RIGHT(Workings_1!F10,Workings_1!S10))</f>
        <v>29</v>
      </c>
      <c r="G12" s="7">
        <f>VALUE(RIGHT(Workings_1!G10,Workings_1!T10))</f>
        <v>39</v>
      </c>
      <c r="H12" s="7">
        <f>VALUE(RIGHT(Workings_1!H10,Workings_1!U10))</f>
        <v>48</v>
      </c>
      <c r="I12" s="7">
        <f>VALUE(RIGHT(Workings_1!I10,Workings_1!V10))</f>
        <v>58</v>
      </c>
      <c r="J12" s="7">
        <f>VALUE(RIGHT(Workings_1!J10,Workings_1!W10))</f>
        <v>64</v>
      </c>
      <c r="K12" s="7">
        <f>VALUE(RIGHT(Workings_1!K10,Workings_1!X10))</f>
        <v>63</v>
      </c>
      <c r="L12" s="7">
        <f>VALUE(RIGHT(Workings_1!L10,Workings_1!Y10))</f>
        <v>54</v>
      </c>
      <c r="M12" s="7">
        <f>VALUE(RIGHT(Workings_1!M10,Workings_1!Z10))</f>
        <v>43</v>
      </c>
      <c r="N12" s="7">
        <f>VALUE(RIGHT(Workings_1!N10,Workings_1!AA10))</f>
        <v>32</v>
      </c>
      <c r="O12" s="7">
        <f>VALUE(RIGHT(Workings_1!O10,Workings_1!AB10))</f>
        <v>21</v>
      </c>
    </row>
    <row r="13" spans="2:15" x14ac:dyDescent="0.35">
      <c r="B13" s="9" t="str">
        <v>Cincinnati</v>
      </c>
      <c r="C13" s="3" t="str">
        <f>Data1!B10</f>
        <v>Ohio</v>
      </c>
      <c r="D13" s="7">
        <f>VALUE(RIGHT(Workings_1!D11,Workings_1!Q11))</f>
        <v>22</v>
      </c>
      <c r="E13" s="7">
        <f>VALUE(RIGHT(Workings_1!E11,Workings_1!R11))</f>
        <v>25</v>
      </c>
      <c r="F13" s="7">
        <f>VALUE(RIGHT(Workings_1!F11,Workings_1!S11))</f>
        <v>33</v>
      </c>
      <c r="G13" s="7">
        <f>VALUE(RIGHT(Workings_1!G11,Workings_1!T11))</f>
        <v>42</v>
      </c>
      <c r="H13" s="7">
        <f>VALUE(RIGHT(Workings_1!H11,Workings_1!U11))</f>
        <v>52</v>
      </c>
      <c r="I13" s="7">
        <f>VALUE(RIGHT(Workings_1!I11,Workings_1!V11))</f>
        <v>61</v>
      </c>
      <c r="J13" s="7">
        <f>VALUE(RIGHT(Workings_1!J11,Workings_1!W11))</f>
        <v>65</v>
      </c>
      <c r="K13" s="7">
        <f>VALUE(RIGHT(Workings_1!K11,Workings_1!X11))</f>
        <v>63</v>
      </c>
      <c r="L13" s="7">
        <f>VALUE(RIGHT(Workings_1!L11,Workings_1!Y11))</f>
        <v>55</v>
      </c>
      <c r="M13" s="7">
        <f>VALUE(RIGHT(Workings_1!M11,Workings_1!Z11))</f>
        <v>43</v>
      </c>
      <c r="N13" s="7">
        <f>VALUE(RIGHT(Workings_1!N11,Workings_1!AA11))</f>
        <v>34</v>
      </c>
      <c r="O13" s="7">
        <f>VALUE(RIGHT(Workings_1!O11,Workings_1!AB11))</f>
        <v>26</v>
      </c>
    </row>
    <row r="14" spans="2:15" x14ac:dyDescent="0.35">
      <c r="B14" s="9" t="str">
        <v>Cleveland</v>
      </c>
      <c r="C14" s="3" t="str">
        <f>Data1!B11</f>
        <v>Ohio</v>
      </c>
      <c r="D14" s="7">
        <f>VALUE(RIGHT(Workings_1!D12,Workings_1!Q12))</f>
        <v>22</v>
      </c>
      <c r="E14" s="7">
        <f>VALUE(RIGHT(Workings_1!E12,Workings_1!R12))</f>
        <v>24</v>
      </c>
      <c r="F14" s="7">
        <f>VALUE(RIGHT(Workings_1!F12,Workings_1!S12))</f>
        <v>30</v>
      </c>
      <c r="G14" s="7">
        <f>VALUE(RIGHT(Workings_1!G12,Workings_1!T12))</f>
        <v>40</v>
      </c>
      <c r="H14" s="7">
        <f>VALUE(RIGHT(Workings_1!H12,Workings_1!U12))</f>
        <v>50</v>
      </c>
      <c r="I14" s="7">
        <f>VALUE(RIGHT(Workings_1!I12,Workings_1!V12))</f>
        <v>60</v>
      </c>
      <c r="J14" s="7">
        <f>VALUE(RIGHT(Workings_1!J12,Workings_1!W12))</f>
        <v>64</v>
      </c>
      <c r="K14" s="7">
        <f>VALUE(RIGHT(Workings_1!K12,Workings_1!X12))</f>
        <v>63</v>
      </c>
      <c r="L14" s="7">
        <f>VALUE(RIGHT(Workings_1!L12,Workings_1!Y12))</f>
        <v>56</v>
      </c>
      <c r="M14" s="7">
        <f>VALUE(RIGHT(Workings_1!M12,Workings_1!Z12))</f>
        <v>45</v>
      </c>
      <c r="N14" s="7">
        <f>VALUE(RIGHT(Workings_1!N12,Workings_1!AA12))</f>
        <v>37</v>
      </c>
      <c r="O14" s="7">
        <f>VALUE(RIGHT(Workings_1!O12,Workings_1!AB12))</f>
        <v>26</v>
      </c>
    </row>
    <row r="15" spans="2:15" x14ac:dyDescent="0.35">
      <c r="B15" s="9" t="str">
        <v>Columbus</v>
      </c>
      <c r="C15" s="3" t="str">
        <f>Data1!B12</f>
        <v>Ohio</v>
      </c>
      <c r="D15" s="7">
        <f>VALUE(RIGHT(Workings_1!D13,Workings_1!Q13))</f>
        <v>23</v>
      </c>
      <c r="E15" s="7">
        <f>VALUE(RIGHT(Workings_1!E13,Workings_1!R13))</f>
        <v>25</v>
      </c>
      <c r="F15" s="7">
        <f>VALUE(RIGHT(Workings_1!F13,Workings_1!S13))</f>
        <v>33</v>
      </c>
      <c r="G15" s="7">
        <f>VALUE(RIGHT(Workings_1!G13,Workings_1!T13))</f>
        <v>43</v>
      </c>
      <c r="H15" s="7">
        <f>VALUE(RIGHT(Workings_1!H13,Workings_1!U13))</f>
        <v>52</v>
      </c>
      <c r="I15" s="7">
        <f>VALUE(RIGHT(Workings_1!I13,Workings_1!V13))</f>
        <v>62</v>
      </c>
      <c r="J15" s="7">
        <f>VALUE(RIGHT(Workings_1!J13,Workings_1!W13))</f>
        <v>66</v>
      </c>
      <c r="K15" s="7">
        <f>VALUE(RIGHT(Workings_1!K13,Workings_1!X13))</f>
        <v>64</v>
      </c>
      <c r="L15" s="7">
        <f>VALUE(RIGHT(Workings_1!L13,Workings_1!Y13))</f>
        <v>57</v>
      </c>
      <c r="M15" s="7">
        <f>VALUE(RIGHT(Workings_1!M13,Workings_1!Z13))</f>
        <v>45</v>
      </c>
      <c r="N15" s="7">
        <f>VALUE(RIGHT(Workings_1!N13,Workings_1!AA13))</f>
        <v>36</v>
      </c>
      <c r="O15" s="7">
        <f>VALUE(RIGHT(Workings_1!O13,Workings_1!AB13))</f>
        <v>27</v>
      </c>
    </row>
    <row r="16" spans="2:15" x14ac:dyDescent="0.35">
      <c r="B16" s="9" t="str">
        <v>Dallas</v>
      </c>
      <c r="C16" s="3" t="str">
        <f>Data1!B13</f>
        <v>Texas</v>
      </c>
      <c r="D16" s="7">
        <f>VALUE(RIGHT(Workings_1!D14,Workings_1!Q14))</f>
        <v>37</v>
      </c>
      <c r="E16" s="7">
        <f>VALUE(RIGHT(Workings_1!E14,Workings_1!R14))</f>
        <v>41</v>
      </c>
      <c r="F16" s="7">
        <f>VALUE(RIGHT(Workings_1!F14,Workings_1!S14))</f>
        <v>49</v>
      </c>
      <c r="G16" s="7">
        <f>VALUE(RIGHT(Workings_1!G14,Workings_1!T14))</f>
        <v>56</v>
      </c>
      <c r="H16" s="7">
        <f>VALUE(RIGHT(Workings_1!H14,Workings_1!U14))</f>
        <v>65</v>
      </c>
      <c r="I16" s="7">
        <f>VALUE(RIGHT(Workings_1!I14,Workings_1!V14))</f>
        <v>73</v>
      </c>
      <c r="J16" s="7">
        <f>VALUE(RIGHT(Workings_1!J14,Workings_1!W14))</f>
        <v>77</v>
      </c>
      <c r="K16" s="7">
        <f>VALUE(RIGHT(Workings_1!K14,Workings_1!X14))</f>
        <v>77</v>
      </c>
      <c r="L16" s="7">
        <f>VALUE(RIGHT(Workings_1!L14,Workings_1!Y14))</f>
        <v>69</v>
      </c>
      <c r="M16" s="7">
        <f>VALUE(RIGHT(Workings_1!M14,Workings_1!Z14))</f>
        <v>58</v>
      </c>
      <c r="N16" s="7">
        <f>VALUE(RIGHT(Workings_1!N14,Workings_1!AA14))</f>
        <v>48</v>
      </c>
      <c r="O16" s="7">
        <f>VALUE(RIGHT(Workings_1!O14,Workings_1!AB14))</f>
        <v>39</v>
      </c>
    </row>
    <row r="17" spans="2:15" x14ac:dyDescent="0.35">
      <c r="B17" s="9" t="str">
        <v>Denver</v>
      </c>
      <c r="C17" s="3" t="str">
        <f>Data1!B14</f>
        <v>Colorado</v>
      </c>
      <c r="D17" s="7">
        <f>VALUE(RIGHT(Workings_1!D15,Workings_1!Q15))</f>
        <v>17</v>
      </c>
      <c r="E17" s="7">
        <f>VALUE(RIGHT(Workings_1!E15,Workings_1!R15))</f>
        <v>20</v>
      </c>
      <c r="F17" s="7">
        <f>VALUE(RIGHT(Workings_1!F15,Workings_1!S15))</f>
        <v>26</v>
      </c>
      <c r="G17" s="7">
        <f>VALUE(RIGHT(Workings_1!G15,Workings_1!T15))</f>
        <v>34</v>
      </c>
      <c r="H17" s="7">
        <f>VALUE(RIGHT(Workings_1!H15,Workings_1!U15))</f>
        <v>44</v>
      </c>
      <c r="I17" s="7">
        <f>VALUE(RIGHT(Workings_1!I15,Workings_1!V15))</f>
        <v>53</v>
      </c>
      <c r="J17" s="7">
        <f>VALUE(RIGHT(Workings_1!J15,Workings_1!W15))</f>
        <v>59</v>
      </c>
      <c r="K17" s="7">
        <f>VALUE(RIGHT(Workings_1!K15,Workings_1!X15))</f>
        <v>57</v>
      </c>
      <c r="L17" s="7">
        <f>VALUE(RIGHT(Workings_1!L15,Workings_1!Y15))</f>
        <v>48</v>
      </c>
      <c r="M17" s="7">
        <f>VALUE(RIGHT(Workings_1!M15,Workings_1!Z15))</f>
        <v>36</v>
      </c>
      <c r="N17" s="7">
        <f>VALUE(RIGHT(Workings_1!N15,Workings_1!AA15))</f>
        <v>25</v>
      </c>
      <c r="O17" s="7">
        <f>VALUE(RIGHT(Workings_1!O15,Workings_1!AB15))</f>
        <v>17</v>
      </c>
    </row>
    <row r="18" spans="2:15" x14ac:dyDescent="0.35">
      <c r="B18" s="9" t="str">
        <v>Detroit</v>
      </c>
      <c r="C18" s="3" t="str">
        <f>Data1!B15</f>
        <v>Michigan</v>
      </c>
      <c r="D18" s="7">
        <f>VALUE(RIGHT(Workings_1!D16,Workings_1!Q16))</f>
        <v>19</v>
      </c>
      <c r="E18" s="7">
        <f>VALUE(RIGHT(Workings_1!E16,Workings_1!R16))</f>
        <v>21</v>
      </c>
      <c r="F18" s="7">
        <f>VALUE(RIGHT(Workings_1!F16,Workings_1!S16))</f>
        <v>29</v>
      </c>
      <c r="G18" s="7">
        <f>VALUE(RIGHT(Workings_1!G16,Workings_1!T16))</f>
        <v>39</v>
      </c>
      <c r="H18" s="7">
        <f>VALUE(RIGHT(Workings_1!H16,Workings_1!U16))</f>
        <v>49</v>
      </c>
      <c r="I18" s="7">
        <f>VALUE(RIGHT(Workings_1!I16,Workings_1!V16))</f>
        <v>60</v>
      </c>
      <c r="J18" s="7">
        <f>VALUE(RIGHT(Workings_1!J16,Workings_1!W16))</f>
        <v>64</v>
      </c>
      <c r="K18" s="7">
        <f>VALUE(RIGHT(Workings_1!K16,Workings_1!X16))</f>
        <v>63</v>
      </c>
      <c r="L18" s="7">
        <f>VALUE(RIGHT(Workings_1!L16,Workings_1!Y16))</f>
        <v>55</v>
      </c>
      <c r="M18" s="7">
        <f>VALUE(RIGHT(Workings_1!M16,Workings_1!Z16))</f>
        <v>43</v>
      </c>
      <c r="N18" s="7">
        <f>VALUE(RIGHT(Workings_1!N16,Workings_1!AA16))</f>
        <v>34</v>
      </c>
      <c r="O18" s="7">
        <f>VALUE(RIGHT(Workings_1!O16,Workings_1!AB16))</f>
        <v>24</v>
      </c>
    </row>
    <row r="19" spans="2:15" x14ac:dyDescent="0.35">
      <c r="B19" s="9" t="str">
        <v>Hartford</v>
      </c>
      <c r="C19" s="3" t="str">
        <f>Data1!B16</f>
        <v>Connecticut</v>
      </c>
      <c r="D19" s="7">
        <f>VALUE(RIGHT(Workings_1!D17,Workings_1!Q17))</f>
        <v>18</v>
      </c>
      <c r="E19" s="7">
        <f>VALUE(RIGHT(Workings_1!E17,Workings_1!R17))</f>
        <v>21</v>
      </c>
      <c r="F19" s="7">
        <f>VALUE(RIGHT(Workings_1!F17,Workings_1!S17))</f>
        <v>28</v>
      </c>
      <c r="G19" s="7">
        <f>VALUE(RIGHT(Workings_1!G17,Workings_1!T17))</f>
        <v>38</v>
      </c>
      <c r="H19" s="7">
        <f>VALUE(RIGHT(Workings_1!H17,Workings_1!U17))</f>
        <v>48</v>
      </c>
      <c r="I19" s="7">
        <f>VALUE(RIGHT(Workings_1!I17,Workings_1!V17))</f>
        <v>57</v>
      </c>
      <c r="J19" s="7">
        <f>VALUE(RIGHT(Workings_1!J17,Workings_1!W17))</f>
        <v>63</v>
      </c>
      <c r="K19" s="7">
        <f>VALUE(RIGHT(Workings_1!K17,Workings_1!X17))</f>
        <v>61</v>
      </c>
      <c r="L19" s="7">
        <f>VALUE(RIGHT(Workings_1!L17,Workings_1!Y17))</f>
        <v>53</v>
      </c>
      <c r="M19" s="7">
        <f>VALUE(RIGHT(Workings_1!M17,Workings_1!Z17))</f>
        <v>41</v>
      </c>
      <c r="N19" s="7">
        <f>VALUE(RIGHT(Workings_1!N17,Workings_1!AA17))</f>
        <v>33</v>
      </c>
      <c r="O19" s="7">
        <f>VALUE(RIGHT(Workings_1!O17,Workings_1!AB17))</f>
        <v>23</v>
      </c>
    </row>
    <row r="20" spans="2:15" x14ac:dyDescent="0.35">
      <c r="B20" s="9" t="str">
        <v>Houston</v>
      </c>
      <c r="C20" s="3" t="str">
        <f>Data1!B17</f>
        <v>Texas</v>
      </c>
      <c r="D20" s="7">
        <f>VALUE(RIGHT(Workings_1!D18,Workings_1!Q18))</f>
        <v>43</v>
      </c>
      <c r="E20" s="7">
        <f>VALUE(RIGHT(Workings_1!E18,Workings_1!R18))</f>
        <v>47</v>
      </c>
      <c r="F20" s="7">
        <f>VALUE(RIGHT(Workings_1!F18,Workings_1!S18))</f>
        <v>53</v>
      </c>
      <c r="G20" s="7">
        <f>VALUE(RIGHT(Workings_1!G18,Workings_1!T18))</f>
        <v>59</v>
      </c>
      <c r="H20" s="7">
        <f>VALUE(RIGHT(Workings_1!H18,Workings_1!U18))</f>
        <v>68</v>
      </c>
      <c r="I20" s="7">
        <f>VALUE(RIGHT(Workings_1!I18,Workings_1!V18))</f>
        <v>73</v>
      </c>
      <c r="J20" s="7">
        <f>VALUE(RIGHT(Workings_1!J18,Workings_1!W18))</f>
        <v>75</v>
      </c>
      <c r="K20" s="7">
        <f>VALUE(RIGHT(Workings_1!K18,Workings_1!X18))</f>
        <v>75</v>
      </c>
      <c r="L20" s="7">
        <f>VALUE(RIGHT(Workings_1!L18,Workings_1!Y18))</f>
        <v>70</v>
      </c>
      <c r="M20" s="7">
        <f>VALUE(RIGHT(Workings_1!M18,Workings_1!Z18))</f>
        <v>61</v>
      </c>
      <c r="N20" s="7">
        <f>VALUE(RIGHT(Workings_1!N18,Workings_1!AA18))</f>
        <v>52</v>
      </c>
      <c r="O20" s="7">
        <f>VALUE(RIGHT(Workings_1!O18,Workings_1!AB18))</f>
        <v>45</v>
      </c>
    </row>
    <row r="21" spans="2:15" x14ac:dyDescent="0.35">
      <c r="B21" s="9" t="str">
        <v>Indianapolis</v>
      </c>
      <c r="C21" s="3" t="str">
        <f>Data1!B18</f>
        <v>Indiana</v>
      </c>
      <c r="D21" s="7">
        <f>VALUE(RIGHT(Workings_1!D19,Workings_1!Q19))</f>
        <v>21</v>
      </c>
      <c r="E21" s="7">
        <f>VALUE(RIGHT(Workings_1!E19,Workings_1!R19))</f>
        <v>24</v>
      </c>
      <c r="F21" s="7">
        <f>VALUE(RIGHT(Workings_1!F19,Workings_1!S19))</f>
        <v>33</v>
      </c>
      <c r="G21" s="7">
        <f>VALUE(RIGHT(Workings_1!G19,Workings_1!T19))</f>
        <v>43</v>
      </c>
      <c r="H21" s="7">
        <f>VALUE(RIGHT(Workings_1!H19,Workings_1!U19))</f>
        <v>53</v>
      </c>
      <c r="I21" s="7">
        <f>VALUE(RIGHT(Workings_1!I19,Workings_1!V19))</f>
        <v>62</v>
      </c>
      <c r="J21" s="7">
        <f>VALUE(RIGHT(Workings_1!J19,Workings_1!W19))</f>
        <v>66</v>
      </c>
      <c r="K21" s="7">
        <f>VALUE(RIGHT(Workings_1!K19,Workings_1!X19))</f>
        <v>64</v>
      </c>
      <c r="L21" s="7">
        <f>VALUE(RIGHT(Workings_1!L19,Workings_1!Y19))</f>
        <v>56</v>
      </c>
      <c r="M21" s="7">
        <f>VALUE(RIGHT(Workings_1!M19,Workings_1!Z19))</f>
        <v>45</v>
      </c>
      <c r="N21" s="7">
        <f>VALUE(RIGHT(Workings_1!N19,Workings_1!AA19))</f>
        <v>35</v>
      </c>
      <c r="O21" s="7">
        <f>VALUE(RIGHT(Workings_1!O19,Workings_1!AB19))</f>
        <v>24</v>
      </c>
    </row>
    <row r="22" spans="2:15" x14ac:dyDescent="0.35">
      <c r="B22" s="9" t="str">
        <v>Jacksonville</v>
      </c>
      <c r="C22" s="3" t="str">
        <f>Data1!B19</f>
        <v>Florida</v>
      </c>
      <c r="D22" s="7">
        <f>VALUE(RIGHT(Workings_1!D20,Workings_1!Q20))</f>
        <v>41</v>
      </c>
      <c r="E22" s="7">
        <f>VALUE(RIGHT(Workings_1!E20,Workings_1!R20))</f>
        <v>45</v>
      </c>
      <c r="F22" s="7">
        <f>VALUE(RIGHT(Workings_1!F20,Workings_1!S20))</f>
        <v>50</v>
      </c>
      <c r="G22" s="7">
        <f>VALUE(RIGHT(Workings_1!G20,Workings_1!T20))</f>
        <v>55</v>
      </c>
      <c r="H22" s="7">
        <f>VALUE(RIGHT(Workings_1!H20,Workings_1!U20))</f>
        <v>63</v>
      </c>
      <c r="I22" s="7">
        <f>VALUE(RIGHT(Workings_1!I20,Workings_1!V20))</f>
        <v>70</v>
      </c>
      <c r="J22" s="7">
        <f>VALUE(RIGHT(Workings_1!J20,Workings_1!W20))</f>
        <v>73</v>
      </c>
      <c r="K22" s="7">
        <f>VALUE(RIGHT(Workings_1!K20,Workings_1!X20))</f>
        <v>73</v>
      </c>
      <c r="L22" s="7">
        <f>VALUE(RIGHT(Workings_1!L20,Workings_1!Y20))</f>
        <v>70</v>
      </c>
      <c r="M22" s="7">
        <f>VALUE(RIGHT(Workings_1!M20,Workings_1!Z20))</f>
        <v>61</v>
      </c>
      <c r="N22" s="7">
        <f>VALUE(RIGHT(Workings_1!N20,Workings_1!AA20))</f>
        <v>51</v>
      </c>
      <c r="O22" s="7">
        <f>VALUE(RIGHT(Workings_1!O20,Workings_1!AB20))</f>
        <v>44</v>
      </c>
    </row>
    <row r="23" spans="2:15" x14ac:dyDescent="0.35">
      <c r="B23" s="9" t="str">
        <v>Kansas City</v>
      </c>
      <c r="C23" s="3" t="str">
        <f>Data1!B20</f>
        <v>Missouri</v>
      </c>
      <c r="D23" s="7">
        <f>VALUE(RIGHT(Workings_1!D21,Workings_1!Q21))</f>
        <v>22</v>
      </c>
      <c r="E23" s="7">
        <f>VALUE(RIGHT(Workings_1!E21,Workings_1!R21))</f>
        <v>26</v>
      </c>
      <c r="F23" s="7">
        <f>VALUE(RIGHT(Workings_1!F21,Workings_1!S21))</f>
        <v>36</v>
      </c>
      <c r="G23" s="7">
        <f>VALUE(RIGHT(Workings_1!G21,Workings_1!T21))</f>
        <v>47</v>
      </c>
      <c r="H23" s="7">
        <f>VALUE(RIGHT(Workings_1!H21,Workings_1!U21))</f>
        <v>57</v>
      </c>
      <c r="I23" s="7">
        <f>VALUE(RIGHT(Workings_1!I21,Workings_1!V21))</f>
        <v>67</v>
      </c>
      <c r="J23" s="7">
        <f>VALUE(RIGHT(Workings_1!J21,Workings_1!W21))</f>
        <v>72</v>
      </c>
      <c r="K23" s="7">
        <f>VALUE(RIGHT(Workings_1!K21,Workings_1!X21))</f>
        <v>70</v>
      </c>
      <c r="L23" s="7">
        <f>VALUE(RIGHT(Workings_1!L21,Workings_1!Y21))</f>
        <v>61</v>
      </c>
      <c r="M23" s="7">
        <f>VALUE(RIGHT(Workings_1!M21,Workings_1!Z21))</f>
        <v>49</v>
      </c>
      <c r="N23" s="7">
        <f>VALUE(RIGHT(Workings_1!N21,Workings_1!AA21))</f>
        <v>37</v>
      </c>
      <c r="O23" s="7">
        <f>VALUE(RIGHT(Workings_1!O21,Workings_1!AB21))</f>
        <v>26</v>
      </c>
    </row>
    <row r="24" spans="2:15" x14ac:dyDescent="0.35">
      <c r="B24" s="9" t="str">
        <v>Las Vegas</v>
      </c>
      <c r="C24" s="3" t="str">
        <f>Data1!B21</f>
        <v>Nevada</v>
      </c>
      <c r="D24" s="7">
        <f>VALUE(RIGHT(Workings_1!D22,Workings_1!Q22))</f>
        <v>39</v>
      </c>
      <c r="E24" s="7">
        <f>VALUE(RIGHT(Workings_1!E22,Workings_1!R22))</f>
        <v>43</v>
      </c>
      <c r="F24" s="7">
        <f>VALUE(RIGHT(Workings_1!F22,Workings_1!S22))</f>
        <v>49</v>
      </c>
      <c r="G24" s="7">
        <f>VALUE(RIGHT(Workings_1!G22,Workings_1!T22))</f>
        <v>56</v>
      </c>
      <c r="H24" s="7">
        <f>VALUE(RIGHT(Workings_1!H22,Workings_1!U22))</f>
        <v>66</v>
      </c>
      <c r="I24" s="7">
        <f>VALUE(RIGHT(Workings_1!I22,Workings_1!V22))</f>
        <v>75</v>
      </c>
      <c r="J24" s="7">
        <f>VALUE(RIGHT(Workings_1!J22,Workings_1!W22))</f>
        <v>81</v>
      </c>
      <c r="K24" s="7">
        <f>VALUE(RIGHT(Workings_1!K22,Workings_1!X22))</f>
        <v>79</v>
      </c>
      <c r="L24" s="7">
        <f>VALUE(RIGHT(Workings_1!L22,Workings_1!Y22))</f>
        <v>71</v>
      </c>
      <c r="M24" s="7">
        <f>VALUE(RIGHT(Workings_1!M22,Workings_1!Z22))</f>
        <v>59</v>
      </c>
      <c r="N24" s="7">
        <f>VALUE(RIGHT(Workings_1!N22,Workings_1!AA22))</f>
        <v>47</v>
      </c>
      <c r="O24" s="7">
        <f>VALUE(RIGHT(Workings_1!O22,Workings_1!AB22))</f>
        <v>39</v>
      </c>
    </row>
    <row r="25" spans="2:15" x14ac:dyDescent="0.35">
      <c r="B25" s="9" t="str">
        <v>Los Angeles</v>
      </c>
      <c r="C25" s="3" t="str">
        <f>Data1!B22</f>
        <v>California</v>
      </c>
      <c r="D25" s="7">
        <f>VALUE(RIGHT(Workings_1!D23,Workings_1!Q23))</f>
        <v>48</v>
      </c>
      <c r="E25" s="7">
        <f>VALUE(RIGHT(Workings_1!E23,Workings_1!R23))</f>
        <v>49</v>
      </c>
      <c r="F25" s="7">
        <f>VALUE(RIGHT(Workings_1!F23,Workings_1!S23))</f>
        <v>51</v>
      </c>
      <c r="G25" s="7">
        <f>VALUE(RIGHT(Workings_1!G23,Workings_1!T23))</f>
        <v>54</v>
      </c>
      <c r="H25" s="7">
        <f>VALUE(RIGHT(Workings_1!H23,Workings_1!U23))</f>
        <v>57</v>
      </c>
      <c r="I25" s="7">
        <f>VALUE(RIGHT(Workings_1!I23,Workings_1!V23))</f>
        <v>60</v>
      </c>
      <c r="J25" s="7">
        <f>VALUE(RIGHT(Workings_1!J23,Workings_1!W23))</f>
        <v>64</v>
      </c>
      <c r="K25" s="7">
        <f>VALUE(RIGHT(Workings_1!K23,Workings_1!X23))</f>
        <v>64</v>
      </c>
      <c r="L25" s="7">
        <f>VALUE(RIGHT(Workings_1!L23,Workings_1!Y23))</f>
        <v>63</v>
      </c>
      <c r="M25" s="7">
        <f>VALUE(RIGHT(Workings_1!M23,Workings_1!Z23))</f>
        <v>59</v>
      </c>
      <c r="N25" s="7">
        <f>VALUE(RIGHT(Workings_1!N23,Workings_1!AA23))</f>
        <v>52</v>
      </c>
      <c r="O25" s="7">
        <f>VALUE(RIGHT(Workings_1!O23,Workings_1!AB23))</f>
        <v>48</v>
      </c>
    </row>
    <row r="26" spans="2:15" x14ac:dyDescent="0.35">
      <c r="B26" s="9" t="str">
        <v>Louisville</v>
      </c>
      <c r="C26" s="3" t="str">
        <f>Data1!B23</f>
        <v>Kentucky</v>
      </c>
      <c r="D26" s="7">
        <f>VALUE(RIGHT(Workings_1!D24,Workings_1!Q24))</f>
        <v>27</v>
      </c>
      <c r="E26" s="7">
        <f>VALUE(RIGHT(Workings_1!E24,Workings_1!R24))</f>
        <v>30</v>
      </c>
      <c r="F26" s="7">
        <f>VALUE(RIGHT(Workings_1!F24,Workings_1!S24))</f>
        <v>38</v>
      </c>
      <c r="G26" s="7">
        <f>VALUE(RIGHT(Workings_1!G24,Workings_1!T24))</f>
        <v>47</v>
      </c>
      <c r="H26" s="7">
        <f>VALUE(RIGHT(Workings_1!H24,Workings_1!U24))</f>
        <v>57</v>
      </c>
      <c r="I26" s="7">
        <f>VALUE(RIGHT(Workings_1!I24,Workings_1!V24))</f>
        <v>66</v>
      </c>
      <c r="J26" s="7">
        <f>VALUE(RIGHT(Workings_1!J24,Workings_1!W24))</f>
        <v>70</v>
      </c>
      <c r="K26" s="7">
        <f>VALUE(RIGHT(Workings_1!K24,Workings_1!X24))</f>
        <v>69</v>
      </c>
      <c r="L26" s="7">
        <f>VALUE(RIGHT(Workings_1!L24,Workings_1!Y24))</f>
        <v>61</v>
      </c>
      <c r="M26" s="7">
        <f>VALUE(RIGHT(Workings_1!M24,Workings_1!Z24))</f>
        <v>49</v>
      </c>
      <c r="N26" s="7">
        <f>VALUE(RIGHT(Workings_1!N24,Workings_1!AA24))</f>
        <v>40</v>
      </c>
      <c r="O26" s="7">
        <f>VALUE(RIGHT(Workings_1!O24,Workings_1!AB24))</f>
        <v>30</v>
      </c>
    </row>
    <row r="27" spans="2:15" x14ac:dyDescent="0.35">
      <c r="B27" s="9" t="str">
        <v>Memphis</v>
      </c>
      <c r="C27" s="3" t="str">
        <f>Data1!B24</f>
        <v>Tennessee</v>
      </c>
      <c r="D27" s="7">
        <f>VALUE(RIGHT(Workings_1!D25,Workings_1!Q25))</f>
        <v>33</v>
      </c>
      <c r="E27" s="7">
        <f>VALUE(RIGHT(Workings_1!E25,Workings_1!R25))</f>
        <v>36</v>
      </c>
      <c r="F27" s="7">
        <f>VALUE(RIGHT(Workings_1!F25,Workings_1!S25))</f>
        <v>44</v>
      </c>
      <c r="G27" s="7">
        <f>VALUE(RIGHT(Workings_1!G25,Workings_1!T25))</f>
        <v>53</v>
      </c>
      <c r="H27" s="7">
        <f>VALUE(RIGHT(Workings_1!H25,Workings_1!U25))</f>
        <v>62</v>
      </c>
      <c r="I27" s="7">
        <f>VALUE(RIGHT(Workings_1!I25,Workings_1!V25))</f>
        <v>70</v>
      </c>
      <c r="J27" s="7">
        <f>VALUE(RIGHT(Workings_1!J25,Workings_1!W25))</f>
        <v>74</v>
      </c>
      <c r="K27" s="7">
        <f>VALUE(RIGHT(Workings_1!K25,Workings_1!X25))</f>
        <v>73</v>
      </c>
      <c r="L27" s="7">
        <f>VALUE(RIGHT(Workings_1!L25,Workings_1!Y25))</f>
        <v>65</v>
      </c>
      <c r="M27" s="7">
        <f>VALUE(RIGHT(Workings_1!M25,Workings_1!Z25))</f>
        <v>54</v>
      </c>
      <c r="N27" s="7">
        <f>VALUE(RIGHT(Workings_1!N25,Workings_1!AA25))</f>
        <v>44</v>
      </c>
      <c r="O27" s="7">
        <f>VALUE(RIGHT(Workings_1!O25,Workings_1!AB25))</f>
        <v>35</v>
      </c>
    </row>
    <row r="28" spans="2:15" x14ac:dyDescent="0.35">
      <c r="B28" s="9" t="str">
        <v>Miami</v>
      </c>
      <c r="C28" s="3" t="str">
        <f>Data1!B25</f>
        <v>Florida</v>
      </c>
      <c r="D28" s="7">
        <f>VALUE(RIGHT(Workings_1!D26,Workings_1!Q26))</f>
        <v>60</v>
      </c>
      <c r="E28" s="7">
        <f>VALUE(RIGHT(Workings_1!E26,Workings_1!R26))</f>
        <v>62</v>
      </c>
      <c r="F28" s="7">
        <f>VALUE(RIGHT(Workings_1!F26,Workings_1!S26))</f>
        <v>65</v>
      </c>
      <c r="G28" s="7">
        <f>VALUE(RIGHT(Workings_1!G26,Workings_1!T26))</f>
        <v>68</v>
      </c>
      <c r="H28" s="7">
        <f>VALUE(RIGHT(Workings_1!H26,Workings_1!U26))</f>
        <v>73</v>
      </c>
      <c r="I28" s="7">
        <f>VALUE(RIGHT(Workings_1!I26,Workings_1!V26))</f>
        <v>76</v>
      </c>
      <c r="J28" s="7">
        <f>VALUE(RIGHT(Workings_1!J26,Workings_1!W26))</f>
        <v>77</v>
      </c>
      <c r="K28" s="7">
        <f>VALUE(RIGHT(Workings_1!K26,Workings_1!X26))</f>
        <v>77</v>
      </c>
      <c r="L28" s="7">
        <f>VALUE(RIGHT(Workings_1!L26,Workings_1!Y26))</f>
        <v>77</v>
      </c>
      <c r="M28" s="7">
        <f>VALUE(RIGHT(Workings_1!M26,Workings_1!Z26))</f>
        <v>74</v>
      </c>
      <c r="N28" s="7">
        <f>VALUE(RIGHT(Workings_1!N26,Workings_1!AA26))</f>
        <v>68</v>
      </c>
      <c r="O28" s="7">
        <f>VALUE(RIGHT(Workings_1!O26,Workings_1!AB26))</f>
        <v>63</v>
      </c>
    </row>
    <row r="29" spans="2:15" x14ac:dyDescent="0.35">
      <c r="B29" s="9" t="str">
        <v>Milwaukee</v>
      </c>
      <c r="C29" s="3" t="str">
        <f>Data1!B26</f>
        <v>Wisconsin</v>
      </c>
      <c r="D29" s="7">
        <f>VALUE(RIGHT(Workings_1!D27,Workings_1!Q27))</f>
        <v>16</v>
      </c>
      <c r="E29" s="7">
        <f>VALUE(RIGHT(Workings_1!E27,Workings_1!R27))</f>
        <v>19</v>
      </c>
      <c r="F29" s="7">
        <f>VALUE(RIGHT(Workings_1!F27,Workings_1!S27))</f>
        <v>28</v>
      </c>
      <c r="G29" s="7">
        <f>VALUE(RIGHT(Workings_1!G27,Workings_1!T27))</f>
        <v>37</v>
      </c>
      <c r="H29" s="7">
        <f>VALUE(RIGHT(Workings_1!H27,Workings_1!U27))</f>
        <v>47</v>
      </c>
      <c r="I29" s="7">
        <f>VALUE(RIGHT(Workings_1!I27,Workings_1!V27))</f>
        <v>57</v>
      </c>
      <c r="J29" s="7">
        <f>VALUE(RIGHT(Workings_1!J27,Workings_1!W27))</f>
        <v>64</v>
      </c>
      <c r="K29" s="7">
        <f>VALUE(RIGHT(Workings_1!K27,Workings_1!X27))</f>
        <v>63</v>
      </c>
      <c r="L29" s="7">
        <f>VALUE(RIGHT(Workings_1!L27,Workings_1!Y27))</f>
        <v>55</v>
      </c>
      <c r="M29" s="7">
        <f>VALUE(RIGHT(Workings_1!M27,Workings_1!Z27))</f>
        <v>43</v>
      </c>
      <c r="N29" s="7">
        <f>VALUE(RIGHT(Workings_1!N27,Workings_1!AA27))</f>
        <v>32</v>
      </c>
      <c r="O29" s="7">
        <f>VALUE(RIGHT(Workings_1!O27,Workings_1!AB27))</f>
        <v>20</v>
      </c>
    </row>
    <row r="30" spans="2:15" x14ac:dyDescent="0.35">
      <c r="B30" s="9" t="str">
        <v>Minneapolis</v>
      </c>
      <c r="C30" s="3" t="str">
        <f>Data1!B27</f>
        <v>Minnesota</v>
      </c>
      <c r="D30" s="7">
        <f>VALUE(RIGHT(Workings_1!D28,Workings_1!Q28))</f>
        <v>8</v>
      </c>
      <c r="E30" s="7">
        <f>VALUE(RIGHT(Workings_1!E28,Workings_1!R28))</f>
        <v>13</v>
      </c>
      <c r="F30" s="7">
        <f>VALUE(RIGHT(Workings_1!F28,Workings_1!S28))</f>
        <v>24</v>
      </c>
      <c r="G30" s="7">
        <f>VALUE(RIGHT(Workings_1!G28,Workings_1!T28))</f>
        <v>37</v>
      </c>
      <c r="H30" s="7">
        <f>VALUE(RIGHT(Workings_1!H28,Workings_1!U28))</f>
        <v>49</v>
      </c>
      <c r="I30" s="7">
        <f>VALUE(RIGHT(Workings_1!I28,Workings_1!V28))</f>
        <v>59</v>
      </c>
      <c r="J30" s="7">
        <f>VALUE(RIGHT(Workings_1!J28,Workings_1!W28))</f>
        <v>64</v>
      </c>
      <c r="K30" s="7">
        <f>VALUE(RIGHT(Workings_1!K28,Workings_1!X28))</f>
        <v>62</v>
      </c>
      <c r="L30" s="7">
        <f>VALUE(RIGHT(Workings_1!L28,Workings_1!Y28))</f>
        <v>52</v>
      </c>
      <c r="M30" s="7">
        <f>VALUE(RIGHT(Workings_1!M28,Workings_1!Z28))</f>
        <v>40</v>
      </c>
      <c r="N30" s="7">
        <f>VALUE(RIGHT(Workings_1!N28,Workings_1!AA28))</f>
        <v>26</v>
      </c>
      <c r="O30" s="7">
        <f>VALUE(RIGHT(Workings_1!O28,Workings_1!AB28))</f>
        <v>12</v>
      </c>
    </row>
    <row r="31" spans="2:15" x14ac:dyDescent="0.35">
      <c r="B31" s="9" t="str">
        <v>Nashville</v>
      </c>
      <c r="C31" s="3" t="str">
        <f>Data1!B28</f>
        <v>Tennessee</v>
      </c>
      <c r="D31" s="7">
        <f>VALUE(RIGHT(Workings_1!D29,Workings_1!Q29))</f>
        <v>28</v>
      </c>
      <c r="E31" s="7">
        <f>VALUE(RIGHT(Workings_1!E29,Workings_1!R29))</f>
        <v>32</v>
      </c>
      <c r="F31" s="7">
        <f>VALUE(RIGHT(Workings_1!F29,Workings_1!S29))</f>
        <v>39</v>
      </c>
      <c r="G31" s="7">
        <f>VALUE(RIGHT(Workings_1!G29,Workings_1!T29))</f>
        <v>48</v>
      </c>
      <c r="H31" s="7">
        <f>VALUE(RIGHT(Workings_1!H29,Workings_1!U29))</f>
        <v>57</v>
      </c>
      <c r="I31" s="7">
        <f>VALUE(RIGHT(Workings_1!I29,Workings_1!V29))</f>
        <v>65</v>
      </c>
      <c r="J31" s="7">
        <f>VALUE(RIGHT(Workings_1!J29,Workings_1!W29))</f>
        <v>70</v>
      </c>
      <c r="K31" s="7">
        <f>VALUE(RIGHT(Workings_1!K29,Workings_1!X29))</f>
        <v>68</v>
      </c>
      <c r="L31" s="7">
        <f>VALUE(RIGHT(Workings_1!L29,Workings_1!Y29))</f>
        <v>61</v>
      </c>
      <c r="M31" s="7">
        <f>VALUE(RIGHT(Workings_1!M29,Workings_1!Z29))</f>
        <v>49</v>
      </c>
      <c r="N31" s="7">
        <f>VALUE(RIGHT(Workings_1!N29,Workings_1!AA29))</f>
        <v>39</v>
      </c>
      <c r="O31" s="7">
        <f>VALUE(RIGHT(Workings_1!O29,Workings_1!AB29))</f>
        <v>31</v>
      </c>
    </row>
    <row r="32" spans="2:15" x14ac:dyDescent="0.35">
      <c r="B32" s="9" t="str">
        <v>New Orleans</v>
      </c>
      <c r="C32" s="3" t="str">
        <f>Data1!B29</f>
        <v>Louisiana</v>
      </c>
      <c r="D32" s="7">
        <f>VALUE(RIGHT(Workings_1!D30,Workings_1!Q30))</f>
        <v>45</v>
      </c>
      <c r="E32" s="7">
        <f>VALUE(RIGHT(Workings_1!E30,Workings_1!R30))</f>
        <v>48</v>
      </c>
      <c r="F32" s="7">
        <f>VALUE(RIGHT(Workings_1!F30,Workings_1!S30))</f>
        <v>54</v>
      </c>
      <c r="G32" s="7">
        <f>VALUE(RIGHT(Workings_1!G30,Workings_1!T30))</f>
        <v>60</v>
      </c>
      <c r="H32" s="7">
        <f>VALUE(RIGHT(Workings_1!H30,Workings_1!U30))</f>
        <v>68</v>
      </c>
      <c r="I32" s="7">
        <f>VALUE(RIGHT(Workings_1!I30,Workings_1!V30))</f>
        <v>74</v>
      </c>
      <c r="J32" s="7">
        <f>VALUE(RIGHT(Workings_1!J30,Workings_1!W30))</f>
        <v>75</v>
      </c>
      <c r="K32" s="7">
        <f>VALUE(RIGHT(Workings_1!K30,Workings_1!X30))</f>
        <v>75</v>
      </c>
      <c r="L32" s="7">
        <f>VALUE(RIGHT(Workings_1!L30,Workings_1!Y30))</f>
        <v>72</v>
      </c>
      <c r="M32" s="7">
        <f>VALUE(RIGHT(Workings_1!M30,Workings_1!Z30))</f>
        <v>63</v>
      </c>
      <c r="N32" s="7">
        <f>VALUE(RIGHT(Workings_1!N30,Workings_1!AA30))</f>
        <v>54</v>
      </c>
      <c r="O32" s="7">
        <f>VALUE(RIGHT(Workings_1!O30,Workings_1!AB30))</f>
        <v>47</v>
      </c>
    </row>
    <row r="33" spans="2:15" x14ac:dyDescent="0.35">
      <c r="B33" s="9" t="str">
        <v>New York</v>
      </c>
      <c r="C33" s="3" t="str">
        <f>Data1!B30</f>
        <v>New York</v>
      </c>
      <c r="D33" s="7">
        <f>VALUE(RIGHT(Workings_1!D31,Workings_1!Q31))</f>
        <v>27</v>
      </c>
      <c r="E33" s="7">
        <f>VALUE(RIGHT(Workings_1!E31,Workings_1!R31))</f>
        <v>29</v>
      </c>
      <c r="F33" s="7">
        <f>VALUE(RIGHT(Workings_1!F31,Workings_1!S31))</f>
        <v>35</v>
      </c>
      <c r="G33" s="7">
        <f>VALUE(RIGHT(Workings_1!G31,Workings_1!T31))</f>
        <v>45</v>
      </c>
      <c r="H33" s="7">
        <f>VALUE(RIGHT(Workings_1!H31,Workings_1!U31))</f>
        <v>54</v>
      </c>
      <c r="I33" s="7">
        <f>VALUE(RIGHT(Workings_1!I31,Workings_1!V31))</f>
        <v>64</v>
      </c>
      <c r="J33" s="7">
        <f>VALUE(RIGHT(Workings_1!J31,Workings_1!W31))</f>
        <v>69</v>
      </c>
      <c r="K33" s="7">
        <f>VALUE(RIGHT(Workings_1!K31,Workings_1!X31))</f>
        <v>68</v>
      </c>
      <c r="L33" s="7">
        <f>VALUE(RIGHT(Workings_1!L31,Workings_1!Y31))</f>
        <v>61</v>
      </c>
      <c r="M33" s="7">
        <f>VALUE(RIGHT(Workings_1!M31,Workings_1!Z31))</f>
        <v>50</v>
      </c>
      <c r="N33" s="7">
        <f>VALUE(RIGHT(Workings_1!N31,Workings_1!AA31))</f>
        <v>42</v>
      </c>
      <c r="O33" s="7">
        <f>VALUE(RIGHT(Workings_1!O31,Workings_1!AB31))</f>
        <v>32</v>
      </c>
    </row>
    <row r="34" spans="2:15" x14ac:dyDescent="0.35">
      <c r="B34" s="9" t="str">
        <v>Oklahoma City</v>
      </c>
      <c r="C34" s="3" t="str">
        <f>Data1!B31</f>
        <v>Oklahoma</v>
      </c>
      <c r="D34" s="7">
        <f>VALUE(RIGHT(Workings_1!D32,Workings_1!Q32))</f>
        <v>29</v>
      </c>
      <c r="E34" s="7">
        <f>VALUE(RIGHT(Workings_1!E32,Workings_1!R32))</f>
        <v>33</v>
      </c>
      <c r="F34" s="7">
        <f>VALUE(RIGHT(Workings_1!F32,Workings_1!S32))</f>
        <v>41</v>
      </c>
      <c r="G34" s="7">
        <f>VALUE(RIGHT(Workings_1!G32,Workings_1!T32))</f>
        <v>50</v>
      </c>
      <c r="H34" s="7">
        <f>VALUE(RIGHT(Workings_1!H32,Workings_1!U32))</f>
        <v>60</v>
      </c>
      <c r="I34" s="7">
        <f>VALUE(RIGHT(Workings_1!I32,Workings_1!V32))</f>
        <v>68</v>
      </c>
      <c r="J34" s="7">
        <f>VALUE(RIGHT(Workings_1!J32,Workings_1!W32))</f>
        <v>72</v>
      </c>
      <c r="K34" s="7">
        <f>VALUE(RIGHT(Workings_1!K32,Workings_1!X32))</f>
        <v>71</v>
      </c>
      <c r="L34" s="7">
        <f>VALUE(RIGHT(Workings_1!L32,Workings_1!Y32))</f>
        <v>63</v>
      </c>
      <c r="M34" s="7">
        <f>VALUE(RIGHT(Workings_1!M32,Workings_1!Z32))</f>
        <v>52</v>
      </c>
      <c r="N34" s="7">
        <f>VALUE(RIGHT(Workings_1!N32,Workings_1!AA32))</f>
        <v>40</v>
      </c>
      <c r="O34" s="7">
        <f>VALUE(RIGHT(Workings_1!O32,Workings_1!AB32))</f>
        <v>31</v>
      </c>
    </row>
    <row r="35" spans="2:15" x14ac:dyDescent="0.35">
      <c r="B35" s="9" t="str">
        <v>Orlando</v>
      </c>
      <c r="C35" s="3" t="str">
        <f>Data1!B32</f>
        <v>Florida</v>
      </c>
      <c r="D35" s="7">
        <f>VALUE(RIGHT(Workings_1!D33,Workings_1!Q33))</f>
        <v>49</v>
      </c>
      <c r="E35" s="7">
        <f>VALUE(RIGHT(Workings_1!E33,Workings_1!R33))</f>
        <v>52</v>
      </c>
      <c r="F35" s="7">
        <f>VALUE(RIGHT(Workings_1!F33,Workings_1!S33))</f>
        <v>56</v>
      </c>
      <c r="G35" s="7">
        <f>VALUE(RIGHT(Workings_1!G33,Workings_1!T33))</f>
        <v>60</v>
      </c>
      <c r="H35" s="7">
        <f>VALUE(RIGHT(Workings_1!H33,Workings_1!U33))</f>
        <v>66</v>
      </c>
      <c r="I35" s="7">
        <f>VALUE(RIGHT(Workings_1!I33,Workings_1!V33))</f>
        <v>72</v>
      </c>
      <c r="J35" s="7">
        <f>VALUE(RIGHT(Workings_1!J33,Workings_1!W33))</f>
        <v>74</v>
      </c>
      <c r="K35" s="7">
        <f>VALUE(RIGHT(Workings_1!K33,Workings_1!X33))</f>
        <v>74</v>
      </c>
      <c r="L35" s="7">
        <f>VALUE(RIGHT(Workings_1!L33,Workings_1!Y33))</f>
        <v>73</v>
      </c>
      <c r="M35" s="7">
        <f>VALUE(RIGHT(Workings_1!M33,Workings_1!Z33))</f>
        <v>66</v>
      </c>
      <c r="N35" s="7">
        <f>VALUE(RIGHT(Workings_1!N33,Workings_1!AA33))</f>
        <v>59</v>
      </c>
      <c r="O35" s="7">
        <f>VALUE(RIGHT(Workings_1!O33,Workings_1!AB33))</f>
        <v>52</v>
      </c>
    </row>
    <row r="36" spans="2:15" x14ac:dyDescent="0.35">
      <c r="B36" s="9" t="str">
        <v>Philadelphia</v>
      </c>
      <c r="C36" s="3" t="str">
        <f>Data1!B33</f>
        <v>Pennsylvania</v>
      </c>
      <c r="D36" s="7">
        <f>VALUE(RIGHT(Workings_1!D34,Workings_1!Q34))</f>
        <v>26</v>
      </c>
      <c r="E36" s="7">
        <f>VALUE(RIGHT(Workings_1!E34,Workings_1!R34))</f>
        <v>28</v>
      </c>
      <c r="F36" s="7">
        <f>VALUE(RIGHT(Workings_1!F34,Workings_1!S34))</f>
        <v>34</v>
      </c>
      <c r="G36" s="7">
        <f>VALUE(RIGHT(Workings_1!G34,Workings_1!T34))</f>
        <v>44</v>
      </c>
      <c r="H36" s="7">
        <f>VALUE(RIGHT(Workings_1!H34,Workings_1!U34))</f>
        <v>54</v>
      </c>
      <c r="I36" s="7">
        <f>VALUE(RIGHT(Workings_1!I34,Workings_1!V34))</f>
        <v>64</v>
      </c>
      <c r="J36" s="7">
        <f>VALUE(RIGHT(Workings_1!J34,Workings_1!W34))</f>
        <v>69</v>
      </c>
      <c r="K36" s="7">
        <f>VALUE(RIGHT(Workings_1!K34,Workings_1!X34))</f>
        <v>68</v>
      </c>
      <c r="L36" s="7">
        <f>VALUE(RIGHT(Workings_1!L34,Workings_1!Y34))</f>
        <v>60</v>
      </c>
      <c r="M36" s="7">
        <f>VALUE(RIGHT(Workings_1!M34,Workings_1!Z34))</f>
        <v>48</v>
      </c>
      <c r="N36" s="7">
        <f>VALUE(RIGHT(Workings_1!N34,Workings_1!AA34))</f>
        <v>39</v>
      </c>
      <c r="O36" s="7">
        <f>VALUE(RIGHT(Workings_1!O34,Workings_1!AB34))</f>
        <v>30</v>
      </c>
    </row>
    <row r="37" spans="2:15" x14ac:dyDescent="0.35">
      <c r="B37" s="9" t="str">
        <v>Phoenix</v>
      </c>
      <c r="C37" s="3" t="str">
        <f>Data1!B34</f>
        <v>Arizona</v>
      </c>
      <c r="D37" s="7">
        <f>VALUE(RIGHT(Workings_1!D35,Workings_1!Q35))</f>
        <v>46</v>
      </c>
      <c r="E37" s="7">
        <f>VALUE(RIGHT(Workings_1!E35,Workings_1!R35))</f>
        <v>49</v>
      </c>
      <c r="F37" s="7">
        <f>VALUE(RIGHT(Workings_1!F35,Workings_1!S35))</f>
        <v>54</v>
      </c>
      <c r="G37" s="7">
        <f>VALUE(RIGHT(Workings_1!G35,Workings_1!T35))</f>
        <v>60</v>
      </c>
      <c r="H37" s="7">
        <f>VALUE(RIGHT(Workings_1!H35,Workings_1!U35))</f>
        <v>69</v>
      </c>
      <c r="I37" s="7">
        <f>VALUE(RIGHT(Workings_1!I35,Workings_1!V35))</f>
        <v>77</v>
      </c>
      <c r="J37" s="7">
        <f>VALUE(RIGHT(Workings_1!J35,Workings_1!W35))</f>
        <v>83</v>
      </c>
      <c r="K37" s="7">
        <f>VALUE(RIGHT(Workings_1!K35,Workings_1!X35))</f>
        <v>82</v>
      </c>
      <c r="L37" s="7">
        <f>VALUE(RIGHT(Workings_1!L35,Workings_1!Y35))</f>
        <v>75</v>
      </c>
      <c r="M37" s="7">
        <f>VALUE(RIGHT(Workings_1!M35,Workings_1!Z35))</f>
        <v>64</v>
      </c>
      <c r="N37" s="7">
        <f>VALUE(RIGHT(Workings_1!N35,Workings_1!AA35))</f>
        <v>52</v>
      </c>
      <c r="O37" s="7">
        <f>VALUE(RIGHT(Workings_1!O35,Workings_1!AB35))</f>
        <v>45</v>
      </c>
    </row>
    <row r="38" spans="2:15" x14ac:dyDescent="0.35">
      <c r="B38" s="9" t="str">
        <v>Pittsburgh</v>
      </c>
      <c r="C38" s="3" t="str">
        <f>Data1!B35</f>
        <v>Pennsylvania</v>
      </c>
      <c r="D38" s="7">
        <f>VALUE(RIGHT(Workings_1!D36,Workings_1!Q36))</f>
        <v>21</v>
      </c>
      <c r="E38" s="7">
        <f>VALUE(RIGHT(Workings_1!E36,Workings_1!R36))</f>
        <v>23</v>
      </c>
      <c r="F38" s="7">
        <f>VALUE(RIGHT(Workings_1!F36,Workings_1!S36))</f>
        <v>30</v>
      </c>
      <c r="G38" s="7">
        <f>VALUE(RIGHT(Workings_1!G36,Workings_1!T36))</f>
        <v>40</v>
      </c>
      <c r="H38" s="7">
        <f>VALUE(RIGHT(Workings_1!H36,Workings_1!U36))</f>
        <v>49</v>
      </c>
      <c r="I38" s="7">
        <f>VALUE(RIGHT(Workings_1!I36,Workings_1!V36))</f>
        <v>58</v>
      </c>
      <c r="J38" s="7">
        <f>VALUE(RIGHT(Workings_1!J36,Workings_1!W36))</f>
        <v>63</v>
      </c>
      <c r="K38" s="7">
        <f>VALUE(RIGHT(Workings_1!K36,Workings_1!X36))</f>
        <v>62</v>
      </c>
      <c r="L38" s="7">
        <f>VALUE(RIGHT(Workings_1!L36,Workings_1!Y36))</f>
        <v>54</v>
      </c>
      <c r="M38" s="7">
        <f>VALUE(RIGHT(Workings_1!M36,Workings_1!Z36))</f>
        <v>43</v>
      </c>
      <c r="N38" s="7">
        <f>VALUE(RIGHT(Workings_1!N36,Workings_1!AA36))</f>
        <v>35</v>
      </c>
      <c r="O38" s="7">
        <f>VALUE(RIGHT(Workings_1!O36,Workings_1!AB36))</f>
        <v>25</v>
      </c>
    </row>
    <row r="39" spans="2:15" x14ac:dyDescent="0.35">
      <c r="B39" s="9" t="str">
        <v>Portland</v>
      </c>
      <c r="C39" s="3" t="str">
        <f>Data1!B36</f>
        <v>Oregon</v>
      </c>
      <c r="D39" s="7">
        <f>VALUE(RIGHT(Workings_1!D37,Workings_1!Q37))</f>
        <v>36</v>
      </c>
      <c r="E39" s="7">
        <f>VALUE(RIGHT(Workings_1!E37,Workings_1!R37))</f>
        <v>37</v>
      </c>
      <c r="F39" s="7">
        <f>VALUE(RIGHT(Workings_1!F37,Workings_1!S37))</f>
        <v>39</v>
      </c>
      <c r="G39" s="7">
        <f>VALUE(RIGHT(Workings_1!G37,Workings_1!T37))</f>
        <v>43</v>
      </c>
      <c r="H39" s="7">
        <f>VALUE(RIGHT(Workings_1!H37,Workings_1!U37))</f>
        <v>48</v>
      </c>
      <c r="I39" s="7">
        <f>VALUE(RIGHT(Workings_1!I37,Workings_1!V37))</f>
        <v>52</v>
      </c>
      <c r="J39" s="7">
        <f>VALUE(RIGHT(Workings_1!J37,Workings_1!W37))</f>
        <v>56</v>
      </c>
      <c r="K39" s="7">
        <f>VALUE(RIGHT(Workings_1!K37,Workings_1!X37))</f>
        <v>57</v>
      </c>
      <c r="L39" s="7">
        <f>VALUE(RIGHT(Workings_1!L37,Workings_1!Y37))</f>
        <v>52</v>
      </c>
      <c r="M39" s="7">
        <f>VALUE(RIGHT(Workings_1!M37,Workings_1!Z37))</f>
        <v>46</v>
      </c>
      <c r="N39" s="7">
        <f>VALUE(RIGHT(Workings_1!N37,Workings_1!AA37))</f>
        <v>41</v>
      </c>
      <c r="O39" s="7">
        <f>VALUE(RIGHT(Workings_1!O37,Workings_1!AB37))</f>
        <v>35</v>
      </c>
    </row>
    <row r="40" spans="2:15" x14ac:dyDescent="0.35">
      <c r="B40" s="9" t="str">
        <v>Providence</v>
      </c>
      <c r="C40" s="3" t="str">
        <f>Data1!B37</f>
        <v>Rhode Island</v>
      </c>
      <c r="D40" s="7">
        <f>VALUE(RIGHT(Workings_1!D38,Workings_1!Q38))</f>
        <v>21</v>
      </c>
      <c r="E40" s="7">
        <f>VALUE(RIGHT(Workings_1!E38,Workings_1!R38))</f>
        <v>24</v>
      </c>
      <c r="F40" s="7">
        <f>VALUE(RIGHT(Workings_1!F38,Workings_1!S38))</f>
        <v>30</v>
      </c>
      <c r="G40" s="7">
        <f>VALUE(RIGHT(Workings_1!G38,Workings_1!T38))</f>
        <v>40</v>
      </c>
      <c r="H40" s="7">
        <f>VALUE(RIGHT(Workings_1!H38,Workings_1!U38))</f>
        <v>49</v>
      </c>
      <c r="I40" s="7">
        <f>VALUE(RIGHT(Workings_1!I38,Workings_1!V38))</f>
        <v>58</v>
      </c>
      <c r="J40" s="7">
        <f>VALUE(RIGHT(Workings_1!J38,Workings_1!W38))</f>
        <v>64</v>
      </c>
      <c r="K40" s="7">
        <f>VALUE(RIGHT(Workings_1!K38,Workings_1!X38))</f>
        <v>63</v>
      </c>
      <c r="L40" s="7">
        <f>VALUE(RIGHT(Workings_1!L38,Workings_1!Y38))</f>
        <v>55</v>
      </c>
      <c r="M40" s="7">
        <f>VALUE(RIGHT(Workings_1!M38,Workings_1!Z38))</f>
        <v>44</v>
      </c>
      <c r="N40" s="7">
        <f>VALUE(RIGHT(Workings_1!N38,Workings_1!AA38))</f>
        <v>36</v>
      </c>
      <c r="O40" s="7">
        <f>VALUE(RIGHT(Workings_1!O38,Workings_1!AB38))</f>
        <v>26</v>
      </c>
    </row>
    <row r="41" spans="2:15" x14ac:dyDescent="0.35">
      <c r="B41" s="9" t="str">
        <v>Raleigh</v>
      </c>
      <c r="C41" s="3" t="str">
        <f>Data1!B38</f>
        <v>North Carolina</v>
      </c>
      <c r="D41" s="7">
        <f>VALUE(RIGHT(Workings_1!D39,Workings_1!Q39))</f>
        <v>30</v>
      </c>
      <c r="E41" s="7">
        <f>VALUE(RIGHT(Workings_1!E39,Workings_1!R39))</f>
        <v>32</v>
      </c>
      <c r="F41" s="7">
        <f>VALUE(RIGHT(Workings_1!F39,Workings_1!S39))</f>
        <v>39</v>
      </c>
      <c r="G41" s="7">
        <f>VALUE(RIGHT(Workings_1!G39,Workings_1!T39))</f>
        <v>48</v>
      </c>
      <c r="H41" s="7">
        <f>VALUE(RIGHT(Workings_1!H39,Workings_1!U39))</f>
        <v>57</v>
      </c>
      <c r="I41" s="7">
        <f>VALUE(RIGHT(Workings_1!I39,Workings_1!V39))</f>
        <v>66</v>
      </c>
      <c r="J41" s="7">
        <f>VALUE(RIGHT(Workings_1!J39,Workings_1!W39))</f>
        <v>69</v>
      </c>
      <c r="K41" s="7">
        <f>VALUE(RIGHT(Workings_1!K39,Workings_1!X39))</f>
        <v>68</v>
      </c>
      <c r="L41" s="7">
        <f>VALUE(RIGHT(Workings_1!L39,Workings_1!Y39))</f>
        <v>61</v>
      </c>
      <c r="M41" s="7">
        <f>VALUE(RIGHT(Workings_1!M39,Workings_1!Z39))</f>
        <v>50</v>
      </c>
      <c r="N41" s="7">
        <f>VALUE(RIGHT(Workings_1!N39,Workings_1!AA39))</f>
        <v>41</v>
      </c>
      <c r="O41" s="7">
        <f>VALUE(RIGHT(Workings_1!O39,Workings_1!AB39))</f>
        <v>33</v>
      </c>
    </row>
    <row r="42" spans="2:15" x14ac:dyDescent="0.35">
      <c r="B42" s="9" t="str">
        <v>Richmond</v>
      </c>
      <c r="C42" s="3" t="str">
        <f>Data1!B39</f>
        <v>Virginia</v>
      </c>
      <c r="D42" s="7">
        <f>VALUE(RIGHT(Workings_1!D40,Workings_1!Q40))</f>
        <v>28</v>
      </c>
      <c r="E42" s="7">
        <f>VALUE(RIGHT(Workings_1!E40,Workings_1!R40))</f>
        <v>31</v>
      </c>
      <c r="F42" s="7">
        <f>VALUE(RIGHT(Workings_1!F40,Workings_1!S40))</f>
        <v>37</v>
      </c>
      <c r="G42" s="7">
        <f>VALUE(RIGHT(Workings_1!G40,Workings_1!T40))</f>
        <v>46</v>
      </c>
      <c r="H42" s="7">
        <f>VALUE(RIGHT(Workings_1!H40,Workings_1!U40))</f>
        <v>55</v>
      </c>
      <c r="I42" s="7">
        <f>VALUE(RIGHT(Workings_1!I40,Workings_1!V40))</f>
        <v>65</v>
      </c>
      <c r="J42" s="7">
        <f>VALUE(RIGHT(Workings_1!J40,Workings_1!W40))</f>
        <v>69</v>
      </c>
      <c r="K42" s="7">
        <f>VALUE(RIGHT(Workings_1!K40,Workings_1!X40))</f>
        <v>67</v>
      </c>
      <c r="L42" s="7">
        <f>VALUE(RIGHT(Workings_1!L40,Workings_1!Y40))</f>
        <v>60</v>
      </c>
      <c r="M42" s="7">
        <f>VALUE(RIGHT(Workings_1!M40,Workings_1!Z40))</f>
        <v>48</v>
      </c>
      <c r="N42" s="7">
        <f>VALUE(RIGHT(Workings_1!N40,Workings_1!AA40))</f>
        <v>39</v>
      </c>
      <c r="O42" s="7">
        <f>VALUE(RIGHT(Workings_1!O40,Workings_1!AB40))</f>
        <v>31</v>
      </c>
    </row>
    <row r="43" spans="2:15" x14ac:dyDescent="0.35">
      <c r="B43" s="9" t="str">
        <v>Riverside</v>
      </c>
      <c r="C43" s="3" t="str">
        <f>Data1!B40</f>
        <v>California</v>
      </c>
      <c r="D43" s="7">
        <f>VALUE(RIGHT(Workings_1!D41,Workings_1!Q41))</f>
        <v>43</v>
      </c>
      <c r="E43" s="7">
        <f>VALUE(RIGHT(Workings_1!E41,Workings_1!R41))</f>
        <v>45</v>
      </c>
      <c r="F43" s="7">
        <f>VALUE(RIGHT(Workings_1!F41,Workings_1!S41))</f>
        <v>46</v>
      </c>
      <c r="G43" s="7">
        <f>VALUE(RIGHT(Workings_1!G41,Workings_1!T41))</f>
        <v>50</v>
      </c>
      <c r="H43" s="7">
        <f>VALUE(RIGHT(Workings_1!H41,Workings_1!U41))</f>
        <v>55</v>
      </c>
      <c r="I43" s="7">
        <f>VALUE(RIGHT(Workings_1!I41,Workings_1!V41))</f>
        <v>59</v>
      </c>
      <c r="J43" s="7">
        <f>VALUE(RIGHT(Workings_1!J41,Workings_1!W41))</f>
        <v>64</v>
      </c>
      <c r="K43" s="7">
        <f>VALUE(RIGHT(Workings_1!K41,Workings_1!X41))</f>
        <v>65</v>
      </c>
      <c r="L43" s="7">
        <f>VALUE(RIGHT(Workings_1!L41,Workings_1!Y41))</f>
        <v>61</v>
      </c>
      <c r="M43" s="7">
        <f>VALUE(RIGHT(Workings_1!M41,Workings_1!Z41))</f>
        <v>55</v>
      </c>
      <c r="N43" s="7">
        <f>VALUE(RIGHT(Workings_1!N41,Workings_1!AA41))</f>
        <v>47</v>
      </c>
      <c r="O43" s="7">
        <f>VALUE(RIGHT(Workings_1!O41,Workings_1!AB41))</f>
        <v>42</v>
      </c>
    </row>
    <row r="44" spans="2:15" x14ac:dyDescent="0.35">
      <c r="B44" s="9" t="str">
        <v>Rochester</v>
      </c>
      <c r="C44" s="3" t="str">
        <f>Data1!B41</f>
        <v>New York</v>
      </c>
      <c r="D44" s="7">
        <f>VALUE(RIGHT(Workings_1!D42,Workings_1!Q42))</f>
        <v>18</v>
      </c>
      <c r="E44" s="7">
        <f>VALUE(RIGHT(Workings_1!E42,Workings_1!R42))</f>
        <v>19</v>
      </c>
      <c r="F44" s="7">
        <f>VALUE(RIGHT(Workings_1!F42,Workings_1!S42))</f>
        <v>26</v>
      </c>
      <c r="G44" s="7">
        <f>VALUE(RIGHT(Workings_1!G42,Workings_1!T42))</f>
        <v>37</v>
      </c>
      <c r="H44" s="7">
        <f>VALUE(RIGHT(Workings_1!H42,Workings_1!U42))</f>
        <v>46</v>
      </c>
      <c r="I44" s="7">
        <f>VALUE(RIGHT(Workings_1!I42,Workings_1!V42))</f>
        <v>56</v>
      </c>
      <c r="J44" s="7">
        <f>VALUE(RIGHT(Workings_1!J42,Workings_1!W42))</f>
        <v>61</v>
      </c>
      <c r="K44" s="7">
        <f>VALUE(RIGHT(Workings_1!K42,Workings_1!X42))</f>
        <v>60</v>
      </c>
      <c r="L44" s="7">
        <f>VALUE(RIGHT(Workings_1!L42,Workings_1!Y42))</f>
        <v>52</v>
      </c>
      <c r="M44" s="7">
        <f>VALUE(RIGHT(Workings_1!M42,Workings_1!Z42))</f>
        <v>42</v>
      </c>
      <c r="N44" s="7">
        <f>VALUE(RIGHT(Workings_1!N42,Workings_1!AA42))</f>
        <v>33</v>
      </c>
      <c r="O44" s="7">
        <f>VALUE(RIGHT(Workings_1!O42,Workings_1!AB42))</f>
        <v>24</v>
      </c>
    </row>
    <row r="45" spans="2:15" x14ac:dyDescent="0.35">
      <c r="B45" s="9" t="str">
        <v>Sacramento</v>
      </c>
      <c r="C45" s="3" t="str">
        <f>Data1!B42</f>
        <v>California</v>
      </c>
      <c r="D45" s="7">
        <f>VALUE(RIGHT(Workings_1!D43,Workings_1!Q43))</f>
        <v>39</v>
      </c>
      <c r="E45" s="7">
        <f>VALUE(RIGHT(Workings_1!E43,Workings_1!R43))</f>
        <v>41</v>
      </c>
      <c r="F45" s="7">
        <f>VALUE(RIGHT(Workings_1!F43,Workings_1!S43))</f>
        <v>44</v>
      </c>
      <c r="G45" s="7">
        <f>VALUE(RIGHT(Workings_1!G43,Workings_1!T43))</f>
        <v>46</v>
      </c>
      <c r="H45" s="7">
        <f>VALUE(RIGHT(Workings_1!H43,Workings_1!U43))</f>
        <v>51</v>
      </c>
      <c r="I45" s="7">
        <f>VALUE(RIGHT(Workings_1!I43,Workings_1!V43))</f>
        <v>56</v>
      </c>
      <c r="J45" s="7">
        <f>VALUE(RIGHT(Workings_1!J43,Workings_1!W43))</f>
        <v>58</v>
      </c>
      <c r="K45" s="7">
        <f>VALUE(RIGHT(Workings_1!K43,Workings_1!X43))</f>
        <v>58</v>
      </c>
      <c r="L45" s="7">
        <f>VALUE(RIGHT(Workings_1!L43,Workings_1!Y43))</f>
        <v>56</v>
      </c>
      <c r="M45" s="7">
        <f>VALUE(RIGHT(Workings_1!M43,Workings_1!Z43))</f>
        <v>50</v>
      </c>
      <c r="N45" s="7">
        <f>VALUE(RIGHT(Workings_1!N43,Workings_1!AA43))</f>
        <v>43</v>
      </c>
      <c r="O45" s="7">
        <f>VALUE(RIGHT(Workings_1!O43,Workings_1!AB43))</f>
        <v>38</v>
      </c>
    </row>
    <row r="46" spans="2:15" x14ac:dyDescent="0.35">
      <c r="B46" s="9" t="str">
        <v>Salt Lake City</v>
      </c>
      <c r="C46" s="3" t="str">
        <f>Data1!B43</f>
        <v>Utah</v>
      </c>
      <c r="D46" s="7">
        <f>VALUE(RIGHT(Workings_1!D44,Workings_1!Q44))</f>
        <v>22</v>
      </c>
      <c r="E46" s="7">
        <f>VALUE(RIGHT(Workings_1!E44,Workings_1!R44))</f>
        <v>25</v>
      </c>
      <c r="F46" s="7">
        <f>VALUE(RIGHT(Workings_1!F44,Workings_1!S44))</f>
        <v>34</v>
      </c>
      <c r="G46" s="7">
        <f>VALUE(RIGHT(Workings_1!G44,Workings_1!T44))</f>
        <v>40</v>
      </c>
      <c r="H46" s="7">
        <f>VALUE(RIGHT(Workings_1!H44,Workings_1!U44))</f>
        <v>48</v>
      </c>
      <c r="I46" s="7">
        <f>VALUE(RIGHT(Workings_1!I44,Workings_1!V44))</f>
        <v>56</v>
      </c>
      <c r="J46" s="7">
        <f>VALUE(RIGHT(Workings_1!J44,Workings_1!W44))</f>
        <v>65</v>
      </c>
      <c r="K46" s="7">
        <f>VALUE(RIGHT(Workings_1!K44,Workings_1!X44))</f>
        <v>63</v>
      </c>
      <c r="L46" s="7">
        <f>VALUE(RIGHT(Workings_1!L44,Workings_1!Y44))</f>
        <v>53</v>
      </c>
      <c r="M46" s="7">
        <f>VALUE(RIGHT(Workings_1!M44,Workings_1!Z44))</f>
        <v>41</v>
      </c>
      <c r="N46" s="7">
        <f>VALUE(RIGHT(Workings_1!N44,Workings_1!AA44))</f>
        <v>31</v>
      </c>
      <c r="O46" s="7">
        <f>VALUE(RIGHT(Workings_1!O44,Workings_1!AB44))</f>
        <v>23</v>
      </c>
    </row>
    <row r="47" spans="2:15" x14ac:dyDescent="0.35">
      <c r="B47" s="9" t="str">
        <v>San Antonio</v>
      </c>
      <c r="C47" s="3" t="str">
        <f>Data1!B44</f>
        <v>Texas</v>
      </c>
      <c r="D47" s="7">
        <f>VALUE(RIGHT(Workings_1!D45,Workings_1!Q45))</f>
        <v>41</v>
      </c>
      <c r="E47" s="7">
        <f>VALUE(RIGHT(Workings_1!E45,Workings_1!R45))</f>
        <v>44</v>
      </c>
      <c r="F47" s="7">
        <f>VALUE(RIGHT(Workings_1!F45,Workings_1!S45))</f>
        <v>51</v>
      </c>
      <c r="G47" s="7">
        <f>VALUE(RIGHT(Workings_1!G45,Workings_1!T45))</f>
        <v>58</v>
      </c>
      <c r="H47" s="7">
        <f>VALUE(RIGHT(Workings_1!H45,Workings_1!U45))</f>
        <v>67</v>
      </c>
      <c r="I47" s="7">
        <f>VALUE(RIGHT(Workings_1!I45,Workings_1!V45))</f>
        <v>73</v>
      </c>
      <c r="J47" s="7">
        <f>VALUE(RIGHT(Workings_1!J45,Workings_1!W45))</f>
        <v>75</v>
      </c>
      <c r="K47" s="7">
        <f>VALUE(RIGHT(Workings_1!K45,Workings_1!X45))</f>
        <v>75</v>
      </c>
      <c r="L47" s="7">
        <f>VALUE(RIGHT(Workings_1!L45,Workings_1!Y45))</f>
        <v>69</v>
      </c>
      <c r="M47" s="7">
        <f>VALUE(RIGHT(Workings_1!M45,Workings_1!Z45))</f>
        <v>60</v>
      </c>
      <c r="N47" s="7">
        <f>VALUE(RIGHT(Workings_1!N45,Workings_1!AA45))</f>
        <v>50</v>
      </c>
      <c r="O47" s="7">
        <f>VALUE(RIGHT(Workings_1!O45,Workings_1!AB45))</f>
        <v>42</v>
      </c>
    </row>
    <row r="48" spans="2:15" x14ac:dyDescent="0.35">
      <c r="B48" s="9" t="str">
        <v>San Diego</v>
      </c>
      <c r="C48" s="3" t="str">
        <f>Data1!B45</f>
        <v>California</v>
      </c>
      <c r="D48" s="7">
        <f>VALUE(RIGHT(Workings_1!D46,Workings_1!Q46))</f>
        <v>49</v>
      </c>
      <c r="E48" s="7">
        <f>VALUE(RIGHT(Workings_1!E46,Workings_1!R46))</f>
        <v>51</v>
      </c>
      <c r="F48" s="7">
        <f>VALUE(RIGHT(Workings_1!F46,Workings_1!S46))</f>
        <v>53</v>
      </c>
      <c r="G48" s="7">
        <f>VALUE(RIGHT(Workings_1!G46,Workings_1!T46))</f>
        <v>56</v>
      </c>
      <c r="H48" s="7">
        <f>VALUE(RIGHT(Workings_1!H46,Workings_1!U46))</f>
        <v>59</v>
      </c>
      <c r="I48" s="7">
        <f>VALUE(RIGHT(Workings_1!I46,Workings_1!V46))</f>
        <v>62</v>
      </c>
      <c r="J48" s="7">
        <f>VALUE(RIGHT(Workings_1!J46,Workings_1!W46))</f>
        <v>65</v>
      </c>
      <c r="K48" s="7">
        <f>VALUE(RIGHT(Workings_1!K46,Workings_1!X46))</f>
        <v>67</v>
      </c>
      <c r="L48" s="7">
        <f>VALUE(RIGHT(Workings_1!L46,Workings_1!Y46))</f>
        <v>65</v>
      </c>
      <c r="M48" s="7">
        <f>VALUE(RIGHT(Workings_1!M46,Workings_1!Z46))</f>
        <v>61</v>
      </c>
      <c r="N48" s="7">
        <f>VALUE(RIGHT(Workings_1!N46,Workings_1!AA46))</f>
        <v>54</v>
      </c>
      <c r="O48" s="7">
        <f>VALUE(RIGHT(Workings_1!O46,Workings_1!AB46))</f>
        <v>48</v>
      </c>
    </row>
    <row r="49" spans="2:15" x14ac:dyDescent="0.35">
      <c r="B49" s="9" t="str">
        <v>San Francisco</v>
      </c>
      <c r="C49" s="3" t="str">
        <f>Data1!B46</f>
        <v>California</v>
      </c>
      <c r="D49" s="7">
        <f>VALUE(RIGHT(Workings_1!D47,Workings_1!Q47))</f>
        <v>46</v>
      </c>
      <c r="E49" s="7">
        <f>VALUE(RIGHT(Workings_1!E47,Workings_1!R47))</f>
        <v>48</v>
      </c>
      <c r="F49" s="7">
        <f>VALUE(RIGHT(Workings_1!F47,Workings_1!S47))</f>
        <v>49</v>
      </c>
      <c r="G49" s="7">
        <f>VALUE(RIGHT(Workings_1!G47,Workings_1!T47))</f>
        <v>49</v>
      </c>
      <c r="H49" s="7">
        <f>VALUE(RIGHT(Workings_1!H47,Workings_1!U47))</f>
        <v>51</v>
      </c>
      <c r="I49" s="7">
        <f>VALUE(RIGHT(Workings_1!I47,Workings_1!V47))</f>
        <v>53</v>
      </c>
      <c r="J49" s="7">
        <f>VALUE(RIGHT(Workings_1!J47,Workings_1!W47))</f>
        <v>54</v>
      </c>
      <c r="K49" s="7">
        <f>VALUE(RIGHT(Workings_1!K47,Workings_1!X47))</f>
        <v>55</v>
      </c>
      <c r="L49" s="7">
        <f>VALUE(RIGHT(Workings_1!L47,Workings_1!Y47))</f>
        <v>55</v>
      </c>
      <c r="M49" s="7">
        <f>VALUE(RIGHT(Workings_1!M47,Workings_1!Z47))</f>
        <v>54</v>
      </c>
      <c r="N49" s="7">
        <f>VALUE(RIGHT(Workings_1!N47,Workings_1!AA47))</f>
        <v>50</v>
      </c>
      <c r="O49" s="7">
        <f>VALUE(RIGHT(Workings_1!O47,Workings_1!AB47))</f>
        <v>46</v>
      </c>
    </row>
    <row r="50" spans="2:15" x14ac:dyDescent="0.35">
      <c r="B50" s="9" t="str">
        <v>San Jose</v>
      </c>
      <c r="C50" s="3" t="str">
        <f>Data1!B47</f>
        <v>California</v>
      </c>
      <c r="D50" s="7">
        <f>VALUE(RIGHT(Workings_1!D48,Workings_1!Q48))</f>
        <v>42</v>
      </c>
      <c r="E50" s="7">
        <f>VALUE(RIGHT(Workings_1!E48,Workings_1!R48))</f>
        <v>45</v>
      </c>
      <c r="F50" s="7">
        <f>VALUE(RIGHT(Workings_1!F48,Workings_1!S48))</f>
        <v>47</v>
      </c>
      <c r="G50" s="7">
        <f>VALUE(RIGHT(Workings_1!G48,Workings_1!T48))</f>
        <v>49</v>
      </c>
      <c r="H50" s="7">
        <f>VALUE(RIGHT(Workings_1!H48,Workings_1!U48))</f>
        <v>52</v>
      </c>
      <c r="I50" s="7">
        <f>VALUE(RIGHT(Workings_1!I48,Workings_1!V48))</f>
        <v>56</v>
      </c>
      <c r="J50" s="7">
        <f>VALUE(RIGHT(Workings_1!J48,Workings_1!W48))</f>
        <v>58</v>
      </c>
      <c r="K50" s="7">
        <f>VALUE(RIGHT(Workings_1!K48,Workings_1!X48))</f>
        <v>58</v>
      </c>
      <c r="L50" s="7">
        <f>VALUE(RIGHT(Workings_1!L48,Workings_1!Y48))</f>
        <v>57</v>
      </c>
      <c r="M50" s="7">
        <f>VALUE(RIGHT(Workings_1!M48,Workings_1!Z48))</f>
        <v>53</v>
      </c>
      <c r="N50" s="7">
        <f>VALUE(RIGHT(Workings_1!N48,Workings_1!AA48))</f>
        <v>46</v>
      </c>
      <c r="O50" s="7">
        <f>VALUE(RIGHT(Workings_1!O48,Workings_1!AB48))</f>
        <v>42</v>
      </c>
    </row>
    <row r="51" spans="2:15" x14ac:dyDescent="0.35">
      <c r="B51" s="9" t="str">
        <v>Seattle</v>
      </c>
      <c r="C51" s="3" t="str">
        <f>Data1!B48</f>
        <v>Washington</v>
      </c>
      <c r="D51" s="7">
        <f>VALUE(RIGHT(Workings_1!D49,Workings_1!Q49))</f>
        <v>37</v>
      </c>
      <c r="E51" s="7">
        <f>VALUE(RIGHT(Workings_1!E49,Workings_1!R49))</f>
        <v>37</v>
      </c>
      <c r="F51" s="7">
        <f>VALUE(RIGHT(Workings_1!F49,Workings_1!S49))</f>
        <v>40</v>
      </c>
      <c r="G51" s="7">
        <f>VALUE(RIGHT(Workings_1!G49,Workings_1!T49))</f>
        <v>43</v>
      </c>
      <c r="H51" s="7">
        <f>VALUE(RIGHT(Workings_1!H49,Workings_1!U49))</f>
        <v>49</v>
      </c>
      <c r="I51" s="7">
        <f>VALUE(RIGHT(Workings_1!I49,Workings_1!V49))</f>
        <v>53</v>
      </c>
      <c r="J51" s="7">
        <f>VALUE(RIGHT(Workings_1!J49,Workings_1!W49))</f>
        <v>57</v>
      </c>
      <c r="K51" s="7">
        <f>VALUE(RIGHT(Workings_1!K49,Workings_1!X49))</f>
        <v>57</v>
      </c>
      <c r="L51" s="7">
        <f>VALUE(RIGHT(Workings_1!L49,Workings_1!Y49))</f>
        <v>53</v>
      </c>
      <c r="M51" s="7">
        <f>VALUE(RIGHT(Workings_1!M49,Workings_1!Z49))</f>
        <v>47</v>
      </c>
      <c r="N51" s="7">
        <f>VALUE(RIGHT(Workings_1!N49,Workings_1!AA49))</f>
        <v>41</v>
      </c>
      <c r="O51" s="7">
        <f>VALUE(RIGHT(Workings_1!O49,Workings_1!AB49))</f>
        <v>36</v>
      </c>
    </row>
    <row r="52" spans="2:15" x14ac:dyDescent="0.35">
      <c r="B52" s="9" t="str">
        <v>St. Louis</v>
      </c>
      <c r="C52" s="3" t="str">
        <f>Data1!B49</f>
        <v>Missouri</v>
      </c>
      <c r="D52" s="7">
        <f>VALUE(RIGHT(Workings_1!D50,Workings_1!Q50))</f>
        <v>24</v>
      </c>
      <c r="E52" s="7">
        <f>VALUE(RIGHT(Workings_1!E50,Workings_1!R50))</f>
        <v>28</v>
      </c>
      <c r="F52" s="7">
        <f>VALUE(RIGHT(Workings_1!F50,Workings_1!S50))</f>
        <v>37</v>
      </c>
      <c r="G52" s="7">
        <f>VALUE(RIGHT(Workings_1!G50,Workings_1!T50))</f>
        <v>47</v>
      </c>
      <c r="H52" s="7">
        <f>VALUE(RIGHT(Workings_1!H50,Workings_1!U50))</f>
        <v>57</v>
      </c>
      <c r="I52" s="7">
        <f>VALUE(RIGHT(Workings_1!I50,Workings_1!V50))</f>
        <v>67</v>
      </c>
      <c r="J52" s="7">
        <f>VALUE(RIGHT(Workings_1!J50,Workings_1!W50))</f>
        <v>71</v>
      </c>
      <c r="K52" s="7">
        <f>VALUE(RIGHT(Workings_1!K50,Workings_1!X50))</f>
        <v>69</v>
      </c>
      <c r="L52" s="7">
        <f>VALUE(RIGHT(Workings_1!L50,Workings_1!Y50))</f>
        <v>61</v>
      </c>
      <c r="M52" s="7">
        <f>VALUE(RIGHT(Workings_1!M50,Workings_1!Z50))</f>
        <v>49</v>
      </c>
      <c r="N52" s="7">
        <f>VALUE(RIGHT(Workings_1!N50,Workings_1!AA50))</f>
        <v>38</v>
      </c>
      <c r="O52" s="7">
        <f>VALUE(RIGHT(Workings_1!O50,Workings_1!AB50))</f>
        <v>27</v>
      </c>
    </row>
    <row r="53" spans="2:15" x14ac:dyDescent="0.35">
      <c r="B53" s="9" t="str">
        <v>Tampa</v>
      </c>
      <c r="C53" s="3" t="str">
        <f>Data1!B50</f>
        <v>Florida</v>
      </c>
      <c r="D53" s="7">
        <f>VALUE(RIGHT(Workings_1!D51,Workings_1!Q51))</f>
        <v>52</v>
      </c>
      <c r="E53" s="7">
        <f>VALUE(RIGHT(Workings_1!E51,Workings_1!R51))</f>
        <v>54</v>
      </c>
      <c r="F53" s="7">
        <f>VALUE(RIGHT(Workings_1!F51,Workings_1!S51))</f>
        <v>58</v>
      </c>
      <c r="G53" s="7">
        <f>VALUE(RIGHT(Workings_1!G51,Workings_1!T51))</f>
        <v>63</v>
      </c>
      <c r="H53" s="7">
        <f>VALUE(RIGHT(Workings_1!H51,Workings_1!U51))</f>
        <v>70</v>
      </c>
      <c r="I53" s="7">
        <f>VALUE(RIGHT(Workings_1!I51,Workings_1!V51))</f>
        <v>75</v>
      </c>
      <c r="J53" s="7">
        <f>VALUE(RIGHT(Workings_1!J51,Workings_1!W51))</f>
        <v>76</v>
      </c>
      <c r="K53" s="7">
        <f>VALUE(RIGHT(Workings_1!K51,Workings_1!X51))</f>
        <v>76</v>
      </c>
      <c r="L53" s="7">
        <f>VALUE(RIGHT(Workings_1!L51,Workings_1!Y51))</f>
        <v>75</v>
      </c>
      <c r="M53" s="7">
        <f>VALUE(RIGHT(Workings_1!M51,Workings_1!Z51))</f>
        <v>68</v>
      </c>
      <c r="N53" s="7">
        <f>VALUE(RIGHT(Workings_1!N51,Workings_1!AA51))</f>
        <v>60</v>
      </c>
      <c r="O53" s="7">
        <f>VALUE(RIGHT(Workings_1!O51,Workings_1!AB51))</f>
        <v>54</v>
      </c>
    </row>
    <row r="54" spans="2:15" x14ac:dyDescent="0.35">
      <c r="B54" s="10" t="str">
        <v>Virginia Beach</v>
      </c>
      <c r="C54" s="3" t="str">
        <f>Data1!B51</f>
        <v>Virginia</v>
      </c>
      <c r="D54" s="7">
        <f>VALUE(RIGHT(Workings_1!D52,Workings_1!Q52))</f>
        <v>33</v>
      </c>
      <c r="E54" s="7">
        <f>VALUE(RIGHT(Workings_1!E52,Workings_1!R52))</f>
        <v>34</v>
      </c>
      <c r="F54" s="7">
        <f>VALUE(RIGHT(Workings_1!F52,Workings_1!S52))</f>
        <v>41</v>
      </c>
      <c r="G54" s="7">
        <f>VALUE(RIGHT(Workings_1!G52,Workings_1!T52))</f>
        <v>49</v>
      </c>
      <c r="H54" s="7">
        <f>VALUE(RIGHT(Workings_1!H52,Workings_1!U52))</f>
        <v>58</v>
      </c>
      <c r="I54" s="7">
        <f>VALUE(RIGHT(Workings_1!I52,Workings_1!V52))</f>
        <v>67</v>
      </c>
      <c r="J54" s="7">
        <f>VALUE(RIGHT(Workings_1!J52,Workings_1!W52))</f>
        <v>72</v>
      </c>
      <c r="K54" s="7">
        <f>VALUE(RIGHT(Workings_1!K52,Workings_1!X52))</f>
        <v>71</v>
      </c>
      <c r="L54" s="7">
        <f>VALUE(RIGHT(Workings_1!L52,Workings_1!Y52))</f>
        <v>65</v>
      </c>
      <c r="M54" s="7">
        <f>VALUE(RIGHT(Workings_1!M52,Workings_1!Z52))</f>
        <v>54</v>
      </c>
      <c r="N54" s="7">
        <f>VALUE(RIGHT(Workings_1!N52,Workings_1!AA52))</f>
        <v>45</v>
      </c>
      <c r="O54" s="7">
        <f>VALUE(RIGHT(Workings_1!O52,Workings_1!AB52))</f>
        <v>36</v>
      </c>
    </row>
    <row r="55" spans="2:15" x14ac:dyDescent="0.35">
      <c r="B55" s="10" t="s">
        <v>546</v>
      </c>
      <c r="D55" s="7">
        <f>MIN(D5:D54)</f>
        <v>8</v>
      </c>
      <c r="E55" s="7">
        <f t="shared" ref="E55:O55" si="0">MIN(E5:E54)</f>
        <v>13</v>
      </c>
      <c r="F55" s="7">
        <f t="shared" si="0"/>
        <v>24</v>
      </c>
      <c r="G55" s="7">
        <f t="shared" si="0"/>
        <v>34</v>
      </c>
      <c r="H55" s="7">
        <f t="shared" si="0"/>
        <v>44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48</v>
      </c>
      <c r="M55" s="7">
        <f t="shared" si="0"/>
        <v>36</v>
      </c>
      <c r="N55" s="7">
        <f t="shared" si="0"/>
        <v>25</v>
      </c>
      <c r="O55" s="7">
        <f t="shared" si="0"/>
        <v>12</v>
      </c>
    </row>
    <row r="57" spans="2:15" x14ac:dyDescent="0.35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0">
        <v>182849</v>
      </c>
    </row>
    <row r="62" spans="2:15" x14ac:dyDescent="0.35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Q56"/>
  <sheetViews>
    <sheetView showGridLines="0" topLeftCell="A37" zoomScale="90" zoomScaleNormal="90" workbookViewId="0">
      <selection activeCell="E14" sqref="E14"/>
    </sheetView>
  </sheetViews>
  <sheetFormatPr defaultRowHeight="14.5" x14ac:dyDescent="0.35"/>
  <cols>
    <col min="1" max="1" width="11.26953125" customWidth="1"/>
    <col min="2" max="2" width="20.7265625" customWidth="1"/>
    <col min="3" max="3" width="18.26953125" customWidth="1"/>
    <col min="10" max="10" width="12.7265625" bestFit="1" customWidth="1"/>
    <col min="11" max="14" width="10.26953125" customWidth="1"/>
    <col min="16" max="16" width="9.26953125" customWidth="1"/>
    <col min="18" max="18" width="9.26953125" customWidth="1"/>
  </cols>
  <sheetData>
    <row r="1" spans="1:14" x14ac:dyDescent="0.35">
      <c r="J1" s="100" t="s">
        <v>547</v>
      </c>
      <c r="K1" s="100"/>
      <c r="L1" s="100"/>
      <c r="M1" s="100"/>
      <c r="N1" s="100"/>
    </row>
    <row r="2" spans="1:14" x14ac:dyDescent="0.35">
      <c r="B2" s="21" t="s">
        <v>67</v>
      </c>
      <c r="C2" s="22"/>
      <c r="J2" s="100" t="s">
        <v>548</v>
      </c>
      <c r="K2" s="102">
        <f>MATCH(C3,ListsMonthShort,0)</f>
        <v>3</v>
      </c>
      <c r="L2" s="100"/>
      <c r="M2" s="100"/>
      <c r="N2" s="100"/>
    </row>
    <row r="3" spans="1:14" x14ac:dyDescent="0.35">
      <c r="B3" s="23" t="s">
        <v>68</v>
      </c>
      <c r="C3" s="20" t="s">
        <v>56</v>
      </c>
      <c r="J3" s="100" t="s">
        <v>549</v>
      </c>
      <c r="K3" s="100" t="s">
        <v>550</v>
      </c>
      <c r="L3" s="100" t="s">
        <v>554</v>
      </c>
      <c r="M3" s="100" t="s">
        <v>551</v>
      </c>
      <c r="N3" s="100" t="s">
        <v>552</v>
      </c>
    </row>
    <row r="4" spans="1:14" x14ac:dyDescent="0.35">
      <c r="A4" s="15" t="s">
        <v>71</v>
      </c>
      <c r="B4" s="15" t="s">
        <v>0</v>
      </c>
      <c r="C4" s="15" t="s">
        <v>66</v>
      </c>
    </row>
    <row r="5" spans="1:14" x14ac:dyDescent="0.35">
      <c r="A5" s="26">
        <f t="array" ref="A5:A54">CS_Int</f>
        <v>1</v>
      </c>
      <c r="B5" s="19" t="str" cm="1">
        <f t="array" ref="B5">INDEX(J$5:J$54,$N5)</f>
        <v>Miami</v>
      </c>
      <c r="C5" s="19" cm="1">
        <f t="array" ref="C5">INDEX(K$5:K$54,$N5)</f>
        <v>80</v>
      </c>
      <c r="I5" s="111">
        <f>1</f>
        <v>1</v>
      </c>
      <c r="J5" t="str">
        <f>SummaryHigh!B5</f>
        <v>Atlanta</v>
      </c>
      <c r="K5" s="102" cm="1">
        <f t="array" ref="K5">INDEX(SummaryHigh!$B$5:$O$54,MATCH(MonthSorted!J5,ListCity,0),2+MonthSorted!$K$2)</f>
        <v>65</v>
      </c>
      <c r="L5" s="102">
        <f>K5-I5/1000</f>
        <v>64.998999999999995</v>
      </c>
      <c r="M5" s="102">
        <f>COUNTIFS($L$5:$L$54,"&gt;="&amp;L5)</f>
        <v>17</v>
      </c>
      <c r="N5">
        <f>MATCH(A5,$M$5:$M$54,0)</f>
        <v>24</v>
      </c>
    </row>
    <row r="6" spans="1:14" x14ac:dyDescent="0.35">
      <c r="A6" s="27">
        <v>2</v>
      </c>
      <c r="B6" s="19" t="str" cm="1">
        <f t="array" ref="B6">INDEX(J$5:J$54,$N6)</f>
        <v>Orlando</v>
      </c>
      <c r="C6" s="19" cm="1">
        <f t="array" ref="C6">INDEX(K$5:K$54,$N6)</f>
        <v>78</v>
      </c>
      <c r="I6" s="111">
        <f>I5+1</f>
        <v>2</v>
      </c>
      <c r="J6" t="str">
        <f>SummaryHigh!B6</f>
        <v>Austin</v>
      </c>
      <c r="K6" s="102" cm="1">
        <f t="array" ref="K6">INDEX(SummaryHigh!$B$5:$O$54,MATCH(MonthSorted!J6,ListCity,0),2+MonthSorted!$K$2)</f>
        <v>72</v>
      </c>
      <c r="L6" s="102">
        <f t="shared" ref="L6:L54" si="0">K6-I6/1000</f>
        <v>71.998000000000005</v>
      </c>
      <c r="M6" s="102">
        <f>COUNTIFS($L$5:$L$54,"&gt;="&amp;L6)</f>
        <v>9</v>
      </c>
      <c r="N6">
        <f t="shared" ref="N6:N54" si="1">MATCH(A6,$M$5:$M$54,0)</f>
        <v>31</v>
      </c>
    </row>
    <row r="7" spans="1:14" x14ac:dyDescent="0.35">
      <c r="A7" s="27">
        <v>3</v>
      </c>
      <c r="B7" s="19" t="str" cm="1">
        <f t="array" ref="B7">INDEX(J$5:J$54,$N7)</f>
        <v>Phoenix</v>
      </c>
      <c r="C7" s="19" cm="1">
        <f t="array" ref="C7">INDEX(K$5:K$54,$N7)</f>
        <v>78</v>
      </c>
      <c r="I7" s="111">
        <f>I6+1</f>
        <v>3</v>
      </c>
      <c r="J7" t="str">
        <f>SummaryHigh!B7</f>
        <v>Baltimore</v>
      </c>
      <c r="K7" s="102" cm="1">
        <f t="array" ref="K7">INDEX(SummaryHigh!$B$5:$O$54,MATCH(MonthSorted!J7,ListCity,0),2+MonthSorted!$K$2)</f>
        <v>54</v>
      </c>
      <c r="L7" s="102">
        <f t="shared" si="0"/>
        <v>53.997</v>
      </c>
      <c r="M7" s="102">
        <f>COUNTIFS($L$5:$L$54,"&gt;="&amp;L7)</f>
        <v>33</v>
      </c>
      <c r="N7">
        <f t="shared" si="1"/>
        <v>33</v>
      </c>
    </row>
    <row r="8" spans="1:14" x14ac:dyDescent="0.35">
      <c r="A8" s="27">
        <v>4</v>
      </c>
      <c r="B8" s="19" t="str" cm="1">
        <f t="array" ref="B8">INDEX(J$5:J$54,$N8)</f>
        <v>Tampa</v>
      </c>
      <c r="C8" s="19" cm="1">
        <f t="array" ref="C8">INDEX(K$5:K$54,$N8)</f>
        <v>76</v>
      </c>
      <c r="I8" s="111">
        <f t="shared" ref="I8:I54" si="2">I7+1</f>
        <v>4</v>
      </c>
      <c r="J8" t="str">
        <f>SummaryHigh!B8</f>
        <v>Birmingham</v>
      </c>
      <c r="K8" s="102" cm="1">
        <f t="array" ref="K8">INDEX(SummaryHigh!$B$5:$O$54,MATCH(MonthSorted!J8,ListCity,0),2+MonthSorted!$K$2)</f>
        <v>67</v>
      </c>
      <c r="L8" s="102">
        <f t="shared" si="0"/>
        <v>66.995999999999995</v>
      </c>
      <c r="M8" s="102">
        <f>COUNTIFS($L$5:$L$54,"&gt;="&amp;L8)</f>
        <v>14</v>
      </c>
      <c r="N8">
        <f t="shared" si="1"/>
        <v>49</v>
      </c>
    </row>
    <row r="9" spans="1:14" x14ac:dyDescent="0.35">
      <c r="A9" s="27">
        <v>5</v>
      </c>
      <c r="B9" s="19" t="str" cm="1">
        <f t="array" ref="B9">INDEX(J$5:J$54,$N9)</f>
        <v>Jacksonville</v>
      </c>
      <c r="C9" s="19" cm="1">
        <f t="array" ref="C9">INDEX(K$5:K$54,$N9)</f>
        <v>74</v>
      </c>
      <c r="I9" s="111">
        <f t="shared" si="2"/>
        <v>5</v>
      </c>
      <c r="J9" t="str">
        <f>SummaryHigh!B9</f>
        <v>Boston</v>
      </c>
      <c r="K9" s="102" cm="1">
        <f t="array" ref="K9">INDEX(SummaryHigh!$B$5:$O$54,MATCH(MonthSorted!J9,ListCity,0),2+MonthSorted!$K$2)</f>
        <v>45</v>
      </c>
      <c r="L9" s="102">
        <f t="shared" si="0"/>
        <v>44.994999999999997</v>
      </c>
      <c r="M9" s="102">
        <f>COUNTIFS($L$5:$L$54,"&gt;="&amp;L9)</f>
        <v>46</v>
      </c>
      <c r="N9">
        <f t="shared" si="1"/>
        <v>18</v>
      </c>
    </row>
    <row r="10" spans="1:14" x14ac:dyDescent="0.35">
      <c r="A10" s="27">
        <v>6</v>
      </c>
      <c r="B10" s="19" t="str" cm="1">
        <f t="array" ref="B10">INDEX(J$5:J$54,$N10)</f>
        <v>San Antonio</v>
      </c>
      <c r="C10" s="19" cm="1">
        <f t="array" ref="C10">INDEX(K$5:K$54,$N10)</f>
        <v>74</v>
      </c>
      <c r="I10" s="111">
        <f t="shared" si="2"/>
        <v>6</v>
      </c>
      <c r="J10" t="str">
        <f>SummaryHigh!B10</f>
        <v>Buffalo</v>
      </c>
      <c r="K10" s="102" cm="1">
        <f t="array" ref="K10">INDEX(SummaryHigh!$B$5:$O$54,MATCH(MonthSorted!J10,ListCity,0),2+MonthSorted!$K$2)</f>
        <v>42</v>
      </c>
      <c r="L10" s="102">
        <f t="shared" si="0"/>
        <v>41.994</v>
      </c>
      <c r="M10" s="102">
        <f>COUNTIFS($L$5:$L$54,"&gt;="&amp;L10)</f>
        <v>48</v>
      </c>
      <c r="N10">
        <f t="shared" si="1"/>
        <v>43</v>
      </c>
    </row>
    <row r="11" spans="1:14" x14ac:dyDescent="0.35">
      <c r="A11" s="27">
        <v>7</v>
      </c>
      <c r="B11" s="19" t="str" cm="1">
        <f t="array" ref="B11">INDEX(J$5:J$54,$N11)</f>
        <v>Houston</v>
      </c>
      <c r="C11" s="19" cm="1">
        <f t="array" ref="C11">INDEX(K$5:K$54,$N11)</f>
        <v>73</v>
      </c>
      <c r="I11" s="111">
        <f t="shared" si="2"/>
        <v>7</v>
      </c>
      <c r="J11" t="str">
        <f>SummaryHigh!B11</f>
        <v>Charlotte</v>
      </c>
      <c r="K11" s="102" cm="1">
        <f t="array" ref="K11">INDEX(SummaryHigh!$B$5:$O$54,MATCH(MonthSorted!J11,ListCity,0),2+MonthSorted!$K$2)</f>
        <v>63</v>
      </c>
      <c r="L11" s="102">
        <f t="shared" si="0"/>
        <v>62.993000000000002</v>
      </c>
      <c r="M11" s="102">
        <f>COUNTIFS($L$5:$L$54,"&gt;="&amp;L11)</f>
        <v>20</v>
      </c>
      <c r="N11">
        <f t="shared" si="1"/>
        <v>16</v>
      </c>
    </row>
    <row r="12" spans="1:14" x14ac:dyDescent="0.35">
      <c r="A12" s="27">
        <v>8</v>
      </c>
      <c r="B12" s="19" t="str" cm="1">
        <f t="array" ref="B12">INDEX(J$5:J$54,$N12)</f>
        <v>Riverside</v>
      </c>
      <c r="C12" s="19" cm="1">
        <f t="array" ref="C12">INDEX(K$5:K$54,$N12)</f>
        <v>73</v>
      </c>
      <c r="I12" s="111">
        <f t="shared" si="2"/>
        <v>8</v>
      </c>
      <c r="J12" t="str">
        <f>SummaryHigh!B12</f>
        <v>Chicago</v>
      </c>
      <c r="K12" s="102" cm="1">
        <f t="array" ref="K12">INDEX(SummaryHigh!$B$5:$O$54,MATCH(MonthSorted!J12,ListCity,0),2+MonthSorted!$K$2)</f>
        <v>47</v>
      </c>
      <c r="L12" s="102">
        <f t="shared" si="0"/>
        <v>46.991999999999997</v>
      </c>
      <c r="M12" s="102">
        <f>COUNTIFS($L$5:$L$54,"&gt;="&amp;L12)</f>
        <v>43</v>
      </c>
      <c r="N12">
        <f t="shared" si="1"/>
        <v>39</v>
      </c>
    </row>
    <row r="13" spans="1:14" x14ac:dyDescent="0.35">
      <c r="A13" s="27">
        <v>9</v>
      </c>
      <c r="B13" s="19" t="str" cm="1">
        <f t="array" ref="B13">INDEX(J$5:J$54,$N13)</f>
        <v>Austin</v>
      </c>
      <c r="C13" s="19" cm="1">
        <f t="array" ref="C13">INDEX(K$5:K$54,$N13)</f>
        <v>72</v>
      </c>
      <c r="I13" s="111">
        <f t="shared" si="2"/>
        <v>9</v>
      </c>
      <c r="J13" t="str">
        <f>SummaryHigh!B13</f>
        <v>Cincinnati</v>
      </c>
      <c r="K13" s="102" cm="1">
        <f t="array" ref="K13">INDEX(SummaryHigh!$B$5:$O$54,MATCH(MonthSorted!J13,ListCity,0),2+MonthSorted!$K$2)</f>
        <v>55</v>
      </c>
      <c r="L13" s="102">
        <f t="shared" si="0"/>
        <v>54.991</v>
      </c>
      <c r="M13" s="102">
        <f>COUNTIFS($L$5:$L$54,"&gt;="&amp;L13)</f>
        <v>31</v>
      </c>
      <c r="N13">
        <f t="shared" si="1"/>
        <v>2</v>
      </c>
    </row>
    <row r="14" spans="1:14" x14ac:dyDescent="0.35">
      <c r="A14" s="27">
        <v>10</v>
      </c>
      <c r="B14" s="19" t="str" cm="1">
        <f t="array" ref="B14">INDEX(J$5:J$54,$N14)</f>
        <v>New Orleans</v>
      </c>
      <c r="C14" s="19" cm="1">
        <f t="array" ref="C14">INDEX(K$5:K$54,$N14)</f>
        <v>72</v>
      </c>
      <c r="I14" s="111">
        <f t="shared" si="2"/>
        <v>10</v>
      </c>
      <c r="J14" t="str">
        <f>SummaryHigh!B14</f>
        <v>Cleveland</v>
      </c>
      <c r="K14" s="102" cm="1">
        <f t="array" ref="K14">INDEX(SummaryHigh!$B$5:$O$54,MATCH(MonthSorted!J14,ListCity,0),2+MonthSorted!$K$2)</f>
        <v>47</v>
      </c>
      <c r="L14" s="102">
        <f t="shared" si="0"/>
        <v>46.99</v>
      </c>
      <c r="M14" s="102">
        <f>COUNTIFS($L$5:$L$54,"&gt;="&amp;L14)</f>
        <v>44</v>
      </c>
      <c r="N14">
        <f t="shared" si="1"/>
        <v>28</v>
      </c>
    </row>
    <row r="15" spans="1:14" x14ac:dyDescent="0.35">
      <c r="A15" s="27">
        <v>11</v>
      </c>
      <c r="B15" s="19" t="str" cm="1">
        <f t="array" ref="B15">INDEX(J$5:J$54,$N15)</f>
        <v>Las Vegas</v>
      </c>
      <c r="C15" s="19" cm="1">
        <f t="array" ref="C15">INDEX(K$5:K$54,$N15)</f>
        <v>70</v>
      </c>
      <c r="I15" s="111">
        <f t="shared" si="2"/>
        <v>11</v>
      </c>
      <c r="J15" t="str">
        <f>SummaryHigh!B15</f>
        <v>Columbus</v>
      </c>
      <c r="K15" s="102" cm="1">
        <f t="array" ref="K15">INDEX(SummaryHigh!$B$5:$O$54,MATCH(MonthSorted!J15,ListCity,0),2+MonthSorted!$K$2)</f>
        <v>51</v>
      </c>
      <c r="L15" s="102">
        <f t="shared" si="0"/>
        <v>50.988999999999997</v>
      </c>
      <c r="M15" s="102">
        <f>COUNTIFS($L$5:$L$54,"&gt;="&amp;L15)</f>
        <v>38</v>
      </c>
      <c r="N15">
        <f t="shared" si="1"/>
        <v>20</v>
      </c>
    </row>
    <row r="16" spans="1:14" x14ac:dyDescent="0.35">
      <c r="A16" s="27">
        <v>12</v>
      </c>
      <c r="B16" s="19" t="str" cm="1">
        <f t="array" ref="B16">INDEX(J$5:J$54,$N16)</f>
        <v>Los Angeles</v>
      </c>
      <c r="C16" s="19" cm="1">
        <f t="array" ref="C16">INDEX(K$5:K$54,$N16)</f>
        <v>70</v>
      </c>
      <c r="I16" s="111">
        <f t="shared" si="2"/>
        <v>12</v>
      </c>
      <c r="J16" t="str">
        <f>SummaryHigh!B16</f>
        <v>Dallas</v>
      </c>
      <c r="K16" s="102" cm="1">
        <f t="array" ref="K16">INDEX(SummaryHigh!$B$5:$O$54,MATCH(MonthSorted!J16,ListCity,0),2+MonthSorted!$K$2)</f>
        <v>69</v>
      </c>
      <c r="L16" s="102">
        <f t="shared" si="0"/>
        <v>68.988</v>
      </c>
      <c r="M16" s="102">
        <f>COUNTIFS($L$5:$L$54,"&gt;="&amp;L16)</f>
        <v>13</v>
      </c>
      <c r="N16">
        <f t="shared" si="1"/>
        <v>21</v>
      </c>
    </row>
    <row r="17" spans="1:17" x14ac:dyDescent="0.35">
      <c r="A17" s="27">
        <v>13</v>
      </c>
      <c r="B17" s="19" t="str" cm="1">
        <f t="array" ref="B17">INDEX(J$5:J$54,$N17)</f>
        <v>Dallas</v>
      </c>
      <c r="C17" s="19" cm="1">
        <f t="array" ref="C17">INDEX(K$5:K$54,$N17)</f>
        <v>69</v>
      </c>
      <c r="I17" s="111">
        <f t="shared" si="2"/>
        <v>13</v>
      </c>
      <c r="J17" t="str">
        <f>SummaryHigh!B17</f>
        <v>Denver</v>
      </c>
      <c r="K17" s="102" cm="1">
        <f t="array" ref="K17">INDEX(SummaryHigh!$B$5:$O$54,MATCH(MonthSorted!J17,ListCity,0),2+MonthSorted!$K$2)</f>
        <v>54</v>
      </c>
      <c r="L17" s="102">
        <f t="shared" si="0"/>
        <v>53.987000000000002</v>
      </c>
      <c r="M17" s="102">
        <f>COUNTIFS($L$5:$L$54,"&gt;="&amp;L17)</f>
        <v>34</v>
      </c>
      <c r="N17">
        <f t="shared" si="1"/>
        <v>12</v>
      </c>
    </row>
    <row r="18" spans="1:17" x14ac:dyDescent="0.35">
      <c r="A18" s="27">
        <v>14</v>
      </c>
      <c r="B18" s="19" t="str" cm="1">
        <f t="array" ref="B18">INDEX(J$5:J$54,$N18)</f>
        <v>Birmingham</v>
      </c>
      <c r="C18" s="19" cm="1">
        <f t="array" ref="C18">INDEX(K$5:K$54,$N18)</f>
        <v>67</v>
      </c>
      <c r="I18" s="111">
        <f t="shared" si="2"/>
        <v>14</v>
      </c>
      <c r="J18" t="str">
        <f>SummaryHigh!B18</f>
        <v>Detroit</v>
      </c>
      <c r="K18" s="102" cm="1">
        <f t="array" ref="K18">INDEX(SummaryHigh!$B$5:$O$54,MATCH(MonthSorted!J18,ListCity,0),2+MonthSorted!$K$2)</f>
        <v>46</v>
      </c>
      <c r="L18" s="102">
        <f t="shared" si="0"/>
        <v>45.985999999999997</v>
      </c>
      <c r="M18" s="102">
        <f>COUNTIFS($L$5:$L$54,"&gt;="&amp;L18)</f>
        <v>45</v>
      </c>
      <c r="N18">
        <f t="shared" si="1"/>
        <v>4</v>
      </c>
    </row>
    <row r="19" spans="1:17" x14ac:dyDescent="0.35">
      <c r="A19" s="27">
        <v>15</v>
      </c>
      <c r="B19" s="19" t="str" cm="1">
        <f t="array" ref="B19">INDEX(J$5:J$54,$N19)</f>
        <v>San Diego</v>
      </c>
      <c r="C19" s="19" cm="1">
        <f t="array" ref="C19">INDEX(K$5:K$54,$N19)</f>
        <v>66</v>
      </c>
      <c r="I19" s="111">
        <f t="shared" si="2"/>
        <v>15</v>
      </c>
      <c r="J19" t="str">
        <f>SummaryHigh!B19</f>
        <v>Hartford</v>
      </c>
      <c r="K19" s="102" cm="1">
        <f t="array" ref="K19">INDEX(SummaryHigh!$B$5:$O$54,MATCH(MonthSorted!J19,ListCity,0),2+MonthSorted!$K$2)</f>
        <v>48</v>
      </c>
      <c r="L19" s="102">
        <f t="shared" si="0"/>
        <v>47.984999999999999</v>
      </c>
      <c r="M19" s="102">
        <f>COUNTIFS($L$5:$L$54,"&gt;="&amp;L19)</f>
        <v>41</v>
      </c>
      <c r="N19">
        <f t="shared" si="1"/>
        <v>44</v>
      </c>
    </row>
    <row r="20" spans="1:17" x14ac:dyDescent="0.35">
      <c r="A20" s="27">
        <v>16</v>
      </c>
      <c r="B20" s="19" t="str" cm="1">
        <f t="array" ref="B20">INDEX(J$5:J$54,$N20)</f>
        <v>San Jose</v>
      </c>
      <c r="C20" s="19" cm="1">
        <f t="array" ref="C20">INDEX(K$5:K$54,$N20)</f>
        <v>66</v>
      </c>
      <c r="I20" s="111">
        <f t="shared" si="2"/>
        <v>16</v>
      </c>
      <c r="J20" t="str">
        <f>SummaryHigh!B20</f>
        <v>Houston</v>
      </c>
      <c r="K20" s="102" cm="1">
        <f t="array" ref="K20">INDEX(SummaryHigh!$B$5:$O$54,MATCH(MonthSorted!J20,ListCity,0),2+MonthSorted!$K$2)</f>
        <v>73</v>
      </c>
      <c r="L20" s="102">
        <f t="shared" si="0"/>
        <v>72.983999999999995</v>
      </c>
      <c r="M20" s="102">
        <f>COUNTIFS($L$5:$L$54,"&gt;="&amp;L20)</f>
        <v>7</v>
      </c>
      <c r="N20">
        <f t="shared" si="1"/>
        <v>46</v>
      </c>
    </row>
    <row r="21" spans="1:17" x14ac:dyDescent="0.35">
      <c r="A21" s="27">
        <v>17</v>
      </c>
      <c r="B21" s="19" t="str" cm="1">
        <f t="array" ref="B21">INDEX(J$5:J$54,$N21)</f>
        <v>Atlanta</v>
      </c>
      <c r="C21" s="19" cm="1">
        <f t="array" ref="C21">INDEX(K$5:K$54,$N21)</f>
        <v>65</v>
      </c>
      <c r="I21" s="111">
        <f t="shared" si="2"/>
        <v>17</v>
      </c>
      <c r="J21" t="str">
        <f>SummaryHigh!B21</f>
        <v>Indianapolis</v>
      </c>
      <c r="K21" s="102" cm="1">
        <f t="array" ref="K21">INDEX(SummaryHigh!$B$5:$O$54,MATCH(MonthSorted!J21,ListCity,0),2+MonthSorted!$K$2)</f>
        <v>52</v>
      </c>
      <c r="L21" s="102">
        <f t="shared" si="0"/>
        <v>51.982999999999997</v>
      </c>
      <c r="M21" s="102">
        <f>COUNTIFS($L$5:$L$54,"&gt;="&amp;L21)</f>
        <v>37</v>
      </c>
      <c r="N21">
        <f t="shared" si="1"/>
        <v>1</v>
      </c>
    </row>
    <row r="22" spans="1:17" x14ac:dyDescent="0.35">
      <c r="A22" s="27">
        <v>18</v>
      </c>
      <c r="B22" s="19" t="str" cm="1">
        <f t="array" ref="B22">INDEX(J$5:J$54,$N22)</f>
        <v>Sacramento</v>
      </c>
      <c r="C22" s="19" cm="1">
        <f t="array" ref="C22">INDEX(K$5:K$54,$N22)</f>
        <v>65</v>
      </c>
      <c r="I22" s="111">
        <f t="shared" si="2"/>
        <v>18</v>
      </c>
      <c r="J22" t="str">
        <f>SummaryHigh!B22</f>
        <v>Jacksonville</v>
      </c>
      <c r="K22" s="102" cm="1">
        <f t="array" ref="K22">INDEX(SummaryHigh!$B$5:$O$54,MATCH(MonthSorted!J22,ListCity,0),2+MonthSorted!$K$2)</f>
        <v>74</v>
      </c>
      <c r="L22" s="102">
        <f t="shared" si="0"/>
        <v>73.981999999999999</v>
      </c>
      <c r="M22" s="102">
        <f>COUNTIFS($L$5:$L$54,"&gt;="&amp;L22)</f>
        <v>5</v>
      </c>
      <c r="N22">
        <f t="shared" si="1"/>
        <v>41</v>
      </c>
    </row>
    <row r="23" spans="1:17" x14ac:dyDescent="0.35">
      <c r="A23" s="27">
        <v>19</v>
      </c>
      <c r="B23" s="19" t="str" cm="1">
        <f t="array" ref="B23">INDEX(J$5:J$54,$N23)</f>
        <v>Memphis</v>
      </c>
      <c r="C23" s="19" cm="1">
        <f t="array" ref="C23">INDEX(K$5:K$54,$N23)</f>
        <v>64</v>
      </c>
      <c r="I23" s="111">
        <f t="shared" si="2"/>
        <v>19</v>
      </c>
      <c r="J23" t="str">
        <f>SummaryHigh!B23</f>
        <v>Kansas City</v>
      </c>
      <c r="K23" s="102" cm="1">
        <f t="array" ref="K23">INDEX(SummaryHigh!$B$5:$O$54,MATCH(MonthSorted!J23,ListCity,0),2+MonthSorted!$K$2)</f>
        <v>56</v>
      </c>
      <c r="L23" s="102">
        <f t="shared" si="0"/>
        <v>55.981000000000002</v>
      </c>
      <c r="M23" s="102">
        <f>COUNTIFS($L$5:$L$54,"&gt;="&amp;L23)</f>
        <v>29</v>
      </c>
      <c r="N23">
        <f t="shared" si="1"/>
        <v>23</v>
      </c>
    </row>
    <row r="24" spans="1:17" x14ac:dyDescent="0.35">
      <c r="A24" s="27">
        <v>20</v>
      </c>
      <c r="B24" s="19" t="str" cm="1">
        <f t="array" ref="B24">INDEX(J$5:J$54,$N24)</f>
        <v>Charlotte</v>
      </c>
      <c r="C24" s="19" cm="1">
        <f t="array" ref="C24">INDEX(K$5:K$54,$N24)</f>
        <v>63</v>
      </c>
      <c r="I24" s="111">
        <f t="shared" si="2"/>
        <v>20</v>
      </c>
      <c r="J24" t="str">
        <f>SummaryHigh!B24</f>
        <v>Las Vegas</v>
      </c>
      <c r="K24" s="102" cm="1">
        <f t="array" ref="K24">INDEX(SummaryHigh!$B$5:$O$54,MATCH(MonthSorted!J24,ListCity,0),2+MonthSorted!$K$2)</f>
        <v>70</v>
      </c>
      <c r="L24" s="102">
        <f t="shared" si="0"/>
        <v>69.98</v>
      </c>
      <c r="M24" s="102">
        <f>COUNTIFS($L$5:$L$54,"&gt;="&amp;L24)</f>
        <v>11</v>
      </c>
      <c r="N24">
        <f t="shared" si="1"/>
        <v>7</v>
      </c>
    </row>
    <row r="25" spans="1:17" x14ac:dyDescent="0.35">
      <c r="A25" s="27">
        <v>21</v>
      </c>
      <c r="B25" s="19" t="str" cm="1">
        <f t="array" ref="B25">INDEX(J$5:J$54,$N25)</f>
        <v>Oklahoma City</v>
      </c>
      <c r="C25" s="19" cm="1">
        <f t="array" ref="C25">INDEX(K$5:K$54,$N25)</f>
        <v>63</v>
      </c>
      <c r="I25" s="111">
        <f t="shared" si="2"/>
        <v>21</v>
      </c>
      <c r="J25" t="str">
        <f>SummaryHigh!B25</f>
        <v>Los Angeles</v>
      </c>
      <c r="K25" s="102" cm="1">
        <f t="array" ref="K25">INDEX(SummaryHigh!$B$5:$O$54,MATCH(MonthSorted!J25,ListCity,0),2+MonthSorted!$K$2)</f>
        <v>70</v>
      </c>
      <c r="L25" s="102">
        <f t="shared" si="0"/>
        <v>69.978999999999999</v>
      </c>
      <c r="M25" s="102">
        <f>COUNTIFS($L$5:$L$54,"&gt;="&amp;L25)</f>
        <v>12</v>
      </c>
      <c r="N25">
        <f t="shared" si="1"/>
        <v>30</v>
      </c>
      <c r="Q25">
        <f>SUM(M24:M26)</f>
        <v>49</v>
      </c>
    </row>
    <row r="26" spans="1:17" x14ac:dyDescent="0.35">
      <c r="A26" s="27">
        <v>22</v>
      </c>
      <c r="B26" s="19" t="str" cm="1">
        <f t="array" ref="B26">INDEX(J$5:J$54,$N26)</f>
        <v>Raleigh</v>
      </c>
      <c r="C26" s="19" cm="1">
        <f t="array" ref="C26">INDEX(K$5:K$54,$N26)</f>
        <v>63</v>
      </c>
      <c r="I26" s="111">
        <f t="shared" si="2"/>
        <v>22</v>
      </c>
      <c r="J26" t="str">
        <f>SummaryHigh!B26</f>
        <v>Louisville</v>
      </c>
      <c r="K26" s="102" cm="1">
        <f t="array" ref="K26">INDEX(SummaryHigh!$B$5:$O$54,MATCH(MonthSorted!J26,ListCity,0),2+MonthSorted!$K$2)</f>
        <v>58</v>
      </c>
      <c r="L26" s="102">
        <f t="shared" si="0"/>
        <v>57.978000000000002</v>
      </c>
      <c r="M26" s="102">
        <f>COUNTIFS($L$5:$L$54,"&gt;="&amp;L26)</f>
        <v>26</v>
      </c>
      <c r="N26">
        <f t="shared" si="1"/>
        <v>37</v>
      </c>
      <c r="Q26">
        <f>SUM(N27:N39)</f>
        <v>398</v>
      </c>
    </row>
    <row r="27" spans="1:17" x14ac:dyDescent="0.35">
      <c r="A27" s="27">
        <v>23</v>
      </c>
      <c r="B27" s="19" t="str" cm="1">
        <f t="array" ref="B27">INDEX(J$5:J$54,$N27)</f>
        <v>San Francisco</v>
      </c>
      <c r="C27" s="19" cm="1">
        <f t="array" ref="C27">INDEX(K$5:K$54,$N27)</f>
        <v>62</v>
      </c>
      <c r="I27" s="111">
        <f t="shared" si="2"/>
        <v>23</v>
      </c>
      <c r="J27" t="str">
        <f>SummaryHigh!B27</f>
        <v>Memphis</v>
      </c>
      <c r="K27" s="102" cm="1">
        <f t="array" ref="K27">INDEX(SummaryHigh!$B$5:$O$54,MATCH(MonthSorted!J27,ListCity,0),2+MonthSorted!$K$2)</f>
        <v>64</v>
      </c>
      <c r="L27" s="102">
        <f t="shared" si="0"/>
        <v>63.976999999999997</v>
      </c>
      <c r="M27" s="102">
        <f>COUNTIFS($L$5:$L$54,"&gt;="&amp;L27)</f>
        <v>19</v>
      </c>
      <c r="N27">
        <f t="shared" si="1"/>
        <v>45</v>
      </c>
    </row>
    <row r="28" spans="1:17" x14ac:dyDescent="0.35">
      <c r="A28" s="27">
        <v>24</v>
      </c>
      <c r="B28" s="19" t="str" cm="1">
        <f t="array" ref="B28">INDEX(J$5:J$54,$N28)</f>
        <v>Nashville</v>
      </c>
      <c r="C28" s="19" cm="1">
        <f t="array" ref="C28">INDEX(K$5:K$54,$N28)</f>
        <v>61</v>
      </c>
      <c r="I28" s="111">
        <f t="shared" si="2"/>
        <v>24</v>
      </c>
      <c r="J28" t="str">
        <f>SummaryHigh!B28</f>
        <v>Miami</v>
      </c>
      <c r="K28" s="102" cm="1">
        <f t="array" ref="K28">INDEX(SummaryHigh!$B$5:$O$54,MATCH(MonthSorted!J28,ListCity,0),2+MonthSorted!$K$2)</f>
        <v>80</v>
      </c>
      <c r="L28" s="102">
        <f t="shared" si="0"/>
        <v>79.975999999999999</v>
      </c>
      <c r="M28" s="102">
        <f>COUNTIFS($L$5:$L$54,"&gt;="&amp;L28)</f>
        <v>1</v>
      </c>
      <c r="N28">
        <f t="shared" si="1"/>
        <v>27</v>
      </c>
    </row>
    <row r="29" spans="1:17" x14ac:dyDescent="0.35">
      <c r="A29" s="27">
        <v>25</v>
      </c>
      <c r="B29" s="19" t="str" cm="1">
        <f t="array" ref="B29">INDEX(J$5:J$54,$N29)</f>
        <v>Richmond</v>
      </c>
      <c r="C29" s="19" cm="1">
        <f t="array" ref="C29">INDEX(K$5:K$54,$N29)</f>
        <v>60</v>
      </c>
      <c r="I29" s="111">
        <f t="shared" si="2"/>
        <v>25</v>
      </c>
      <c r="J29" t="str">
        <f>SummaryHigh!B29</f>
        <v>Milwaukee</v>
      </c>
      <c r="K29" s="102" cm="1">
        <f t="array" ref="K29">INDEX(SummaryHigh!$B$5:$O$54,MATCH(MonthSorted!J29,ListCity,0),2+MonthSorted!$K$2)</f>
        <v>42</v>
      </c>
      <c r="L29" s="102">
        <f t="shared" si="0"/>
        <v>41.975000000000001</v>
      </c>
      <c r="M29" s="102">
        <f>COUNTIFS($L$5:$L$54,"&gt;="&amp;L29)</f>
        <v>49</v>
      </c>
      <c r="N29">
        <f t="shared" si="1"/>
        <v>38</v>
      </c>
    </row>
    <row r="30" spans="1:17" x14ac:dyDescent="0.35">
      <c r="A30" s="27">
        <v>26</v>
      </c>
      <c r="B30" s="19" t="str" cm="1">
        <f t="array" ref="B30">INDEX(J$5:J$54,$N30)</f>
        <v>Louisville</v>
      </c>
      <c r="C30" s="19" cm="1">
        <f t="array" ref="C30">INDEX(K$5:K$54,$N30)</f>
        <v>58</v>
      </c>
      <c r="I30" s="111">
        <f t="shared" si="2"/>
        <v>26</v>
      </c>
      <c r="J30" t="str">
        <f>SummaryHigh!B30</f>
        <v>Minneapolis</v>
      </c>
      <c r="K30" s="102" cm="1">
        <f t="array" ref="K30">INDEX(SummaryHigh!$B$5:$O$54,MATCH(MonthSorted!J30,ListCity,0),2+MonthSorted!$K$2)</f>
        <v>41</v>
      </c>
      <c r="L30" s="102">
        <f t="shared" si="0"/>
        <v>40.973999999999997</v>
      </c>
      <c r="M30" s="102">
        <f>COUNTIFS($L$5:$L$54,"&gt;="&amp;L30)</f>
        <v>50</v>
      </c>
      <c r="N30">
        <f t="shared" si="1"/>
        <v>22</v>
      </c>
    </row>
    <row r="31" spans="1:17" x14ac:dyDescent="0.35">
      <c r="A31" s="27">
        <v>27</v>
      </c>
      <c r="B31" s="19" t="str" cm="1">
        <f t="array" ref="B31">INDEX(J$5:J$54,$N31)</f>
        <v>Virginia Beach</v>
      </c>
      <c r="C31" s="19" cm="1">
        <f t="array" ref="C31">INDEX(K$5:K$54,$N31)</f>
        <v>58</v>
      </c>
      <c r="I31" s="111">
        <f t="shared" si="2"/>
        <v>27</v>
      </c>
      <c r="J31" t="str">
        <f>SummaryHigh!B31</f>
        <v>Nashville</v>
      </c>
      <c r="K31" s="102" cm="1">
        <f t="array" ref="K31">INDEX(SummaryHigh!$B$5:$O$54,MATCH(MonthSorted!J31,ListCity,0),2+MonthSorted!$K$2)</f>
        <v>61</v>
      </c>
      <c r="L31" s="102">
        <f t="shared" si="0"/>
        <v>60.972999999999999</v>
      </c>
      <c r="M31" s="102">
        <f>COUNTIFS($L$5:$L$54,"&gt;="&amp;L31)</f>
        <v>24</v>
      </c>
      <c r="N31">
        <f t="shared" si="1"/>
        <v>50</v>
      </c>
    </row>
    <row r="32" spans="1:17" x14ac:dyDescent="0.35">
      <c r="A32" s="27">
        <v>28</v>
      </c>
      <c r="B32" s="19" t="str" cm="1">
        <f t="array" ref="B32">INDEX(J$5:J$54,$N32)</f>
        <v>Portland</v>
      </c>
      <c r="C32" s="19" cm="1">
        <f t="array" ref="C32">INDEX(K$5:K$54,$N32)</f>
        <v>57</v>
      </c>
      <c r="I32" s="111">
        <f t="shared" si="2"/>
        <v>28</v>
      </c>
      <c r="J32" t="str">
        <f>SummaryHigh!B32</f>
        <v>New Orleans</v>
      </c>
      <c r="K32" s="102" cm="1">
        <f t="array" ref="K32">INDEX(SummaryHigh!$B$5:$O$54,MATCH(MonthSorted!J32,ListCity,0),2+MonthSorted!$K$2)</f>
        <v>72</v>
      </c>
      <c r="L32" s="102">
        <f t="shared" si="0"/>
        <v>71.971999999999994</v>
      </c>
      <c r="M32" s="102">
        <f>COUNTIFS($L$5:$L$54,"&gt;="&amp;L32)</f>
        <v>10</v>
      </c>
      <c r="N32">
        <f t="shared" si="1"/>
        <v>35</v>
      </c>
    </row>
    <row r="33" spans="1:14" x14ac:dyDescent="0.35">
      <c r="A33" s="27">
        <v>29</v>
      </c>
      <c r="B33" s="19" t="str" cm="1">
        <f t="array" ref="B33">INDEX(J$5:J$54,$N33)</f>
        <v>Kansas City</v>
      </c>
      <c r="C33" s="19" cm="1">
        <f t="array" ref="C33">INDEX(K$5:K$54,$N33)</f>
        <v>56</v>
      </c>
      <c r="I33" s="111">
        <f t="shared" si="2"/>
        <v>29</v>
      </c>
      <c r="J33" t="str">
        <f>SummaryHigh!B33</f>
        <v>New York</v>
      </c>
      <c r="K33" s="102" cm="1">
        <f t="array" ref="K33">INDEX(SummaryHigh!$B$5:$O$54,MATCH(MonthSorted!J33,ListCity,0),2+MonthSorted!$K$2)</f>
        <v>50</v>
      </c>
      <c r="L33" s="102">
        <f t="shared" si="0"/>
        <v>49.970999999999997</v>
      </c>
      <c r="M33" s="102">
        <f>COUNTIFS($L$5:$L$54,"&gt;="&amp;L33)</f>
        <v>39</v>
      </c>
      <c r="N33">
        <f t="shared" si="1"/>
        <v>19</v>
      </c>
    </row>
    <row r="34" spans="1:14" x14ac:dyDescent="0.35">
      <c r="A34" s="27">
        <v>30</v>
      </c>
      <c r="B34" s="19" t="str" cm="1">
        <f t="array" ref="B34">INDEX(J$5:J$54,$N34)</f>
        <v>St. Louis</v>
      </c>
      <c r="C34" s="19" cm="1">
        <f t="array" ref="C34">INDEX(K$5:K$54,$N34)</f>
        <v>56</v>
      </c>
      <c r="I34" s="111">
        <f t="shared" si="2"/>
        <v>30</v>
      </c>
      <c r="J34" t="str">
        <f>SummaryHigh!B34</f>
        <v>Oklahoma City</v>
      </c>
      <c r="K34" s="102" cm="1">
        <f t="array" ref="K34">INDEX(SummaryHigh!$B$5:$O$54,MATCH(MonthSorted!J34,ListCity,0),2+MonthSorted!$K$2)</f>
        <v>63</v>
      </c>
      <c r="L34" s="102">
        <f t="shared" si="0"/>
        <v>62.97</v>
      </c>
      <c r="M34" s="102">
        <f>COUNTIFS($L$5:$L$54,"&gt;="&amp;L34)</f>
        <v>21</v>
      </c>
      <c r="N34">
        <f t="shared" si="1"/>
        <v>48</v>
      </c>
    </row>
    <row r="35" spans="1:14" x14ac:dyDescent="0.35">
      <c r="A35" s="27">
        <v>31</v>
      </c>
      <c r="B35" s="19" t="str" cm="1">
        <f t="array" ref="B35">INDEX(J$5:J$54,$N35)</f>
        <v>Cincinnati</v>
      </c>
      <c r="C35" s="19" cm="1">
        <f t="array" ref="C35">INDEX(K$5:K$54,$N35)</f>
        <v>55</v>
      </c>
      <c r="I35" s="111">
        <f t="shared" si="2"/>
        <v>31</v>
      </c>
      <c r="J35" t="str">
        <f>SummaryHigh!B35</f>
        <v>Orlando</v>
      </c>
      <c r="K35" s="102" cm="1">
        <f t="array" ref="K35">INDEX(SummaryHigh!$B$5:$O$54,MATCH(MonthSorted!J35,ListCity,0),2+MonthSorted!$K$2)</f>
        <v>78</v>
      </c>
      <c r="L35" s="102">
        <f t="shared" si="0"/>
        <v>77.968999999999994</v>
      </c>
      <c r="M35" s="102">
        <f>COUNTIFS($L$5:$L$54,"&gt;="&amp;L35)</f>
        <v>2</v>
      </c>
      <c r="N35">
        <f t="shared" si="1"/>
        <v>9</v>
      </c>
    </row>
    <row r="36" spans="1:14" x14ac:dyDescent="0.35">
      <c r="A36" s="27">
        <v>32</v>
      </c>
      <c r="B36" s="19" t="str" cm="1">
        <f t="array" ref="B36">INDEX(J$5:J$54,$N36)</f>
        <v>Seattle</v>
      </c>
      <c r="C36" s="19" cm="1">
        <f t="array" ref="C36">INDEX(K$5:K$54,$N36)</f>
        <v>55</v>
      </c>
      <c r="I36" s="111">
        <f t="shared" si="2"/>
        <v>32</v>
      </c>
      <c r="J36" t="str">
        <f>SummaryHigh!B36</f>
        <v>Philadelphia</v>
      </c>
      <c r="K36" s="102" cm="1">
        <f t="array" ref="K36">INDEX(SummaryHigh!$B$5:$O$54,MATCH(MonthSorted!J36,ListCity,0),2+MonthSorted!$K$2)</f>
        <v>53</v>
      </c>
      <c r="L36" s="102">
        <f t="shared" si="0"/>
        <v>52.968000000000004</v>
      </c>
      <c r="M36" s="102">
        <f>COUNTIFS($L$5:$L$54,"&gt;="&amp;L36)</f>
        <v>36</v>
      </c>
      <c r="N36">
        <f t="shared" si="1"/>
        <v>47</v>
      </c>
    </row>
    <row r="37" spans="1:14" x14ac:dyDescent="0.35">
      <c r="A37" s="27">
        <v>33</v>
      </c>
      <c r="B37" s="19" t="str" cm="1">
        <f t="array" ref="B37">INDEX(J$5:J$54,$N37)</f>
        <v>Baltimore</v>
      </c>
      <c r="C37" s="19" cm="1">
        <f t="array" ref="C37">INDEX(K$5:K$54,$N37)</f>
        <v>54</v>
      </c>
      <c r="I37" s="111">
        <f t="shared" si="2"/>
        <v>33</v>
      </c>
      <c r="J37" t="str">
        <f>SummaryHigh!B37</f>
        <v>Phoenix</v>
      </c>
      <c r="K37" s="102" cm="1">
        <f t="array" ref="K37">INDEX(SummaryHigh!$B$5:$O$54,MATCH(MonthSorted!J37,ListCity,0),2+MonthSorted!$K$2)</f>
        <v>78</v>
      </c>
      <c r="L37" s="102">
        <f t="shared" si="0"/>
        <v>77.966999999999999</v>
      </c>
      <c r="M37" s="102">
        <f>COUNTIFS($L$5:$L$54,"&gt;="&amp;L37)</f>
        <v>3</v>
      </c>
      <c r="N37">
        <f t="shared" si="1"/>
        <v>3</v>
      </c>
    </row>
    <row r="38" spans="1:14" x14ac:dyDescent="0.35">
      <c r="A38" s="27">
        <v>34</v>
      </c>
      <c r="B38" s="19" t="str" cm="1">
        <f t="array" ref="B38">INDEX(J$5:J$54,$N38)</f>
        <v>Denver</v>
      </c>
      <c r="C38" s="19" cm="1">
        <f t="array" ref="C38">INDEX(K$5:K$54,$N38)</f>
        <v>54</v>
      </c>
      <c r="I38" s="111">
        <f t="shared" si="2"/>
        <v>34</v>
      </c>
      <c r="J38" t="str">
        <f>SummaryHigh!B38</f>
        <v>Pittsburgh</v>
      </c>
      <c r="K38" s="102" cm="1">
        <f t="array" ref="K38">INDEX(SummaryHigh!$B$5:$O$54,MATCH(MonthSorted!J38,ListCity,0),2+MonthSorted!$K$2)</f>
        <v>49</v>
      </c>
      <c r="L38" s="102">
        <f t="shared" si="0"/>
        <v>48.966000000000001</v>
      </c>
      <c r="M38" s="102">
        <f>COUNTIFS($L$5:$L$54,"&gt;="&amp;L38)</f>
        <v>40</v>
      </c>
      <c r="N38">
        <f t="shared" si="1"/>
        <v>13</v>
      </c>
    </row>
    <row r="39" spans="1:14" x14ac:dyDescent="0.35">
      <c r="A39" s="27">
        <v>35</v>
      </c>
      <c r="B39" s="19" t="str" cm="1">
        <f t="array" ref="B39">INDEX(J$5:J$54,$N39)</f>
        <v>Salt Lake City</v>
      </c>
      <c r="C39" s="19" cm="1">
        <f t="array" ref="C39">INDEX(K$5:K$54,$N39)</f>
        <v>54</v>
      </c>
      <c r="I39" s="111">
        <f t="shared" si="2"/>
        <v>35</v>
      </c>
      <c r="J39" t="str">
        <f>SummaryHigh!B39</f>
        <v>Portland</v>
      </c>
      <c r="K39" s="102" cm="1">
        <f t="array" ref="K39">INDEX(SummaryHigh!$B$5:$O$54,MATCH(MonthSorted!J39,ListCity,0),2+MonthSorted!$K$2)</f>
        <v>57</v>
      </c>
      <c r="L39" s="102">
        <f t="shared" si="0"/>
        <v>56.965000000000003</v>
      </c>
      <c r="M39" s="102">
        <f>COUNTIFS($L$5:$L$54,"&gt;="&amp;L39)</f>
        <v>28</v>
      </c>
      <c r="N39">
        <f t="shared" si="1"/>
        <v>42</v>
      </c>
    </row>
    <row r="40" spans="1:14" x14ac:dyDescent="0.35">
      <c r="A40" s="27">
        <v>36</v>
      </c>
      <c r="B40" s="19" t="str" cm="1">
        <f t="array" ref="B40">INDEX(J$5:J$54,$N40)</f>
        <v>Philadelphia</v>
      </c>
      <c r="C40" s="19" cm="1">
        <f t="array" ref="C40">INDEX(K$5:K$54,$N40)</f>
        <v>53</v>
      </c>
      <c r="I40" s="111">
        <f t="shared" si="2"/>
        <v>36</v>
      </c>
      <c r="J40" t="str">
        <f>SummaryHigh!B40</f>
        <v>Providence</v>
      </c>
      <c r="K40" s="102" cm="1">
        <f t="array" ref="K40">INDEX(SummaryHigh!$B$5:$O$54,MATCH(MonthSorted!J40,ListCity,0),2+MonthSorted!$K$2)</f>
        <v>48</v>
      </c>
      <c r="L40" s="112">
        <f t="shared" si="0"/>
        <v>47.963999999999999</v>
      </c>
      <c r="M40" s="102">
        <f>COUNTIFS($L$5:$L$54,"&gt;="&amp;L40)</f>
        <v>42</v>
      </c>
      <c r="N40">
        <f t="shared" si="1"/>
        <v>32</v>
      </c>
    </row>
    <row r="41" spans="1:14" x14ac:dyDescent="0.35">
      <c r="A41" s="27">
        <v>37</v>
      </c>
      <c r="B41" s="19" t="str" cm="1">
        <f t="array" ref="B41">INDEX(J$5:J$54,$N41)</f>
        <v>Indianapolis</v>
      </c>
      <c r="C41" s="19" cm="1">
        <f t="array" ref="C41">INDEX(K$5:K$54,$N41)</f>
        <v>52</v>
      </c>
      <c r="I41" s="111">
        <f t="shared" si="2"/>
        <v>37</v>
      </c>
      <c r="J41" t="str">
        <f>SummaryHigh!B41</f>
        <v>Raleigh</v>
      </c>
      <c r="K41" s="102" cm="1">
        <f t="array" ref="K41">INDEX(SummaryHigh!$B$5:$O$54,MATCH(MonthSorted!J41,ListCity,0),2+MonthSorted!$K$2)</f>
        <v>63</v>
      </c>
      <c r="L41" s="102">
        <f t="shared" si="0"/>
        <v>62.963000000000001</v>
      </c>
      <c r="M41" s="102">
        <f>COUNTIFS($L$5:$L$54,"&gt;="&amp;L41)</f>
        <v>22</v>
      </c>
      <c r="N41">
        <f t="shared" si="1"/>
        <v>17</v>
      </c>
    </row>
    <row r="42" spans="1:14" x14ac:dyDescent="0.35">
      <c r="A42" s="27">
        <v>38</v>
      </c>
      <c r="B42" s="19" t="str" cm="1">
        <f t="array" ref="B42">INDEX(J$5:J$54,$N42)</f>
        <v>Columbus</v>
      </c>
      <c r="C42" s="19" cm="1">
        <f t="array" ref="C42">INDEX(K$5:K$54,$N42)</f>
        <v>51</v>
      </c>
      <c r="I42" s="111">
        <f t="shared" si="2"/>
        <v>38</v>
      </c>
      <c r="J42" t="str">
        <f>SummaryHigh!B42</f>
        <v>Richmond</v>
      </c>
      <c r="K42" s="102" cm="1">
        <f t="array" ref="K42">INDEX(SummaryHigh!$B$5:$O$54,MATCH(MonthSorted!J42,ListCity,0),2+MonthSorted!$K$2)</f>
        <v>60</v>
      </c>
      <c r="L42" s="102">
        <f t="shared" si="0"/>
        <v>59.962000000000003</v>
      </c>
      <c r="M42" s="102">
        <f>COUNTIFS($L$5:$L$54,"&gt;="&amp;L42)</f>
        <v>25</v>
      </c>
      <c r="N42">
        <f t="shared" si="1"/>
        <v>11</v>
      </c>
    </row>
    <row r="43" spans="1:14" x14ac:dyDescent="0.35">
      <c r="A43" s="27">
        <v>39</v>
      </c>
      <c r="B43" s="19" t="str" cm="1">
        <f t="array" ref="B43">INDEX(J$5:J$54,$N43)</f>
        <v>New York</v>
      </c>
      <c r="C43" s="19" cm="1">
        <f t="array" ref="C43">INDEX(K$5:K$54,$N43)</f>
        <v>50</v>
      </c>
      <c r="I43" s="111">
        <f t="shared" si="2"/>
        <v>39</v>
      </c>
      <c r="J43" t="str">
        <f>SummaryHigh!B43</f>
        <v>Riverside</v>
      </c>
      <c r="K43" s="102" cm="1">
        <f t="array" ref="K43">INDEX(SummaryHigh!$B$5:$O$54,MATCH(MonthSorted!J43,ListCity,0),2+MonthSorted!$K$2)</f>
        <v>73</v>
      </c>
      <c r="L43" s="102">
        <f t="shared" si="0"/>
        <v>72.960999999999999</v>
      </c>
      <c r="M43" s="102">
        <f>COUNTIFS($L$5:$L$54,"&gt;="&amp;L43)</f>
        <v>8</v>
      </c>
      <c r="N43">
        <f t="shared" si="1"/>
        <v>29</v>
      </c>
    </row>
    <row r="44" spans="1:14" x14ac:dyDescent="0.35">
      <c r="A44" s="27">
        <v>40</v>
      </c>
      <c r="B44" s="19" t="str" cm="1">
        <f t="array" ref="B44">INDEX(J$5:J$54,$N44)</f>
        <v>Pittsburgh</v>
      </c>
      <c r="C44" s="19" cm="1">
        <f t="array" ref="C44">INDEX(K$5:K$54,$N44)</f>
        <v>49</v>
      </c>
      <c r="I44" s="111">
        <f t="shared" si="2"/>
        <v>40</v>
      </c>
      <c r="J44" t="str">
        <f>SummaryHigh!B44</f>
        <v>Rochester</v>
      </c>
      <c r="K44" s="102" cm="1">
        <f t="array" ref="K44">INDEX(SummaryHigh!$B$5:$O$54,MATCH(MonthSorted!J44,ListCity,0),2+MonthSorted!$K$2)</f>
        <v>43</v>
      </c>
      <c r="L44" s="102">
        <f t="shared" si="0"/>
        <v>42.96</v>
      </c>
      <c r="M44" s="102">
        <f>COUNTIFS($L$5:$L$54,"&gt;="&amp;L44)</f>
        <v>47</v>
      </c>
      <c r="N44">
        <f t="shared" si="1"/>
        <v>34</v>
      </c>
    </row>
    <row r="45" spans="1:14" x14ac:dyDescent="0.35">
      <c r="A45" s="27">
        <v>41</v>
      </c>
      <c r="B45" s="19" t="str" cm="1">
        <f t="array" ref="B45">INDEX(J$5:J$54,$N45)</f>
        <v>Hartford</v>
      </c>
      <c r="C45" s="19" cm="1">
        <f t="array" ref="C45">INDEX(K$5:K$54,$N45)</f>
        <v>48</v>
      </c>
      <c r="I45" s="111">
        <f t="shared" si="2"/>
        <v>41</v>
      </c>
      <c r="J45" t="str">
        <f>SummaryHigh!B45</f>
        <v>Sacramento</v>
      </c>
      <c r="K45" s="102" cm="1">
        <f t="array" ref="K45">INDEX(SummaryHigh!$B$5:$O$54,MATCH(MonthSorted!J45,ListCity,0),2+MonthSorted!$K$2)</f>
        <v>65</v>
      </c>
      <c r="L45" s="102">
        <f t="shared" si="0"/>
        <v>64.959000000000003</v>
      </c>
      <c r="M45" s="102">
        <f>COUNTIFS($L$5:$L$54,"&gt;="&amp;L45)</f>
        <v>18</v>
      </c>
      <c r="N45">
        <f t="shared" si="1"/>
        <v>15</v>
      </c>
    </row>
    <row r="46" spans="1:14" x14ac:dyDescent="0.35">
      <c r="A46" s="27">
        <v>42</v>
      </c>
      <c r="B46" s="19" t="str" cm="1">
        <f t="array" ref="B46">INDEX(J$5:J$54,$N46)</f>
        <v>Providence</v>
      </c>
      <c r="C46" s="19" cm="1">
        <f t="array" ref="C46">INDEX(K$5:K$54,$N46)</f>
        <v>48</v>
      </c>
      <c r="I46" s="111">
        <f t="shared" si="2"/>
        <v>42</v>
      </c>
      <c r="J46" t="str">
        <f>SummaryHigh!B46</f>
        <v>Salt Lake City</v>
      </c>
      <c r="K46" s="102" cm="1">
        <f t="array" ref="K46">INDEX(SummaryHigh!$B$5:$O$54,MATCH(MonthSorted!J46,ListCity,0),2+MonthSorted!$K$2)</f>
        <v>54</v>
      </c>
      <c r="L46" s="102">
        <f t="shared" si="0"/>
        <v>53.957999999999998</v>
      </c>
      <c r="M46" s="102">
        <f>COUNTIFS($L$5:$L$54,"&gt;="&amp;L46)</f>
        <v>35</v>
      </c>
      <c r="N46">
        <f t="shared" si="1"/>
        <v>36</v>
      </c>
    </row>
    <row r="47" spans="1:14" x14ac:dyDescent="0.35">
      <c r="A47" s="27">
        <v>43</v>
      </c>
      <c r="B47" s="19" t="str" cm="1">
        <f t="array" ref="B47">INDEX(J$5:J$54,$N47)</f>
        <v>Chicago</v>
      </c>
      <c r="C47" s="19" cm="1">
        <f t="array" ref="C47">INDEX(K$5:K$54,$N47)</f>
        <v>47</v>
      </c>
      <c r="I47" s="111">
        <f t="shared" si="2"/>
        <v>43</v>
      </c>
      <c r="J47" t="str">
        <f>SummaryHigh!B47</f>
        <v>San Antonio</v>
      </c>
      <c r="K47" s="102" cm="1">
        <f t="array" ref="K47">INDEX(SummaryHigh!$B$5:$O$54,MATCH(MonthSorted!J47,ListCity,0),2+MonthSorted!$K$2)</f>
        <v>74</v>
      </c>
      <c r="L47" s="102">
        <f t="shared" si="0"/>
        <v>73.956999999999994</v>
      </c>
      <c r="M47" s="102">
        <f>COUNTIFS($L$5:$L$54,"&gt;="&amp;L47)</f>
        <v>6</v>
      </c>
      <c r="N47">
        <f t="shared" si="1"/>
        <v>8</v>
      </c>
    </row>
    <row r="48" spans="1:14" x14ac:dyDescent="0.35">
      <c r="A48" s="27">
        <v>44</v>
      </c>
      <c r="B48" s="19" t="str" cm="1">
        <f t="array" ref="B48">INDEX(J$5:J$54,$N48)</f>
        <v>Cleveland</v>
      </c>
      <c r="C48" s="19" cm="1">
        <f t="array" ref="C48">INDEX(K$5:K$54,$N48)</f>
        <v>47</v>
      </c>
      <c r="I48" s="111">
        <f t="shared" si="2"/>
        <v>44</v>
      </c>
      <c r="J48" t="str">
        <f>SummaryHigh!B48</f>
        <v>San Diego</v>
      </c>
      <c r="K48" s="102" cm="1">
        <f t="array" ref="K48">INDEX(SummaryHigh!$B$5:$O$54,MATCH(MonthSorted!J48,ListCity,0),2+MonthSorted!$K$2)</f>
        <v>66</v>
      </c>
      <c r="L48" s="102">
        <f t="shared" si="0"/>
        <v>65.956000000000003</v>
      </c>
      <c r="M48" s="102">
        <f>COUNTIFS($L$5:$L$54,"&gt;="&amp;L48)</f>
        <v>15</v>
      </c>
      <c r="N48">
        <f t="shared" si="1"/>
        <v>10</v>
      </c>
    </row>
    <row r="49" spans="1:14" x14ac:dyDescent="0.35">
      <c r="A49" s="27">
        <v>45</v>
      </c>
      <c r="B49" s="19" t="str" cm="1">
        <f t="array" ref="B49">INDEX(J$5:J$54,$N49)</f>
        <v>Detroit</v>
      </c>
      <c r="C49" s="19" cm="1">
        <f t="array" ref="C49">INDEX(K$5:K$54,$N49)</f>
        <v>46</v>
      </c>
      <c r="I49" s="111">
        <f t="shared" si="2"/>
        <v>45</v>
      </c>
      <c r="J49" t="str">
        <f>SummaryHigh!B49</f>
        <v>San Francisco</v>
      </c>
      <c r="K49" s="102" cm="1">
        <f t="array" ref="K49">INDEX(SummaryHigh!$B$5:$O$54,MATCH(MonthSorted!J49,ListCity,0),2+MonthSorted!$K$2)</f>
        <v>62</v>
      </c>
      <c r="L49" s="102">
        <f t="shared" si="0"/>
        <v>61.954999999999998</v>
      </c>
      <c r="M49" s="102">
        <f>COUNTIFS($L$5:$L$54,"&gt;="&amp;L49)</f>
        <v>23</v>
      </c>
      <c r="N49">
        <f t="shared" si="1"/>
        <v>14</v>
      </c>
    </row>
    <row r="50" spans="1:14" x14ac:dyDescent="0.35">
      <c r="A50" s="27">
        <v>46</v>
      </c>
      <c r="B50" s="19" t="str" cm="1">
        <f t="array" ref="B50">INDEX(J$5:J$54,$N50)</f>
        <v>Boston</v>
      </c>
      <c r="C50" s="19" cm="1">
        <f t="array" ref="C50">INDEX(K$5:K$54,$N50)</f>
        <v>45</v>
      </c>
      <c r="I50" s="111">
        <f t="shared" si="2"/>
        <v>46</v>
      </c>
      <c r="J50" t="str">
        <f>SummaryHigh!B50</f>
        <v>San Jose</v>
      </c>
      <c r="K50" s="102" cm="1">
        <f t="array" ref="K50">INDEX(SummaryHigh!$B$5:$O$54,MATCH(MonthSorted!J50,ListCity,0),2+MonthSorted!$K$2)</f>
        <v>66</v>
      </c>
      <c r="L50" s="102">
        <f t="shared" si="0"/>
        <v>65.953999999999994</v>
      </c>
      <c r="M50" s="102">
        <f>COUNTIFS($L$5:$L$54,"&gt;="&amp;L50)</f>
        <v>16</v>
      </c>
      <c r="N50">
        <f t="shared" si="1"/>
        <v>5</v>
      </c>
    </row>
    <row r="51" spans="1:14" x14ac:dyDescent="0.35">
      <c r="A51" s="27">
        <v>47</v>
      </c>
      <c r="B51" s="19" t="str" cm="1">
        <f t="array" ref="B51">INDEX(J$5:J$54,$N51)</f>
        <v>Rochester</v>
      </c>
      <c r="C51" s="19" cm="1">
        <f t="array" ref="C51">INDEX(K$5:K$54,$N51)</f>
        <v>43</v>
      </c>
      <c r="I51" s="111">
        <f t="shared" si="2"/>
        <v>47</v>
      </c>
      <c r="J51" t="str">
        <f>SummaryHigh!B51</f>
        <v>Seattle</v>
      </c>
      <c r="K51" s="102" cm="1">
        <f t="array" ref="K51">INDEX(SummaryHigh!$B$5:$O$54,MATCH(MonthSorted!J51,ListCity,0),2+MonthSorted!$K$2)</f>
        <v>55</v>
      </c>
      <c r="L51" s="102">
        <f t="shared" si="0"/>
        <v>54.953000000000003</v>
      </c>
      <c r="M51" s="102">
        <f>COUNTIFS($L$5:$L$54,"&gt;="&amp;L51)</f>
        <v>32</v>
      </c>
      <c r="N51">
        <f t="shared" si="1"/>
        <v>40</v>
      </c>
    </row>
    <row r="52" spans="1:14" x14ac:dyDescent="0.35">
      <c r="A52" s="27">
        <v>48</v>
      </c>
      <c r="B52" s="19" t="str" cm="1">
        <f t="array" ref="B52">INDEX(J$5:J$54,$N52)</f>
        <v>Buffalo</v>
      </c>
      <c r="C52" s="19" cm="1">
        <f t="array" ref="C52">INDEX(K$5:K$54,$N52)</f>
        <v>42</v>
      </c>
      <c r="I52" s="111">
        <f t="shared" si="2"/>
        <v>48</v>
      </c>
      <c r="J52" t="str">
        <f>SummaryHigh!B52</f>
        <v>St. Louis</v>
      </c>
      <c r="K52" s="102" cm="1">
        <f t="array" ref="K52">INDEX(SummaryHigh!$B$5:$O$54,MATCH(MonthSorted!J52,ListCity,0),2+MonthSorted!$K$2)</f>
        <v>56</v>
      </c>
      <c r="L52" s="102">
        <f t="shared" si="0"/>
        <v>55.951999999999998</v>
      </c>
      <c r="M52" s="102">
        <f>COUNTIFS($L$5:$L$54,"&gt;="&amp;L52)</f>
        <v>30</v>
      </c>
      <c r="N52">
        <f t="shared" si="1"/>
        <v>6</v>
      </c>
    </row>
    <row r="53" spans="1:14" x14ac:dyDescent="0.35">
      <c r="A53" s="27">
        <v>49</v>
      </c>
      <c r="B53" s="19" t="str" cm="1">
        <f t="array" ref="B53">INDEX(J$5:J$54,$N53)</f>
        <v>Milwaukee</v>
      </c>
      <c r="C53" s="19" cm="1">
        <f t="array" ref="C53">INDEX(K$5:K$54,$N53)</f>
        <v>42</v>
      </c>
      <c r="I53" s="111">
        <f t="shared" si="2"/>
        <v>49</v>
      </c>
      <c r="J53" t="str">
        <f>SummaryHigh!B53</f>
        <v>Tampa</v>
      </c>
      <c r="K53" s="102" cm="1">
        <f t="array" ref="K53">INDEX(SummaryHigh!$B$5:$O$54,MATCH(MonthSorted!J53,ListCity,0),2+MonthSorted!$K$2)</f>
        <v>76</v>
      </c>
      <c r="L53" s="102">
        <f t="shared" si="0"/>
        <v>75.950999999999993</v>
      </c>
      <c r="M53" s="102">
        <f>COUNTIFS($L$5:$L$54,"&gt;="&amp;L53)</f>
        <v>4</v>
      </c>
      <c r="N53">
        <f t="shared" si="1"/>
        <v>25</v>
      </c>
    </row>
    <row r="54" spans="1:14" x14ac:dyDescent="0.35">
      <c r="A54" s="28">
        <v>50</v>
      </c>
      <c r="B54" s="19" t="str" cm="1">
        <f t="array" ref="B54">INDEX(J$5:J$54,$N54)</f>
        <v>Minneapolis</v>
      </c>
      <c r="C54" s="19" cm="1">
        <f t="array" ref="C54">INDEX(K$5:K$54,$N54)</f>
        <v>41</v>
      </c>
      <c r="I54" s="111">
        <f t="shared" si="2"/>
        <v>50</v>
      </c>
      <c r="J54" t="str">
        <f>SummaryHigh!B54</f>
        <v>Virginia Beach</v>
      </c>
      <c r="K54" s="102" cm="1">
        <f t="array" ref="K54">INDEX(SummaryHigh!$B$5:$O$54,MATCH(MonthSorted!J54,ListCity,0),2+MonthSorted!$K$2)</f>
        <v>58</v>
      </c>
      <c r="L54" s="102">
        <f t="shared" si="0"/>
        <v>57.95</v>
      </c>
      <c r="M54" s="102">
        <f>COUNTIFS($L$5:$L$54,"&gt;="&amp;L54)</f>
        <v>27</v>
      </c>
      <c r="N54">
        <f t="shared" si="1"/>
        <v>26</v>
      </c>
    </row>
    <row r="55" spans="1:14" x14ac:dyDescent="0.35">
      <c r="L55" s="102">
        <f>SUM(L5:L54)</f>
        <v>2983.7250000000004</v>
      </c>
    </row>
    <row r="56" spans="1:14" x14ac:dyDescent="0.35">
      <c r="A56" s="29" t="s">
        <v>72</v>
      </c>
      <c r="B56" s="30">
        <f>CheckSumSortCity</f>
        <v>382726</v>
      </c>
      <c r="C56" s="30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5"/>
  <cols>
    <col min="1" max="1" width="25.81640625" customWidth="1"/>
    <col min="2" max="16384" width="9.1796875" hidden="1"/>
  </cols>
  <sheetData>
    <row r="1" spans="1:1" ht="81" customHeight="1" x14ac:dyDescent="0.35">
      <c r="A1" s="3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67" workbookViewId="0">
      <selection activeCell="G85" sqref="G85"/>
    </sheetView>
  </sheetViews>
  <sheetFormatPr defaultRowHeight="14.5" x14ac:dyDescent="0.35"/>
  <cols>
    <col min="2" max="2" width="9.1796875" customWidth="1"/>
    <col min="3" max="7" width="15.7265625" customWidth="1"/>
  </cols>
  <sheetData>
    <row r="2" spans="1:15" x14ac:dyDescent="0.3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5">
      <c r="B4" t="s">
        <v>100</v>
      </c>
    </row>
    <row r="5" spans="1:15" x14ac:dyDescent="0.35">
      <c r="B5" t="s">
        <v>101</v>
      </c>
    </row>
    <row r="6" spans="1:15" x14ac:dyDescent="0.35">
      <c r="B6" t="s">
        <v>102</v>
      </c>
    </row>
    <row r="8" spans="1:15" x14ac:dyDescent="0.35">
      <c r="B8" s="75" t="s">
        <v>86</v>
      </c>
    </row>
    <row r="9" spans="1:15" x14ac:dyDescent="0.35">
      <c r="B9" t="s">
        <v>87</v>
      </c>
    </row>
    <row r="10" spans="1:15" x14ac:dyDescent="0.35">
      <c r="B10" s="74">
        <v>0.05</v>
      </c>
    </row>
    <row r="11" spans="1:15" x14ac:dyDescent="0.35">
      <c r="B11" s="74">
        <v>5.5E-2</v>
      </c>
    </row>
    <row r="12" spans="1:15" x14ac:dyDescent="0.35">
      <c r="B12" s="74">
        <v>0.06</v>
      </c>
    </row>
    <row r="13" spans="1:15" x14ac:dyDescent="0.35">
      <c r="B13" s="74">
        <v>6.5000000000000002E-2</v>
      </c>
    </row>
    <row r="14" spans="1:15" x14ac:dyDescent="0.35">
      <c r="B14" s="74">
        <v>7.0000000000000007E-2</v>
      </c>
    </row>
    <row r="15" spans="1:15" x14ac:dyDescent="0.35">
      <c r="B15" s="74">
        <v>7.5000000000000011E-2</v>
      </c>
    </row>
    <row r="16" spans="1:15" x14ac:dyDescent="0.35">
      <c r="B16" t="s">
        <v>90</v>
      </c>
    </row>
    <row r="18" spans="2:2" x14ac:dyDescent="0.35">
      <c r="B18" s="75" t="s">
        <v>88</v>
      </c>
    </row>
    <row r="19" spans="2:2" x14ac:dyDescent="0.35">
      <c r="B19" t="s">
        <v>89</v>
      </c>
    </row>
    <row r="20" spans="2:2" x14ac:dyDescent="0.35">
      <c r="B20" s="76">
        <v>4</v>
      </c>
    </row>
    <row r="21" spans="2:2" x14ac:dyDescent="0.35">
      <c r="B21" s="76">
        <v>5</v>
      </c>
    </row>
    <row r="22" spans="2:2" x14ac:dyDescent="0.35">
      <c r="B22" s="76">
        <v>6</v>
      </c>
    </row>
    <row r="23" spans="2:2" x14ac:dyDescent="0.35">
      <c r="B23" s="76">
        <v>7</v>
      </c>
    </row>
    <row r="24" spans="2:2" x14ac:dyDescent="0.35">
      <c r="B24" s="76">
        <v>8</v>
      </c>
    </row>
    <row r="26" spans="2:2" x14ac:dyDescent="0.35">
      <c r="B26" s="75" t="s">
        <v>91</v>
      </c>
    </row>
    <row r="27" spans="2:2" x14ac:dyDescent="0.35">
      <c r="B27" t="s">
        <v>92</v>
      </c>
    </row>
    <row r="28" spans="2:2" x14ac:dyDescent="0.35">
      <c r="B28" t="s">
        <v>93</v>
      </c>
    </row>
    <row r="29" spans="2:2" x14ac:dyDescent="0.35">
      <c r="B29" s="76">
        <v>1500</v>
      </c>
    </row>
    <row r="30" spans="2:2" x14ac:dyDescent="0.35">
      <c r="B30" s="76">
        <v>1800</v>
      </c>
    </row>
    <row r="31" spans="2:2" x14ac:dyDescent="0.35">
      <c r="B31" s="76">
        <v>2200</v>
      </c>
    </row>
    <row r="32" spans="2:2" x14ac:dyDescent="0.35">
      <c r="B32" s="76">
        <v>2700</v>
      </c>
    </row>
    <row r="34" spans="1:24" x14ac:dyDescent="0.35">
      <c r="B34" s="75" t="s">
        <v>94</v>
      </c>
    </row>
    <row r="35" spans="1:24" x14ac:dyDescent="0.35">
      <c r="B35" t="s">
        <v>95</v>
      </c>
    </row>
    <row r="36" spans="1:24" x14ac:dyDescent="0.35">
      <c r="B36" t="s">
        <v>96</v>
      </c>
    </row>
    <row r="37" spans="1:24" x14ac:dyDescent="0.35">
      <c r="B37" t="s">
        <v>97</v>
      </c>
    </row>
    <row r="38" spans="1:24" x14ac:dyDescent="0.35">
      <c r="B38" t="s">
        <v>98</v>
      </c>
    </row>
    <row r="40" spans="1:24" x14ac:dyDescent="0.35">
      <c r="B40" s="1" t="s">
        <v>99</v>
      </c>
    </row>
    <row r="42" spans="1:24" x14ac:dyDescent="0.3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5">
      <c r="B44" t="s">
        <v>109</v>
      </c>
    </row>
    <row r="45" spans="1:24" x14ac:dyDescent="0.35">
      <c r="B45" t="s">
        <v>113</v>
      </c>
    </row>
    <row r="47" spans="1:24" x14ac:dyDescent="0.35">
      <c r="B47" s="1" t="s">
        <v>110</v>
      </c>
    </row>
    <row r="48" spans="1:24" x14ac:dyDescent="0.35">
      <c r="B48" t="s">
        <v>111</v>
      </c>
    </row>
    <row r="49" spans="2:24" x14ac:dyDescent="0.35">
      <c r="B49" t="s">
        <v>112</v>
      </c>
    </row>
    <row r="50" spans="2:24" x14ac:dyDescent="0.35">
      <c r="B50" t="s">
        <v>114</v>
      </c>
    </row>
    <row r="52" spans="2:24" x14ac:dyDescent="0.35">
      <c r="I52" s="1" t="s">
        <v>106</v>
      </c>
    </row>
    <row r="53" spans="2:24" ht="29" x14ac:dyDescent="0.35">
      <c r="B53" s="82" t="s">
        <v>103</v>
      </c>
      <c r="C53" s="83" t="s">
        <v>86</v>
      </c>
      <c r="D53" s="84" t="s">
        <v>88</v>
      </c>
      <c r="E53" s="84" t="s">
        <v>91</v>
      </c>
      <c r="F53" s="84" t="s">
        <v>94</v>
      </c>
      <c r="G53" s="85" t="s">
        <v>105</v>
      </c>
      <c r="I53" s="31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35">
      <c r="B54" s="24">
        <v>1</v>
      </c>
      <c r="C54" s="78">
        <v>6.5000000000000002E-2</v>
      </c>
      <c r="D54" s="77">
        <v>4</v>
      </c>
      <c r="E54" s="77">
        <v>1500</v>
      </c>
      <c r="F54" s="94">
        <f ca="1">INDEX(INDIRECT("Rate_"&amp;C54*10000&amp;"!C3:G6"),MATCH(E54,INDIRECT("Rate_"&amp;C54*10000&amp;"!B3:B6"),0),MATCH(D54,INDIRECT("Rate_"&amp;C54*10000&amp;"!C2:G2"),0))</f>
        <v>5100</v>
      </c>
      <c r="G54" s="95">
        <f ca="1">FV(C54,D54,-E54,-F54)</f>
        <v>13171.74032568749</v>
      </c>
      <c r="I54" s="86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7"/>
    </row>
    <row r="55" spans="2:24" x14ac:dyDescent="0.35">
      <c r="B55" s="24">
        <f t="shared" ref="B55:B70" si="0">B54+1</f>
        <v>2</v>
      </c>
      <c r="C55" s="79">
        <v>0.05</v>
      </c>
      <c r="D55" s="76">
        <v>6</v>
      </c>
      <c r="E55" s="76">
        <v>1800</v>
      </c>
      <c r="F55" s="94">
        <f t="shared" ref="F55:F83" ca="1" si="1">INDEX(INDIRECT("Rate_"&amp;C55*10000&amp;"!C3:G6"),MATCH(E55,INDIRECT("Rate_"&amp;C55*10000&amp;"!B3:B6"),0),MATCH(D55,INDIRECT("Rate_"&amp;C55*10000&amp;"!C2:G2"),0))</f>
        <v>7990</v>
      </c>
      <c r="G55" s="95">
        <f t="shared" ref="G55:G83" ca="1" si="2">FV(C55,D55,-E55,-F55)</f>
        <v>22950.80723109375</v>
      </c>
      <c r="I55" s="88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90"/>
    </row>
    <row r="56" spans="2:24" x14ac:dyDescent="0.35">
      <c r="B56" s="24">
        <f t="shared" si="0"/>
        <v>3</v>
      </c>
      <c r="C56" s="79">
        <v>0.05</v>
      </c>
      <c r="D56" s="76">
        <v>7</v>
      </c>
      <c r="E56" s="76">
        <v>1500</v>
      </c>
      <c r="F56" s="94">
        <f t="shared" ca="1" si="1"/>
        <v>5940</v>
      </c>
      <c r="G56" s="95">
        <f t="shared" ca="1" si="2"/>
        <v>20571.189190265635</v>
      </c>
      <c r="I56" s="88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90"/>
    </row>
    <row r="57" spans="2:24" x14ac:dyDescent="0.35">
      <c r="B57" s="24">
        <f t="shared" si="0"/>
        <v>4</v>
      </c>
      <c r="C57" s="79">
        <v>7.5000000000000011E-2</v>
      </c>
      <c r="D57" s="76">
        <v>7</v>
      </c>
      <c r="E57" s="76">
        <v>2200</v>
      </c>
      <c r="F57" s="94">
        <f t="shared" ca="1" si="1"/>
        <v>6430</v>
      </c>
      <c r="G57" s="95">
        <f t="shared" ca="1" si="2"/>
        <v>29999.794078918509</v>
      </c>
      <c r="I57" s="88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90"/>
    </row>
    <row r="58" spans="2:24" x14ac:dyDescent="0.35">
      <c r="B58" s="24">
        <f t="shared" si="0"/>
        <v>5</v>
      </c>
      <c r="C58" s="79">
        <v>5.5E-2</v>
      </c>
      <c r="D58" s="76">
        <v>6</v>
      </c>
      <c r="E58" s="76">
        <v>2200</v>
      </c>
      <c r="F58" s="94">
        <f t="shared" ca="1" si="1"/>
        <v>7600</v>
      </c>
      <c r="G58" s="95">
        <f t="shared" ca="1" si="2"/>
        <v>25632.917601865978</v>
      </c>
      <c r="I58" s="88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90"/>
    </row>
    <row r="59" spans="2:24" x14ac:dyDescent="0.35">
      <c r="B59" s="24">
        <f t="shared" si="0"/>
        <v>6</v>
      </c>
      <c r="C59" s="79">
        <v>0.06</v>
      </c>
      <c r="D59" s="76">
        <v>7</v>
      </c>
      <c r="E59" s="76">
        <v>1500</v>
      </c>
      <c r="F59" s="94">
        <f t="shared" ca="1" si="1"/>
        <v>5650</v>
      </c>
      <c r="G59" s="95">
        <f t="shared" ca="1" si="2"/>
        <v>21086.267438085211</v>
      </c>
      <c r="I59" s="88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90"/>
    </row>
    <row r="60" spans="2:24" x14ac:dyDescent="0.35">
      <c r="B60" s="24">
        <f t="shared" si="0"/>
        <v>7</v>
      </c>
      <c r="C60" s="79">
        <v>7.0000000000000007E-2</v>
      </c>
      <c r="D60" s="76">
        <v>6</v>
      </c>
      <c r="E60" s="76">
        <v>2700</v>
      </c>
      <c r="F60" s="94">
        <f t="shared" ca="1" si="1"/>
        <v>6330</v>
      </c>
      <c r="G60" s="95">
        <f t="shared" ca="1" si="2"/>
        <v>28813.50812709417</v>
      </c>
      <c r="I60" s="88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90"/>
    </row>
    <row r="61" spans="2:24" x14ac:dyDescent="0.35">
      <c r="B61" s="24">
        <f t="shared" si="0"/>
        <v>8</v>
      </c>
      <c r="C61" s="79">
        <v>5.5E-2</v>
      </c>
      <c r="D61" s="76">
        <v>5</v>
      </c>
      <c r="E61" s="76">
        <v>1800</v>
      </c>
      <c r="F61" s="94">
        <f t="shared" ca="1" si="1"/>
        <v>6720</v>
      </c>
      <c r="G61" s="95">
        <f t="shared" ca="1" si="2"/>
        <v>18828.735089195987</v>
      </c>
      <c r="I61" s="88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90"/>
    </row>
    <row r="62" spans="2:24" x14ac:dyDescent="0.35">
      <c r="B62" s="24">
        <f t="shared" si="0"/>
        <v>9</v>
      </c>
      <c r="C62" s="79">
        <v>6.5000000000000002E-2</v>
      </c>
      <c r="D62" s="76">
        <v>4</v>
      </c>
      <c r="E62" s="76">
        <v>1800</v>
      </c>
      <c r="F62" s="94">
        <f t="shared" ca="1" si="1"/>
        <v>6280</v>
      </c>
      <c r="G62" s="95">
        <f t="shared" ca="1" si="2"/>
        <v>16011.923006924986</v>
      </c>
      <c r="I62" s="88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90"/>
    </row>
    <row r="63" spans="2:24" x14ac:dyDescent="0.35">
      <c r="B63" s="24">
        <f t="shared" si="0"/>
        <v>10</v>
      </c>
      <c r="C63" s="79">
        <v>0.06</v>
      </c>
      <c r="D63" s="76">
        <v>5</v>
      </c>
      <c r="E63" s="76">
        <v>1800</v>
      </c>
      <c r="F63" s="94">
        <f t="shared" ca="1" si="1"/>
        <v>6200</v>
      </c>
      <c r="G63" s="95">
        <f t="shared" ca="1" si="2"/>
        <v>18443.765909120018</v>
      </c>
      <c r="I63" s="88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90"/>
    </row>
    <row r="64" spans="2:24" x14ac:dyDescent="0.35">
      <c r="B64" s="24">
        <f t="shared" si="0"/>
        <v>11</v>
      </c>
      <c r="C64" s="79">
        <v>0.06</v>
      </c>
      <c r="D64" s="76">
        <v>4</v>
      </c>
      <c r="E64" s="76">
        <v>1500</v>
      </c>
      <c r="F64" s="94">
        <f t="shared" ca="1" si="1"/>
        <v>5260</v>
      </c>
      <c r="G64" s="95">
        <f t="shared" ca="1" si="2"/>
        <v>13202.552809600011</v>
      </c>
      <c r="I64" s="88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90"/>
    </row>
    <row r="65" spans="2:24" x14ac:dyDescent="0.35">
      <c r="B65" s="24">
        <f t="shared" si="0"/>
        <v>12</v>
      </c>
      <c r="C65" s="79">
        <v>6.5000000000000002E-2</v>
      </c>
      <c r="D65" s="76">
        <v>4</v>
      </c>
      <c r="E65" s="76">
        <v>2200</v>
      </c>
      <c r="F65" s="94">
        <f t="shared" ca="1" si="1"/>
        <v>7240</v>
      </c>
      <c r="G65" s="95">
        <f t="shared" ca="1" si="2"/>
        <v>19009.800553524983</v>
      </c>
      <c r="I65" s="88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90"/>
    </row>
    <row r="66" spans="2:24" x14ac:dyDescent="0.35">
      <c r="B66" s="24">
        <f t="shared" si="0"/>
        <v>13</v>
      </c>
      <c r="C66" s="79">
        <v>7.0000000000000007E-2</v>
      </c>
      <c r="D66" s="76">
        <v>6</v>
      </c>
      <c r="E66" s="76">
        <v>2200</v>
      </c>
      <c r="F66" s="94">
        <f t="shared" ca="1" si="1"/>
        <v>5130</v>
      </c>
      <c r="G66" s="95">
        <f t="shared" ca="1" si="2"/>
        <v>23435.986334525369</v>
      </c>
      <c r="I66" s="88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90"/>
    </row>
    <row r="67" spans="2:24" x14ac:dyDescent="0.35">
      <c r="B67" s="24">
        <f t="shared" si="0"/>
        <v>14</v>
      </c>
      <c r="C67" s="79">
        <v>0.06</v>
      </c>
      <c r="D67" s="76">
        <v>7</v>
      </c>
      <c r="E67" s="76">
        <v>2200</v>
      </c>
      <c r="F67" s="94">
        <f t="shared" ca="1" si="1"/>
        <v>5920</v>
      </c>
      <c r="G67" s="95">
        <f t="shared" ca="1" si="2"/>
        <v>27367.933962912088</v>
      </c>
      <c r="I67" s="88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90"/>
    </row>
    <row r="68" spans="2:24" x14ac:dyDescent="0.35">
      <c r="B68" s="24">
        <f t="shared" si="0"/>
        <v>15</v>
      </c>
      <c r="C68" s="79">
        <v>6.5000000000000002E-2</v>
      </c>
      <c r="D68" s="76">
        <v>8</v>
      </c>
      <c r="E68" s="76">
        <v>2700</v>
      </c>
      <c r="F68" s="94">
        <f t="shared" ca="1" si="1"/>
        <v>6870</v>
      </c>
      <c r="G68" s="95">
        <f t="shared" ca="1" si="2"/>
        <v>38577.332761520331</v>
      </c>
      <c r="I68" s="88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90"/>
    </row>
    <row r="69" spans="2:24" x14ac:dyDescent="0.35">
      <c r="B69" s="24">
        <f t="shared" si="0"/>
        <v>16</v>
      </c>
      <c r="C69" s="79">
        <v>7.5000000000000011E-2</v>
      </c>
      <c r="D69" s="76">
        <v>8</v>
      </c>
      <c r="E69" s="76">
        <v>1800</v>
      </c>
      <c r="F69" s="94">
        <f t="shared" ca="1" si="1"/>
        <v>6120</v>
      </c>
      <c r="G69" s="95">
        <f t="shared" ca="1" si="2"/>
        <v>29718.352105917667</v>
      </c>
      <c r="I69" s="88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90"/>
    </row>
    <row r="70" spans="2:24" x14ac:dyDescent="0.35">
      <c r="B70" s="24">
        <f t="shared" si="0"/>
        <v>17</v>
      </c>
      <c r="C70" s="79">
        <v>0.06</v>
      </c>
      <c r="D70" s="76">
        <v>6</v>
      </c>
      <c r="E70" s="76">
        <v>2700</v>
      </c>
      <c r="F70" s="94">
        <f t="shared" ca="1" si="1"/>
        <v>7440</v>
      </c>
      <c r="G70" s="95">
        <f t="shared" ca="1" si="2"/>
        <v>29387.142246704672</v>
      </c>
      <c r="I70" s="88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90"/>
    </row>
    <row r="71" spans="2:24" x14ac:dyDescent="0.35">
      <c r="B71" s="24">
        <f t="shared" ref="B71:B73" si="3">B70+1</f>
        <v>18</v>
      </c>
      <c r="C71" s="79">
        <v>0.06</v>
      </c>
      <c r="D71" s="76">
        <v>6</v>
      </c>
      <c r="E71" s="76">
        <v>1800</v>
      </c>
      <c r="F71" s="94">
        <f t="shared" ca="1" si="1"/>
        <v>5820</v>
      </c>
      <c r="G71" s="95">
        <f t="shared" ca="1" si="2"/>
        <v>20811.354601009938</v>
      </c>
      <c r="I71" s="88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90"/>
    </row>
    <row r="72" spans="2:24" x14ac:dyDescent="0.35">
      <c r="B72" s="24">
        <f t="shared" si="3"/>
        <v>19</v>
      </c>
      <c r="C72" s="79">
        <v>0.06</v>
      </c>
      <c r="D72" s="76">
        <v>8</v>
      </c>
      <c r="E72" s="76">
        <v>1500</v>
      </c>
      <c r="F72" s="94">
        <f t="shared" ca="1" si="1"/>
        <v>6970</v>
      </c>
      <c r="G72" s="95">
        <f t="shared" ca="1" si="2"/>
        <v>25955.32294275103</v>
      </c>
      <c r="I72" s="88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90"/>
    </row>
    <row r="73" spans="2:24" x14ac:dyDescent="0.35">
      <c r="B73" s="24">
        <f t="shared" si="3"/>
        <v>20</v>
      </c>
      <c r="C73" s="79">
        <v>6.5000000000000002E-2</v>
      </c>
      <c r="D73" s="76">
        <v>7</v>
      </c>
      <c r="E73" s="76">
        <v>1500</v>
      </c>
      <c r="F73" s="94">
        <f t="shared" ca="1" si="1"/>
        <v>6410</v>
      </c>
      <c r="G73" s="95">
        <f t="shared" ca="1" si="2"/>
        <v>22745.358662026054</v>
      </c>
      <c r="I73" s="88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90"/>
    </row>
    <row r="74" spans="2:24" x14ac:dyDescent="0.35">
      <c r="B74" s="24">
        <f t="shared" ref="B74:B81" si="4">B73+1</f>
        <v>21</v>
      </c>
      <c r="C74" s="79">
        <v>6.5000000000000002E-2</v>
      </c>
      <c r="D74" s="76">
        <v>7</v>
      </c>
      <c r="E74" s="76">
        <v>1800</v>
      </c>
      <c r="F74" s="94">
        <f t="shared" ca="1" si="1"/>
        <v>6740</v>
      </c>
      <c r="G74" s="95">
        <f t="shared" ca="1" si="2"/>
        <v>25815.035202817686</v>
      </c>
      <c r="I74" s="88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90"/>
    </row>
    <row r="75" spans="2:24" x14ac:dyDescent="0.35">
      <c r="B75" s="24">
        <f t="shared" si="4"/>
        <v>22</v>
      </c>
      <c r="C75" s="79">
        <v>7.0000000000000007E-2</v>
      </c>
      <c r="D75" s="76">
        <v>4</v>
      </c>
      <c r="E75" s="76">
        <v>2700</v>
      </c>
      <c r="F75" s="94">
        <f t="shared" ca="1" si="1"/>
        <v>6550</v>
      </c>
      <c r="G75" s="95">
        <f t="shared" ca="1" si="2"/>
        <v>20573.559965499997</v>
      </c>
      <c r="I75" s="88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90"/>
    </row>
    <row r="76" spans="2:24" x14ac:dyDescent="0.35">
      <c r="B76" s="24">
        <f t="shared" si="4"/>
        <v>23</v>
      </c>
      <c r="C76" s="79">
        <v>5.5E-2</v>
      </c>
      <c r="D76" s="76">
        <v>6</v>
      </c>
      <c r="E76" s="76">
        <v>2700</v>
      </c>
      <c r="F76" s="94">
        <f t="shared" ca="1" si="1"/>
        <v>6400</v>
      </c>
      <c r="G76" s="95">
        <f t="shared" ca="1" si="2"/>
        <v>27422.331749768891</v>
      </c>
      <c r="I76" s="88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90"/>
    </row>
    <row r="77" spans="2:24" x14ac:dyDescent="0.35">
      <c r="B77" s="24">
        <f t="shared" si="4"/>
        <v>24</v>
      </c>
      <c r="C77" s="79">
        <v>5.5E-2</v>
      </c>
      <c r="D77" s="76">
        <v>5</v>
      </c>
      <c r="E77" s="76">
        <v>2200</v>
      </c>
      <c r="F77" s="94">
        <f t="shared" ca="1" si="1"/>
        <v>7930</v>
      </c>
      <c r="G77" s="95">
        <f t="shared" ca="1" si="2"/>
        <v>22642.593107201326</v>
      </c>
      <c r="I77" s="88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90"/>
    </row>
    <row r="78" spans="2:24" x14ac:dyDescent="0.35">
      <c r="B78" s="24">
        <f t="shared" si="4"/>
        <v>25</v>
      </c>
      <c r="C78" s="79">
        <v>7.5000000000000011E-2</v>
      </c>
      <c r="D78" s="76">
        <v>8</v>
      </c>
      <c r="E78" s="76">
        <v>2700</v>
      </c>
      <c r="F78" s="94">
        <f t="shared" ca="1" si="1"/>
        <v>6560</v>
      </c>
      <c r="G78" s="95">
        <f t="shared" ca="1" si="2"/>
        <v>39904.816255904909</v>
      </c>
      <c r="I78" s="88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90"/>
    </row>
    <row r="79" spans="2:24" x14ac:dyDescent="0.35">
      <c r="B79" s="24">
        <f t="shared" si="4"/>
        <v>26</v>
      </c>
      <c r="C79" s="79">
        <v>0.06</v>
      </c>
      <c r="D79" s="76">
        <v>6</v>
      </c>
      <c r="E79" s="76">
        <v>2200</v>
      </c>
      <c r="F79" s="94">
        <f t="shared" ca="1" si="1"/>
        <v>6980</v>
      </c>
      <c r="G79" s="95">
        <f t="shared" ca="1" si="2"/>
        <v>25246.964186266905</v>
      </c>
      <c r="I79" s="88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90"/>
    </row>
    <row r="80" spans="2:24" x14ac:dyDescent="0.35">
      <c r="B80" s="24">
        <f t="shared" si="4"/>
        <v>27</v>
      </c>
      <c r="C80" s="79">
        <v>7.5000000000000011E-2</v>
      </c>
      <c r="D80" s="76">
        <v>7</v>
      </c>
      <c r="E80" s="76">
        <v>1800</v>
      </c>
      <c r="F80" s="94">
        <f t="shared" ca="1" si="1"/>
        <v>5500</v>
      </c>
      <c r="G80" s="95">
        <f t="shared" ca="1" si="2"/>
        <v>24941.949631692496</v>
      </c>
      <c r="I80" s="88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90"/>
    </row>
    <row r="81" spans="1:24" x14ac:dyDescent="0.35">
      <c r="B81" s="24">
        <f t="shared" si="4"/>
        <v>28</v>
      </c>
      <c r="C81" s="79">
        <v>7.5000000000000011E-2</v>
      </c>
      <c r="D81" s="76">
        <v>4</v>
      </c>
      <c r="E81" s="76">
        <v>2200</v>
      </c>
      <c r="F81" s="94">
        <f t="shared" ca="1" si="1"/>
        <v>7420</v>
      </c>
      <c r="G81" s="95">
        <f t="shared" ca="1" si="2"/>
        <v>19749.609148437496</v>
      </c>
      <c r="I81" s="88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90"/>
    </row>
    <row r="82" spans="1:24" x14ac:dyDescent="0.35">
      <c r="B82" s="24">
        <f t="shared" ref="B82:B83" si="5">B81+1</f>
        <v>29</v>
      </c>
      <c r="C82" s="79">
        <v>0.05</v>
      </c>
      <c r="D82" s="76">
        <v>5</v>
      </c>
      <c r="E82" s="76">
        <v>1500</v>
      </c>
      <c r="F82" s="94">
        <f t="shared" ca="1" si="1"/>
        <v>7840</v>
      </c>
      <c r="G82" s="95">
        <f t="shared" ca="1" si="2"/>
        <v>18294.494325000007</v>
      </c>
      <c r="I82" s="88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90"/>
    </row>
    <row r="83" spans="1:24" x14ac:dyDescent="0.35">
      <c r="B83" s="25">
        <f t="shared" si="5"/>
        <v>30</v>
      </c>
      <c r="C83" s="80">
        <v>6.5000000000000002E-2</v>
      </c>
      <c r="D83" s="81">
        <v>5</v>
      </c>
      <c r="E83" s="81">
        <v>2200</v>
      </c>
      <c r="F83" s="94">
        <f t="shared" ca="1" si="1"/>
        <v>7490</v>
      </c>
      <c r="G83" s="95">
        <f t="shared" ca="1" si="2"/>
        <v>22787.959255358015</v>
      </c>
      <c r="I83" s="91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3"/>
    </row>
    <row r="84" spans="1:24" x14ac:dyDescent="0.35">
      <c r="F84" s="73"/>
      <c r="G84" s="73"/>
    </row>
    <row r="85" spans="1:24" x14ac:dyDescent="0.35">
      <c r="E85" t="s">
        <v>72</v>
      </c>
      <c r="F85" s="96">
        <f ca="1">SUM(F54:F83)</f>
        <v>196830</v>
      </c>
      <c r="G85" s="96">
        <f ca="1">SUM(G54:G83)</f>
        <v>713101.09780669142</v>
      </c>
    </row>
    <row r="88" spans="1:24" x14ac:dyDescent="0.3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B3" sqref="B3:B6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2">
        <v>0.05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5">
      <c r="A3" s="59" t="s">
        <v>79</v>
      </c>
      <c r="B3" s="60">
        <v>1500</v>
      </c>
      <c r="C3" s="57">
        <v>5530</v>
      </c>
      <c r="D3" s="50">
        <v>7840</v>
      </c>
      <c r="E3" s="50">
        <v>7440</v>
      </c>
      <c r="F3" s="50">
        <v>5940</v>
      </c>
      <c r="G3" s="67">
        <v>7510</v>
      </c>
    </row>
    <row r="4" spans="1:7" x14ac:dyDescent="0.35">
      <c r="A4" s="61" t="s">
        <v>81</v>
      </c>
      <c r="B4" s="62">
        <v>1800</v>
      </c>
      <c r="C4" s="58">
        <v>5850</v>
      </c>
      <c r="D4" s="49">
        <v>6160</v>
      </c>
      <c r="E4" s="49">
        <v>7990</v>
      </c>
      <c r="F4" s="49">
        <v>7300</v>
      </c>
      <c r="G4" s="68">
        <v>7110</v>
      </c>
    </row>
    <row r="5" spans="1:7" x14ac:dyDescent="0.35">
      <c r="A5" s="61" t="s">
        <v>82</v>
      </c>
      <c r="B5" s="62">
        <v>2200</v>
      </c>
      <c r="C5" s="58">
        <v>5270</v>
      </c>
      <c r="D5" s="49">
        <v>7900</v>
      </c>
      <c r="E5" s="49">
        <v>6250</v>
      </c>
      <c r="F5" s="49">
        <v>5750</v>
      </c>
      <c r="G5" s="68">
        <v>6070</v>
      </c>
    </row>
    <row r="6" spans="1:7" x14ac:dyDescent="0.35">
      <c r="A6" s="63" t="s">
        <v>83</v>
      </c>
      <c r="B6" s="64">
        <v>2700</v>
      </c>
      <c r="C6" s="69">
        <v>6950</v>
      </c>
      <c r="D6" s="70">
        <v>5860</v>
      </c>
      <c r="E6" s="70">
        <v>7420</v>
      </c>
      <c r="F6" s="70">
        <v>7930</v>
      </c>
      <c r="G6" s="71">
        <v>6170</v>
      </c>
    </row>
    <row r="8" spans="1:7" x14ac:dyDescent="0.35">
      <c r="C8" s="73"/>
      <c r="D8" s="73"/>
      <c r="E8" s="73"/>
      <c r="F8" s="73"/>
      <c r="G8" s="73"/>
    </row>
    <row r="9" spans="1:7" x14ac:dyDescent="0.35">
      <c r="C9" s="73"/>
      <c r="D9" s="73"/>
      <c r="E9" s="73"/>
      <c r="F9" s="73"/>
      <c r="G9" s="73"/>
    </row>
    <row r="10" spans="1:7" x14ac:dyDescent="0.35">
      <c r="C10" s="47"/>
      <c r="D10" s="47"/>
      <c r="E10" s="47"/>
      <c r="F10" s="47"/>
      <c r="G10" s="47"/>
    </row>
    <row r="11" spans="1:7" x14ac:dyDescent="0.35">
      <c r="C11" s="47"/>
      <c r="D11" s="47"/>
      <c r="E11" s="47"/>
      <c r="F11" s="47"/>
      <c r="G11" s="47"/>
    </row>
    <row r="12" spans="1:7" x14ac:dyDescent="0.35">
      <c r="C12" s="47"/>
      <c r="D12" s="47"/>
      <c r="E12" s="47"/>
      <c r="F12" s="47"/>
      <c r="G12" s="47"/>
    </row>
    <row r="13" spans="1:7" x14ac:dyDescent="0.3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2">
        <v>5.5E-2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5">
      <c r="A3" s="59" t="s">
        <v>79</v>
      </c>
      <c r="B3" s="60">
        <v>1500</v>
      </c>
      <c r="C3" s="57">
        <v>7620</v>
      </c>
      <c r="D3" s="50">
        <v>7540</v>
      </c>
      <c r="E3" s="50">
        <v>6660</v>
      </c>
      <c r="F3" s="50">
        <v>6120</v>
      </c>
      <c r="G3" s="67">
        <v>7520</v>
      </c>
    </row>
    <row r="4" spans="1:7" x14ac:dyDescent="0.35">
      <c r="A4" s="61" t="s">
        <v>81</v>
      </c>
      <c r="B4" s="62">
        <v>1800</v>
      </c>
      <c r="C4" s="58">
        <v>5940</v>
      </c>
      <c r="D4" s="49">
        <v>6720</v>
      </c>
      <c r="E4" s="49">
        <v>7720</v>
      </c>
      <c r="F4" s="49">
        <v>6860</v>
      </c>
      <c r="G4" s="68">
        <v>7210</v>
      </c>
    </row>
    <row r="5" spans="1:7" x14ac:dyDescent="0.35">
      <c r="A5" s="61" t="s">
        <v>82</v>
      </c>
      <c r="B5" s="62">
        <v>2200</v>
      </c>
      <c r="C5" s="58">
        <v>6060</v>
      </c>
      <c r="D5" s="49">
        <v>7930</v>
      </c>
      <c r="E5" s="49">
        <v>7600</v>
      </c>
      <c r="F5" s="49">
        <v>5940</v>
      </c>
      <c r="G5" s="68">
        <v>5980</v>
      </c>
    </row>
    <row r="6" spans="1:7" x14ac:dyDescent="0.35">
      <c r="A6" s="63" t="s">
        <v>83</v>
      </c>
      <c r="B6" s="64">
        <v>2700</v>
      </c>
      <c r="C6" s="69">
        <v>6430</v>
      </c>
      <c r="D6" s="70">
        <v>5960</v>
      </c>
      <c r="E6" s="70">
        <v>6400</v>
      </c>
      <c r="F6" s="70">
        <v>5560</v>
      </c>
      <c r="G6" s="71">
        <v>5810</v>
      </c>
    </row>
    <row r="8" spans="1:7" x14ac:dyDescent="0.35">
      <c r="C8" s="73"/>
      <c r="D8" s="73"/>
      <c r="E8" s="73"/>
      <c r="F8" s="73"/>
      <c r="G8" s="73"/>
    </row>
    <row r="9" spans="1:7" x14ac:dyDescent="0.35">
      <c r="C9" s="73"/>
      <c r="D9" s="73"/>
      <c r="E9" s="73"/>
      <c r="F9" s="73"/>
      <c r="G9" s="73"/>
    </row>
    <row r="10" spans="1:7" x14ac:dyDescent="0.35">
      <c r="C10" s="47"/>
      <c r="D10" s="47"/>
      <c r="E10" s="47"/>
      <c r="F10" s="47"/>
      <c r="G10" s="47"/>
    </row>
    <row r="11" spans="1:7" x14ac:dyDescent="0.35">
      <c r="C11" s="47"/>
      <c r="D11" s="47"/>
      <c r="E11" s="47"/>
      <c r="F11" s="47"/>
      <c r="G11" s="47"/>
    </row>
    <row r="12" spans="1:7" x14ac:dyDescent="0.35">
      <c r="C12" s="47"/>
      <c r="D12" s="47"/>
      <c r="E12" s="47"/>
      <c r="F12" s="47"/>
      <c r="G12" s="47"/>
    </row>
    <row r="13" spans="1:7" x14ac:dyDescent="0.3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2">
        <v>0.06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5">
      <c r="A3" s="59" t="s">
        <v>79</v>
      </c>
      <c r="B3" s="60">
        <v>1500</v>
      </c>
      <c r="C3" s="57">
        <v>5260</v>
      </c>
      <c r="D3" s="50">
        <v>6350</v>
      </c>
      <c r="E3" s="50">
        <v>6810</v>
      </c>
      <c r="F3" s="50">
        <v>5650</v>
      </c>
      <c r="G3" s="67">
        <v>6970</v>
      </c>
    </row>
    <row r="4" spans="1:7" x14ac:dyDescent="0.35">
      <c r="A4" s="61" t="s">
        <v>81</v>
      </c>
      <c r="B4" s="62">
        <v>1800</v>
      </c>
      <c r="C4" s="58">
        <v>7860</v>
      </c>
      <c r="D4" s="49">
        <v>6200</v>
      </c>
      <c r="E4" s="49">
        <v>5820</v>
      </c>
      <c r="F4" s="49">
        <v>5870</v>
      </c>
      <c r="G4" s="68">
        <v>5200</v>
      </c>
    </row>
    <row r="5" spans="1:7" x14ac:dyDescent="0.35">
      <c r="A5" s="61" t="s">
        <v>82</v>
      </c>
      <c r="B5" s="62">
        <v>2200</v>
      </c>
      <c r="C5" s="58">
        <v>7730</v>
      </c>
      <c r="D5" s="49">
        <v>6240</v>
      </c>
      <c r="E5" s="49">
        <v>6980</v>
      </c>
      <c r="F5" s="49">
        <v>5920</v>
      </c>
      <c r="G5" s="68">
        <v>5190</v>
      </c>
    </row>
    <row r="6" spans="1:7" x14ac:dyDescent="0.35">
      <c r="A6" s="63" t="s">
        <v>83</v>
      </c>
      <c r="B6" s="64">
        <v>2700</v>
      </c>
      <c r="C6" s="69">
        <v>5120</v>
      </c>
      <c r="D6" s="70">
        <v>5040</v>
      </c>
      <c r="E6" s="70">
        <v>7440</v>
      </c>
      <c r="F6" s="70">
        <v>5640</v>
      </c>
      <c r="G6" s="71">
        <v>5740</v>
      </c>
    </row>
    <row r="8" spans="1:7" x14ac:dyDescent="0.35">
      <c r="C8" s="73"/>
      <c r="D8" s="73"/>
      <c r="E8" s="73"/>
      <c r="F8" s="73"/>
      <c r="G8" s="73"/>
    </row>
    <row r="9" spans="1:7" x14ac:dyDescent="0.35">
      <c r="C9" s="73"/>
      <c r="D9" s="73"/>
      <c r="E9" s="73"/>
      <c r="F9" s="73"/>
      <c r="G9" s="73"/>
    </row>
    <row r="10" spans="1:7" x14ac:dyDescent="0.35">
      <c r="C10" s="47"/>
      <c r="D10" s="47"/>
      <c r="E10" s="47"/>
      <c r="F10" s="47"/>
      <c r="G10" s="47"/>
    </row>
    <row r="11" spans="1:7" x14ac:dyDescent="0.35">
      <c r="C11" s="47"/>
      <c r="D11" s="47"/>
      <c r="E11" s="47"/>
      <c r="F11" s="47"/>
      <c r="G11" s="47"/>
    </row>
    <row r="12" spans="1:7" x14ac:dyDescent="0.35">
      <c r="C12" s="47"/>
      <c r="D12" s="47"/>
      <c r="E12" s="47"/>
      <c r="F12" s="47"/>
      <c r="G12" s="47"/>
    </row>
    <row r="13" spans="1:7" x14ac:dyDescent="0.3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2">
        <v>6.5000000000000002E-2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5">
      <c r="A3" s="59" t="s">
        <v>79</v>
      </c>
      <c r="B3" s="60">
        <v>1500</v>
      </c>
      <c r="C3" s="57">
        <v>5100</v>
      </c>
      <c r="D3" s="50">
        <v>6270</v>
      </c>
      <c r="E3" s="50">
        <v>6700</v>
      </c>
      <c r="F3" s="50">
        <v>6410</v>
      </c>
      <c r="G3" s="67">
        <v>7600</v>
      </c>
    </row>
    <row r="4" spans="1:7" x14ac:dyDescent="0.35">
      <c r="A4" s="61" t="s">
        <v>81</v>
      </c>
      <c r="B4" s="62">
        <v>1800</v>
      </c>
      <c r="C4" s="58">
        <v>6280</v>
      </c>
      <c r="D4" s="49">
        <v>6110</v>
      </c>
      <c r="E4" s="49">
        <v>7600</v>
      </c>
      <c r="F4" s="49">
        <v>6740</v>
      </c>
      <c r="G4" s="68">
        <v>6090</v>
      </c>
    </row>
    <row r="5" spans="1:7" x14ac:dyDescent="0.35">
      <c r="A5" s="61" t="s">
        <v>82</v>
      </c>
      <c r="B5" s="62">
        <v>2200</v>
      </c>
      <c r="C5" s="58">
        <v>7240</v>
      </c>
      <c r="D5" s="49">
        <v>7490</v>
      </c>
      <c r="E5" s="49">
        <v>5130</v>
      </c>
      <c r="F5" s="49">
        <v>6240</v>
      </c>
      <c r="G5" s="68">
        <v>5910</v>
      </c>
    </row>
    <row r="6" spans="1:7" x14ac:dyDescent="0.35">
      <c r="A6" s="63" t="s">
        <v>83</v>
      </c>
      <c r="B6" s="64">
        <v>2700</v>
      </c>
      <c r="C6" s="69">
        <v>7940</v>
      </c>
      <c r="D6" s="70">
        <v>5960</v>
      </c>
      <c r="E6" s="70">
        <v>5450</v>
      </c>
      <c r="F6" s="70">
        <v>7070</v>
      </c>
      <c r="G6" s="71">
        <v>6870</v>
      </c>
    </row>
    <row r="8" spans="1:7" x14ac:dyDescent="0.35">
      <c r="C8" s="73"/>
      <c r="D8" s="73"/>
      <c r="E8" s="73"/>
      <c r="F8" s="73"/>
      <c r="G8" s="73"/>
    </row>
    <row r="9" spans="1:7" x14ac:dyDescent="0.35">
      <c r="C9" s="73"/>
      <c r="D9" s="73"/>
      <c r="E9" s="73"/>
      <c r="F9" s="73"/>
      <c r="G9" s="73"/>
    </row>
    <row r="10" spans="1:7" x14ac:dyDescent="0.35">
      <c r="C10" s="47"/>
      <c r="D10" s="47"/>
      <c r="E10" s="47"/>
      <c r="F10" s="47"/>
      <c r="G10" s="47"/>
    </row>
    <row r="11" spans="1:7" x14ac:dyDescent="0.35">
      <c r="C11" s="47"/>
      <c r="D11" s="47"/>
      <c r="E11" s="47"/>
      <c r="F11" s="47"/>
      <c r="G11" s="47"/>
    </row>
    <row r="12" spans="1:7" x14ac:dyDescent="0.35">
      <c r="C12" s="47"/>
      <c r="D12" s="47"/>
      <c r="E12" s="47"/>
      <c r="F12" s="47"/>
      <c r="G12" s="47"/>
    </row>
    <row r="13" spans="1:7" x14ac:dyDescent="0.3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2">
        <v>7.0000000000000007E-2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5">
      <c r="A3" s="59" t="s">
        <v>79</v>
      </c>
      <c r="B3" s="60">
        <v>1500</v>
      </c>
      <c r="C3" s="57">
        <v>6150</v>
      </c>
      <c r="D3" s="50">
        <v>7690</v>
      </c>
      <c r="E3" s="50">
        <v>6230</v>
      </c>
      <c r="F3" s="50">
        <v>6440</v>
      </c>
      <c r="G3" s="67">
        <v>7160</v>
      </c>
    </row>
    <row r="4" spans="1:7" x14ac:dyDescent="0.35">
      <c r="A4" s="61" t="s">
        <v>81</v>
      </c>
      <c r="B4" s="62">
        <v>1800</v>
      </c>
      <c r="C4" s="58">
        <v>7350</v>
      </c>
      <c r="D4" s="49">
        <v>5030</v>
      </c>
      <c r="E4" s="49">
        <v>7780</v>
      </c>
      <c r="F4" s="49">
        <v>6250</v>
      </c>
      <c r="G4" s="68">
        <v>6690</v>
      </c>
    </row>
    <row r="5" spans="1:7" x14ac:dyDescent="0.35">
      <c r="A5" s="61" t="s">
        <v>82</v>
      </c>
      <c r="B5" s="62">
        <v>2200</v>
      </c>
      <c r="C5" s="58">
        <v>5610</v>
      </c>
      <c r="D5" s="49">
        <v>7680</v>
      </c>
      <c r="E5" s="49">
        <v>5130</v>
      </c>
      <c r="F5" s="49">
        <v>7260</v>
      </c>
      <c r="G5" s="68">
        <v>7350</v>
      </c>
    </row>
    <row r="6" spans="1:7" x14ac:dyDescent="0.35">
      <c r="A6" s="63" t="s">
        <v>83</v>
      </c>
      <c r="B6" s="64">
        <v>2700</v>
      </c>
      <c r="C6" s="69">
        <v>6550</v>
      </c>
      <c r="D6" s="70">
        <v>5380</v>
      </c>
      <c r="E6" s="70">
        <v>6330</v>
      </c>
      <c r="F6" s="70">
        <v>7020</v>
      </c>
      <c r="G6" s="71">
        <v>6920</v>
      </c>
    </row>
    <row r="8" spans="1:7" x14ac:dyDescent="0.35">
      <c r="C8" s="73"/>
      <c r="D8" s="73"/>
      <c r="E8" s="73"/>
      <c r="F8" s="73"/>
      <c r="G8" s="73"/>
    </row>
    <row r="9" spans="1:7" x14ac:dyDescent="0.35">
      <c r="C9" s="73"/>
      <c r="D9" s="73"/>
      <c r="E9" s="73"/>
      <c r="F9" s="73"/>
      <c r="G9" s="73"/>
    </row>
    <row r="10" spans="1:7" x14ac:dyDescent="0.35">
      <c r="C10" s="47"/>
      <c r="D10" s="47"/>
      <c r="E10" s="47"/>
      <c r="F10" s="47"/>
      <c r="G10" s="47"/>
    </row>
    <row r="11" spans="1:7" x14ac:dyDescent="0.35">
      <c r="C11" s="47"/>
      <c r="D11" s="47"/>
      <c r="E11" s="47"/>
      <c r="F11" s="47"/>
      <c r="G11" s="47"/>
    </row>
    <row r="12" spans="1:7" x14ac:dyDescent="0.35">
      <c r="C12" s="47"/>
      <c r="D12" s="47"/>
      <c r="E12" s="47"/>
      <c r="F12" s="47"/>
      <c r="G12" s="47"/>
    </row>
    <row r="13" spans="1:7" x14ac:dyDescent="0.3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5" x14ac:dyDescent="0.35"/>
  <cols>
    <col min="1" max="1" width="13.26953125" customWidth="1"/>
    <col min="2" max="7" width="12.7265625" customWidth="1"/>
  </cols>
  <sheetData>
    <row r="1" spans="1:7" x14ac:dyDescent="0.35">
      <c r="A1" s="72">
        <v>7.4999999999999997E-2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5">
      <c r="A3" s="59" t="s">
        <v>79</v>
      </c>
      <c r="B3" s="60">
        <v>1500</v>
      </c>
      <c r="C3" s="57">
        <v>6240</v>
      </c>
      <c r="D3" s="50">
        <v>5320</v>
      </c>
      <c r="E3" s="50">
        <v>7500</v>
      </c>
      <c r="F3" s="50">
        <v>5770</v>
      </c>
      <c r="G3" s="67">
        <v>5220</v>
      </c>
    </row>
    <row r="4" spans="1:7" x14ac:dyDescent="0.35">
      <c r="A4" s="61" t="s">
        <v>81</v>
      </c>
      <c r="B4" s="62">
        <v>1800</v>
      </c>
      <c r="C4" s="58">
        <v>5950</v>
      </c>
      <c r="D4" s="49">
        <v>7680</v>
      </c>
      <c r="E4" s="49">
        <v>5450</v>
      </c>
      <c r="F4" s="49">
        <v>5500</v>
      </c>
      <c r="G4" s="68">
        <v>6120</v>
      </c>
    </row>
    <row r="5" spans="1:7" x14ac:dyDescent="0.35">
      <c r="A5" s="61" t="s">
        <v>82</v>
      </c>
      <c r="B5" s="62">
        <v>2200</v>
      </c>
      <c r="C5" s="58">
        <v>7420</v>
      </c>
      <c r="D5" s="49">
        <v>6480</v>
      </c>
      <c r="E5" s="49">
        <v>5480</v>
      </c>
      <c r="F5" s="49">
        <v>6430</v>
      </c>
      <c r="G5" s="68">
        <v>5480</v>
      </c>
    </row>
    <row r="6" spans="1:7" x14ac:dyDescent="0.35">
      <c r="A6" s="63" t="s">
        <v>83</v>
      </c>
      <c r="B6" s="64">
        <v>2700</v>
      </c>
      <c r="C6" s="69">
        <v>7020</v>
      </c>
      <c r="D6" s="70">
        <v>7590</v>
      </c>
      <c r="E6" s="70">
        <v>5280</v>
      </c>
      <c r="F6" s="70">
        <v>5240</v>
      </c>
      <c r="G6" s="71">
        <v>6560</v>
      </c>
    </row>
    <row r="8" spans="1:7" x14ac:dyDescent="0.35">
      <c r="C8" s="73"/>
      <c r="D8" s="73"/>
      <c r="E8" s="73"/>
      <c r="F8" s="73"/>
      <c r="G8" s="73"/>
    </row>
    <row r="9" spans="1:7" x14ac:dyDescent="0.35">
      <c r="C9" s="73"/>
      <c r="D9" s="73"/>
      <c r="E9" s="73"/>
      <c r="F9" s="73"/>
      <c r="G9" s="73"/>
    </row>
    <row r="10" spans="1:7" x14ac:dyDescent="0.35">
      <c r="C10" s="47"/>
      <c r="D10" s="47"/>
      <c r="E10" s="47"/>
      <c r="F10" s="47"/>
      <c r="G10" s="47"/>
    </row>
    <row r="11" spans="1:7" x14ac:dyDescent="0.35">
      <c r="C11" s="47"/>
      <c r="D11" s="47"/>
      <c r="E11" s="47"/>
      <c r="F11" s="47"/>
      <c r="G11" s="47"/>
    </row>
    <row r="12" spans="1:7" x14ac:dyDescent="0.35">
      <c r="C12" s="47"/>
      <c r="D12" s="47"/>
      <c r="E12" s="47"/>
      <c r="F12" s="47"/>
      <c r="G12" s="47"/>
    </row>
    <row r="13" spans="1:7" x14ac:dyDescent="0.3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Silva, Hugo</cp:lastModifiedBy>
  <cp:lastPrinted>2021-07-13T03:37:41Z</cp:lastPrinted>
  <dcterms:created xsi:type="dcterms:W3CDTF">2017-11-16T07:17:50Z</dcterms:created>
  <dcterms:modified xsi:type="dcterms:W3CDTF">2021-07-13T05:45:47Z</dcterms:modified>
</cp:coreProperties>
</file>