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LVAHX6\Downloads\"/>
    </mc:Choice>
  </mc:AlternateContent>
  <xr:revisionPtr revIDLastSave="0" documentId="13_ncr:1_{E073B18A-79F1-4668-AE08-7FD696213142}" xr6:coauthVersionLast="45" xr6:coauthVersionMax="45" xr10:uidLastSave="{00000000-0000-0000-0000-000000000000}"/>
  <workbookProtection lockStructure="1"/>
  <bookViews>
    <workbookView xWindow="-110" yWindow="-110" windowWidth="19420" windowHeight="10420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K55" i="1" s="1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7" i="1"/>
  <c r="K32" i="1" l="1"/>
  <c r="K6" i="1"/>
  <c r="K41" i="1"/>
  <c r="K8" i="1"/>
  <c r="K28" i="1"/>
  <c r="K13" i="1"/>
  <c r="K12" i="1"/>
  <c r="K7" i="1"/>
  <c r="K14" i="1"/>
  <c r="K29" i="1"/>
  <c r="K18" i="1"/>
  <c r="K31" i="1"/>
  <c r="K9" i="1"/>
  <c r="K19" i="1"/>
  <c r="K33" i="1"/>
  <c r="K54" i="1"/>
  <c r="K51" i="1"/>
  <c r="K52" i="1"/>
  <c r="K4" i="1"/>
  <c r="K50" i="1"/>
  <c r="K20" i="1"/>
  <c r="K43" i="1"/>
  <c r="K53" i="1"/>
  <c r="K46" i="1"/>
  <c r="K48" i="1"/>
  <c r="K44" i="1"/>
  <c r="K35" i="1"/>
  <c r="K45" i="1"/>
  <c r="K21" i="1"/>
  <c r="K22" i="1"/>
  <c r="K47" i="1"/>
  <c r="K10" i="1"/>
  <c r="K15" i="1"/>
  <c r="K16" i="1"/>
  <c r="K5" i="1"/>
  <c r="K17" i="1"/>
  <c r="K23" i="1"/>
  <c r="K11" i="1"/>
  <c r="K42" i="1"/>
  <c r="K30" i="1"/>
  <c r="K38" i="1"/>
  <c r="K24" i="1"/>
  <c r="K36" i="1"/>
  <c r="K39" i="1"/>
  <c r="K25" i="1"/>
  <c r="K49" i="1"/>
  <c r="K37" i="1"/>
  <c r="K34" i="1"/>
  <c r="P19" i="1" l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<sst xmlns="http://schemas.openxmlformats.org/spreadsheetml/2006/main" count="355" uniqueCount="157">
  <si>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</si>
  <si>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</si>
  <si>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</si>
  <si>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</si>
  <si>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</si>
  <si>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</si>
  <si>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</si>
  <si>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</si>
  <si>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</si>
  <si>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</si>
  <si>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</si>
  <si>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</si>
  <si>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</si>
  <si>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</si>
  <si>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</si>
  <si>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</si>
  <si>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</si>
  <si>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</si>
  <si>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</si>
  <si>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</si>
  <si>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</si>
  <si>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</si>
  <si>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</si>
  <si>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</si>
  <si>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</si>
  <si>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</si>
  <si>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</si>
  <si>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</si>
  <si>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</si>
  <si>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</si>
  <si>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</si>
  <si>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</si>
  <si>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</si>
  <si>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</si>
  <si>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</si>
  <si>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</si>
  <si>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</si>
  <si>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</si>
  <si>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</si>
  <si>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</si>
  <si>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</si>
  <si>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</si>
  <si>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</si>
  <si>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</si>
  <si>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</si>
  <si>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</si>
  <si>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</si>
  <si>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</si>
  <si>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</si>
  <si>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</si>
  <si>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</si>
  <si>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</si>
  <si>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</si>
  <si>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</si>
  <si>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</si>
  <si>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</si>
  <si>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</si>
  <si>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</si>
  <si>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</si>
  <si>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</si>
  <si>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</si>
  <si>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</si>
  <si>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</si>
  <si>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</si>
  <si>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</si>
  <si>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</si>
  <si>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</si>
  <si>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</si>
  <si>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</si>
  <si>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</si>
  <si>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</si>
  <si>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</si>
  <si>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</si>
  <si>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</si>
  <si>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</si>
  <si>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</si>
  <si>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</si>
  <si>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</si>
  <si>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</si>
  <si>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</si>
  <si>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</si>
  <si>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</si>
  <si>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</si>
  <si>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</si>
  <si>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</si>
  <si>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</si>
  <si>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</si>
  <si>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</si>
  <si>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</si>
  <si>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</si>
  <si>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</si>
  <si>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</si>
  <si>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</si>
  <si>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</si>
  <si>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</si>
  <si>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</si>
  <si>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</si>
  <si>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</si>
  <si>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</si>
  <si>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</si>
  <si>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</si>
  <si>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</si>
  <si>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</si>
  <si>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</si>
  <si>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</si>
  <si>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</si>
  <si>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</si>
  <si>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</si>
  <si>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</si>
  <si>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</si>
  <si>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</si>
  <si>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</si>
  <si>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</si>
  <si>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</si>
  <si>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</si>
  <si>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</si>
  <si>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</si>
  <si>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</si>
  <si>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</si>
  <si>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</si>
  <si>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</si>
  <si>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</si>
  <si>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</si>
  <si>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</si>
  <si>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</si>
  <si>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</si>
  <si>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</si>
  <si>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</si>
  <si>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</si>
  <si>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</si>
  <si>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</si>
  <si>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</si>
  <si>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</si>
  <si>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</si>
  <si>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</si>
  <si>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</si>
  <si>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</si>
  <si>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</si>
  <si>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</si>
  <si>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</si>
  <si>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</si>
  <si>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</si>
  <si>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</si>
  <si>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</si>
  <si>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</si>
  <si>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</si>
  <si>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</si>
  <si>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</si>
  <si>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</si>
  <si>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</si>
  <si>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</si>
  <si>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</si>
  <si>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</si>
  <si>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</si>
  <si>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</si>
  <si>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HARD-026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</si>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</sst>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1" xfId="1" applyFont="1" applyFill="1"/>
    <xf numFmtId="0" fontId="0" fillId="2" borderId="0" xfId="0" applyFill="1"/>
    <xf numFmtId="0" fontId="2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ont="1" applyFill="1" applyBorder="1"/>
    <xf numFmtId="0" fontId="4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5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0" fontId="5" fillId="0" borderId="0" xfId="0" applyFont="1"/>
    <xf numFmtId="10" fontId="0" fillId="0" borderId="0" xfId="0" applyNumberFormat="1"/>
    <xf numFmtId="0" fontId="3" fillId="0" borderId="0" xfId="0" applyNumberFormat="1" applyFont="1" applyAlignment="1">
      <alignment horizontal="center"/>
    </xf>
  </cellXfs>
  <cellStyles count="3">
    <cellStyle name="Heading 1" xfId="1" builtinId="16"/>
    <cellStyle name="Normal" xfId="0" builtinId="0"/>
    <cellStyle name="Percent" xfId="2" builtinId="5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8D8CB-1690-4B70-A43F-BEB6428968C7}" name="Table1" displayName="Table1" ref="O13:P16" totalsRowShown="0" headerRowDxfId="15">
  <autoFilter ref="O13:P16" xr:uid="{62CC7FB2-AA44-41EB-9CBC-28F9EFB2685E}"/>
  <tableColumns count="2">
    <tableColumn id="1" xr3:uid="{3DC91E54-00B6-42C4-A2DE-025A0080EF92}" name="Discount Code" dataDxfId="17"/>
    <tableColumn id="2" xr3:uid="{4ACD177A-12F1-4401-8238-C310ECF6E623}" name="%" dataDxfId="1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55663-C8C4-48D7-8D78-0CF916B692D5}" name="Table2" displayName="Table2" ref="A3:M56" totalsRowCount="1" headerRowDxfId="6" headerRowBorderDxfId="14" headerRowCellStyle="Heading 3">
  <autoFilter ref="A3:M55" xr:uid="{BF6566BB-EB68-4AD8-B1D4-D870CA355124}"/>
  <sortState xmlns:xlrd2="http://schemas.microsoft.com/office/spreadsheetml/2017/richdata2" ref="A4:M54">
    <sortCondition ref="H3:H54"/>
  </sortState>
  <tableColumns count="13">
    <tableColumn id="1" xr3:uid="{BDFEEC5E-6687-43CB-AAB5-CC7A35DEF6B1}" name="Product Code" totalsRowLabel="Total"/>
    <tableColumn id="2" xr3:uid="{01194A9E-55A5-4003-9A7B-8696F0DD0EE7}" name="Item Description"/>
    <tableColumn id="3" xr3:uid="{79BD12B9-1335-4032-8EFB-C7F289DAF739}" name="Supplier"/>
    <tableColumn id="4" xr3:uid="{B4DE671C-161A-4E27-BC71-0D6FB7DC312F}" name="Department"/>
    <tableColumn id="5" xr3:uid="{42F6A2D4-7193-4B13-AD0B-8B6D07B04F9F}" name="Origin"/>
    <tableColumn id="6" xr3:uid="{D3AF33F3-AF6F-49FA-A7F0-077E79EE25F2}" name="Location"/>
    <tableColumn id="7" xr3:uid="{2831791A-7084-465C-B307-A5C4D7A729E0}" name="Rack" dataDxfId="13" totalsRowDxfId="0"/>
    <tableColumn id="8" xr3:uid="{831F1C7C-D303-44CF-B8D2-1C52DDF9FF28}" name="In Stock" totalsRowFunction="sum" dataDxfId="12" totalsRowDxfId="1"/>
    <tableColumn id="9" xr3:uid="{E3EA778A-C2CC-4E87-8040-03C417BA6916}" name="Target Level" dataDxfId="11" totalsRowDxfId="2"/>
    <tableColumn id="10" xr3:uid="{01C53F1F-C397-4BB7-B4F5-4D0CD72D3F96}" name="Reorder Level" dataDxfId="10" totalsRowDxfId="3"/>
    <tableColumn id="11" xr3:uid="{623ADE99-325A-41BC-A4CD-0C2C71D626F6}" name="Discount %" dataDxfId="9" totalsRowDxfId="4" dataCellStyle="Percent">
      <calculatedColumnFormula>Calc!A2</calculatedColumnFormula>
    </tableColumn>
    <tableColumn id="12" xr3:uid="{7C6E9D11-DC59-400D-AF04-1E8F053AD5C3}" name="Unit Cost" dataDxfId="8"/>
    <tableColumn id="13" xr3:uid="{2D197574-0E23-45B3-913A-D7470763F414}" name="Retail Price" totalsRowFunction="average" dataDxfId="7" totalsRowDxfId="5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9"/>
  <sheetViews>
    <sheetView tabSelected="1" topLeftCell="C42" workbookViewId="0">
      <selection activeCell="M56" sqref="M56"/>
    </sheetView>
  </sheetViews>
  <sheetFormatPr defaultRowHeight="14.5" x14ac:dyDescent="0.35"/>
  <cols>
    <col min="1" max="1" width="14.1796875" customWidth="1"/>
    <col min="2" max="2" width="48.453125" customWidth="1"/>
    <col min="3" max="3" width="13.6328125" bestFit="1" customWidth="1"/>
    <col min="4" max="4" width="13.08984375" customWidth="1"/>
    <col min="5" max="5" width="8" bestFit="1" customWidth="1"/>
    <col min="6" max="6" width="12.81640625" customWidth="1"/>
    <col min="7" max="7" width="6.7265625" style="8" customWidth="1"/>
    <col min="8" max="8" width="9.81640625" style="8" customWidth="1"/>
    <col min="9" max="9" width="12.81640625" style="8" customWidth="1"/>
    <col min="10" max="10" width="14.1796875" style="8" customWidth="1"/>
    <col min="11" max="11" width="12.36328125" style="8" customWidth="1"/>
    <col min="12" max="12" width="12.54296875" customWidth="1"/>
    <col min="13" max="13" width="12.08984375" customWidth="1"/>
    <col min="14" max="14" width="10.36328125" bestFit="1" customWidth="1"/>
    <col min="15" max="15" width="16.90625" bestFit="1" customWidth="1"/>
    <col min="16" max="16" width="13.1796875" bestFit="1" customWidth="1"/>
  </cols>
  <sheetData>
    <row r="1" spans="1:16" s="4" customFormat="1" ht="30.5" customHeight="1" thickBot="1" x14ac:dyDescent="0.6">
      <c r="A1" s="3" t="s">
        <v>134</v>
      </c>
      <c r="B1" s="3"/>
      <c r="C1" s="3"/>
      <c r="D1" s="3"/>
      <c r="E1" s="3"/>
      <c r="F1" s="3"/>
      <c r="G1" s="5"/>
      <c r="H1" s="5"/>
      <c r="I1" s="5"/>
      <c r="J1" s="5"/>
      <c r="K1" s="5"/>
      <c r="L1" s="3"/>
      <c r="M1" s="3"/>
    </row>
    <row r="2" spans="1:16" s="4" customFormat="1" ht="15" thickTop="1" x14ac:dyDescent="0.35">
      <c r="G2" s="6"/>
      <c r="H2" s="6"/>
      <c r="I2" s="6"/>
      <c r="J2" s="6"/>
      <c r="K2" s="6"/>
    </row>
    <row r="3" spans="1:16" x14ac:dyDescent="0.35">
      <c r="A3" t="s">
        <v>48</v>
      </c>
      <c r="B3" t="s">
        <v>126</v>
      </c>
      <c r="C3" t="s">
        <v>125</v>
      </c>
      <c r="D3" t="s">
        <v>124</v>
      </c>
      <c r="E3" t="s">
        <v>2</v>
      </c>
      <c r="F3" t="s">
        <v>0</v>
      </c>
      <c r="G3" t="s">
        <v>1</v>
      </c>
      <c r="H3" t="s">
        <v>127</v>
      </c>
      <c r="I3" t="s">
        <v>128</v>
      </c>
      <c r="J3" t="s">
        <v>129</v>
      </c>
      <c r="K3" t="s">
        <v>136</v>
      </c>
      <c r="L3" t="s">
        <v>132</v>
      </c>
      <c r="M3" t="s">
        <v>133</v>
      </c>
      <c r="O3" s="11" t="s">
        <v>125</v>
      </c>
      <c r="P3" s="11" t="s">
        <v>144</v>
      </c>
    </row>
    <row r="4" spans="1:16" x14ac:dyDescent="0.35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7">
        <v>1</v>
      </c>
      <c r="H4" s="8">
        <v>0</v>
      </c>
      <c r="I4" s="8">
        <v>100</v>
      </c>
      <c r="J4" s="8">
        <v>50</v>
      </c>
      <c r="K4" s="15">
        <f>Calc!A21</f>
        <v>0.05</v>
      </c>
      <c r="L4" s="2">
        <v>1.75</v>
      </c>
      <c r="M4" s="2">
        <v>2.39</v>
      </c>
      <c r="N4" s="1"/>
      <c r="O4" s="12" t="s">
        <v>117</v>
      </c>
      <c r="P4" s="12" t="s">
        <v>145</v>
      </c>
    </row>
    <row r="5" spans="1:16" x14ac:dyDescent="0.35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7">
        <v>9</v>
      </c>
      <c r="H5" s="8">
        <v>3</v>
      </c>
      <c r="I5" s="8">
        <v>50</v>
      </c>
      <c r="J5" s="8">
        <v>5</v>
      </c>
      <c r="K5" s="15">
        <f>Calc!A39</f>
        <v>0.15</v>
      </c>
      <c r="L5" s="2">
        <v>50</v>
      </c>
      <c r="M5" s="2">
        <v>107.712</v>
      </c>
      <c r="N5" s="1"/>
      <c r="O5" s="13" t="s">
        <v>118</v>
      </c>
      <c r="P5" s="13" t="s">
        <v>146</v>
      </c>
    </row>
    <row r="6" spans="1:16" x14ac:dyDescent="0.35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7">
        <v>1</v>
      </c>
      <c r="H6" s="8">
        <v>5</v>
      </c>
      <c r="I6" s="8">
        <v>25</v>
      </c>
      <c r="J6" s="8">
        <v>10</v>
      </c>
      <c r="K6" s="15">
        <f>Calc!A4</f>
        <v>0.1</v>
      </c>
      <c r="L6" s="2">
        <v>87</v>
      </c>
      <c r="M6" s="2">
        <v>109</v>
      </c>
      <c r="N6" s="1"/>
      <c r="O6" s="12" t="s">
        <v>119</v>
      </c>
      <c r="P6" s="12" t="s">
        <v>147</v>
      </c>
    </row>
    <row r="7" spans="1:16" x14ac:dyDescent="0.35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7">
        <v>2</v>
      </c>
      <c r="H7" s="8">
        <v>5</v>
      </c>
      <c r="I7" s="8">
        <v>25</v>
      </c>
      <c r="J7" s="8">
        <v>10</v>
      </c>
      <c r="K7" s="15">
        <f>Calc!A10</f>
        <v>0.05</v>
      </c>
      <c r="L7" s="2">
        <v>350</v>
      </c>
      <c r="M7" s="2">
        <v>425</v>
      </c>
      <c r="N7" s="1"/>
      <c r="O7" s="13" t="s">
        <v>120</v>
      </c>
      <c r="P7" s="13" t="s">
        <v>148</v>
      </c>
    </row>
    <row r="8" spans="1:16" x14ac:dyDescent="0.3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7">
        <v>1</v>
      </c>
      <c r="H8" s="8">
        <v>6</v>
      </c>
      <c r="I8" s="8">
        <v>25</v>
      </c>
      <c r="J8" s="8">
        <v>10</v>
      </c>
      <c r="K8" s="15">
        <f>Calc!A6</f>
        <v>0.05</v>
      </c>
      <c r="L8" s="2">
        <v>22</v>
      </c>
      <c r="M8" s="2">
        <v>29</v>
      </c>
      <c r="N8" s="1"/>
      <c r="O8" s="12" t="s">
        <v>123</v>
      </c>
      <c r="P8" s="12" t="s">
        <v>149</v>
      </c>
    </row>
    <row r="9" spans="1:16" x14ac:dyDescent="0.35">
      <c r="A9" t="s">
        <v>66</v>
      </c>
      <c r="B9" t="s">
        <v>114</v>
      </c>
      <c r="C9" t="s">
        <v>120</v>
      </c>
      <c r="D9" t="s">
        <v>9</v>
      </c>
      <c r="E9" t="s">
        <v>5</v>
      </c>
      <c r="F9" t="s">
        <v>4</v>
      </c>
      <c r="G9" s="7">
        <v>3</v>
      </c>
      <c r="H9" s="8">
        <v>6</v>
      </c>
      <c r="I9" s="8">
        <v>50</v>
      </c>
      <c r="J9" s="8">
        <v>25</v>
      </c>
      <c r="K9" s="15">
        <f>Calc!A15</f>
        <v>0.05</v>
      </c>
      <c r="L9" s="2">
        <v>7.5</v>
      </c>
      <c r="M9" s="2">
        <v>8.99</v>
      </c>
      <c r="N9" s="1"/>
      <c r="O9" s="13" t="s">
        <v>122</v>
      </c>
      <c r="P9" s="13" t="s">
        <v>150</v>
      </c>
    </row>
    <row r="10" spans="1:16" x14ac:dyDescent="0.35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7">
        <v>5</v>
      </c>
      <c r="H10" s="8">
        <v>6</v>
      </c>
      <c r="I10" s="8">
        <v>25</v>
      </c>
      <c r="J10" s="8">
        <v>10</v>
      </c>
      <c r="K10" s="15">
        <f>Calc!A36</f>
        <v>0.05</v>
      </c>
      <c r="L10" s="2">
        <v>42</v>
      </c>
      <c r="M10" s="2">
        <v>56</v>
      </c>
      <c r="N10" s="1"/>
      <c r="O10" s="10" t="s">
        <v>121</v>
      </c>
      <c r="P10" s="10" t="s">
        <v>151</v>
      </c>
    </row>
    <row r="11" spans="1:16" x14ac:dyDescent="0.35">
      <c r="A11" t="s">
        <v>54</v>
      </c>
      <c r="B11" t="s">
        <v>40</v>
      </c>
      <c r="C11" t="s">
        <v>122</v>
      </c>
      <c r="D11" t="s">
        <v>36</v>
      </c>
      <c r="E11" t="s">
        <v>22</v>
      </c>
      <c r="F11" t="s">
        <v>7</v>
      </c>
      <c r="G11" s="7">
        <v>9</v>
      </c>
      <c r="H11" s="8">
        <v>6</v>
      </c>
      <c r="I11" s="8">
        <v>50</v>
      </c>
      <c r="J11" s="8">
        <v>5</v>
      </c>
      <c r="K11" s="15">
        <f>Calc!A42</f>
        <v>0.05</v>
      </c>
      <c r="L11" s="2">
        <v>82</v>
      </c>
      <c r="M11" s="2">
        <v>171.666</v>
      </c>
      <c r="N11" s="1"/>
    </row>
    <row r="12" spans="1:16" x14ac:dyDescent="0.35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7">
        <v>3</v>
      </c>
      <c r="H12" s="8">
        <v>7</v>
      </c>
      <c r="I12" s="8">
        <v>25</v>
      </c>
      <c r="J12" s="8">
        <v>10</v>
      </c>
      <c r="K12" s="15">
        <f>Calc!A9</f>
        <v>0.1</v>
      </c>
      <c r="L12" s="2">
        <v>5</v>
      </c>
      <c r="M12" s="2">
        <v>9</v>
      </c>
      <c r="N12" s="1"/>
    </row>
    <row r="13" spans="1:16" x14ac:dyDescent="0.35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7">
        <v>3</v>
      </c>
      <c r="H13" s="8">
        <v>8</v>
      </c>
      <c r="I13" s="8">
        <v>25</v>
      </c>
      <c r="J13" s="8">
        <v>10</v>
      </c>
      <c r="K13" s="15">
        <f>Calc!A8</f>
        <v>0.05</v>
      </c>
      <c r="L13" s="2">
        <v>6</v>
      </c>
      <c r="M13" s="2">
        <v>12</v>
      </c>
      <c r="N13" s="1"/>
      <c r="O13" s="14" t="s">
        <v>135</v>
      </c>
      <c r="P13" s="14" t="s">
        <v>143</v>
      </c>
    </row>
    <row r="14" spans="1:16" x14ac:dyDescent="0.35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7">
        <v>2</v>
      </c>
      <c r="H14" s="8">
        <v>8</v>
      </c>
      <c r="I14" s="8">
        <v>25</v>
      </c>
      <c r="J14" s="8">
        <v>10</v>
      </c>
      <c r="K14" s="15">
        <f>Calc!A11</f>
        <v>0.05</v>
      </c>
      <c r="L14" s="2">
        <v>340</v>
      </c>
      <c r="M14" s="2">
        <v>415</v>
      </c>
      <c r="N14" s="1"/>
      <c r="O14" s="8" t="s">
        <v>137</v>
      </c>
      <c r="P14" s="15">
        <v>0.05</v>
      </c>
    </row>
    <row r="15" spans="1:16" x14ac:dyDescent="0.35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7">
        <v>4</v>
      </c>
      <c r="H15" s="8">
        <v>9</v>
      </c>
      <c r="I15" s="8">
        <v>25</v>
      </c>
      <c r="J15" s="8">
        <v>10</v>
      </c>
      <c r="K15" s="15">
        <f>Calc!A37</f>
        <v>0.05</v>
      </c>
      <c r="L15" s="2">
        <v>67.430000000000007</v>
      </c>
      <c r="M15" s="2">
        <v>97.99</v>
      </c>
      <c r="N15" s="1"/>
      <c r="O15" s="8" t="s">
        <v>138</v>
      </c>
      <c r="P15" s="15">
        <v>0.1</v>
      </c>
    </row>
    <row r="16" spans="1:16" x14ac:dyDescent="0.35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7">
        <v>4</v>
      </c>
      <c r="H16" s="8">
        <v>9</v>
      </c>
      <c r="I16" s="8">
        <v>25</v>
      </c>
      <c r="J16" s="8">
        <v>10</v>
      </c>
      <c r="K16" s="15">
        <f>Calc!A38</f>
        <v>0.15</v>
      </c>
      <c r="L16" s="2">
        <v>132.22999999999999</v>
      </c>
      <c r="M16" s="2">
        <v>199</v>
      </c>
      <c r="N16" s="1"/>
      <c r="O16" s="8" t="s">
        <v>139</v>
      </c>
      <c r="P16" s="15">
        <v>0.15</v>
      </c>
    </row>
    <row r="17" spans="1:16" x14ac:dyDescent="0.35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7">
        <v>9</v>
      </c>
      <c r="H17" s="8">
        <v>10</v>
      </c>
      <c r="I17" s="8">
        <v>50</v>
      </c>
      <c r="J17" s="8">
        <v>5</v>
      </c>
      <c r="K17" s="15">
        <f>Calc!A40</f>
        <v>0.05</v>
      </c>
      <c r="L17" s="2">
        <v>40</v>
      </c>
      <c r="M17" s="2">
        <v>87.516000000000005</v>
      </c>
      <c r="N17" s="1"/>
    </row>
    <row r="18" spans="1:16" x14ac:dyDescent="0.35">
      <c r="A18" t="s">
        <v>65</v>
      </c>
      <c r="B18" t="s">
        <v>11</v>
      </c>
      <c r="C18" t="s">
        <v>120</v>
      </c>
      <c r="D18" t="s">
        <v>9</v>
      </c>
      <c r="E18" t="s">
        <v>5</v>
      </c>
      <c r="F18" t="s">
        <v>4</v>
      </c>
      <c r="G18" s="7">
        <v>2</v>
      </c>
      <c r="H18" s="8">
        <v>12</v>
      </c>
      <c r="I18" s="8">
        <v>50</v>
      </c>
      <c r="J18" s="8">
        <v>25</v>
      </c>
      <c r="K18" s="15">
        <f>Calc!A13</f>
        <v>0.05</v>
      </c>
      <c r="L18" s="2">
        <v>5.5</v>
      </c>
      <c r="M18" s="2">
        <v>7.99</v>
      </c>
      <c r="N18" s="1"/>
    </row>
    <row r="19" spans="1:16" x14ac:dyDescent="0.35">
      <c r="A19" t="s">
        <v>67</v>
      </c>
      <c r="B19" t="s">
        <v>115</v>
      </c>
      <c r="C19" t="s">
        <v>120</v>
      </c>
      <c r="D19" t="s">
        <v>9</v>
      </c>
      <c r="E19" t="s">
        <v>5</v>
      </c>
      <c r="F19" t="s">
        <v>4</v>
      </c>
      <c r="G19" s="7">
        <v>2</v>
      </c>
      <c r="H19" s="8">
        <v>12</v>
      </c>
      <c r="I19" s="8">
        <v>50</v>
      </c>
      <c r="J19" s="8">
        <v>25</v>
      </c>
      <c r="K19" s="15">
        <f>Calc!A16</f>
        <v>0.05</v>
      </c>
      <c r="L19" s="2">
        <v>5.5</v>
      </c>
      <c r="M19" s="2">
        <v>7.99</v>
      </c>
      <c r="N19" s="1"/>
      <c r="O19" s="16" t="s">
        <v>153</v>
      </c>
      <c r="P19" s="17">
        <f>AVERAGE(K4:K55)</f>
        <v>6.8269230769230707E-2</v>
      </c>
    </row>
    <row r="20" spans="1:16" x14ac:dyDescent="0.35">
      <c r="A20" t="s">
        <v>73</v>
      </c>
      <c r="B20" t="s">
        <v>19</v>
      </c>
      <c r="C20" t="s">
        <v>120</v>
      </c>
      <c r="D20" t="s">
        <v>13</v>
      </c>
      <c r="E20" t="s">
        <v>20</v>
      </c>
      <c r="F20" t="s">
        <v>4</v>
      </c>
      <c r="G20" s="7">
        <v>2</v>
      </c>
      <c r="H20" s="8">
        <v>12</v>
      </c>
      <c r="I20" s="8">
        <v>100</v>
      </c>
      <c r="J20" s="8">
        <v>50</v>
      </c>
      <c r="K20" s="15">
        <f>Calc!A23</f>
        <v>0.1</v>
      </c>
      <c r="L20" s="2">
        <v>2.2200000000000002</v>
      </c>
      <c r="M20" s="2">
        <v>3.55</v>
      </c>
      <c r="N20" s="1"/>
    </row>
    <row r="21" spans="1:16" x14ac:dyDescent="0.35">
      <c r="A21" t="s">
        <v>89</v>
      </c>
      <c r="B21" t="s">
        <v>31</v>
      </c>
      <c r="C21" t="s">
        <v>119</v>
      </c>
      <c r="D21" t="s">
        <v>28</v>
      </c>
      <c r="E21" t="s">
        <v>30</v>
      </c>
      <c r="F21" t="s">
        <v>4</v>
      </c>
      <c r="G21" s="7">
        <v>5</v>
      </c>
      <c r="H21" s="8">
        <v>12</v>
      </c>
      <c r="I21" s="8">
        <v>50</v>
      </c>
      <c r="J21" s="8">
        <v>25</v>
      </c>
      <c r="K21" s="15">
        <f>Calc!A32</f>
        <v>0.05</v>
      </c>
      <c r="L21" s="2">
        <v>26</v>
      </c>
      <c r="M21" s="2">
        <v>31</v>
      </c>
      <c r="N21" s="1"/>
    </row>
    <row r="22" spans="1:16" x14ac:dyDescent="0.35">
      <c r="A22" t="s">
        <v>90</v>
      </c>
      <c r="B22" t="s">
        <v>131</v>
      </c>
      <c r="C22" t="s">
        <v>119</v>
      </c>
      <c r="D22" t="s">
        <v>28</v>
      </c>
      <c r="E22" t="s">
        <v>32</v>
      </c>
      <c r="F22" t="s">
        <v>4</v>
      </c>
      <c r="G22" s="7">
        <v>4</v>
      </c>
      <c r="H22" s="8">
        <v>12</v>
      </c>
      <c r="I22" s="8">
        <v>25</v>
      </c>
      <c r="J22" s="8">
        <v>10</v>
      </c>
      <c r="K22" s="15">
        <f>Calc!A33</f>
        <v>0.05</v>
      </c>
      <c r="L22" s="2">
        <v>52.43</v>
      </c>
      <c r="M22" s="2">
        <v>108.97</v>
      </c>
      <c r="N22" s="1"/>
    </row>
    <row r="23" spans="1:16" x14ac:dyDescent="0.35">
      <c r="A23" t="s">
        <v>79</v>
      </c>
      <c r="B23" t="s">
        <v>39</v>
      </c>
      <c r="C23" t="s">
        <v>122</v>
      </c>
      <c r="D23" t="s">
        <v>36</v>
      </c>
      <c r="E23" t="s">
        <v>22</v>
      </c>
      <c r="F23" t="s">
        <v>7</v>
      </c>
      <c r="G23" s="7">
        <v>9</v>
      </c>
      <c r="H23" s="8">
        <v>12</v>
      </c>
      <c r="I23" s="8">
        <v>50</v>
      </c>
      <c r="J23" s="8">
        <v>5</v>
      </c>
      <c r="K23" s="15">
        <f>Calc!A41</f>
        <v>0.05</v>
      </c>
      <c r="L23" s="2">
        <v>52</v>
      </c>
      <c r="M23" s="2">
        <v>125.664</v>
      </c>
      <c r="N23" s="1"/>
    </row>
    <row r="24" spans="1:16" x14ac:dyDescent="0.35">
      <c r="A24" t="s">
        <v>83</v>
      </c>
      <c r="B24" t="s">
        <v>44</v>
      </c>
      <c r="C24" t="s">
        <v>121</v>
      </c>
      <c r="D24" t="s">
        <v>36</v>
      </c>
      <c r="E24" t="s">
        <v>22</v>
      </c>
      <c r="F24" t="s">
        <v>7</v>
      </c>
      <c r="G24" s="7">
        <v>9</v>
      </c>
      <c r="H24" s="8">
        <v>12</v>
      </c>
      <c r="I24" s="8">
        <v>50</v>
      </c>
      <c r="J24" s="8">
        <v>5</v>
      </c>
      <c r="K24" s="15">
        <f>Calc!A47</f>
        <v>0.15</v>
      </c>
      <c r="L24" s="2">
        <v>78</v>
      </c>
      <c r="M24" s="2">
        <v>139.12799999999999</v>
      </c>
      <c r="N24" s="1"/>
    </row>
    <row r="25" spans="1:16" x14ac:dyDescent="0.35">
      <c r="A25" t="s">
        <v>85</v>
      </c>
      <c r="B25" t="s">
        <v>47</v>
      </c>
      <c r="C25" t="s">
        <v>123</v>
      </c>
      <c r="D25" t="s">
        <v>36</v>
      </c>
      <c r="E25" t="s">
        <v>22</v>
      </c>
      <c r="F25" t="s">
        <v>7</v>
      </c>
      <c r="G25" s="7">
        <v>9</v>
      </c>
      <c r="H25" s="8">
        <v>12</v>
      </c>
      <c r="I25" s="8">
        <v>50</v>
      </c>
      <c r="J25" s="8">
        <v>5</v>
      </c>
      <c r="K25" s="15">
        <f>Calc!A50</f>
        <v>0.05</v>
      </c>
      <c r="L25" s="2">
        <v>81</v>
      </c>
      <c r="M25" s="2">
        <v>170.54400000000001</v>
      </c>
      <c r="N25" s="1"/>
    </row>
    <row r="26" spans="1:16" x14ac:dyDescent="0.35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8">
        <v>8</v>
      </c>
      <c r="H26" s="8">
        <v>12</v>
      </c>
      <c r="I26" s="8">
        <v>100</v>
      </c>
      <c r="J26" s="8">
        <v>25</v>
      </c>
      <c r="K26" s="15">
        <f>Calc!A53</f>
        <v>0.05</v>
      </c>
      <c r="L26" s="2">
        <v>148</v>
      </c>
      <c r="M26" s="2">
        <v>167</v>
      </c>
      <c r="N26" s="1"/>
    </row>
    <row r="27" spans="1:16" x14ac:dyDescent="0.35">
      <c r="A27" t="s">
        <v>99</v>
      </c>
      <c r="B27" t="s">
        <v>112</v>
      </c>
      <c r="C27" t="s">
        <v>117</v>
      </c>
      <c r="D27" t="s">
        <v>9</v>
      </c>
      <c r="E27" t="s">
        <v>22</v>
      </c>
      <c r="F27" t="s">
        <v>7</v>
      </c>
      <c r="G27" s="8">
        <v>8</v>
      </c>
      <c r="H27" s="8">
        <v>12</v>
      </c>
      <c r="I27" s="8">
        <v>25</v>
      </c>
      <c r="J27" s="8">
        <v>10</v>
      </c>
      <c r="K27" s="15">
        <f>Calc!A55</f>
        <v>0.05</v>
      </c>
      <c r="L27" s="2">
        <v>750</v>
      </c>
      <c r="M27" s="2">
        <v>830</v>
      </c>
      <c r="N27" s="1"/>
    </row>
    <row r="28" spans="1:16" x14ac:dyDescent="0.35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7">
        <v>1</v>
      </c>
      <c r="H28" s="8">
        <v>14</v>
      </c>
      <c r="I28" s="8">
        <v>25</v>
      </c>
      <c r="J28" s="8">
        <v>10</v>
      </c>
      <c r="K28" s="15">
        <f>Calc!A7</f>
        <v>0.05</v>
      </c>
      <c r="L28" s="2">
        <v>14</v>
      </c>
      <c r="M28" s="2">
        <v>19</v>
      </c>
      <c r="N28" s="1"/>
    </row>
    <row r="29" spans="1:16" x14ac:dyDescent="0.35">
      <c r="A29" t="s">
        <v>64</v>
      </c>
      <c r="B29" t="s">
        <v>10</v>
      </c>
      <c r="C29" t="s">
        <v>120</v>
      </c>
      <c r="D29" t="s">
        <v>9</v>
      </c>
      <c r="E29" t="s">
        <v>5</v>
      </c>
      <c r="F29" t="s">
        <v>4</v>
      </c>
      <c r="G29" s="7">
        <v>3</v>
      </c>
      <c r="H29" s="8">
        <v>15</v>
      </c>
      <c r="I29" s="8">
        <v>50</v>
      </c>
      <c r="J29" s="8">
        <v>25</v>
      </c>
      <c r="K29" s="15">
        <f>Calc!A12</f>
        <v>0.15</v>
      </c>
      <c r="L29" s="2">
        <v>7.5</v>
      </c>
      <c r="M29" s="2">
        <v>8.99</v>
      </c>
      <c r="N29" s="1"/>
    </row>
    <row r="30" spans="1:16" x14ac:dyDescent="0.35">
      <c r="A30" t="s">
        <v>81</v>
      </c>
      <c r="B30" t="s">
        <v>42</v>
      </c>
      <c r="C30" t="s">
        <v>123</v>
      </c>
      <c r="D30" t="s">
        <v>36</v>
      </c>
      <c r="E30" t="s">
        <v>22</v>
      </c>
      <c r="F30" t="s">
        <v>7</v>
      </c>
      <c r="G30" s="7">
        <v>9</v>
      </c>
      <c r="H30" s="8">
        <v>15</v>
      </c>
      <c r="I30" s="8">
        <v>50</v>
      </c>
      <c r="J30" s="8">
        <v>5</v>
      </c>
      <c r="K30" s="15">
        <f>Calc!A44</f>
        <v>0.05</v>
      </c>
      <c r="L30" s="2">
        <v>56</v>
      </c>
      <c r="M30" s="2">
        <v>102.102</v>
      </c>
      <c r="N30" s="1"/>
    </row>
    <row r="31" spans="1:16" x14ac:dyDescent="0.35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7">
        <v>1</v>
      </c>
      <c r="H31" s="8">
        <v>16</v>
      </c>
      <c r="I31" s="8">
        <v>50</v>
      </c>
      <c r="J31" s="8">
        <v>25</v>
      </c>
      <c r="K31" s="15">
        <f>Calc!A14</f>
        <v>0.1</v>
      </c>
      <c r="L31" s="2">
        <v>9.5</v>
      </c>
      <c r="M31" s="2">
        <v>10.99</v>
      </c>
      <c r="N31" s="1"/>
    </row>
    <row r="32" spans="1:16" x14ac:dyDescent="0.35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7">
        <v>2</v>
      </c>
      <c r="H32" s="8">
        <v>18</v>
      </c>
      <c r="I32" s="8">
        <v>25</v>
      </c>
      <c r="J32" s="8">
        <v>10</v>
      </c>
      <c r="K32" s="15">
        <f>Calc!A3</f>
        <v>0.05</v>
      </c>
      <c r="L32" s="2">
        <v>27</v>
      </c>
      <c r="M32" s="2">
        <v>31</v>
      </c>
      <c r="N32" s="1"/>
    </row>
    <row r="33" spans="1:14" x14ac:dyDescent="0.35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7">
        <v>3</v>
      </c>
      <c r="H33" s="8">
        <v>18</v>
      </c>
      <c r="I33" s="8">
        <v>50</v>
      </c>
      <c r="J33" s="8">
        <v>25</v>
      </c>
      <c r="K33" s="15">
        <f>Calc!A17</f>
        <v>0.05</v>
      </c>
      <c r="L33" s="2">
        <v>9.5</v>
      </c>
      <c r="M33" s="2">
        <v>10.99</v>
      </c>
      <c r="N33" s="1"/>
    </row>
    <row r="34" spans="1:14" x14ac:dyDescent="0.35">
      <c r="A34" t="s">
        <v>55</v>
      </c>
      <c r="B34" t="s">
        <v>100</v>
      </c>
      <c r="C34" t="s">
        <v>117</v>
      </c>
      <c r="D34" t="s">
        <v>3</v>
      </c>
      <c r="E34" t="s">
        <v>5</v>
      </c>
      <c r="F34" t="s">
        <v>4</v>
      </c>
      <c r="G34" s="7">
        <v>2</v>
      </c>
      <c r="H34" s="8">
        <v>22</v>
      </c>
      <c r="I34" s="8">
        <v>25</v>
      </c>
      <c r="J34" s="8">
        <v>10</v>
      </c>
      <c r="K34" s="15">
        <f>Calc!A2</f>
        <v>0.05</v>
      </c>
      <c r="L34" s="2">
        <v>35</v>
      </c>
      <c r="M34" s="2">
        <v>41</v>
      </c>
      <c r="N34" s="1"/>
    </row>
    <row r="35" spans="1:14" x14ac:dyDescent="0.35">
      <c r="A35" t="s">
        <v>77</v>
      </c>
      <c r="B35" t="s">
        <v>27</v>
      </c>
      <c r="C35" t="s">
        <v>120</v>
      </c>
      <c r="D35" t="s">
        <v>13</v>
      </c>
      <c r="E35" t="s">
        <v>5</v>
      </c>
      <c r="F35" t="s">
        <v>4</v>
      </c>
      <c r="G35" s="7">
        <v>1</v>
      </c>
      <c r="H35" s="8">
        <v>22</v>
      </c>
      <c r="I35" s="8">
        <v>50</v>
      </c>
      <c r="J35" s="8">
        <v>25</v>
      </c>
      <c r="K35" s="15">
        <f>Calc!A30</f>
        <v>0.05</v>
      </c>
      <c r="L35" s="2">
        <v>12.43</v>
      </c>
      <c r="M35" s="2">
        <v>15.99</v>
      </c>
      <c r="N35" s="1"/>
    </row>
    <row r="36" spans="1:14" x14ac:dyDescent="0.35">
      <c r="A36" t="s">
        <v>84</v>
      </c>
      <c r="B36" t="s">
        <v>45</v>
      </c>
      <c r="C36" t="s">
        <v>121</v>
      </c>
      <c r="D36" t="s">
        <v>36</v>
      </c>
      <c r="E36" t="s">
        <v>22</v>
      </c>
      <c r="F36" t="s">
        <v>7</v>
      </c>
      <c r="G36" s="7">
        <v>9</v>
      </c>
      <c r="H36" s="8">
        <v>22</v>
      </c>
      <c r="I36" s="8">
        <v>50</v>
      </c>
      <c r="J36" s="8">
        <v>5</v>
      </c>
      <c r="K36" s="15">
        <f>Calc!A48</f>
        <v>0.05</v>
      </c>
      <c r="L36" s="2">
        <v>49</v>
      </c>
      <c r="M36" s="2">
        <v>109.956</v>
      </c>
      <c r="N36" s="1"/>
    </row>
    <row r="37" spans="1:14" x14ac:dyDescent="0.35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7">
        <v>8</v>
      </c>
      <c r="H37" s="8">
        <v>22</v>
      </c>
      <c r="I37" s="8">
        <v>100</v>
      </c>
      <c r="J37" s="8">
        <v>25</v>
      </c>
      <c r="K37" s="15">
        <f>Calc!A52</f>
        <v>0.05</v>
      </c>
      <c r="L37" s="2">
        <v>165</v>
      </c>
      <c r="M37" s="2">
        <v>180</v>
      </c>
      <c r="N37" s="1"/>
    </row>
    <row r="38" spans="1:14" x14ac:dyDescent="0.35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7">
        <v>9</v>
      </c>
      <c r="H38" s="8">
        <v>23</v>
      </c>
      <c r="I38" s="8">
        <v>50</v>
      </c>
      <c r="J38" s="8">
        <v>5</v>
      </c>
      <c r="K38" s="15">
        <f>Calc!A46</f>
        <v>0.05</v>
      </c>
      <c r="L38" s="2">
        <v>48</v>
      </c>
      <c r="M38" s="2">
        <v>109.956</v>
      </c>
      <c r="N38" s="1"/>
    </row>
    <row r="39" spans="1:14" x14ac:dyDescent="0.35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7">
        <v>9</v>
      </c>
      <c r="H39" s="8">
        <v>23</v>
      </c>
      <c r="I39" s="8">
        <v>50</v>
      </c>
      <c r="J39" s="8">
        <v>5</v>
      </c>
      <c r="K39" s="15">
        <f>Calc!A49</f>
        <v>0.05</v>
      </c>
      <c r="L39" s="2">
        <v>42</v>
      </c>
      <c r="M39" s="2">
        <v>87.516000000000005</v>
      </c>
      <c r="N39" s="1"/>
    </row>
    <row r="40" spans="1:14" x14ac:dyDescent="0.35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8">
        <v>8</v>
      </c>
      <c r="H40" s="8">
        <v>23</v>
      </c>
      <c r="I40" s="8">
        <v>100</v>
      </c>
      <c r="J40" s="8">
        <v>25</v>
      </c>
      <c r="K40" s="15">
        <f>Calc!A54</f>
        <v>0.05</v>
      </c>
      <c r="L40" s="2">
        <v>387</v>
      </c>
      <c r="M40" s="2">
        <v>415</v>
      </c>
      <c r="N40" s="1"/>
    </row>
    <row r="41" spans="1:14" x14ac:dyDescent="0.35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7">
        <v>2</v>
      </c>
      <c r="H41" s="8">
        <v>33</v>
      </c>
      <c r="I41" s="8">
        <v>25</v>
      </c>
      <c r="J41" s="8">
        <v>10</v>
      </c>
      <c r="K41" s="15">
        <f>Calc!A5</f>
        <v>0.15</v>
      </c>
      <c r="L41" s="2">
        <v>388</v>
      </c>
      <c r="M41" s="2">
        <v>420</v>
      </c>
      <c r="N41" s="1"/>
    </row>
    <row r="42" spans="1:14" x14ac:dyDescent="0.35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7">
        <v>9</v>
      </c>
      <c r="H42" s="8">
        <v>40</v>
      </c>
      <c r="I42" s="8">
        <v>50</v>
      </c>
      <c r="J42" s="8">
        <v>5</v>
      </c>
      <c r="K42" s="15">
        <f>Calc!A43</f>
        <v>0.05</v>
      </c>
      <c r="L42" s="2">
        <v>67</v>
      </c>
      <c r="M42" s="2">
        <v>117.81</v>
      </c>
      <c r="N42" s="1"/>
    </row>
    <row r="43" spans="1:14" x14ac:dyDescent="0.35">
      <c r="A43" t="s">
        <v>53</v>
      </c>
      <c r="B43" t="s">
        <v>21</v>
      </c>
      <c r="C43" t="s">
        <v>120</v>
      </c>
      <c r="D43" t="s">
        <v>13</v>
      </c>
      <c r="E43" t="s">
        <v>22</v>
      </c>
      <c r="F43" t="s">
        <v>4</v>
      </c>
      <c r="G43" s="7">
        <v>3</v>
      </c>
      <c r="H43" s="8">
        <v>45</v>
      </c>
      <c r="I43" s="8">
        <v>100</v>
      </c>
      <c r="J43" s="8">
        <v>50</v>
      </c>
      <c r="K43" s="15">
        <f>Calc!A24</f>
        <v>0.1</v>
      </c>
      <c r="L43" s="2">
        <v>3.55</v>
      </c>
      <c r="M43" s="2">
        <v>5.65</v>
      </c>
      <c r="N43" s="1"/>
    </row>
    <row r="44" spans="1:14" x14ac:dyDescent="0.35">
      <c r="A44" t="s">
        <v>76</v>
      </c>
      <c r="B44" t="s">
        <v>26</v>
      </c>
      <c r="C44" t="s">
        <v>120</v>
      </c>
      <c r="D44" t="s">
        <v>13</v>
      </c>
      <c r="E44" t="s">
        <v>17</v>
      </c>
      <c r="F44" t="s">
        <v>4</v>
      </c>
      <c r="G44" s="7">
        <v>3</v>
      </c>
      <c r="H44" s="8">
        <v>45</v>
      </c>
      <c r="I44" s="8">
        <v>50</v>
      </c>
      <c r="J44" s="8">
        <v>25</v>
      </c>
      <c r="K44" s="15">
        <f>Calc!A28</f>
        <v>0.05</v>
      </c>
      <c r="L44" s="2">
        <v>3.23</v>
      </c>
      <c r="M44" s="2">
        <v>5.65</v>
      </c>
      <c r="N44" s="1"/>
    </row>
    <row r="45" spans="1:14" x14ac:dyDescent="0.35">
      <c r="A45" t="s">
        <v>88</v>
      </c>
      <c r="B45" t="s">
        <v>29</v>
      </c>
      <c r="C45" t="s">
        <v>119</v>
      </c>
      <c r="D45" t="s">
        <v>28</v>
      </c>
      <c r="E45" t="s">
        <v>30</v>
      </c>
      <c r="F45" t="s">
        <v>4</v>
      </c>
      <c r="G45" s="7">
        <v>4</v>
      </c>
      <c r="H45" s="8">
        <v>45</v>
      </c>
      <c r="I45" s="8">
        <v>50</v>
      </c>
      <c r="J45" s="8">
        <v>25</v>
      </c>
      <c r="K45" s="15">
        <f>Calc!A31</f>
        <v>0.05</v>
      </c>
      <c r="L45" s="2">
        <v>28</v>
      </c>
      <c r="M45" s="2">
        <v>33</v>
      </c>
      <c r="N45" s="1"/>
    </row>
    <row r="46" spans="1:14" x14ac:dyDescent="0.35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7">
        <v>1</v>
      </c>
      <c r="H46" s="8">
        <v>49</v>
      </c>
      <c r="I46" s="8">
        <v>100</v>
      </c>
      <c r="J46" s="8">
        <v>50</v>
      </c>
      <c r="K46" s="15">
        <f>Calc!A26</f>
        <v>0.05</v>
      </c>
      <c r="L46" s="2">
        <v>2.75</v>
      </c>
      <c r="M46" s="2">
        <v>3.55</v>
      </c>
      <c r="N46" s="1"/>
    </row>
    <row r="47" spans="1:14" x14ac:dyDescent="0.35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7">
        <v>4</v>
      </c>
      <c r="H47" s="8">
        <v>50</v>
      </c>
      <c r="I47" s="8">
        <v>50</v>
      </c>
      <c r="J47" s="8">
        <v>25</v>
      </c>
      <c r="K47" s="15">
        <f>Calc!A35</f>
        <v>0.15</v>
      </c>
      <c r="L47" s="2">
        <v>25</v>
      </c>
      <c r="M47" s="2">
        <v>29</v>
      </c>
      <c r="N47" s="1"/>
    </row>
    <row r="48" spans="1:14" x14ac:dyDescent="0.35">
      <c r="A48" t="s">
        <v>75</v>
      </c>
      <c r="B48" t="s">
        <v>24</v>
      </c>
      <c r="C48" t="s">
        <v>120</v>
      </c>
      <c r="D48" t="s">
        <v>13</v>
      </c>
      <c r="E48" t="s">
        <v>25</v>
      </c>
      <c r="F48" t="s">
        <v>4</v>
      </c>
      <c r="G48" s="7">
        <v>1</v>
      </c>
      <c r="H48" s="8">
        <v>52</v>
      </c>
      <c r="I48" s="8">
        <v>100</v>
      </c>
      <c r="J48" s="8">
        <v>50</v>
      </c>
      <c r="K48" s="15">
        <f>Calc!A27</f>
        <v>0.05</v>
      </c>
      <c r="L48" s="2">
        <v>2.29</v>
      </c>
      <c r="M48" s="2">
        <v>4.32</v>
      </c>
      <c r="N48" s="1"/>
    </row>
    <row r="49" spans="1:14" x14ac:dyDescent="0.35">
      <c r="A49" t="s">
        <v>97</v>
      </c>
      <c r="B49" t="s">
        <v>108</v>
      </c>
      <c r="C49" t="s">
        <v>117</v>
      </c>
      <c r="D49" t="s">
        <v>9</v>
      </c>
      <c r="E49" t="s">
        <v>22</v>
      </c>
      <c r="F49" t="s">
        <v>7</v>
      </c>
      <c r="G49" s="7">
        <v>8</v>
      </c>
      <c r="H49" s="8">
        <v>52</v>
      </c>
      <c r="I49" s="8">
        <v>100</v>
      </c>
      <c r="J49" s="8">
        <v>25</v>
      </c>
      <c r="K49" s="15">
        <f>Calc!A51</f>
        <v>0.05</v>
      </c>
      <c r="L49" s="2">
        <v>182</v>
      </c>
      <c r="M49" s="2">
        <v>203</v>
      </c>
      <c r="N49" s="1"/>
    </row>
    <row r="50" spans="1:14" x14ac:dyDescent="0.35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7">
        <v>3</v>
      </c>
      <c r="H50" s="8">
        <v>64</v>
      </c>
      <c r="I50" s="8">
        <v>100</v>
      </c>
      <c r="J50" s="8">
        <v>50</v>
      </c>
      <c r="K50" s="15">
        <f>Calc!A22</f>
        <v>0.05</v>
      </c>
      <c r="L50" s="2">
        <v>1.5</v>
      </c>
      <c r="M50" s="2">
        <v>1.35</v>
      </c>
      <c r="N50" s="1"/>
    </row>
    <row r="51" spans="1:14" x14ac:dyDescent="0.35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7">
        <v>1</v>
      </c>
      <c r="H51" s="8">
        <v>88</v>
      </c>
      <c r="I51" s="8">
        <v>100</v>
      </c>
      <c r="J51" s="8">
        <v>50</v>
      </c>
      <c r="K51" s="15">
        <f>Calc!A19</f>
        <v>0.05</v>
      </c>
      <c r="L51" s="2">
        <v>4.32</v>
      </c>
      <c r="M51" s="2">
        <v>5</v>
      </c>
      <c r="N51" s="1"/>
    </row>
    <row r="52" spans="1:14" x14ac:dyDescent="0.35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7">
        <v>3</v>
      </c>
      <c r="H52" s="8">
        <v>88</v>
      </c>
      <c r="I52" s="8">
        <v>100</v>
      </c>
      <c r="J52" s="8">
        <v>50</v>
      </c>
      <c r="K52" s="15">
        <f>Calc!A20</f>
        <v>0.05</v>
      </c>
      <c r="L52" s="2">
        <v>4.32</v>
      </c>
      <c r="M52" s="2">
        <v>5</v>
      </c>
      <c r="N52" s="1"/>
    </row>
    <row r="53" spans="1:14" x14ac:dyDescent="0.35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7">
        <v>2</v>
      </c>
      <c r="H53" s="8">
        <v>88</v>
      </c>
      <c r="I53" s="8">
        <v>100</v>
      </c>
      <c r="J53" s="8">
        <v>50</v>
      </c>
      <c r="K53" s="15">
        <f>Calc!A25</f>
        <v>0.15</v>
      </c>
      <c r="L53" s="2">
        <v>4.32</v>
      </c>
      <c r="M53" s="2">
        <v>5</v>
      </c>
      <c r="N53" s="1"/>
    </row>
    <row r="54" spans="1:14" x14ac:dyDescent="0.35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7">
        <v>2</v>
      </c>
      <c r="H54" s="8">
        <v>135</v>
      </c>
      <c r="I54" s="8">
        <v>100</v>
      </c>
      <c r="J54" s="8">
        <v>50</v>
      </c>
      <c r="K54" s="15">
        <f>Calc!A18</f>
        <v>0.05</v>
      </c>
      <c r="L54" s="2">
        <v>6.32</v>
      </c>
      <c r="M54" s="2">
        <v>7.49</v>
      </c>
      <c r="N54" s="1"/>
    </row>
    <row r="55" spans="1:14" x14ac:dyDescent="0.35">
      <c r="A55" t="s">
        <v>155</v>
      </c>
      <c r="B55" t="s">
        <v>156</v>
      </c>
      <c r="C55" t="s">
        <v>120</v>
      </c>
      <c r="D55" t="s">
        <v>13</v>
      </c>
      <c r="E55" t="s">
        <v>5</v>
      </c>
      <c r="F55" t="s">
        <v>4</v>
      </c>
      <c r="G55" s="7">
        <v>2</v>
      </c>
      <c r="H55" s="8">
        <v>100</v>
      </c>
      <c r="I55" s="8">
        <v>100</v>
      </c>
      <c r="J55" s="8">
        <v>50</v>
      </c>
      <c r="K55" s="15">
        <f>Calc!A19</f>
        <v>0.05</v>
      </c>
      <c r="L55" s="2">
        <v>6.32</v>
      </c>
      <c r="M55" s="2">
        <v>7.49</v>
      </c>
    </row>
    <row r="56" spans="1:14" x14ac:dyDescent="0.35">
      <c r="A56" t="s">
        <v>154</v>
      </c>
      <c r="H56" s="8">
        <f>SUBTOTAL(109,Table2[In Stock])</f>
        <v>1435</v>
      </c>
      <c r="K56" s="18"/>
      <c r="M56" s="2">
        <f>SUBTOTAL(101,Table2[Retail Price])</f>
        <v>102.26730769230767</v>
      </c>
    </row>
    <row r="57" spans="1:14" x14ac:dyDescent="0.35">
      <c r="G57"/>
      <c r="H57"/>
      <c r="I57"/>
      <c r="J57"/>
      <c r="K57"/>
    </row>
    <row r="58" spans="1:14" x14ac:dyDescent="0.35">
      <c r="G58"/>
      <c r="H58"/>
      <c r="I58"/>
      <c r="J58"/>
      <c r="K58"/>
    </row>
    <row r="59" spans="1:14" x14ac:dyDescent="0.35">
      <c r="G59"/>
      <c r="H59"/>
      <c r="I59"/>
      <c r="J59"/>
      <c r="K59"/>
    </row>
  </sheetData>
  <autoFilter ref="O3:P10" xr:uid="{00000000-0009-0000-0000-000000000000}"/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defaultRowHeight="14.5" x14ac:dyDescent="0.35"/>
  <sheetData>
    <row r="1" spans="1:4" x14ac:dyDescent="0.35">
      <c r="A1" t="s">
        <v>140</v>
      </c>
      <c r="C1" t="s">
        <v>141</v>
      </c>
      <c r="D1" t="s">
        <v>142</v>
      </c>
    </row>
    <row r="2" spans="1:4" x14ac:dyDescent="0.35">
      <c r="A2" s="9">
        <f>VLOOKUP(VLOOKUP(Inventory!L4,Calc!$C$2:$D$4,2),Discount_Codes,2,0)</f>
        <v>0.05</v>
      </c>
      <c r="C2">
        <v>0</v>
      </c>
      <c r="D2" t="s">
        <v>137</v>
      </c>
    </row>
    <row r="3" spans="1:4" x14ac:dyDescent="0.35">
      <c r="A3" s="9">
        <f>VLOOKUP(VLOOKUP(Inventory!L5,Calc!$C$2:$D$4,2),Discount_Codes,2,0)</f>
        <v>0.05</v>
      </c>
      <c r="C3">
        <v>80</v>
      </c>
      <c r="D3" t="s">
        <v>138</v>
      </c>
    </row>
    <row r="4" spans="1:4" x14ac:dyDescent="0.35">
      <c r="A4" s="9">
        <f>VLOOKUP(VLOOKUP(Inventory!L6,Calc!$C$2:$D$4,2),Discount_Codes,2,0)</f>
        <v>0.1</v>
      </c>
      <c r="C4">
        <v>150</v>
      </c>
      <c r="D4" t="s">
        <v>139</v>
      </c>
    </row>
    <row r="5" spans="1:4" x14ac:dyDescent="0.35">
      <c r="A5" s="9">
        <f>VLOOKUP(VLOOKUP(Inventory!L7,Calc!$C$2:$D$4,2),Discount_Codes,2,0)</f>
        <v>0.15</v>
      </c>
    </row>
    <row r="6" spans="1:4" x14ac:dyDescent="0.35">
      <c r="A6" s="9">
        <f>VLOOKUP(VLOOKUP(Inventory!L8,Calc!$C$2:$D$4,2),Discount_Codes,2,0)</f>
        <v>0.05</v>
      </c>
    </row>
    <row r="7" spans="1:4" x14ac:dyDescent="0.35">
      <c r="A7" s="9">
        <f>VLOOKUP(VLOOKUP(Inventory!L9,Calc!$C$2:$D$4,2),Discount_Codes,2,0)</f>
        <v>0.05</v>
      </c>
    </row>
    <row r="8" spans="1:4" x14ac:dyDescent="0.35">
      <c r="A8" s="9">
        <f>VLOOKUP(VLOOKUP(Inventory!L10,Calc!$C$2:$D$4,2),Discount_Codes,2,0)</f>
        <v>0.05</v>
      </c>
    </row>
    <row r="9" spans="1:4" x14ac:dyDescent="0.35">
      <c r="A9" s="9">
        <f>VLOOKUP(VLOOKUP(Inventory!L11,Calc!$C$2:$D$4,2),Discount_Codes,2,0)</f>
        <v>0.1</v>
      </c>
    </row>
    <row r="10" spans="1:4" x14ac:dyDescent="0.35">
      <c r="A10" s="9">
        <f>VLOOKUP(VLOOKUP(Inventory!L12,Calc!$C$2:$D$4,2),Discount_Codes,2,0)</f>
        <v>0.05</v>
      </c>
    </row>
    <row r="11" spans="1:4" x14ac:dyDescent="0.35">
      <c r="A11" s="9">
        <f>VLOOKUP(VLOOKUP(Inventory!L13,Calc!$C$2:$D$4,2),Discount_Codes,2,0)</f>
        <v>0.05</v>
      </c>
    </row>
    <row r="12" spans="1:4" x14ac:dyDescent="0.35">
      <c r="A12" s="9">
        <f>VLOOKUP(VLOOKUP(Inventory!L14,Calc!$C$2:$D$4,2),Discount_Codes,2,0)</f>
        <v>0.15</v>
      </c>
    </row>
    <row r="13" spans="1:4" x14ac:dyDescent="0.35">
      <c r="A13" s="9">
        <f>VLOOKUP(VLOOKUP(Inventory!L15,Calc!$C$2:$D$4,2),Discount_Codes,2,0)</f>
        <v>0.05</v>
      </c>
    </row>
    <row r="14" spans="1:4" x14ac:dyDescent="0.35">
      <c r="A14" s="9">
        <f>VLOOKUP(VLOOKUP(Inventory!L16,Calc!$C$2:$D$4,2),Discount_Codes,2,0)</f>
        <v>0.1</v>
      </c>
    </row>
    <row r="15" spans="1:4" x14ac:dyDescent="0.35">
      <c r="A15" s="9">
        <f>VLOOKUP(VLOOKUP(Inventory!L17,Calc!$C$2:$D$4,2),Discount_Codes,2,0)</f>
        <v>0.05</v>
      </c>
    </row>
    <row r="16" spans="1:4" x14ac:dyDescent="0.35">
      <c r="A16" s="9">
        <f>VLOOKUP(VLOOKUP(Inventory!L18,Calc!$C$2:$D$4,2),Discount_Codes,2,0)</f>
        <v>0.05</v>
      </c>
    </row>
    <row r="17" spans="1:1" x14ac:dyDescent="0.35">
      <c r="A17" s="9">
        <f>VLOOKUP(VLOOKUP(Inventory!L19,Calc!$C$2:$D$4,2),Discount_Codes,2,0)</f>
        <v>0.05</v>
      </c>
    </row>
    <row r="18" spans="1:1" x14ac:dyDescent="0.35">
      <c r="A18" s="9">
        <f>VLOOKUP(VLOOKUP(Inventory!L20,Calc!$C$2:$D$4,2),Discount_Codes,2,0)</f>
        <v>0.05</v>
      </c>
    </row>
    <row r="19" spans="1:1" x14ac:dyDescent="0.35">
      <c r="A19" s="9">
        <f>VLOOKUP(VLOOKUP(Inventory!L21,Calc!$C$2:$D$4,2),Discount_Codes,2,0)</f>
        <v>0.05</v>
      </c>
    </row>
    <row r="20" spans="1:1" x14ac:dyDescent="0.35">
      <c r="A20" s="9">
        <f>VLOOKUP(VLOOKUP(Inventory!L22,Calc!$C$2:$D$4,2),Discount_Codes,2,0)</f>
        <v>0.05</v>
      </c>
    </row>
    <row r="21" spans="1:1" x14ac:dyDescent="0.35">
      <c r="A21" s="9">
        <f>VLOOKUP(VLOOKUP(Inventory!L23,Calc!$C$2:$D$4,2),Discount_Codes,2,0)</f>
        <v>0.05</v>
      </c>
    </row>
    <row r="22" spans="1:1" x14ac:dyDescent="0.35">
      <c r="A22" s="9">
        <f>VLOOKUP(VLOOKUP(Inventory!L24,Calc!$C$2:$D$4,2),Discount_Codes,2,0)</f>
        <v>0.05</v>
      </c>
    </row>
    <row r="23" spans="1:1" x14ac:dyDescent="0.35">
      <c r="A23" s="9">
        <f>VLOOKUP(VLOOKUP(Inventory!L25,Calc!$C$2:$D$4,2),Discount_Codes,2,0)</f>
        <v>0.1</v>
      </c>
    </row>
    <row r="24" spans="1:1" x14ac:dyDescent="0.35">
      <c r="A24" s="9">
        <f>VLOOKUP(VLOOKUP(Inventory!L26,Calc!$C$2:$D$4,2),Discount_Codes,2,0)</f>
        <v>0.1</v>
      </c>
    </row>
    <row r="25" spans="1:1" x14ac:dyDescent="0.35">
      <c r="A25" s="9">
        <f>VLOOKUP(VLOOKUP(Inventory!L27,Calc!$C$2:$D$4,2),Discount_Codes,2,0)</f>
        <v>0.15</v>
      </c>
    </row>
    <row r="26" spans="1:1" x14ac:dyDescent="0.35">
      <c r="A26" s="9">
        <f>VLOOKUP(VLOOKUP(Inventory!L28,Calc!$C$2:$D$4,2),Discount_Codes,2,0)</f>
        <v>0.05</v>
      </c>
    </row>
    <row r="27" spans="1:1" x14ac:dyDescent="0.35">
      <c r="A27" s="9">
        <f>VLOOKUP(VLOOKUP(Inventory!L29,Calc!$C$2:$D$4,2),Discount_Codes,2,0)</f>
        <v>0.05</v>
      </c>
    </row>
    <row r="28" spans="1:1" x14ac:dyDescent="0.35">
      <c r="A28" s="9">
        <f>VLOOKUP(VLOOKUP(Inventory!L30,Calc!$C$2:$D$4,2),Discount_Codes,2,0)</f>
        <v>0.05</v>
      </c>
    </row>
    <row r="29" spans="1:1" x14ac:dyDescent="0.35">
      <c r="A29" s="9">
        <f>VLOOKUP(VLOOKUP(Inventory!L31,Calc!$C$2:$D$4,2),Discount_Codes,2,0)</f>
        <v>0.05</v>
      </c>
    </row>
    <row r="30" spans="1:1" x14ac:dyDescent="0.35">
      <c r="A30" s="9">
        <f>VLOOKUP(VLOOKUP(Inventory!L32,Calc!$C$2:$D$4,2),Discount_Codes,2,0)</f>
        <v>0.05</v>
      </c>
    </row>
    <row r="31" spans="1:1" x14ac:dyDescent="0.35">
      <c r="A31" s="9">
        <f>VLOOKUP(VLOOKUP(Inventory!L33,Calc!$C$2:$D$4,2),Discount_Codes,2,0)</f>
        <v>0.05</v>
      </c>
    </row>
    <row r="32" spans="1:1" x14ac:dyDescent="0.35">
      <c r="A32" s="9">
        <f>VLOOKUP(VLOOKUP(Inventory!L34,Calc!$C$2:$D$4,2),Discount_Codes,2,0)</f>
        <v>0.05</v>
      </c>
    </row>
    <row r="33" spans="1:1" x14ac:dyDescent="0.35">
      <c r="A33" s="9">
        <f>VLOOKUP(VLOOKUP(Inventory!L35,Calc!$C$2:$D$4,2),Discount_Codes,2,0)</f>
        <v>0.05</v>
      </c>
    </row>
    <row r="34" spans="1:1" x14ac:dyDescent="0.35">
      <c r="A34" s="9">
        <f>VLOOKUP(VLOOKUP(Inventory!L36,Calc!$C$2:$D$4,2),Discount_Codes,2,0)</f>
        <v>0.05</v>
      </c>
    </row>
    <row r="35" spans="1:1" x14ac:dyDescent="0.35">
      <c r="A35" s="9">
        <f>VLOOKUP(VLOOKUP(Inventory!L37,Calc!$C$2:$D$4,2),Discount_Codes,2,0)</f>
        <v>0.15</v>
      </c>
    </row>
    <row r="36" spans="1:1" x14ac:dyDescent="0.35">
      <c r="A36" s="9">
        <f>VLOOKUP(VLOOKUP(Inventory!L38,Calc!$C$2:$D$4,2),Discount_Codes,2,0)</f>
        <v>0.05</v>
      </c>
    </row>
    <row r="37" spans="1:1" x14ac:dyDescent="0.35">
      <c r="A37" s="9">
        <f>VLOOKUP(VLOOKUP(Inventory!L39,Calc!$C$2:$D$4,2),Discount_Codes,2,0)</f>
        <v>0.05</v>
      </c>
    </row>
    <row r="38" spans="1:1" x14ac:dyDescent="0.35">
      <c r="A38" s="9">
        <f>VLOOKUP(VLOOKUP(Inventory!L40,Calc!$C$2:$D$4,2),Discount_Codes,2,0)</f>
        <v>0.15</v>
      </c>
    </row>
    <row r="39" spans="1:1" x14ac:dyDescent="0.35">
      <c r="A39" s="9">
        <f>VLOOKUP(VLOOKUP(Inventory!L41,Calc!$C$2:$D$4,2),Discount_Codes,2,0)</f>
        <v>0.15</v>
      </c>
    </row>
    <row r="40" spans="1:1" x14ac:dyDescent="0.35">
      <c r="A40" s="9">
        <f>VLOOKUP(VLOOKUP(Inventory!L42,Calc!$C$2:$D$4,2),Discount_Codes,2,0)</f>
        <v>0.05</v>
      </c>
    </row>
    <row r="41" spans="1:1" x14ac:dyDescent="0.35">
      <c r="A41" s="9">
        <f>VLOOKUP(VLOOKUP(Inventory!L43,Calc!$C$2:$D$4,2),Discount_Codes,2,0)</f>
        <v>0.05</v>
      </c>
    </row>
    <row r="42" spans="1:1" x14ac:dyDescent="0.35">
      <c r="A42" s="9">
        <f>VLOOKUP(VLOOKUP(Inventory!L44,Calc!$C$2:$D$4,2),Discount_Codes,2,0)</f>
        <v>0.05</v>
      </c>
    </row>
    <row r="43" spans="1:1" x14ac:dyDescent="0.35">
      <c r="A43" s="9">
        <f>VLOOKUP(VLOOKUP(Inventory!L45,Calc!$C$2:$D$4,2),Discount_Codes,2,0)</f>
        <v>0.05</v>
      </c>
    </row>
    <row r="44" spans="1:1" x14ac:dyDescent="0.35">
      <c r="A44" s="9">
        <f>VLOOKUP(VLOOKUP(Inventory!L46,Calc!$C$2:$D$4,2),Discount_Codes,2,0)</f>
        <v>0.05</v>
      </c>
    </row>
    <row r="45" spans="1:1" x14ac:dyDescent="0.35">
      <c r="A45" s="9">
        <f>VLOOKUP(VLOOKUP(Inventory!L47,Calc!$C$2:$D$4,2),Discount_Codes,2,0)</f>
        <v>0.05</v>
      </c>
    </row>
    <row r="46" spans="1:1" x14ac:dyDescent="0.35">
      <c r="A46" s="9">
        <f>VLOOKUP(VLOOKUP(Inventory!L48,Calc!$C$2:$D$4,2),Discount_Codes,2,0)</f>
        <v>0.05</v>
      </c>
    </row>
    <row r="47" spans="1:1" x14ac:dyDescent="0.35">
      <c r="A47" s="9">
        <f>VLOOKUP(VLOOKUP(Inventory!L49,Calc!$C$2:$D$4,2),Discount_Codes,2,0)</f>
        <v>0.15</v>
      </c>
    </row>
    <row r="48" spans="1:1" x14ac:dyDescent="0.35">
      <c r="A48" s="9">
        <f>VLOOKUP(VLOOKUP(Inventory!L50,Calc!$C$2:$D$4,2),Discount_Codes,2,0)</f>
        <v>0.05</v>
      </c>
    </row>
    <row r="49" spans="1:1" x14ac:dyDescent="0.35">
      <c r="A49" s="9">
        <f>VLOOKUP(VLOOKUP(Inventory!L51,Calc!$C$2:$D$4,2),Discount_Codes,2,0)</f>
        <v>0.05</v>
      </c>
    </row>
    <row r="50" spans="1:1" x14ac:dyDescent="0.35">
      <c r="A50" s="9">
        <f>VLOOKUP(VLOOKUP(Inventory!L52,Calc!$C$2:$D$4,2),Discount_Codes,2,0)</f>
        <v>0.05</v>
      </c>
    </row>
    <row r="51" spans="1:1" x14ac:dyDescent="0.35">
      <c r="A51" s="9">
        <f>VLOOKUP(VLOOKUP(Inventory!L53,Calc!$C$2:$D$4,2),Discount_Codes,2,0)</f>
        <v>0.05</v>
      </c>
    </row>
    <row r="52" spans="1:1" x14ac:dyDescent="0.35">
      <c r="A52" s="9">
        <f>VLOOKUP(VLOOKUP(Inventory!L54,Calc!$C$2:$D$4,2),Discount_Codes,2,0)</f>
        <v>0.05</v>
      </c>
    </row>
    <row r="53" spans="1:1" x14ac:dyDescent="0.35">
      <c r="A53" s="9">
        <f>VLOOKUP(VLOOKUP(Inventory!L57,Calc!$C$2:$D$4,2),Discount_Codes,2,0)</f>
        <v>0.05</v>
      </c>
    </row>
    <row r="54" spans="1:1" x14ac:dyDescent="0.35">
      <c r="A54" s="9">
        <f>VLOOKUP(VLOOKUP(Inventory!L58,Calc!$C$2:$D$4,2),Discount_Codes,2,0)</f>
        <v>0.05</v>
      </c>
    </row>
    <row r="55" spans="1:1" x14ac:dyDescent="0.35">
      <c r="A55" s="9">
        <f>VLOOKUP(VLOOKUP(Inventory!L59,Calc!$C$2:$D$4,2),Discount_Codes,2,0)</f>
        <v>0.05</v>
      </c>
    </row>
    <row r="56" spans="1:1" x14ac:dyDescent="0.35">
      <c r="A56" s="9">
        <f>VLOOKUP(VLOOKUP(Inventory!L60,Calc!$C$2:$D$4,2),Discount_Codes,2,0)</f>
        <v>0.05</v>
      </c>
    </row>
    <row r="57" spans="1:1" x14ac:dyDescent="0.35">
      <c r="A57" s="9">
        <f>VLOOKUP(VLOOKUP(Inventory!L61,Calc!$C$2:$D$4,2),Discount_Codes,2,0)</f>
        <v>0.05</v>
      </c>
    </row>
    <row r="58" spans="1:1" x14ac:dyDescent="0.35">
      <c r="A58" s="9">
        <f>VLOOKUP(VLOOKUP(Inventory!L62,Calc!$C$2:$D$4,2),Discount_Codes,2,0)</f>
        <v>0.05</v>
      </c>
    </row>
    <row r="59" spans="1:1" x14ac:dyDescent="0.35">
      <c r="A59" s="9">
        <f>VLOOKUP(VLOOKUP(Inventory!L63,Calc!$C$2:$D$4,2),Discount_Codes,2,0)</f>
        <v>0.05</v>
      </c>
    </row>
    <row r="60" spans="1:1" x14ac:dyDescent="0.35">
      <c r="A60" s="9">
        <f>VLOOKUP(VLOOKUP(Inventory!L64,Calc!$C$2:$D$4,2),Discount_Codes,2,0)</f>
        <v>0.05</v>
      </c>
    </row>
    <row r="61" spans="1:1" x14ac:dyDescent="0.35">
      <c r="A61" s="9">
        <f>VLOOKUP(VLOOKUP(Inventory!L65,Calc!$C$2:$D$4,2),Discount_Codes,2,0)</f>
        <v>0.05</v>
      </c>
    </row>
    <row r="62" spans="1:1" x14ac:dyDescent="0.35">
      <c r="A62" s="9">
        <f>VLOOKUP(VLOOKUP(Inventory!L66,Calc!$C$2:$D$4,2),Discount_Codes,2,0)</f>
        <v>0.05</v>
      </c>
    </row>
    <row r="63" spans="1:1" x14ac:dyDescent="0.35">
      <c r="A63" s="9">
        <f>VLOOKUP(VLOOKUP(Inventory!L67,Calc!$C$2:$D$4,2),Discount_Codes,2,0)</f>
        <v>0.05</v>
      </c>
    </row>
    <row r="64" spans="1:1" x14ac:dyDescent="0.35">
      <c r="A64" s="9">
        <f>VLOOKUP(VLOOKUP(Inventory!L68,Calc!$C$2:$D$4,2),Discount_Codes,2,0)</f>
        <v>0.05</v>
      </c>
    </row>
    <row r="65" spans="1:1" x14ac:dyDescent="0.35">
      <c r="A65" s="9">
        <f>VLOOKUP(VLOOKUP(Inventory!L69,Calc!$C$2:$D$4,2),Discount_Codes,2,0)</f>
        <v>0.05</v>
      </c>
    </row>
    <row r="66" spans="1:1" x14ac:dyDescent="0.35">
      <c r="A66" s="9">
        <f>VLOOKUP(VLOOKUP(Inventory!L70,Calc!$C$2:$D$4,2),Discount_Codes,2,0)</f>
        <v>0.05</v>
      </c>
    </row>
    <row r="67" spans="1:1" x14ac:dyDescent="0.35">
      <c r="A67" s="9">
        <f>VLOOKUP(VLOOKUP(Inventory!L71,Calc!$C$2:$D$4,2),Discount_Codes,2,0)</f>
        <v>0.05</v>
      </c>
    </row>
    <row r="68" spans="1:1" x14ac:dyDescent="0.35">
      <c r="A68" s="9">
        <f>VLOOKUP(VLOOKUP(Inventory!L72,Calc!$C$2:$D$4,2),Discount_Codes,2,0)</f>
        <v>0.05</v>
      </c>
    </row>
    <row r="69" spans="1:1" x14ac:dyDescent="0.35">
      <c r="A69" s="9">
        <f>VLOOKUP(VLOOKUP(Inventory!L73,Calc!$C$2:$D$4,2),Discount_Codes,2,0)</f>
        <v>0.05</v>
      </c>
    </row>
    <row r="70" spans="1:1" x14ac:dyDescent="0.35">
      <c r="A70" s="9">
        <f>VLOOKUP(VLOOKUP(Inventory!L74,Calc!$C$2:$D$4,2),Discount_Codes,2,0)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2017-07-31T08:42:08Z</dcterms:created>
  <dcterms:modified xsi:type="dcterms:W3CDTF">2021-06-01T00:59:48Z</dcterms:modified>
</cp:coreProperties>
</file>