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シミュレーションVBA\成果物\ページ表示\"/>
    </mc:Choice>
  </mc:AlternateContent>
  <bookViews>
    <workbookView xWindow="0" yWindow="0" windowWidth="28800" windowHeight="12144" tabRatio="921" firstSheet="1" activeTab="1"/>
  </bookViews>
  <sheets>
    <sheet name="20171117_仕訳結果" sheetId="5" state="hidden" r:id="rId1"/>
    <sheet name="表紙" sheetId="25" r:id="rId2"/>
    <sheet name="変更履歴" sheetId="28" r:id="rId3"/>
    <sheet name="①クラウド移行判定" sheetId="20" r:id="rId4"/>
    <sheet name="②クラウド移行時期" sheetId="17" r:id="rId5"/>
    <sheet name="③構成条件" sheetId="18" r:id="rId6"/>
    <sheet name="④構成決定表" sheetId="19" r:id="rId7"/>
    <sheet name="⑤コスト試算表" sheetId="23" r:id="rId8"/>
    <sheet name="コスト合計" sheetId="34" r:id="rId9"/>
    <sheet name="標準インスタンス価格表" sheetId="29" r:id="rId10"/>
    <sheet name="構成パターン比率" sheetId="30" r:id="rId11"/>
    <sheet name="標準インスタンススペック表" sheetId="32" r:id="rId12"/>
    <sheet name="標準インスタンスeC+金額表" sheetId="3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SB1" localSheetId="7">'[1]ワイズマン#5-1_ラック構成図_20110628.xlsx'!__SB1</definedName>
    <definedName name="__SB1" localSheetId="12">'[1]ワイズマン#5-1_ラック構成図_20110628.xlsx'!__SB1</definedName>
    <definedName name="__SB1">'[1]ワイズマン#5-1_ラック構成図_20110628.xlsx'!__SB1</definedName>
    <definedName name="__SB2" localSheetId="7">'[1]ワイズマン#5-1_ラック構成図_20110628.xlsx'!__SB2</definedName>
    <definedName name="__SB2" localSheetId="12">'[1]ワイズマン#5-1_ラック構成図_20110628.xlsx'!__SB2</definedName>
    <definedName name="__SB2">'[1]ワイズマン#5-1_ラック構成図_20110628.xlsx'!__SB2</definedName>
    <definedName name="__SB3" localSheetId="7">'[1]ワイズマン#5-1_ラック構成図_20110628.xlsx'!__SB3</definedName>
    <definedName name="__SB3" localSheetId="12">'[1]ワイズマン#5-1_ラック構成図_20110628.xlsx'!__SB3</definedName>
    <definedName name="__SB3">'[1]ワイズマン#5-1_ラック構成図_20110628.xlsx'!__SB3</definedName>
    <definedName name="__SB4" localSheetId="7">'[1]ワイズマン#5-1_ラック構成図_20110628.xlsx'!__SB4</definedName>
    <definedName name="__SB4" localSheetId="12">'[1]ワイズマン#5-1_ラック構成図_20110628.xlsx'!__SB4</definedName>
    <definedName name="__SB4">'[1]ワイズマン#5-1_ラック構成図_20110628.xlsx'!__SB4</definedName>
    <definedName name="_2_1_B" localSheetId="7">#REF!</definedName>
    <definedName name="_2_1_B" localSheetId="12">#REF!</definedName>
    <definedName name="_2_1_B" localSheetId="11">#REF!</definedName>
    <definedName name="_2_1_B">#REF!</definedName>
    <definedName name="_xlnm._FilterDatabase" localSheetId="9" hidden="1">標準インスタンス価格表!$B$3:$B$8</definedName>
    <definedName name="_Order1" hidden="1">255</definedName>
    <definedName name="_Regression_X" localSheetId="7" hidden="1">#REF!</definedName>
    <definedName name="_Regression_X" localSheetId="12" hidden="1">#REF!</definedName>
    <definedName name="_Regression_X" localSheetId="11" hidden="1">#REF!</definedName>
    <definedName name="_Regression_X" hidden="1">#REF!</definedName>
    <definedName name="_SB1" localSheetId="7">[2]!_SB1</definedName>
    <definedName name="_SB1" localSheetId="12">[2]!_SB1</definedName>
    <definedName name="_SB1">[2]!_SB1</definedName>
    <definedName name="_SB2" localSheetId="7">[2]!_SB2</definedName>
    <definedName name="_SB2" localSheetId="12">[2]!_SB2</definedName>
    <definedName name="_SB2">[2]!_SB2</definedName>
    <definedName name="_SB3" localSheetId="7">[2]!_SB3</definedName>
    <definedName name="_SB3" localSheetId="12">[2]!_SB3</definedName>
    <definedName name="_SB3">[2]!_SB3</definedName>
    <definedName name="_SB4" localSheetId="7">[2]!_SB4</definedName>
    <definedName name="_SB4" localSheetId="12">[2]!_SB4</definedName>
    <definedName name="_SB4">[2]!_SB4</definedName>
    <definedName name="a" localSheetId="7" hidden="1">#REF!</definedName>
    <definedName name="a" localSheetId="12" hidden="1">#REF!</definedName>
    <definedName name="a" localSheetId="11" hidden="1">#REF!</definedName>
    <definedName name="a" hidden="1">#REF!</definedName>
    <definedName name="AA" localSheetId="7" hidden="1">#REF!</definedName>
    <definedName name="AA" localSheetId="12" hidden="1">#REF!</definedName>
    <definedName name="AA" localSheetId="11" hidden="1">#REF!</definedName>
    <definedName name="AA" hidden="1">#REF!</definedName>
    <definedName name="ａａａ" localSheetId="7" hidden="1">#REF!</definedName>
    <definedName name="ａａａ" localSheetId="12" hidden="1">#REF!</definedName>
    <definedName name="ａａａ" localSheetId="11" hidden="1">#REF!</definedName>
    <definedName name="ａａａ" hidden="1">#REF!</definedName>
    <definedName name="aaaa" localSheetId="10" hidden="1">{"'変更後'!$B$6:$N$12"}</definedName>
    <definedName name="aaaa" localSheetId="12" hidden="1">{"'変更後'!$B$6:$N$12"}</definedName>
    <definedName name="aaaa" localSheetId="11" hidden="1">{"'変更後'!$B$6:$N$12"}</definedName>
    <definedName name="aaaa" localSheetId="9" hidden="1">{"'変更後'!$B$6:$N$12"}</definedName>
    <definedName name="aaaa" hidden="1">{"'変更後'!$B$6:$N$12"}</definedName>
    <definedName name="aanew" localSheetId="10" hidden="1">{"'変更後'!$B$6:$N$12"}</definedName>
    <definedName name="aanew" localSheetId="12" hidden="1">{"'変更後'!$B$6:$N$12"}</definedName>
    <definedName name="aanew" localSheetId="11" hidden="1">{"'変更後'!$B$6:$N$12"}</definedName>
    <definedName name="aanew" localSheetId="9" hidden="1">{"'変更後'!$B$6:$N$12"}</definedName>
    <definedName name="aanew" hidden="1">{"'変更後'!$B$6:$N$12"}</definedName>
    <definedName name="ab" localSheetId="10" hidden="1">{"'変更後'!$B$6:$N$12"}</definedName>
    <definedName name="ab" localSheetId="12" hidden="1">{"'変更後'!$B$6:$N$12"}</definedName>
    <definedName name="ab" localSheetId="11" hidden="1">{"'変更後'!$B$6:$N$12"}</definedName>
    <definedName name="ab" localSheetId="9" hidden="1">{"'変更後'!$B$6:$N$12"}</definedName>
    <definedName name="ab" hidden="1">{"'変更後'!$B$6:$N$12"}</definedName>
    <definedName name="ALL_HATTYU1" localSheetId="7">#REF!</definedName>
    <definedName name="ALL_HATTYU1" localSheetId="12">#REF!</definedName>
    <definedName name="ALL_HATTYU1" localSheetId="11">#REF!</definedName>
    <definedName name="ALL_HATTYU1">#REF!</definedName>
    <definedName name="ALL_HATTYU2" localSheetId="7">#REF!</definedName>
    <definedName name="ALL_HATTYU2" localSheetId="12">#REF!</definedName>
    <definedName name="ALL_HATTYU2" localSheetId="11">#REF!</definedName>
    <definedName name="ALL_HATTYU2">#REF!</definedName>
    <definedName name="ALL_HATTYU3" localSheetId="7">#REF!</definedName>
    <definedName name="ALL_HATTYU3" localSheetId="12">#REF!</definedName>
    <definedName name="ALL_HATTYU3" localSheetId="11">#REF!</definedName>
    <definedName name="ALL_HATTYU3">#REF!</definedName>
    <definedName name="ALL_HATTYU4" localSheetId="7">#REF!</definedName>
    <definedName name="ALL_HATTYU4" localSheetId="12">#REF!</definedName>
    <definedName name="ALL_HATTYU4" localSheetId="11">#REF!</definedName>
    <definedName name="ALL_HATTYU4">#REF!</definedName>
    <definedName name="ALL_HATTYU5" localSheetId="7">#REF!</definedName>
    <definedName name="ALL_HATTYU5" localSheetId="12">#REF!</definedName>
    <definedName name="ALL_HATTYU5" localSheetId="11">#REF!</definedName>
    <definedName name="ALL_HATTYU5">#REF!</definedName>
    <definedName name="ALL_HATTYU6" localSheetId="7">#REF!</definedName>
    <definedName name="ALL_HATTYU6" localSheetId="12">#REF!</definedName>
    <definedName name="ALL_HATTYU6" localSheetId="11">#REF!</definedName>
    <definedName name="ALL_HATTYU6">#REF!</definedName>
    <definedName name="ALL_HATTYU7" localSheetId="7">#REF!</definedName>
    <definedName name="ALL_HATTYU7" localSheetId="12">#REF!</definedName>
    <definedName name="ALL_HATTYU7" localSheetId="11">#REF!</definedName>
    <definedName name="ALL_HATTYU7">#REF!</definedName>
    <definedName name="ALL_HATTYU8" localSheetId="7">#REF!</definedName>
    <definedName name="ALL_HATTYU8" localSheetId="12">#REF!</definedName>
    <definedName name="ALL_HATTYU8" localSheetId="11">#REF!</definedName>
    <definedName name="ALL_HATTYU8">#REF!</definedName>
    <definedName name="ALL_NOUHIN" localSheetId="7">#REF!</definedName>
    <definedName name="ALL_NOUHIN" localSheetId="12">#REF!</definedName>
    <definedName name="ALL_NOUHIN" localSheetId="11">#REF!</definedName>
    <definedName name="ALL_NOUHIN">#REF!</definedName>
    <definedName name="ALL_SEIKYU" localSheetId="7">#REF!</definedName>
    <definedName name="ALL_SEIKYU" localSheetId="12">#REF!</definedName>
    <definedName name="ALL_SEIKYU" localSheetId="11">#REF!</definedName>
    <definedName name="ALL_SEIKYU">#REF!</definedName>
    <definedName name="ALL_UKESHO" localSheetId="7">#REF!</definedName>
    <definedName name="ALL_UKESHO" localSheetId="12">#REF!</definedName>
    <definedName name="ALL_UKESHO" localSheetId="11">#REF!</definedName>
    <definedName name="ALL_UKESHO">#REF!</definedName>
    <definedName name="APCOM" localSheetId="7">#REF!</definedName>
    <definedName name="APCOM" localSheetId="12">#REF!</definedName>
    <definedName name="APCOM" localSheetId="11">#REF!</definedName>
    <definedName name="APCOM">#REF!</definedName>
    <definedName name="asdas">#REF!</definedName>
    <definedName name="ATESAKI" localSheetId="7">[3]MKI見積!#REF!</definedName>
    <definedName name="ATESAKI" localSheetId="12">[3]MKI見積!#REF!</definedName>
    <definedName name="ATESAKI" localSheetId="11">[3]MKI見積!#REF!</definedName>
    <definedName name="ATESAKI">[3]MKI見積!#REF!</definedName>
    <definedName name="AWS_EBS価格表">[4]EBS!$A$1:$B$29</definedName>
    <definedName name="b" localSheetId="10" hidden="1">{"'変更後'!$B$6:$N$12"}</definedName>
    <definedName name="b" localSheetId="12" hidden="1">{"'変更後'!$B$6:$N$12"}</definedName>
    <definedName name="b" localSheetId="11" hidden="1">{"'変更後'!$B$6:$N$12"}</definedName>
    <definedName name="b" localSheetId="9" hidden="1">{"'変更後'!$B$6:$N$12"}</definedName>
    <definedName name="b" hidden="1">{"'変更後'!$B$6:$N$12"}</definedName>
    <definedName name="BackupEXEC9.0" localSheetId="10" hidden="1">{"'変更後'!$B$6:$N$12"}</definedName>
    <definedName name="BackupEXEC9.0" localSheetId="12" hidden="1">{"'変更後'!$B$6:$N$12"}</definedName>
    <definedName name="BackupEXEC9.0" localSheetId="11" hidden="1">{"'変更後'!$B$6:$N$12"}</definedName>
    <definedName name="BackupEXEC9.0" localSheetId="9" hidden="1">{"'変更後'!$B$6:$N$12"}</definedName>
    <definedName name="BackupEXEC9.0" hidden="1">{"'変更後'!$B$6:$N$12"}</definedName>
    <definedName name="BANGO" localSheetId="7">[3]MKI見積!#REF!</definedName>
    <definedName name="BANGO" localSheetId="12">[3]MKI見積!#REF!</definedName>
    <definedName name="BANGO" localSheetId="11">[3]MKI見積!#REF!</definedName>
    <definedName name="BANGO">[3]MKI見積!#REF!</definedName>
    <definedName name="bb" localSheetId="7">[5]機器明細表!#REF!</definedName>
    <definedName name="bb" localSheetId="12">[5]機器明細表!#REF!</definedName>
    <definedName name="bb" localSheetId="11">[5]機器明細表!#REF!</definedName>
    <definedName name="bb">[5]機器明細表!#REF!</definedName>
    <definedName name="bbb" localSheetId="7">#REF!</definedName>
    <definedName name="bbb" localSheetId="12">#REF!</definedName>
    <definedName name="bbb" localSheetId="11">#REF!</definedName>
    <definedName name="bbb">#REF!</definedName>
    <definedName name="bbbb" localSheetId="10" hidden="1">{"'変更後'!$B$6:$N$12"}</definedName>
    <definedName name="bbbb" localSheetId="12" hidden="1">{"'変更後'!$B$6:$N$12"}</definedName>
    <definedName name="bbbb" localSheetId="11" hidden="1">{"'変更後'!$B$6:$N$12"}</definedName>
    <definedName name="bbbb" localSheetId="9" hidden="1">{"'変更後'!$B$6:$N$12"}</definedName>
    <definedName name="bbbb" hidden="1">{"'変更後'!$B$6:$N$12"}</definedName>
    <definedName name="bCancel_Click" localSheetId="7">[6]!bCancel_Click</definedName>
    <definedName name="bCancel_Click" localSheetId="12">[6]!bCancel_Click</definedName>
    <definedName name="bCancel_Click">[6]!bCancel_Click</definedName>
    <definedName name="bOk_Click" localSheetId="7">[6]!bOk_Click</definedName>
    <definedName name="bOk_Click" localSheetId="12">[6]!bOk_Click</definedName>
    <definedName name="bOk_Click">[6]!bOk_Click</definedName>
    <definedName name="CBANGO" localSheetId="7">#REF!</definedName>
    <definedName name="CBANGO" localSheetId="12">#REF!</definedName>
    <definedName name="CBANGO" localSheetId="11">#REF!</definedName>
    <definedName name="CBANGO">#REF!</definedName>
    <definedName name="cc" localSheetId="10" hidden="1">{"'変更後'!$B$6:$N$12"}</definedName>
    <definedName name="cc" localSheetId="12" hidden="1">{"'変更後'!$B$6:$N$12"}</definedName>
    <definedName name="cc" localSheetId="11" hidden="1">{"'変更後'!$B$6:$N$12"}</definedName>
    <definedName name="cc" localSheetId="9" hidden="1">{"'変更後'!$B$6:$N$12"}</definedName>
    <definedName name="cc" hidden="1">{"'変更後'!$B$6:$N$12"}</definedName>
    <definedName name="ccc" localSheetId="7">#REF!</definedName>
    <definedName name="ccc" localSheetId="12">#REF!</definedName>
    <definedName name="ccc" localSheetId="11">#REF!</definedName>
    <definedName name="ccc">#REF!</definedName>
    <definedName name="CDUT" localSheetId="7">#REF!</definedName>
    <definedName name="CDUT" localSheetId="12">#REF!</definedName>
    <definedName name="CDUT" localSheetId="11">#REF!</definedName>
    <definedName name="CDUT">#REF!</definedName>
    <definedName name="ChCHECK1" localSheetId="7">[2]!ChCHECK1</definedName>
    <definedName name="ChCHECK1" localSheetId="12">[2]!ChCHECK1</definedName>
    <definedName name="ChCHECK1">[2]!ChCHECK1</definedName>
    <definedName name="CHOKU" localSheetId="7">#REF!</definedName>
    <definedName name="CHOKU" localSheetId="12">#REF!</definedName>
    <definedName name="CHOKU" localSheetId="11">#REF!</definedName>
    <definedName name="CHOKU">#REF!</definedName>
    <definedName name="COMA" localSheetId="7">#REF!</definedName>
    <definedName name="COMA" localSheetId="12">#REF!</definedName>
    <definedName name="COMA" localSheetId="11">#REF!</definedName>
    <definedName name="COMA">#REF!</definedName>
    <definedName name="COMB" localSheetId="7">#REF!</definedName>
    <definedName name="COMB" localSheetId="12">#REF!</definedName>
    <definedName name="COMB" localSheetId="11">#REF!</definedName>
    <definedName name="COMB">#REF!</definedName>
    <definedName name="COMC" localSheetId="7">#REF!</definedName>
    <definedName name="COMC" localSheetId="12">#REF!</definedName>
    <definedName name="COMC" localSheetId="11">#REF!</definedName>
    <definedName name="COMC">#REF!</definedName>
    <definedName name="COMS" localSheetId="7">#REF!</definedName>
    <definedName name="COMS" localSheetId="12">#REF!</definedName>
    <definedName name="COMS" localSheetId="11">#REF!</definedName>
    <definedName name="COMS">#REF!</definedName>
    <definedName name="CONT" localSheetId="7">#REF!</definedName>
    <definedName name="CONT" localSheetId="12">#REF!</definedName>
    <definedName name="CONT" localSheetId="11">#REF!</definedName>
    <definedName name="CONT">#REF!</definedName>
    <definedName name="CPLUS" localSheetId="7">#REF!</definedName>
    <definedName name="CPLUS" localSheetId="12">#REF!</definedName>
    <definedName name="CPLUS" localSheetId="11">#REF!</definedName>
    <definedName name="CPLUS">#REF!</definedName>
    <definedName name="data11" localSheetId="7">#REF!</definedName>
    <definedName name="data11" localSheetId="12">#REF!</definedName>
    <definedName name="data11" localSheetId="11">#REF!</definedName>
    <definedName name="data11">#REF!</definedName>
    <definedName name="data12" localSheetId="7">#REF!</definedName>
    <definedName name="data12" localSheetId="12">#REF!</definedName>
    <definedName name="data12" localSheetId="11">#REF!</definedName>
    <definedName name="data12">#REF!</definedName>
    <definedName name="data21" localSheetId="7">#REF!</definedName>
    <definedName name="data21" localSheetId="12">#REF!</definedName>
    <definedName name="data21" localSheetId="11">#REF!</definedName>
    <definedName name="data21">#REF!</definedName>
    <definedName name="data22" localSheetId="7">#REF!</definedName>
    <definedName name="data22" localSheetId="12">#REF!</definedName>
    <definedName name="data22" localSheetId="11">#REF!</definedName>
    <definedName name="data22">#REF!</definedName>
    <definedName name="data31" localSheetId="7">#REF!</definedName>
    <definedName name="data31" localSheetId="12">#REF!</definedName>
    <definedName name="data31" localSheetId="11">#REF!</definedName>
    <definedName name="data31">#REF!</definedName>
    <definedName name="data32" localSheetId="7">#REF!</definedName>
    <definedName name="data32" localSheetId="12">#REF!</definedName>
    <definedName name="data32" localSheetId="11">#REF!</definedName>
    <definedName name="data32">#REF!</definedName>
    <definedName name="data41" localSheetId="7">#REF!</definedName>
    <definedName name="data41" localSheetId="12">#REF!</definedName>
    <definedName name="data41" localSheetId="11">#REF!</definedName>
    <definedName name="data41">#REF!</definedName>
    <definedName name="data42" localSheetId="7">#REF!</definedName>
    <definedName name="data42" localSheetId="12">#REF!</definedName>
    <definedName name="data42" localSheetId="11">#REF!</definedName>
    <definedName name="data42">#REF!</definedName>
    <definedName name="_xlnm.Database" localSheetId="7">[7]PR!#REF!</definedName>
    <definedName name="_xlnm.Database" localSheetId="12">[7]PR!#REF!</definedName>
    <definedName name="_xlnm.Database" localSheetId="11">[7]PR!#REF!</definedName>
    <definedName name="_xlnm.Database">[7]PR!#REF!</definedName>
    <definedName name="DD" localSheetId="7" hidden="1">#REF!</definedName>
    <definedName name="DD" localSheetId="12" hidden="1">#REF!</definedName>
    <definedName name="DD" localSheetId="11" hidden="1">#REF!</definedName>
    <definedName name="DD" hidden="1">#REF!</definedName>
    <definedName name="DDAREA" localSheetId="7">#REF!</definedName>
    <definedName name="DDAREA" localSheetId="12">#REF!</definedName>
    <definedName name="DDAREA" localSheetId="11">#REF!</definedName>
    <definedName name="DDAREA">#REF!</definedName>
    <definedName name="ddd">[8]SSA構成図!$A$1:$L$29</definedName>
    <definedName name="dka34_check" localSheetId="7">[2]!dka34_check</definedName>
    <definedName name="dka34_check" localSheetId="12">[2]!dka34_check</definedName>
    <definedName name="dka34_check">[2]!dka34_check</definedName>
    <definedName name="EC2_HDD">④構成決定表!$L:$L</definedName>
    <definedName name="EC2_為替">110</definedName>
    <definedName name="EC2_時間単価">④構成決定表!$S:$S</definedName>
    <definedName name="EC2_数量">④構成決定表!$I:$I</definedName>
    <definedName name="EC2スペック一覧">標準インスタンススペック表!$C:$E</definedName>
    <definedName name="EC2タイプ">④構成決定表!$O:$O</definedName>
    <definedName name="EC2タイプ一覧">標準インスタンススペック表!$C:$C</definedName>
    <definedName name="EC2価格表">標準インスタンス価格表!$B$3:$F$75</definedName>
    <definedName name="ECPlus_価格表">'[4]EC+'!$A$3:$P$75</definedName>
    <definedName name="ECPlus価格表">'標準インスタンスeC+金額表'!$C:$D</definedName>
    <definedName name="ECPlus月額">VLOOKUP(EC2タイプ,ECPlus価格表,2,FALSE)</definedName>
    <definedName name="eee" localSheetId="7">#REF!</definedName>
    <definedName name="eee" localSheetId="12">#REF!</definedName>
    <definedName name="eee" localSheetId="11">#REF!</definedName>
    <definedName name="eee">#REF!</definedName>
    <definedName name="Entity_Header" localSheetId="7">#REF!</definedName>
    <definedName name="Entity_Header" localSheetId="12">#REF!</definedName>
    <definedName name="Entity_Header" localSheetId="11">#REF!</definedName>
    <definedName name="Entity_Header">#REF!</definedName>
    <definedName name="ｆ" localSheetId="7">[2]!ｆ</definedName>
    <definedName name="ｆ" localSheetId="12">[2]!ｆ</definedName>
    <definedName name="ｆ">[2]!ｆ</definedName>
    <definedName name="ｆｄｇｆ" localSheetId="7">[2]!ｆｄｇｆ</definedName>
    <definedName name="ｆｄｇｆ" localSheetId="12">[2]!ｆｄｇｆ</definedName>
    <definedName name="ｆｄｇｆ">[2]!ｆｄｇｆ</definedName>
    <definedName name="ｆｆ" localSheetId="7">[2]!ｆｆ</definedName>
    <definedName name="ｆｆ" localSheetId="12">[2]!ｆｆ</definedName>
    <definedName name="ｆｆ">[2]!ｆｆ</definedName>
    <definedName name="ｆｆｆ" localSheetId="7">[2]!ｆｆｆ</definedName>
    <definedName name="ｆｆｆ" localSheetId="12">[2]!ｆｆｆ</definedName>
    <definedName name="ｆｆｆ">[2]!ｆｆｆ</definedName>
    <definedName name="ｆｆｆｆ" localSheetId="7">[2]!ｆｆｆｆ</definedName>
    <definedName name="ｆｆｆｆ" localSheetId="12">[2]!ｆｆｆｆ</definedName>
    <definedName name="ｆｆｆｆ">[2]!ｆｆｆｆ</definedName>
    <definedName name="ｆｒ" localSheetId="7">[2]!ｆｒ</definedName>
    <definedName name="ｆｒ" localSheetId="12">[2]!ｆｒ</definedName>
    <definedName name="ｆｒ">[2]!ｆｒ</definedName>
    <definedName name="Function">'[9]選択肢(個別)'!$G$2:$G$135</definedName>
    <definedName name="GOKEI" localSheetId="7">[3]MKI見積!#REF!</definedName>
    <definedName name="GOKEI" localSheetId="12">[3]MKI見積!#REF!</definedName>
    <definedName name="GOKEI" localSheetId="11">[3]MKI見積!#REF!</definedName>
    <definedName name="GOKEI">[3]MKI見積!#REF!</definedName>
    <definedName name="GP" localSheetId="7">#REF!</definedName>
    <definedName name="GP" localSheetId="12">#REF!</definedName>
    <definedName name="GP" localSheetId="11">#REF!</definedName>
    <definedName name="GP">#REF!</definedName>
    <definedName name="group_name">[10]日次進捗!$I$1</definedName>
    <definedName name="ＧＷメッセージ一覧" localSheetId="7" hidden="1">#REF!</definedName>
    <definedName name="ＧＷメッセージ一覧" localSheetId="12" hidden="1">#REF!</definedName>
    <definedName name="ＧＷメッセージ一覧" localSheetId="11" hidden="1">#REF!</definedName>
    <definedName name="ＧＷメッセージ一覧" hidden="1">#REF!</definedName>
    <definedName name="HDD_1GB単価">0.12</definedName>
    <definedName name="HDD_SNAPSHOT_1GB単価">0.05</definedName>
    <definedName name="HITPGA" localSheetId="7">#REF!</definedName>
    <definedName name="HITPGA" localSheetId="12">#REF!</definedName>
    <definedName name="HITPGA" localSheetId="11">#REF!</definedName>
    <definedName name="HITPGA">#REF!</definedName>
    <definedName name="HITPGB" localSheetId="7">#REF!</definedName>
    <definedName name="HITPGB" localSheetId="12">#REF!</definedName>
    <definedName name="HITPGB" localSheetId="11">#REF!</definedName>
    <definedName name="HITPGB">#REF!</definedName>
    <definedName name="HITSEA" localSheetId="7">#REF!</definedName>
    <definedName name="HITSEA" localSheetId="12">#REF!</definedName>
    <definedName name="HITSEA" localSheetId="11">#REF!</definedName>
    <definedName name="HITSEA">#REF!</definedName>
    <definedName name="HITSEB" localSheetId="7">#REF!</definedName>
    <definedName name="HITSEB" localSheetId="12">#REF!</definedName>
    <definedName name="HITSEB" localSheetId="11">#REF!</definedName>
    <definedName name="HITSEB">#REF!</definedName>
    <definedName name="HITSES" localSheetId="7">#REF!</definedName>
    <definedName name="HITSES" localSheetId="12">#REF!</definedName>
    <definedName name="HITSES" localSheetId="11">#REF!</definedName>
    <definedName name="HITSES">#REF!</definedName>
    <definedName name="HOSEI" localSheetId="7">#REF!</definedName>
    <definedName name="HOSEI" localSheetId="12">#REF!</definedName>
    <definedName name="HOSEI" localSheetId="11">#REF!</definedName>
    <definedName name="HOSEI">#REF!</definedName>
    <definedName name="HTML_CodePage" hidden="1">932</definedName>
    <definedName name="HTML_Control" localSheetId="10" hidden="1">{"'変更後'!$B$6:$N$12"}</definedName>
    <definedName name="HTML_Control" localSheetId="12" hidden="1">{"'変更後'!$B$6:$N$12"}</definedName>
    <definedName name="HTML_Control" localSheetId="11" hidden="1">{"'変更後'!$B$6:$N$12"}</definedName>
    <definedName name="HTML_Control" localSheetId="9" hidden="1">{"'変更後'!$B$6:$N$12"}</definedName>
    <definedName name="HTML_Control" hidden="1">{"'変更後'!$B$6:$N$12"}</definedName>
    <definedName name="HTML_Cor" localSheetId="10" hidden="1">{"'変更後'!$B$6:$N$12"}</definedName>
    <definedName name="HTML_Cor" localSheetId="12" hidden="1">{"'変更後'!$B$6:$N$12"}</definedName>
    <definedName name="HTML_Cor" localSheetId="11" hidden="1">{"'変更後'!$B$6:$N$12"}</definedName>
    <definedName name="HTML_Cor" localSheetId="9" hidden="1">{"'変更後'!$B$6:$N$12"}</definedName>
    <definedName name="HTML_Cor" hidden="1">{"'変更後'!$B$6:$N$12"}</definedName>
    <definedName name="HTML_Description" hidden="1">"やっほー"</definedName>
    <definedName name="HTML_Email" hidden="1">""</definedName>
    <definedName name="HTML_Header" hidden="1">"変更後"</definedName>
    <definedName name="HTML_LastUpdate" hidden="1">"11/04/05"</definedName>
    <definedName name="HTML_LineAfter" hidden="1">TRUE</definedName>
    <definedName name="HTML_LineBefore" hidden="1">TRUE</definedName>
    <definedName name="HTML_Name" hidden="1">"TGI"</definedName>
    <definedName name="HTML_OBDlg2" hidden="1">TRUE</definedName>
    <definedName name="HTML_OBDlg4" hidden="1">TRUE</definedName>
    <definedName name="HTML_OS" hidden="1">0</definedName>
    <definedName name="HTML_PathFile" hidden="1">"G:\info\Info99\IE401ｲﾝｽﾄｰﾙ手順(濱田)\MyHTML.htm"</definedName>
    <definedName name="HTML_Title" hidden="1">"OA99現状など"</definedName>
    <definedName name="HTML1_1" hidden="1">"[社内電話帳記入用紙.xls]役員室!$A$1:$G$8"</definedName>
    <definedName name="HTML1_10" hidden="1">""</definedName>
    <definedName name="HTML1_11" hidden="1">1</definedName>
    <definedName name="HTML1_12" hidden="1">"I:\YPC_Dpt_ISD\Global\部共有１\企画\情報共有\川村\内線番号Web化関連\収集ﾃﾞｰﾀ\小豆沢\変換済み\役員室１.htm"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10_1" hidden="1">"'[社内電話帳記入用紙.xls]研開経営部（小豆沢）'!$A$1:$G$6"</definedName>
    <definedName name="HTML10_10" hidden="1">""</definedName>
    <definedName name="HTML10_11" hidden="1">1</definedName>
    <definedName name="HTML10_12" hidden="1">"I:\YPC_Dpt_ISD\Global\部共有１\企画\情報共有\川村\内線番号Web化関連\収集ﾃﾞｰﾀ\小豆沢\変換済み\研開経営部小豆沢.htm"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"'[社内電話帳記入用紙.xls]研開経営部 ＲＩ管理室'!$A$1:$G$5"</definedName>
    <definedName name="HTML11_10" hidden="1">""</definedName>
    <definedName name="HTML11_11" hidden="1">1</definedName>
    <definedName name="HTML11_12" hidden="1">"I:\YPC_Dpt_ISD\Global\部共有１\企画\情報共有\川村\内線番号Web化関連\収集ﾃﾞｰﾀ\小豆沢\変換済み\研開経営部ＲＩ管理室.htm"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"[社内電話帳記入用紙.xls]臨床統計部!$B$1:$G$31"</definedName>
    <definedName name="HTML12_10" hidden="1">""</definedName>
    <definedName name="HTML12_11" hidden="1">1</definedName>
    <definedName name="HTML12_12" hidden="1">"I:\YPC_Dpt_ISD\Global\部共有１\企画\情報共有\川村\内線番号Web化関連\収集ﾃﾞｰﾀ\小豆沢\変換済み\dept4.htm"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"'[社内電話帳記入用紙.xls]研開経営部（小豆沢）'!$B$1:$G$6"</definedName>
    <definedName name="HTML13_10" hidden="1">""</definedName>
    <definedName name="HTML13_11" hidden="1">1</definedName>
    <definedName name="HTML13_12" hidden="1">"I:\YPC_Dpt_ISD\Global\部共有１\企画\情報共有\川村\内線番号Web化関連\収集ﾃﾞｰﾀ\小豆沢\変換済み\dept2.htm"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"'[社内電話帳記入用紙.xls]研開経営部 ＲＩ管理室'!$B$1:$G$5"</definedName>
    <definedName name="HTML14_10" hidden="1">""</definedName>
    <definedName name="HTML14_11" hidden="1">1</definedName>
    <definedName name="HTML14_12" hidden="1">"I:\YPC_Dpt_ISD\Global\部共有１\企画\情報共有\川村\内線番号Web化関連\収集ﾃﾞｰﾀ\小豆沢\変換済み\研開経営部ＲＩ管理室.htm"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"[社内電話帳記入用紙.xls]薬事監査部ＱＡ室!$B$1:$G$9"</definedName>
    <definedName name="HTML15_10" hidden="1">""</definedName>
    <definedName name="HTML15_11" hidden="1">1</definedName>
    <definedName name="HTML15_12" hidden="1">"I:\YPC_Dpt_ISD\Global\部共有１\企画\情報共有\川村\内線番号Web化関連\収集ﾃﾞｰﾀ\小豆沢\変換済み\dept5.htm"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"[社内電話帳記入用紙.xls]情報システム部!$B$1:$G$10"</definedName>
    <definedName name="HTML16_10" hidden="1">""</definedName>
    <definedName name="HTML16_11" hidden="1">1</definedName>
    <definedName name="HTML16_12" hidden="1">"I:\YPC_Dpt_ISD\Global\部共有１\企画\情報共有\川村\内線番号Web化関連\収集ﾃﾞｰﾀ\小豆沢\変換済み\情報システム部.htm"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"[社内電話帳記入用紙.xls]微生物研究所!$B$1:$H$42"</definedName>
    <definedName name="HTML17_10" hidden="1">""</definedName>
    <definedName name="HTML17_11" hidden="1">1</definedName>
    <definedName name="HTML17_12" hidden="1">"I:\YPC_Dpt_ISD\Global\部共有１\企画\情報共有\川村\内線番号Web化関連\収集ﾃﾞｰﾀ\小豆沢\変換済み\dept14.htm"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"[社内電話帳記入用紙.xls]ｺﾝｼｭｰﾏｰ製品研究所!$B$1:$G$13"</definedName>
    <definedName name="HTML18_10" hidden="1">""</definedName>
    <definedName name="HTML18_11" hidden="1">1</definedName>
    <definedName name="HTML18_12" hidden="1">"I:\YPC_Dpt_ISD\Global\部共有１\企画\情報共有\川村\内線番号Web化関連\収集ﾃﾞｰﾀ\小豆沢\変換済み\dept15.htm"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"[社内電話帳記入用紙.xls]小豆沢工場!$B$1:$G$10"</definedName>
    <definedName name="HTML19_10" hidden="1">""</definedName>
    <definedName name="HTML19_11" hidden="1">1</definedName>
    <definedName name="HTML19_12" hidden="1">"I:\YPC_Dpt_ISD\Global\部共有１\企画\情報共有\川村\内線番号Web化関連\収集ﾃﾞｰﾀ\小豆沢\変換済み\小豆沢工場製造管理担当.htm"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"[社内電話帳記入用紙.xls]役員室!$A$9:$G$11"</definedName>
    <definedName name="HTML2_10" hidden="1">""</definedName>
    <definedName name="HTML2_11" hidden="1">1</definedName>
    <definedName name="HTML2_12" hidden="1">"I:\YPC_Dpt_ISD\Global\部共有１\企画\情報共有\川村\内線番号Web化関連\収集ﾃﾞｰﾀ\小豆沢\変換済み\役員室２.htm"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20_1" hidden="1">"[社内電話帳記入用紙.xls]小豆沢工場!$B$12:$H$28"</definedName>
    <definedName name="HTML20_10" hidden="1">""</definedName>
    <definedName name="HTML20_11" hidden="1">1</definedName>
    <definedName name="HTML20_12" hidden="1">"I:\YPC_Dpt_ISD\Global\部共有１\企画\情報共有\川村\内線番号Web化関連\収集ﾃﾞｰﾀ\小豆沢\変換済み\小豆沢工場品質保証担当.htm"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"[社内電話帳記入用紙.xls]小豆沢工場!$B$30:$H$53"</definedName>
    <definedName name="HTML21_10" hidden="1">""</definedName>
    <definedName name="HTML21_11" hidden="1">1</definedName>
    <definedName name="HTML21_12" hidden="1">"I:\YPC_Dpt_ISD\Global\部共有１\企画\情報共有\川村\内線番号Web化関連\収集ﾃﾞｰﾀ\小豆沢\変換済み\小豆沢工場製剤課.htm"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"[社内電話帳記入用紙.xls]開発研究本部!$B$1:$G$6"</definedName>
    <definedName name="HTML22_10" hidden="1">""</definedName>
    <definedName name="HTML22_11" hidden="1">1</definedName>
    <definedName name="HTML22_12" hidden="1">"I:\YPC_Dpt_ISD\Global\部共有１\企画\情報共有\川村\内線番号Web化関連\収集ﾃﾞｰﾀ\小豆沢\変換済み\開発研究本部代謝研究所.htm"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"[社内電話帳記入用紙.xls]開発研究本部!$B$7:$G$53"</definedName>
    <definedName name="HTML23_10" hidden="1">""</definedName>
    <definedName name="HTML23_11" hidden="1">1</definedName>
    <definedName name="HTML23_12" hidden="1">"I:\YPC_Dpt_ISD\Global\部共有１\企画\情報共有\川村\内線番号Web化関連\収集ﾃﾞｰﾀ\小豆沢\変換済み\開発研究本部代謝研究所.htm"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"[社内電話帳記入用紙.xls]開発研究本部!$A$57:$H$170"</definedName>
    <definedName name="HTML24_10" hidden="1">""</definedName>
    <definedName name="HTML24_11" hidden="1">1</definedName>
    <definedName name="HTML24_12" hidden="1">"I:\YPC_Dpt_ISD\Global\部共有１\企画\情報共有\川村\内線番号Web化関連\収集ﾃﾞｰﾀ\小豆沢\変換済み\開発研究本部創薬安全性研究所.htm"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"[社内電話帳記入用紙.xls]開発研究本部!$A$173:$G$181"</definedName>
    <definedName name="HTML25_10" hidden="1">""</definedName>
    <definedName name="HTML25_11" hidden="1">1</definedName>
    <definedName name="HTML25_12" hidden="1">"I:\YPC_Dpt_ISD\Global\部共有１\企画\情報共有\川村\内線番号Web化関連\収集ﾃﾞｰﾀ\小豆沢\変換済み\開発研究本部分析化学研究所.htm"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"[社内電話帳記入用紙.xls]山之内東京ﾃｸﾉﾋﾞｼﾞﾈｽ!$A$1:$G$140"</definedName>
    <definedName name="HTML26_10" hidden="1">""</definedName>
    <definedName name="HTML26_11" hidden="1">1</definedName>
    <definedName name="HTML26_12" hidden="1">"I:\YPC_Dpt_ISD\Global\部共有１\企画\情報共有\川村\内線番号Web化関連\収集ﾃﾞｰﾀ\小豆沢\変換済み\山之内東京ﾃｸﾉﾋﾞｼﾞﾈｽ.htm"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"[社内電話帳記入用紙.xls]山之内東京ﾃｸﾉﾋﾞｼﾞﾈｽ!$A$2:$G$36"</definedName>
    <definedName name="HTML27_10" hidden="1">""</definedName>
    <definedName name="HTML27_11" hidden="1">1</definedName>
    <definedName name="HTML27_12" hidden="1">"I:\YPC_Dpt_ISD\Global\部共有１\企画\情報共有\川村\内線番号Web化関連\収集ﾃﾞｰﾀ\小豆沢\変換済み\山之内東京ﾃｸﾉﾋﾞｼﾞﾈｽ業務担当.htm"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"[社内電話帳記入用紙.xls]山之内東京ﾃｸﾉﾋﾞｼﾞﾈｽ!$A$38:$H$61"</definedName>
    <definedName name="HTML28_10" hidden="1">""</definedName>
    <definedName name="HTML28_11" hidden="1">1</definedName>
    <definedName name="HTML28_12" hidden="1">"I:\YPC_Dpt_ISD\Global\部共有１\企画\情報共有\川村\内線番号Web化関連\収集ﾃﾞｰﾀ\小豆沢\変換済み\dept7.htm"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"[社内電話帳記入用紙.xls]山之内東京ﾃｸﾉﾋﾞｼﾞﾈｽ!$A$62:$H$103"</definedName>
    <definedName name="HTML29_10" hidden="1">""</definedName>
    <definedName name="HTML29_11" hidden="1">1</definedName>
    <definedName name="HTML29_12" hidden="1">"I:\YPC_Dpt_ISD\Global\部共有１\企画\情報共有\川村\内線番号Web化関連\収集ﾃﾞｰﾀ\小豆沢\変換済み\山之内東京ﾃｸﾉﾋﾞｼﾞﾈｽ動物担当.htm"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"[社内電話帳記入用紙.xls]山之内情報ｾﾝﾀｰ!$A$1:$G$8"</definedName>
    <definedName name="HTML3_10" hidden="1">""</definedName>
    <definedName name="HTML3_11" hidden="1">1</definedName>
    <definedName name="HTML3_12" hidden="1">"I:\YPC_Dpt_ISD\Global\部共有１\企画\情報共有\川村\内線番号Web化関連\収集ﾃﾞｰﾀ\小豆沢\変換済み\山之内情報センター.htm"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30_1" hidden="1">"[社内電話帳記入用紙.xls]山之内東京ﾃｸﾉﾋﾞｼﾞﾈｽ!$A$105:$G$140"</definedName>
    <definedName name="HTML30_10" hidden="1">""</definedName>
    <definedName name="HTML30_11" hidden="1">1</definedName>
    <definedName name="HTML30_12" hidden="1">"I:\YPC_Dpt_ISD\Global\部共有１\企画\情報共有\川村\内線番号Web化関連\収集ﾃﾞｰﾀ\小豆沢\変換済み\山之内東京ﾃｸﾉﾋﾞｼﾞﾈｽ分析代謝担当.htm"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31_1" hidden="1">"'[社内電話帳記入用紙.xls]山之内情報ｾﾝﾀｰ（小豆沢）'!$A$1:$G$8"</definedName>
    <definedName name="HTML31_10" hidden="1">""</definedName>
    <definedName name="HTML31_11" hidden="1">1</definedName>
    <definedName name="HTML31_12" hidden="1">"I:\YPC_Dpt_ISD\Global\部共有１\企画\情報共有\川村\内線番号Web化関連\収集ﾃﾞｰﾀ\小豆沢\変換済み\MyHTML.htm"</definedName>
    <definedName name="HTML31_2" hidden="1">1</definedName>
    <definedName name="HTML31_3" hidden="1">""</definedName>
    <definedName name="HTML31_4" hidden="1">""</definedName>
    <definedName name="HTML31_5" hidden="1">""</definedName>
    <definedName name="HTML31_6" hidden="1">-4146</definedName>
    <definedName name="HTML31_7" hidden="1">-4146</definedName>
    <definedName name="HTML31_8" hidden="1">""</definedName>
    <definedName name="HTML31_9" hidden="1">""</definedName>
    <definedName name="HTML32_1" hidden="1">"'[社内電話帳記入用紙.xls]研開経営部 ＲＩ管理室'!$A$1:$G$6"</definedName>
    <definedName name="HTML32_10" hidden="1">""</definedName>
    <definedName name="HTML32_11" hidden="1">1</definedName>
    <definedName name="HTML32_12" hidden="1">"I:\YPC_Dpt_ISD\Global\部共有１\企画\情報共有\川村\内線番号Web化関連\収集ﾃﾞｰﾀ\小豆沢\変換済み\研開経営部ＲＩ管理室.htm"</definedName>
    <definedName name="HTML32_2" hidden="1">1</definedName>
    <definedName name="HTML32_3" hidden="1">""</definedName>
    <definedName name="HTML32_4" hidden="1">""</definedName>
    <definedName name="HTML32_5" hidden="1">""</definedName>
    <definedName name="HTML32_6" hidden="1">-4146</definedName>
    <definedName name="HTML32_7" hidden="1">-4146</definedName>
    <definedName name="HTML32_8" hidden="1">""</definedName>
    <definedName name="HTML32_9" hidden="1">""</definedName>
    <definedName name="HTML33_1" hidden="1">"[社内電話帳記入用紙.xls]開発研究本部!$B$57:$G$170"</definedName>
    <definedName name="HTML33_10" hidden="1">""</definedName>
    <definedName name="HTML33_11" hidden="1">1</definedName>
    <definedName name="HTML33_12" hidden="1">"I:\YPC_Dpt_ISD\Global\部共有１\企画\情報共有\川村\内線番号Web化関連\収集ﾃﾞｰﾀ\小豆沢\変換済み\MyHTML.htm"</definedName>
    <definedName name="HTML33_2" hidden="1">1</definedName>
    <definedName name="HTML33_3" hidden="1">""</definedName>
    <definedName name="HTML33_4" hidden="1">""</definedName>
    <definedName name="HTML33_5" hidden="1">""</definedName>
    <definedName name="HTML33_6" hidden="1">-4146</definedName>
    <definedName name="HTML33_7" hidden="1">-4146</definedName>
    <definedName name="HTML33_8" hidden="1">""</definedName>
    <definedName name="HTML33_9" hidden="1">""</definedName>
    <definedName name="HTML34_1" hidden="1">"[社内電話帳記入用紙.xls]開発研究本部!$B$173:$G$181"</definedName>
    <definedName name="HTML34_10" hidden="1">""</definedName>
    <definedName name="HTML34_11" hidden="1">1</definedName>
    <definedName name="HTML34_12" hidden="1">"I:\YPC_Dpt_ISD\Global\部共有１\企画\情報共有\川村\内線番号Web化関連\収集ﾃﾞｰﾀ\小豆沢\変換済み\dept13.htm"</definedName>
    <definedName name="HTML34_2" hidden="1">1</definedName>
    <definedName name="HTML34_3" hidden="1">""</definedName>
    <definedName name="HTML34_4" hidden="1">""</definedName>
    <definedName name="HTML34_5" hidden="1">""</definedName>
    <definedName name="HTML34_6" hidden="1">-4146</definedName>
    <definedName name="HTML34_7" hidden="1">-4146</definedName>
    <definedName name="HTML34_8" hidden="1">""</definedName>
    <definedName name="HTML34_9" hidden="1">""</definedName>
    <definedName name="HTML35_1" hidden="1">"[社内電話帳記入用紙.xls]山之内東京ﾃｸﾉﾋﾞｼﾞﾈｽ!$A$38:$G$61"</definedName>
    <definedName name="HTML35_10" hidden="1">""</definedName>
    <definedName name="HTML35_11" hidden="1">1</definedName>
    <definedName name="HTML35_12" hidden="1">"I:\YPC_Dpt_ISD\Global\部共有１\企画\情報共有\川村\内線番号Web化関連\収集ﾃﾞｰﾀ\小豆沢\変換済み\dept7.htm"</definedName>
    <definedName name="HTML35_2" hidden="1">1</definedName>
    <definedName name="HTML35_3" hidden="1">""</definedName>
    <definedName name="HTML35_4" hidden="1">""</definedName>
    <definedName name="HTML35_5" hidden="1">""</definedName>
    <definedName name="HTML35_6" hidden="1">-4146</definedName>
    <definedName name="HTML35_7" hidden="1">-4146</definedName>
    <definedName name="HTML35_8" hidden="1">""</definedName>
    <definedName name="HTML35_9" hidden="1">""</definedName>
    <definedName name="HTML36_1" hidden="1">"[社内電話帳記入用紙.xls]山之内東京ﾃｸﾉﾋﾞｼﾞﾈｽ!$B$63:$H$103"</definedName>
    <definedName name="HTML36_10" hidden="1">""</definedName>
    <definedName name="HTML36_11" hidden="1">1</definedName>
    <definedName name="HTML36_12" hidden="1">"I:\YPC_Dpt_ISD\Global\部共有１\企画\情報共有\川村\内線番号Web化関連\収集ﾃﾞｰﾀ\小豆沢\変換済み\dept8.htm"</definedName>
    <definedName name="HTML36_2" hidden="1">1</definedName>
    <definedName name="HTML36_3" hidden="1">""</definedName>
    <definedName name="HTML36_4" hidden="1">""</definedName>
    <definedName name="HTML36_5" hidden="1">""</definedName>
    <definedName name="HTML36_6" hidden="1">-4146</definedName>
    <definedName name="HTML36_7" hidden="1">-4146</definedName>
    <definedName name="HTML36_8" hidden="1">""</definedName>
    <definedName name="HTML36_9" hidden="1">""</definedName>
    <definedName name="HTML37_1" hidden="1">"[社内電話帳記入用紙.xls]開発研究本部!$B$108:$H$136"</definedName>
    <definedName name="HTML37_10" hidden="1">""</definedName>
    <definedName name="HTML37_11" hidden="1">1</definedName>
    <definedName name="HTML37_12" hidden="1">"I:\YPC_Dpt_ISD\Global\部共有１\企画\情報共有\川村\内線番号Web化関連\収集ﾃﾞｰﾀ\小豆沢\変換済み\dept12b.htm"</definedName>
    <definedName name="HTML37_2" hidden="1">1</definedName>
    <definedName name="HTML37_3" hidden="1">""</definedName>
    <definedName name="HTML37_4" hidden="1">""</definedName>
    <definedName name="HTML37_5" hidden="1">""</definedName>
    <definedName name="HTML37_6" hidden="1">-4146</definedName>
    <definedName name="HTML37_7" hidden="1">-4146</definedName>
    <definedName name="HTML37_8" hidden="1">""</definedName>
    <definedName name="HTML37_9" hidden="1">""</definedName>
    <definedName name="HTML38_1" hidden="1">"[社内電話帳記入用紙.xls]開発研究本部!$B$137:$H$170"</definedName>
    <definedName name="HTML38_10" hidden="1">""</definedName>
    <definedName name="HTML38_11" hidden="1">1</definedName>
    <definedName name="HTML38_12" hidden="1">"I:\YPC_Dpt_ISD\Global\部共有１\企画\情報共有\川村\内線番号Web化関連\収集ﾃﾞｰﾀ\小豆沢\変換済み\dept12c.htm"</definedName>
    <definedName name="HTML38_2" hidden="1">1</definedName>
    <definedName name="HTML38_3" hidden="1">""</definedName>
    <definedName name="HTML38_4" hidden="1">""</definedName>
    <definedName name="HTML38_5" hidden="1">""</definedName>
    <definedName name="HTML38_6" hidden="1">-4146</definedName>
    <definedName name="HTML38_7" hidden="1">-4146</definedName>
    <definedName name="HTML38_8" hidden="1">""</definedName>
    <definedName name="HTML38_9" hidden="1">""</definedName>
    <definedName name="HTML39_1" hidden="1">"[社内電話帳記入用紙.xls]役員室!$A$1:$G$10"</definedName>
    <definedName name="HTML39_10" hidden="1">""</definedName>
    <definedName name="HTML39_11" hidden="1">1</definedName>
    <definedName name="HTML39_12" hidden="1">"I:\YPC_Dpt_ISD\Global\部共有１\企画\情報共有\川村\内線番号Web化関連\収集ﾃﾞｰﾀ\小豆沢\変換済み\dept1.htm"</definedName>
    <definedName name="HTML39_2" hidden="1">1</definedName>
    <definedName name="HTML39_3" hidden="1">""</definedName>
    <definedName name="HTML39_4" hidden="1">""</definedName>
    <definedName name="HTML39_5" hidden="1">""</definedName>
    <definedName name="HTML39_6" hidden="1">-4146</definedName>
    <definedName name="HTML39_7" hidden="1">-4146</definedName>
    <definedName name="HTML39_8" hidden="1">""</definedName>
    <definedName name="HTML39_9" hidden="1">""</definedName>
    <definedName name="HTML4_1" hidden="1">"[社内電話帳記入用紙.xls]東京ﾃｸﾉﾋﾞｼﾞﾈｽ!$A$1:$G$36"</definedName>
    <definedName name="HTML4_10" hidden="1">""</definedName>
    <definedName name="HTML4_11" hidden="1">1</definedName>
    <definedName name="HTML4_12" hidden="1">"I:\YPC_Dpt_ISD\Global\部共有１\企画\情報共有\川村\内線番号Web化関連\収集ﾃﾞｰﾀ\小豆沢\変換済み\東京ﾃｸﾉﾋﾞｼﾞﾈｽ.htm"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"[社内電話帳記入用紙.xls]動物管理!$A$1:$H$41"</definedName>
    <definedName name="HTML5_10" hidden="1">""</definedName>
    <definedName name="HTML5_11" hidden="1">1</definedName>
    <definedName name="HTML5_12" hidden="1">"I:\YPC_Dpt_ISD\Global\部共有１\企画\情報共有\川村\内線番号Web化関連\収集ﾃﾞｰﾀ\小豆沢\変換済み\動物管理担当.htm"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"[社内電話帳記入用紙.xls]製剤課!$A$1:$H$24"</definedName>
    <definedName name="HTML6_10" hidden="1">""</definedName>
    <definedName name="HTML6_11" hidden="1">1</definedName>
    <definedName name="HTML6_12" hidden="1">"I:\YPC_Dpt_ISD\Global\部共有１\企画\情報共有\川村\内線番号Web化関連\収集ﾃﾞｰﾀ\小豆沢\変換済み\製剤課.htm"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"[社内電話帳記入用紙.xls]製造管理担当!$A$1:$G$9"</definedName>
    <definedName name="HTML7_10" hidden="1">""</definedName>
    <definedName name="HTML7_11" hidden="1">1</definedName>
    <definedName name="HTML7_12" hidden="1">"I:\YPC_Dpt_ISD\Global\部共有１\企画\情報共有\川村\内線番号Web化関連\収集ﾃﾞｰﾀ\小豆沢\変換済み\製造管理担当.htm"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"[社内電話帳記入用紙.xls]品質保証担当!$A$1:$H$17"</definedName>
    <definedName name="HTML8_10" hidden="1">""</definedName>
    <definedName name="HTML8_11" hidden="1">1</definedName>
    <definedName name="HTML8_12" hidden="1">"I:\YPC_Dpt_ISD\Global\部共有１\企画\情報共有\川村\内線番号Web化関連\収集ﾃﾞｰﾀ\小豆沢\変換済み\品質保証.htm"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"[社内電話帳記入用紙.xls]製品試験!$A$1:$G$8"</definedName>
    <definedName name="HTML9_10" hidden="1">""</definedName>
    <definedName name="HTML9_11" hidden="1">1</definedName>
    <definedName name="HTML9_12" hidden="1">"I:\YPC_Dpt_ISD\Global\部共有１\企画\情報共有\川村\内線番号Web化関連\収集ﾃﾞｰﾀ\小豆沢\変換済み\製品試験.htm"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39</definedName>
    <definedName name="Ｉ" localSheetId="7" hidden="1">#REF!</definedName>
    <definedName name="Ｉ" localSheetId="12" hidden="1">#REF!</definedName>
    <definedName name="Ｉ" localSheetId="11" hidden="1">#REF!</definedName>
    <definedName name="Ｉ" hidden="1">#REF!</definedName>
    <definedName name="IBMADV" localSheetId="7">#REF!</definedName>
    <definedName name="IBMADV" localSheetId="12">#REF!</definedName>
    <definedName name="IBMADV" localSheetId="11">#REF!</definedName>
    <definedName name="IBMADV">#REF!</definedName>
    <definedName name="IBMSE" localSheetId="7">#REF!</definedName>
    <definedName name="IBMSE" localSheetId="12">#REF!</definedName>
    <definedName name="IBMSE" localSheetId="11">#REF!</definedName>
    <definedName name="IBMSE">#REF!</definedName>
    <definedName name="ICTP97" localSheetId="7">#REF!</definedName>
    <definedName name="ICTP97" localSheetId="12">#REF!</definedName>
    <definedName name="ICTP97" localSheetId="11">#REF!</definedName>
    <definedName name="ICTP97">#REF!</definedName>
    <definedName name="IKOU" localSheetId="7">#REF!</definedName>
    <definedName name="IKOU" localSheetId="12">#REF!</definedName>
    <definedName name="IKOU" localSheetId="11">#REF!</definedName>
    <definedName name="IKOU">#REF!</definedName>
    <definedName name="IT1IT2" localSheetId="7">#REF!</definedName>
    <definedName name="IT1IT2" localSheetId="12">#REF!</definedName>
    <definedName name="IT1IT2" localSheetId="11">#REF!</definedName>
    <definedName name="IT1IT2">#REF!</definedName>
    <definedName name="IT1R" localSheetId="7">[11]添付資料!#REF!</definedName>
    <definedName name="IT1R" localSheetId="10">[11]添付資料!#REF!</definedName>
    <definedName name="IT1R" localSheetId="12">[11]添付資料!#REF!</definedName>
    <definedName name="IT1R" localSheetId="11">[11]添付資料!#REF!</definedName>
    <definedName name="IT1R" localSheetId="9">[11]添付資料!#REF!</definedName>
    <definedName name="IT1R">[11]添付資料!#REF!</definedName>
    <definedName name="IT3IT4" localSheetId="7">#REF!</definedName>
    <definedName name="IT3IT4" localSheetId="12">#REF!</definedName>
    <definedName name="IT3IT4" localSheetId="11">#REF!</definedName>
    <definedName name="IT3IT4">#REF!</definedName>
    <definedName name="ITB" localSheetId="7">[11]添付資料!#REF!</definedName>
    <definedName name="ITB" localSheetId="10">[11]添付資料!#REF!</definedName>
    <definedName name="ITB" localSheetId="12">[11]添付資料!#REF!</definedName>
    <definedName name="ITB" localSheetId="11">[11]添付資料!#REF!</definedName>
    <definedName name="ITB" localSheetId="9">[11]添付資料!#REF!</definedName>
    <definedName name="ITB">[11]添付資料!#REF!</definedName>
    <definedName name="ITKK" localSheetId="7">[11]添付資料!#REF!</definedName>
    <definedName name="ITKK" localSheetId="10">[11]添付資料!#REF!</definedName>
    <definedName name="ITKK" localSheetId="12">[11]添付資料!#REF!</definedName>
    <definedName name="ITKK" localSheetId="11">[11]添付資料!#REF!</definedName>
    <definedName name="ITKK" localSheetId="9">[11]添付資料!#REF!</definedName>
    <definedName name="ITKK">[11]添付資料!#REF!</definedName>
    <definedName name="ITSK" localSheetId="7">[11]添付資料!#REF!</definedName>
    <definedName name="ITSK" localSheetId="10">[11]添付資料!#REF!</definedName>
    <definedName name="ITSK" localSheetId="12">[11]添付資料!#REF!</definedName>
    <definedName name="ITSK" localSheetId="11">[11]添付資料!#REF!</definedName>
    <definedName name="ITSK" localSheetId="9">[11]添付資料!#REF!</definedName>
    <definedName name="ITSK">[11]添付資料!#REF!</definedName>
    <definedName name="IT基盤">[9]IT基盤選択肢!$A$2:$A$16</definedName>
    <definedName name="ｊ" localSheetId="7" hidden="1">#REF!</definedName>
    <definedName name="ｊ" localSheetId="12" hidden="1">#REF!</definedName>
    <definedName name="ｊ" localSheetId="11" hidden="1">#REF!</definedName>
    <definedName name="ｊ" hidden="1">#REF!</definedName>
    <definedName name="JP1HULFT" localSheetId="10" hidden="1">{"'変更後'!$B$6:$N$12"}</definedName>
    <definedName name="JP1HULFT" localSheetId="12" hidden="1">{"'変更後'!$B$6:$N$12"}</definedName>
    <definedName name="JP1HULFT" localSheetId="11" hidden="1">{"'変更後'!$B$6:$N$12"}</definedName>
    <definedName name="JP1HULFT" localSheetId="9" hidden="1">{"'変更後'!$B$6:$N$12"}</definedName>
    <definedName name="JP1HULFT" hidden="1">{"'変更後'!$B$6:$N$12"}</definedName>
    <definedName name="ｋ" localSheetId="7" hidden="1">#REF!</definedName>
    <definedName name="ｋ" localSheetId="12" hidden="1">#REF!</definedName>
    <definedName name="ｋ" localSheetId="11" hidden="1">#REF!</definedName>
    <definedName name="ｋ" hidden="1">#REF!</definedName>
    <definedName name="ｌ" localSheetId="7" hidden="1">#REF!</definedName>
    <definedName name="ｌ" localSheetId="12" hidden="1">#REF!</definedName>
    <definedName name="ｌ" localSheetId="11" hidden="1">#REF!</definedName>
    <definedName name="ｌ" hidden="1">#REF!</definedName>
    <definedName name="ｍ" localSheetId="7" hidden="1">#REF!</definedName>
    <definedName name="ｍ" localSheetId="12" hidden="1">#REF!</definedName>
    <definedName name="ｍ" localSheetId="11" hidden="1">#REF!</definedName>
    <definedName name="ｍ" hidden="1">#REF!</definedName>
    <definedName name="main" localSheetId="7">[2]!main</definedName>
    <definedName name="main" localSheetId="12">[2]!main</definedName>
    <definedName name="main">[2]!main</definedName>
    <definedName name="ｎ" localSheetId="7" hidden="1">#REF!</definedName>
    <definedName name="ｎ" localSheetId="12" hidden="1">#REF!</definedName>
    <definedName name="ｎ" localSheetId="11" hidden="1">#REF!</definedName>
    <definedName name="ｎ" hidden="1">#REF!</definedName>
    <definedName name="NHAKKOBI" localSheetId="7">#REF!</definedName>
    <definedName name="NHAKKOBI" localSheetId="12">#REF!</definedName>
    <definedName name="NHAKKOBI" localSheetId="11">#REF!</definedName>
    <definedName name="NHAKKOBI">#REF!</definedName>
    <definedName name="NICPGA" localSheetId="7">#REF!</definedName>
    <definedName name="NICPGA" localSheetId="12">#REF!</definedName>
    <definedName name="NICPGA" localSheetId="11">#REF!</definedName>
    <definedName name="NICPGA">#REF!</definedName>
    <definedName name="NICPGB" localSheetId="7">#REF!</definedName>
    <definedName name="NICPGB" localSheetId="12">#REF!</definedName>
    <definedName name="NICPGB" localSheetId="11">#REF!</definedName>
    <definedName name="NICPGB">#REF!</definedName>
    <definedName name="NICSEA" localSheetId="7">#REF!</definedName>
    <definedName name="NICSEA" localSheetId="12">#REF!</definedName>
    <definedName name="NICSEA" localSheetId="11">#REF!</definedName>
    <definedName name="NICSEA">#REF!</definedName>
    <definedName name="NICSEB" localSheetId="7">#REF!</definedName>
    <definedName name="NICSEB" localSheetId="12">#REF!</definedName>
    <definedName name="NICSEB" localSheetId="11">#REF!</definedName>
    <definedName name="NICSEB">#REF!</definedName>
    <definedName name="NICSES" localSheetId="7">#REF!</definedName>
    <definedName name="NICSES" localSheetId="12">#REF!</definedName>
    <definedName name="NICSES" localSheetId="11">#REF!</definedName>
    <definedName name="NICSES">#REF!</definedName>
    <definedName name="o" localSheetId="7">#REF!</definedName>
    <definedName name="o" localSheetId="12">#REF!</definedName>
    <definedName name="o" localSheetId="11">#REF!</definedName>
    <definedName name="o">#REF!</definedName>
    <definedName name="OGP" localSheetId="7">#REF!</definedName>
    <definedName name="OGP" localSheetId="12">#REF!</definedName>
    <definedName name="OGP" localSheetId="11">#REF!</definedName>
    <definedName name="OGP">#REF!</definedName>
    <definedName name="OLDSWKPGA" localSheetId="7">#REF!</definedName>
    <definedName name="OLDSWKPGA" localSheetId="12">#REF!</definedName>
    <definedName name="OLDSWKPGA" localSheetId="11">#REF!</definedName>
    <definedName name="OLDSWKPGA">#REF!</definedName>
    <definedName name="OLDSWKPGB" localSheetId="7">#REF!</definedName>
    <definedName name="OLDSWKPGB" localSheetId="12">#REF!</definedName>
    <definedName name="OLDSWKPGB" localSheetId="11">#REF!</definedName>
    <definedName name="OLDSWKPGB">#REF!</definedName>
    <definedName name="OLDSWKSEA" localSheetId="7">#REF!</definedName>
    <definedName name="OLDSWKSEA" localSheetId="12">#REF!</definedName>
    <definedName name="OLDSWKSEA" localSheetId="11">#REF!</definedName>
    <definedName name="OLDSWKSEA">#REF!</definedName>
    <definedName name="OLDSWKSEB" localSheetId="7">#REF!</definedName>
    <definedName name="OLDSWKSEB" localSheetId="12">#REF!</definedName>
    <definedName name="OLDSWKSEB" localSheetId="11">#REF!</definedName>
    <definedName name="OLDSWKSEB">#REF!</definedName>
    <definedName name="OLDSWKSES" localSheetId="7">#REF!</definedName>
    <definedName name="OLDSWKSES" localSheetId="12">#REF!</definedName>
    <definedName name="OLDSWKSES" localSheetId="11">#REF!</definedName>
    <definedName name="OLDSWKSES">#REF!</definedName>
    <definedName name="OptCHECK1" localSheetId="7">[2]!OptCHECK1</definedName>
    <definedName name="OptCHECK1" localSheetId="12">[2]!OptCHECK1</definedName>
    <definedName name="OptCHECK1">[2]!OptCHECK1</definedName>
    <definedName name="OptCHECK2" localSheetId="7">[2]!OptCHECK2</definedName>
    <definedName name="OptCHECK2" localSheetId="12">[2]!OptCHECK2</definedName>
    <definedName name="OptCHECK2">[2]!OptCHECK2</definedName>
    <definedName name="OTHERSSO" localSheetId="7">#REF!</definedName>
    <definedName name="OTHERSSO" localSheetId="12">#REF!</definedName>
    <definedName name="OTHERSSO" localSheetId="11">#REF!</definedName>
    <definedName name="OTHERSSO">#REF!</definedName>
    <definedName name="ｐ" localSheetId="7" hidden="1">#REF!</definedName>
    <definedName name="ｐ" localSheetId="12" hidden="1">#REF!</definedName>
    <definedName name="ｐ" localSheetId="11" hidden="1">#REF!</definedName>
    <definedName name="ｐ" hidden="1">#REF!</definedName>
    <definedName name="pca" localSheetId="10" hidden="1">{"'変更後'!$B$6:$N$12"}</definedName>
    <definedName name="pca" localSheetId="12" hidden="1">{"'変更後'!$B$6:$N$12"}</definedName>
    <definedName name="pca" localSheetId="11" hidden="1">{"'変更後'!$B$6:$N$12"}</definedName>
    <definedName name="pca" localSheetId="9" hidden="1">{"'変更後'!$B$6:$N$12"}</definedName>
    <definedName name="pca" hidden="1">{"'変更後'!$B$6:$N$12"}</definedName>
    <definedName name="PCTFREE" localSheetId="7">#REF!</definedName>
    <definedName name="PCTFREE" localSheetId="12">#REF!</definedName>
    <definedName name="PCTFREE" localSheetId="11">#REF!</definedName>
    <definedName name="PCTFREE">#REF!</definedName>
    <definedName name="PD" localSheetId="7">#REF!</definedName>
    <definedName name="PD" localSheetId="12">#REF!</definedName>
    <definedName name="PD" localSheetId="11">#REF!</definedName>
    <definedName name="PD">#REF!</definedName>
    <definedName name="PDIT4" localSheetId="7">#REF!</definedName>
    <definedName name="PDIT4" localSheetId="12">#REF!</definedName>
    <definedName name="PDIT4" localSheetId="11">#REF!</definedName>
    <definedName name="PDIT4">#REF!</definedName>
    <definedName name="PDMCICS1" localSheetId="7">#REF!</definedName>
    <definedName name="PDMCICS1" localSheetId="12">#REF!</definedName>
    <definedName name="PDMCICS1" localSheetId="11">#REF!</definedName>
    <definedName name="PDMCICS1">#REF!</definedName>
    <definedName name="PHAKKOBI" localSheetId="7">#REF!</definedName>
    <definedName name="PHAKKOBI" localSheetId="12">#REF!</definedName>
    <definedName name="PHAKKOBI" localSheetId="11">#REF!</definedName>
    <definedName name="PHAKKOBI">#REF!</definedName>
    <definedName name="PM" localSheetId="7">#REF!</definedName>
    <definedName name="PM" localSheetId="12">#REF!</definedName>
    <definedName name="PM" localSheetId="11">#REF!</definedName>
    <definedName name="PM">#REF!</definedName>
    <definedName name="print" localSheetId="7">#REF!</definedName>
    <definedName name="print" localSheetId="12">#REF!</definedName>
    <definedName name="print" localSheetId="11">#REF!</definedName>
    <definedName name="print">#REF!</definedName>
    <definedName name="_xlnm.Print_Area" localSheetId="7">#REF!</definedName>
    <definedName name="_xlnm.Print_Area" localSheetId="12">#REF!</definedName>
    <definedName name="_xlnm.Print_Area" localSheetId="11">#REF!</definedName>
    <definedName name="_xlnm.Print_Area">#REF!</definedName>
    <definedName name="Print_Area_2" localSheetId="7">#REF!</definedName>
    <definedName name="Print_Area_2" localSheetId="12">#REF!</definedName>
    <definedName name="Print_Area_2" localSheetId="11">#REF!</definedName>
    <definedName name="Print_Area_2">#REF!</definedName>
    <definedName name="PROC" localSheetId="7">#REF!</definedName>
    <definedName name="PROC" localSheetId="12">#REF!</definedName>
    <definedName name="PROC" localSheetId="11">#REF!</definedName>
    <definedName name="PROC">#REF!</definedName>
    <definedName name="ｑ" localSheetId="7" hidden="1">#REF!</definedName>
    <definedName name="ｑ" localSheetId="12" hidden="1">#REF!</definedName>
    <definedName name="ｑ" localSheetId="11" hidden="1">#REF!</definedName>
    <definedName name="ｑ" hidden="1">#REF!</definedName>
    <definedName name="qq" localSheetId="10" hidden="1">{"'変更後'!$B$6:$N$12"}</definedName>
    <definedName name="qq" localSheetId="12" hidden="1">{"'変更後'!$B$6:$N$12"}</definedName>
    <definedName name="qq" localSheetId="11" hidden="1">{"'変更後'!$B$6:$N$12"}</definedName>
    <definedName name="qq" localSheetId="9" hidden="1">{"'変更後'!$B$6:$N$12"}</definedName>
    <definedName name="qq" hidden="1">{"'変更後'!$B$6:$N$12"}</definedName>
    <definedName name="RTGS_SKDJ_ﾄﾞｷｭﾒﾝﾄ体系_List" localSheetId="7">#REF!</definedName>
    <definedName name="RTGS_SKDJ_ﾄﾞｷｭﾒﾝﾄ体系_List" localSheetId="12">#REF!</definedName>
    <definedName name="RTGS_SKDJ_ﾄﾞｷｭﾒﾝﾄ体系_List" localSheetId="11">#REF!</definedName>
    <definedName name="RTGS_SKDJ_ﾄﾞｷｭﾒﾝﾄ体系_List">#REF!</definedName>
    <definedName name="s" localSheetId="7" hidden="1">#REF!</definedName>
    <definedName name="s" localSheetId="12" hidden="1">#REF!</definedName>
    <definedName name="s" localSheetId="11" hidden="1">#REF!</definedName>
    <definedName name="s" hidden="1">#REF!</definedName>
    <definedName name="SAVE1" localSheetId="7">[2]!SAVE1</definedName>
    <definedName name="SAVE1" localSheetId="12">[2]!SAVE1</definedName>
    <definedName name="SAVE1">[2]!SAVE1</definedName>
    <definedName name="SAVE2" localSheetId="7">[2]!SAVE2</definedName>
    <definedName name="SAVE2" localSheetId="12">[2]!SAVE2</definedName>
    <definedName name="SAVE2">[2]!SAVE2</definedName>
    <definedName name="SB価格算出" localSheetId="7">[2]!SB価格算出</definedName>
    <definedName name="SB価格算出" localSheetId="12">[2]!SB価格算出</definedName>
    <definedName name="SB価格算出">[2]!SB価格算出</definedName>
    <definedName name="scsicable_check" localSheetId="7">[2]!scsicable_check</definedName>
    <definedName name="scsicable_check" localSheetId="12">[2]!scsicable_check</definedName>
    <definedName name="scsicable_check">[2]!scsicable_check</definedName>
    <definedName name="SCSIﾁｬﾈﾙ8" localSheetId="7">#REF!</definedName>
    <definedName name="SCSIﾁｬﾈﾙ8" localSheetId="12">#REF!</definedName>
    <definedName name="SCSIﾁｬﾈﾙ8" localSheetId="11">#REF!</definedName>
    <definedName name="SCSIﾁｬﾈﾙ8">#REF!</definedName>
    <definedName name="SenPyoArea" localSheetId="7">#REF!</definedName>
    <definedName name="SenPyoArea" localSheetId="12">#REF!</definedName>
    <definedName name="SenPyoArea" localSheetId="11">#REF!</definedName>
    <definedName name="SenPyoArea">#REF!</definedName>
    <definedName name="SHELL" localSheetId="7">#REF!</definedName>
    <definedName name="SHELL" localSheetId="12">#REF!</definedName>
    <definedName name="SHELL" localSheetId="11">#REF!</definedName>
    <definedName name="SHELL">#REF!</definedName>
    <definedName name="SNAP" localSheetId="7">#REF!</definedName>
    <definedName name="SNAP" localSheetId="12">#REF!</definedName>
    <definedName name="SNAP" localSheetId="11">#REF!</definedName>
    <definedName name="SNAP">#REF!</definedName>
    <definedName name="sorta" localSheetId="7">#REF!</definedName>
    <definedName name="sorta" localSheetId="12">#REF!</definedName>
    <definedName name="sorta" localSheetId="11">#REF!</definedName>
    <definedName name="sorta">#REF!</definedName>
    <definedName name="ｓｓ" localSheetId="10" hidden="1">{"'変更後'!$B$6:$N$12"}</definedName>
    <definedName name="ｓｓ" localSheetId="12" hidden="1">{"'変更後'!$B$6:$N$12"}</definedName>
    <definedName name="ｓｓ" localSheetId="11" hidden="1">{"'変更後'!$B$6:$N$12"}</definedName>
    <definedName name="ｓｓ" localSheetId="9" hidden="1">{"'変更後'!$B$6:$N$12"}</definedName>
    <definedName name="ｓｓ" hidden="1">{"'変更後'!$B$6:$N$12"}</definedName>
    <definedName name="SSOADV" localSheetId="7">#REF!</definedName>
    <definedName name="SSOADV" localSheetId="12">#REF!</definedName>
    <definedName name="SSOADV" localSheetId="11">#REF!</definedName>
    <definedName name="SSOADV">#REF!</definedName>
    <definedName name="SSOPG" localSheetId="7">#REF!</definedName>
    <definedName name="SSOPG" localSheetId="12">#REF!</definedName>
    <definedName name="SSOPG" localSheetId="11">#REF!</definedName>
    <definedName name="SSOPG">#REF!</definedName>
    <definedName name="SSOSE" localSheetId="7">#REF!</definedName>
    <definedName name="SSOSE" localSheetId="12">#REF!</definedName>
    <definedName name="SSOSE" localSheetId="11">#REF!</definedName>
    <definedName name="SSOSE">#REF!</definedName>
    <definedName name="sss" localSheetId="10" hidden="1">{"'変更後'!$B$6:$N$12"}</definedName>
    <definedName name="sss" localSheetId="12" hidden="1">{"'変更後'!$B$6:$N$12"}</definedName>
    <definedName name="sss" localSheetId="11" hidden="1">{"'変更後'!$B$6:$N$12"}</definedName>
    <definedName name="sss" localSheetId="9" hidden="1">{"'変更後'!$B$6:$N$12"}</definedName>
    <definedName name="sss" hidden="1">{"'変更後'!$B$6:$N$12"}</definedName>
    <definedName name="SWKPGA" localSheetId="7">#REF!</definedName>
    <definedName name="SWKPGA" localSheetId="12">#REF!</definedName>
    <definedName name="SWKPGA" localSheetId="11">#REF!</definedName>
    <definedName name="SWKPGA">#REF!</definedName>
    <definedName name="SWKPGB" localSheetId="7">#REF!</definedName>
    <definedName name="SWKPGB" localSheetId="12">#REF!</definedName>
    <definedName name="SWKPGB" localSheetId="11">#REF!</definedName>
    <definedName name="SWKPGB">#REF!</definedName>
    <definedName name="SWKSEA" localSheetId="7">#REF!</definedName>
    <definedName name="SWKSEA" localSheetId="12">#REF!</definedName>
    <definedName name="SWKSEA" localSheetId="11">#REF!</definedName>
    <definedName name="SWKSEA">#REF!</definedName>
    <definedName name="SWKSEB" localSheetId="7">#REF!</definedName>
    <definedName name="SWKSEB" localSheetId="12">#REF!</definedName>
    <definedName name="SWKSEB" localSheetId="11">#REF!</definedName>
    <definedName name="SWKSEB">#REF!</definedName>
    <definedName name="SWKSES" localSheetId="7">#REF!</definedName>
    <definedName name="SWKSES" localSheetId="12">#REF!</definedName>
    <definedName name="SWKSES" localSheetId="11">#REF!</definedName>
    <definedName name="SWKSES">#REF!</definedName>
    <definedName name="TANTO" localSheetId="7">[3]MKI見積!#REF!</definedName>
    <definedName name="TANTO" localSheetId="12">[3]MKI見積!#REF!</definedName>
    <definedName name="TANTO" localSheetId="11">[3]MKI見積!#REF!</definedName>
    <definedName name="TANTO">[3]MKI見積!#REF!</definedName>
    <definedName name="test" localSheetId="7" hidden="1">#REF!</definedName>
    <definedName name="test" localSheetId="12" hidden="1">#REF!</definedName>
    <definedName name="test" localSheetId="11" hidden="1">#REF!</definedName>
    <definedName name="test" hidden="1">#REF!</definedName>
    <definedName name="TISPGA" localSheetId="7">#REF!</definedName>
    <definedName name="TISPGA" localSheetId="12">#REF!</definedName>
    <definedName name="TISPGA" localSheetId="11">#REF!</definedName>
    <definedName name="TISPGA">#REF!</definedName>
    <definedName name="TISPGB" localSheetId="7">#REF!</definedName>
    <definedName name="TISPGB" localSheetId="12">#REF!</definedName>
    <definedName name="TISPGB" localSheetId="11">#REF!</definedName>
    <definedName name="TISPGB">#REF!</definedName>
    <definedName name="TISSEA" localSheetId="7">#REF!</definedName>
    <definedName name="TISSEA" localSheetId="12">#REF!</definedName>
    <definedName name="TISSEA" localSheetId="11">#REF!</definedName>
    <definedName name="TISSEA">#REF!</definedName>
    <definedName name="TISSEB" localSheetId="7">#REF!</definedName>
    <definedName name="TISSEB" localSheetId="12">#REF!</definedName>
    <definedName name="TISSEB" localSheetId="11">#REF!</definedName>
    <definedName name="TISSEB">#REF!</definedName>
    <definedName name="TISSES" localSheetId="7">#REF!</definedName>
    <definedName name="TISSES" localSheetId="12">#REF!</definedName>
    <definedName name="TISSES" localSheetId="11">#REF!</definedName>
    <definedName name="TISSES">#REF!</definedName>
    <definedName name="TY" localSheetId="10" hidden="1">{"'変更後'!$B$6:$N$12"}</definedName>
    <definedName name="TY" localSheetId="12" hidden="1">{"'変更後'!$B$6:$N$12"}</definedName>
    <definedName name="TY" localSheetId="11" hidden="1">{"'変更後'!$B$6:$N$12"}</definedName>
    <definedName name="TY" localSheetId="9" hidden="1">{"'変更後'!$B$6:$N$12"}</definedName>
    <definedName name="TY" hidden="1">{"'変更後'!$B$6:$N$12"}</definedName>
    <definedName name="u" localSheetId="7" hidden="1">#REF!</definedName>
    <definedName name="u" localSheetId="12" hidden="1">#REF!</definedName>
    <definedName name="u" localSheetId="11" hidden="1">#REF!</definedName>
    <definedName name="u" hidden="1">#REF!</definedName>
    <definedName name="UHAKKOBI" localSheetId="7">#REF!</definedName>
    <definedName name="UHAKKOBI" localSheetId="12">#REF!</definedName>
    <definedName name="UHAKKOBI" localSheetId="11">#REF!</definedName>
    <definedName name="UHAKKOBI">#REF!</definedName>
    <definedName name="ｖ" localSheetId="7">#REF!</definedName>
    <definedName name="ｖ" localSheetId="12">#REF!</definedName>
    <definedName name="ｖ" localSheetId="11">#REF!</definedName>
    <definedName name="ｖ">#REF!</definedName>
    <definedName name="V1ATESAKI" localSheetId="7">[3]MKI見積!#REF!</definedName>
    <definedName name="V1ATESAKI" localSheetId="12">[3]MKI見積!#REF!</definedName>
    <definedName name="V1ATESAKI" localSheetId="11">[3]MKI見積!#REF!</definedName>
    <definedName name="V1ATESAKI">[3]MKI見積!#REF!</definedName>
    <definedName name="V1GOKEI" localSheetId="7">#REF!</definedName>
    <definedName name="V1GOKEI" localSheetId="12">#REF!</definedName>
    <definedName name="V1GOKEI" localSheetId="11">#REF!</definedName>
    <definedName name="V1GOKEI">#REF!</definedName>
    <definedName name="V2ATESAKI" localSheetId="7">[3]MKI見積!#REF!</definedName>
    <definedName name="V2ATESAKI" localSheetId="12">[3]MKI見積!#REF!</definedName>
    <definedName name="V2ATESAKI" localSheetId="11">[3]MKI見積!#REF!</definedName>
    <definedName name="V2ATESAKI">[3]MKI見積!#REF!</definedName>
    <definedName name="V2GOKEI" localSheetId="7">#REF!</definedName>
    <definedName name="V2GOKEI" localSheetId="12">#REF!</definedName>
    <definedName name="V2GOKEI" localSheetId="11">#REF!</definedName>
    <definedName name="V2GOKEI">#REF!</definedName>
    <definedName name="V3ATESAKI" localSheetId="7">[3]MKI見積!#REF!</definedName>
    <definedName name="V3ATESAKI" localSheetId="12">[3]MKI見積!#REF!</definedName>
    <definedName name="V3ATESAKI" localSheetId="11">[3]MKI見積!#REF!</definedName>
    <definedName name="V3ATESAKI">[3]MKI見積!#REF!</definedName>
    <definedName name="V3GOKEI" localSheetId="7">#REF!</definedName>
    <definedName name="V3GOKEI" localSheetId="12">#REF!</definedName>
    <definedName name="V3GOKEI" localSheetId="11">#REF!</definedName>
    <definedName name="V3GOKEI">#REF!</definedName>
    <definedName name="V4ATESAKI" localSheetId="7">[3]MKI見積!#REF!</definedName>
    <definedName name="V4ATESAKI" localSheetId="12">[3]MKI見積!#REF!</definedName>
    <definedName name="V4ATESAKI" localSheetId="11">[3]MKI見積!#REF!</definedName>
    <definedName name="V4ATESAKI">[3]MKI見積!#REF!</definedName>
    <definedName name="V4GOKEI" localSheetId="7">#REF!</definedName>
    <definedName name="V4GOKEI" localSheetId="12">#REF!</definedName>
    <definedName name="V4GOKEI" localSheetId="11">#REF!</definedName>
    <definedName name="V4GOKEI">#REF!</definedName>
    <definedName name="V5ATESAKI" localSheetId="7">[3]MKI見積!#REF!</definedName>
    <definedName name="V5ATESAKI" localSheetId="12">[3]MKI見積!#REF!</definedName>
    <definedName name="V5ATESAKI" localSheetId="11">[3]MKI見積!#REF!</definedName>
    <definedName name="V5ATESAKI">[3]MKI見積!#REF!</definedName>
    <definedName name="V5GOKEI" localSheetId="7">#REF!</definedName>
    <definedName name="V5GOKEI" localSheetId="12">#REF!</definedName>
    <definedName name="V5GOKEI" localSheetId="11">#REF!</definedName>
    <definedName name="V5GOKEI">#REF!</definedName>
    <definedName name="V6ATESAKI" localSheetId="7">[3]MKI見積!#REF!</definedName>
    <definedName name="V6ATESAKI" localSheetId="12">[3]MKI見積!#REF!</definedName>
    <definedName name="V6ATESAKI" localSheetId="11">[3]MKI見積!#REF!</definedName>
    <definedName name="V6ATESAKI">[3]MKI見積!#REF!</definedName>
    <definedName name="V6GOKEI" localSheetId="7">#REF!</definedName>
    <definedName name="V6GOKEI" localSheetId="12">#REF!</definedName>
    <definedName name="V6GOKEI" localSheetId="11">#REF!</definedName>
    <definedName name="V6GOKEI">#REF!</definedName>
    <definedName name="V7ATESAKI" localSheetId="7">[3]MKI見積!#REF!</definedName>
    <definedName name="V7ATESAKI" localSheetId="12">[3]MKI見積!#REF!</definedName>
    <definedName name="V7ATESAKI" localSheetId="11">[3]MKI見積!#REF!</definedName>
    <definedName name="V7ATESAKI">[3]MKI見積!#REF!</definedName>
    <definedName name="V7GOKEI" localSheetId="7">#REF!</definedName>
    <definedName name="V7GOKEI" localSheetId="12">#REF!</definedName>
    <definedName name="V7GOKEI" localSheetId="11">#REF!</definedName>
    <definedName name="V7GOKEI">#REF!</definedName>
    <definedName name="V8ATESAKI" localSheetId="7">[3]MKI見積!#REF!</definedName>
    <definedName name="V8ATESAKI" localSheetId="12">[3]MKI見積!#REF!</definedName>
    <definedName name="V8ATESAKI" localSheetId="11">[3]MKI見積!#REF!</definedName>
    <definedName name="V8ATESAKI">[3]MKI見積!#REF!</definedName>
    <definedName name="V8GOKEI" localSheetId="7">#REF!</definedName>
    <definedName name="V8GOKEI" localSheetId="12">#REF!</definedName>
    <definedName name="V8GOKEI" localSheetId="11">#REF!</definedName>
    <definedName name="V8GOKEI">#REF!</definedName>
    <definedName name="WW" localSheetId="7" hidden="1">#REF!</definedName>
    <definedName name="WW" localSheetId="12" hidden="1">#REF!</definedName>
    <definedName name="WW" localSheetId="11" hidden="1">#REF!</definedName>
    <definedName name="WW" hidden="1">#REF!</definedName>
    <definedName name="x" localSheetId="7" hidden="1">#REF!</definedName>
    <definedName name="x" localSheetId="12" hidden="1">#REF!</definedName>
    <definedName name="x" localSheetId="11" hidden="1">#REF!</definedName>
    <definedName name="x" hidden="1">#REF!</definedName>
    <definedName name="ｙ" localSheetId="7" hidden="1">#REF!</definedName>
    <definedName name="ｙ" localSheetId="12" hidden="1">#REF!</definedName>
    <definedName name="ｙ" localSheetId="11" hidden="1">#REF!</definedName>
    <definedName name="ｙ" hidden="1">#REF!</definedName>
    <definedName name="ｚ" localSheetId="7" hidden="1">#REF!</definedName>
    <definedName name="ｚ" localSheetId="12" hidden="1">#REF!</definedName>
    <definedName name="ｚ" localSheetId="11" hidden="1">#REF!</definedName>
    <definedName name="ｚ" hidden="1">#REF!</definedName>
    <definedName name="ZOKU" localSheetId="7">#REF!</definedName>
    <definedName name="ZOKU" localSheetId="12">#REF!</definedName>
    <definedName name="ZOKU" localSheetId="11">#REF!</definedName>
    <definedName name="ZOKU">#REF!</definedName>
    <definedName name="ZZZ" localSheetId="7" hidden="1">#REF!</definedName>
    <definedName name="ZZZ" localSheetId="12" hidden="1">#REF!</definedName>
    <definedName name="ZZZ" localSheetId="11" hidden="1">#REF!</definedName>
    <definedName name="ZZZ" hidden="1">#REF!</definedName>
    <definedName name="あ" localSheetId="7">#REF!</definedName>
    <definedName name="あ" localSheetId="12">#REF!</definedName>
    <definedName name="あ" localSheetId="11">#REF!</definedName>
    <definedName name="あ">#REF!</definedName>
    <definedName name="あ１" localSheetId="7">#REF!</definedName>
    <definedName name="あ１" localSheetId="12">#REF!</definedName>
    <definedName name="あ１" localSheetId="11">#REF!</definedName>
    <definedName name="あ１">#REF!</definedName>
    <definedName name="ああ" localSheetId="7" hidden="1">#REF!</definedName>
    <definedName name="ああ" localSheetId="12" hidden="1">#REF!</definedName>
    <definedName name="ああ" localSheetId="11" hidden="1">#REF!</definedName>
    <definedName name="ああ" hidden="1">#REF!</definedName>
    <definedName name="あああ" localSheetId="7" hidden="1">#REF!</definedName>
    <definedName name="あああ" localSheetId="12" hidden="1">#REF!</definedName>
    <definedName name="あああ" localSheetId="11" hidden="1">#REF!</definedName>
    <definedName name="あああ" hidden="1">#REF!</definedName>
    <definedName name="い" localSheetId="7">#REF!</definedName>
    <definedName name="い" localSheetId="12">#REF!</definedName>
    <definedName name="い" localSheetId="11">#REF!</definedName>
    <definedName name="い">#REF!</definedName>
    <definedName name="う">[8]SSA構成図!$A$1:$L$29</definedName>
    <definedName name="え" localSheetId="7">#REF!</definedName>
    <definedName name="え" localSheetId="12">#REF!</definedName>
    <definedName name="え" localSheetId="11">#REF!</definedName>
    <definedName name="え">#REF!</definedName>
    <definedName name="ええ" localSheetId="10" hidden="1">{"'変更後'!$B$6:$N$12"}</definedName>
    <definedName name="ええ" localSheetId="12" hidden="1">{"'変更後'!$B$6:$N$12"}</definedName>
    <definedName name="ええ" localSheetId="11" hidden="1">{"'変更後'!$B$6:$N$12"}</definedName>
    <definedName name="ええ" localSheetId="9" hidden="1">{"'変更後'!$B$6:$N$12"}</definedName>
    <definedName name="ええ" hidden="1">{"'変更後'!$B$6:$N$12"}</definedName>
    <definedName name="ｴﾗｰﾒﾝﾊﾞｰ" localSheetId="7">#REF!</definedName>
    <definedName name="ｴﾗｰﾒﾝﾊﾞｰ" localSheetId="12">#REF!</definedName>
    <definedName name="ｴﾗｰﾒﾝﾊﾞｰ" localSheetId="11">#REF!</definedName>
    <definedName name="ｴﾗｰﾒﾝﾊﾞｰ">#REF!</definedName>
    <definedName name="コスト積上中間表">[12]コスト積上中間表!$L$5:$AK$9</definedName>
    <definedName name="サービス">'[9]選択肢(個別)'!$C$2:$C$36</definedName>
    <definedName name="サービス番号">'[13]サービス分類 (最新)'!$A$4:$A$53</definedName>
    <definedName name="てｓｔ" localSheetId="10" hidden="1">{"'変更後'!$B$6:$N$12"}</definedName>
    <definedName name="てｓｔ" localSheetId="12" hidden="1">{"'変更後'!$B$6:$N$12"}</definedName>
    <definedName name="てｓｔ" localSheetId="11" hidden="1">{"'変更後'!$B$6:$N$12"}</definedName>
    <definedName name="てｓｔ" localSheetId="9" hidden="1">{"'変更後'!$B$6:$N$12"}</definedName>
    <definedName name="てｓｔ" hidden="1">{"'変更後'!$B$6:$N$12"}</definedName>
    <definedName name="プレーヤー区分" localSheetId="7" hidden="1">#REF!</definedName>
    <definedName name="プレーヤー区分" localSheetId="12" hidden="1">#REF!</definedName>
    <definedName name="プレーヤー区分" localSheetId="11" hidden="1">#REF!</definedName>
    <definedName name="プレーヤー区分" hidden="1">#REF!</definedName>
    <definedName name="ライセンス種別">[4]OS!$A$1:$B$10</definedName>
    <definedName name="ワークシート" localSheetId="7">#REF!</definedName>
    <definedName name="ワークシート" localSheetId="12">#REF!</definedName>
    <definedName name="ワークシート" localSheetId="11">#REF!</definedName>
    <definedName name="ワークシート">#REF!</definedName>
    <definedName name="んｆｆ" localSheetId="7">[2]!んｆｆ</definedName>
    <definedName name="んｆｆ" localSheetId="12">[2]!んｆｆ</definedName>
    <definedName name="んｆｆ">[2]!んｆｆ</definedName>
    <definedName name="安藤" localSheetId="7" hidden="1">#REF!</definedName>
    <definedName name="安藤" localSheetId="12" hidden="1">#REF!</definedName>
    <definedName name="安藤" localSheetId="11" hidden="1">#REF!</definedName>
    <definedName name="安藤" hidden="1">#REF!</definedName>
    <definedName name="移動1" localSheetId="7">[2]!移動1</definedName>
    <definedName name="移動1" localSheetId="12">[2]!移動1</definedName>
    <definedName name="移動1">[2]!移動1</definedName>
    <definedName name="移動2" localSheetId="7">[2]!移動2</definedName>
    <definedName name="移動2" localSheetId="12">[2]!移動2</definedName>
    <definedName name="移動2">[2]!移動2</definedName>
    <definedName name="移動A" localSheetId="7">[2]!移動A</definedName>
    <definedName name="移動A" localSheetId="12">[2]!移動A</definedName>
    <definedName name="移動A">[2]!移動A</definedName>
    <definedName name="移動B" localSheetId="7">[2]!移動B</definedName>
    <definedName name="移動B" localSheetId="12">[2]!移動B</definedName>
    <definedName name="移動B">[2]!移動B</definedName>
    <definedName name="移動D" localSheetId="7">[2]!移動D</definedName>
    <definedName name="移動D" localSheetId="12">[2]!移動D</definedName>
    <definedName name="移動D">[2]!移動D</definedName>
    <definedName name="一まとめ" localSheetId="7">[14]!一まとめ</definedName>
    <definedName name="一まとめ" localSheetId="12">[14]!一まとめ</definedName>
    <definedName name="一まとめ">[14]!一まとめ</definedName>
    <definedName name="解除" localSheetId="7">[2]!解除</definedName>
    <definedName name="解除" localSheetId="12">[2]!解除</definedName>
    <definedName name="解除">[2]!解除</definedName>
    <definedName name="回収単位">[12]リストマスタ!$A$1:$A$6</definedName>
    <definedName name="改ページ" localSheetId="7" hidden="1">#REF!</definedName>
    <definedName name="改ページ" localSheetId="12" hidden="1">#REF!</definedName>
    <definedName name="改ページ" localSheetId="11" hidden="1">#REF!</definedName>
    <definedName name="改ページ" hidden="1">#REF!</definedName>
    <definedName name="開発1" localSheetId="7">[2]!開発1</definedName>
    <definedName name="開発1" localSheetId="12">[2]!開発1</definedName>
    <definedName name="開発1">[2]!開発1</definedName>
    <definedName name="管理サーバ_リージョン1_AWS利用料">'[4]EC+管理サーバ'!$F$21</definedName>
    <definedName name="管理サーバ_リージョン2_AWS利用料">'[4]EC+管理サーバ'!$F$29</definedName>
    <definedName name="管理サーバ_リージョン3_AWS利用料">'[4]EC+管理サーバ'!$F$37</definedName>
    <definedName name="管理サーバ_リージョンリスト">'[4]EC+管理サーバ'!$B$3:$B$12</definedName>
    <definedName name="関連表" localSheetId="7" hidden="1">#REF!</definedName>
    <definedName name="関連表" localSheetId="12" hidden="1">#REF!</definedName>
    <definedName name="関連表" localSheetId="11" hidden="1">#REF!</definedName>
    <definedName name="関連表" hidden="1">#REF!</definedName>
    <definedName name="機器">[12]森本専用!$B$2</definedName>
    <definedName name="業務CD">[9]ｼｽﾃﾑ管理台帳!$A$5:$A$219</definedName>
    <definedName name="業務分類">'[9]選択肢(個別)'!$E$2:$E$35</definedName>
    <definedName name="系統">'[9]選択肢(個別)'!$A$2:$A$5</definedName>
    <definedName name="購買分類">[12]リストマスタ!$E$1:$E$36</definedName>
    <definedName name="作成日" localSheetId="7">[15]排他制御!#REF!</definedName>
    <definedName name="作成日" localSheetId="12">[15]排他制御!#REF!</definedName>
    <definedName name="作成日" localSheetId="11">[15]排他制御!#REF!</definedName>
    <definedName name="作成日">[15]排他制御!#REF!</definedName>
    <definedName name="参考出力イメージ" localSheetId="7" hidden="1">#REF!</definedName>
    <definedName name="参考出力イメージ" localSheetId="12" hidden="1">#REF!</definedName>
    <definedName name="参考出力イメージ" localSheetId="11" hidden="1">#REF!</definedName>
    <definedName name="参考出力イメージ" hidden="1">#REF!</definedName>
    <definedName name="使用可能データ型" localSheetId="7">#REF!</definedName>
    <definedName name="使用可能データ型" localSheetId="12">#REF!</definedName>
    <definedName name="使用可能データ型" localSheetId="11">#REF!</definedName>
    <definedName name="使用可能データ型">#REF!</definedName>
    <definedName name="住所区分" localSheetId="7" hidden="1">#REF!</definedName>
    <definedName name="住所区分" localSheetId="12" hidden="1">#REF!</definedName>
    <definedName name="住所区分" localSheetId="11" hidden="1">#REF!</definedName>
    <definedName name="住所区分" hidden="1">#REF!</definedName>
    <definedName name="初期化1" localSheetId="7">[2]!初期化1</definedName>
    <definedName name="初期化1" localSheetId="12">[2]!初期化1</definedName>
    <definedName name="初期化1">[2]!初期化1</definedName>
    <definedName name="製品情報マスタ">[12]製品情報!$B$2:$L$476</definedName>
    <definedName name="製品名">[16]製品情報!$B$2:$B$641</definedName>
    <definedName name="設定" localSheetId="7">[2]!設定</definedName>
    <definedName name="設定" localSheetId="12">[2]!設定</definedName>
    <definedName name="設定">[2]!設定</definedName>
    <definedName name="束原" localSheetId="7" hidden="1">#REF!</definedName>
    <definedName name="束原" localSheetId="12" hidden="1">#REF!</definedName>
    <definedName name="束原" localSheetId="11" hidden="1">#REF!</definedName>
    <definedName name="束原" hidden="1">#REF!</definedName>
    <definedName name="注意1" localSheetId="7">[2]!注意1</definedName>
    <definedName name="注意1" localSheetId="12">[2]!注意1</definedName>
    <definedName name="注意1">[2]!注意1</definedName>
    <definedName name="訂正1" localSheetId="7">[2]!訂正1</definedName>
    <definedName name="訂正1" localSheetId="12">[2]!訂正1</definedName>
    <definedName name="訂正1">[2]!訂正1</definedName>
    <definedName name="日別計画シートをクリアする" localSheetId="7">[17]!日別計画シｰトをクリアする</definedName>
    <definedName name="日別計画シートをクリアする" localSheetId="12">[17]!日別計画シｰトをクリアする</definedName>
    <definedName name="日別計画シートをクリアする">[17]!日別計画シｰトをクリアする</definedName>
    <definedName name="範囲1" localSheetId="7">[2]!範囲1</definedName>
    <definedName name="範囲1" localSheetId="12">[2]!範囲1</definedName>
    <definedName name="範囲1">[2]!範囲1</definedName>
    <definedName name="番号">'[18]サービス分類 (最新)'!$A$4:$A$53</definedName>
    <definedName name="費目">[12]リストマスタ!$A$8:$A$11</definedName>
    <definedName name="表1" localSheetId="7" hidden="1">#REF!</definedName>
    <definedName name="表1" localSheetId="12" hidden="1">#REF!</definedName>
    <definedName name="表1" localSheetId="11" hidden="1">#REF!</definedName>
    <definedName name="表1" hidden="1">#REF!</definedName>
    <definedName name="表示1" localSheetId="7">[2]!表示1</definedName>
    <definedName name="表示1" localSheetId="12">[2]!表示1</definedName>
    <definedName name="表示1">[2]!表示1</definedName>
    <definedName name="分科会">[12]リストマスタ!$A$13:$A$17</definedName>
    <definedName name="保護" localSheetId="7">[2]!保護</definedName>
    <definedName name="保護" localSheetId="12">[2]!保護</definedName>
    <definedName name="保護">[2]!保護</definedName>
    <definedName name="保守">[12]森本専用!$B$3</definedName>
    <definedName name="優先度">[12]リストマスタ!$D$1:$D$6</definedName>
  </definedNames>
  <calcPr calcId="162913"/>
  <pivotCaches>
    <pivotCache cacheId="0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0" i="19" l="1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R8" i="19"/>
  <c r="P8" i="19"/>
  <c r="S11" i="34"/>
  <c r="R11" i="34"/>
  <c r="M11" i="34"/>
  <c r="L11" i="34"/>
  <c r="G11" i="34"/>
  <c r="F11" i="34"/>
  <c r="S30" i="19" l="1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4" i="19"/>
  <c r="S13" i="19"/>
  <c r="S12" i="19"/>
  <c r="S11" i="19"/>
  <c r="S15" i="19"/>
  <c r="S10" i="19"/>
  <c r="S9" i="19"/>
  <c r="S8" i="19"/>
  <c r="T11" i="34"/>
  <c r="I11" i="34" l="1"/>
  <c r="H11" i="34"/>
  <c r="D6" i="34" l="1"/>
  <c r="Q30" i="19" l="1"/>
  <c r="Q29" i="19"/>
  <c r="Q28" i="19"/>
  <c r="Q27" i="19"/>
  <c r="Q26" i="19"/>
  <c r="Q25" i="19"/>
  <c r="D5" i="34" s="1"/>
  <c r="Q24" i="19"/>
  <c r="D4" i="34" s="1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K11" i="34" l="1"/>
  <c r="J11" i="34" s="1"/>
  <c r="E5" i="34" l="1"/>
  <c r="E4" i="34"/>
  <c r="E6" i="34"/>
  <c r="N11" i="34"/>
  <c r="C4" i="34"/>
  <c r="C6" i="34"/>
  <c r="O11" i="34" l="1"/>
  <c r="Q11" i="34"/>
  <c r="P11" i="34" s="1"/>
  <c r="B11" i="34"/>
  <c r="C11" i="34"/>
  <c r="C5" i="34"/>
  <c r="E11" i="34" s="1"/>
  <c r="D11" i="34" s="1"/>
  <c r="D30" i="23"/>
  <c r="K30" i="19" l="1"/>
  <c r="J30" i="19"/>
  <c r="K29" i="19"/>
  <c r="J29" i="19"/>
  <c r="K28" i="19"/>
  <c r="J28" i="19"/>
  <c r="K27" i="19"/>
  <c r="J27" i="19"/>
  <c r="K26" i="19"/>
  <c r="J26" i="19"/>
  <c r="K25" i="19"/>
  <c r="J25" i="19"/>
  <c r="K24" i="19"/>
  <c r="J24" i="19"/>
  <c r="K23" i="19"/>
  <c r="J23" i="19"/>
  <c r="K22" i="19"/>
  <c r="J2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K13" i="19"/>
  <c r="J13" i="19"/>
  <c r="K12" i="19"/>
  <c r="J12" i="19"/>
  <c r="K11" i="19"/>
  <c r="J11" i="19"/>
  <c r="K10" i="19"/>
  <c r="J10" i="19"/>
  <c r="K9" i="19"/>
  <c r="J9" i="19"/>
  <c r="K8" i="19"/>
  <c r="J8" i="19"/>
  <c r="D29" i="23" l="1"/>
  <c r="H13" i="30"/>
  <c r="G13" i="30"/>
  <c r="F13" i="30"/>
  <c r="E13" i="30"/>
  <c r="H10" i="30"/>
  <c r="G10" i="30"/>
  <c r="F10" i="30"/>
  <c r="E10" i="30"/>
  <c r="V224" i="29"/>
  <c r="U224" i="29"/>
  <c r="T224" i="29"/>
  <c r="S224" i="29"/>
  <c r="R224" i="29"/>
  <c r="Q224" i="29"/>
  <c r="P224" i="29"/>
  <c r="O224" i="29"/>
  <c r="N224" i="29"/>
  <c r="M224" i="29"/>
  <c r="V223" i="29"/>
  <c r="U223" i="29"/>
  <c r="T223" i="29"/>
  <c r="S223" i="29"/>
  <c r="R223" i="29"/>
  <c r="Q223" i="29"/>
  <c r="P223" i="29"/>
  <c r="O223" i="29"/>
  <c r="N223" i="29"/>
  <c r="M223" i="29"/>
  <c r="V222" i="29"/>
  <c r="U222" i="29"/>
  <c r="T222" i="29"/>
  <c r="S222" i="29"/>
  <c r="R222" i="29"/>
  <c r="Q222" i="29"/>
  <c r="P222" i="29"/>
  <c r="O222" i="29"/>
  <c r="N222" i="29"/>
  <c r="M222" i="29"/>
  <c r="V221" i="29"/>
  <c r="U221" i="29"/>
  <c r="T221" i="29"/>
  <c r="S221" i="29"/>
  <c r="R221" i="29"/>
  <c r="Q221" i="29"/>
  <c r="P221" i="29"/>
  <c r="O221" i="29"/>
  <c r="N221" i="29"/>
  <c r="M221" i="29"/>
  <c r="V220" i="29"/>
  <c r="U220" i="29"/>
  <c r="T220" i="29"/>
  <c r="S220" i="29"/>
  <c r="R220" i="29"/>
  <c r="Q220" i="29"/>
  <c r="P220" i="29"/>
  <c r="O220" i="29"/>
  <c r="N220" i="29"/>
  <c r="M220" i="29"/>
  <c r="V219" i="29"/>
  <c r="U219" i="29"/>
  <c r="T219" i="29"/>
  <c r="S219" i="29"/>
  <c r="R219" i="29"/>
  <c r="Q219" i="29"/>
  <c r="P219" i="29"/>
  <c r="O219" i="29"/>
  <c r="N219" i="29"/>
  <c r="M219" i="29"/>
  <c r="V218" i="29"/>
  <c r="U218" i="29"/>
  <c r="T218" i="29"/>
  <c r="S218" i="29"/>
  <c r="R218" i="29"/>
  <c r="Q218" i="29"/>
  <c r="P218" i="29"/>
  <c r="O218" i="29"/>
  <c r="N218" i="29"/>
  <c r="M218" i="29"/>
  <c r="V217" i="29"/>
  <c r="U217" i="29"/>
  <c r="T217" i="29"/>
  <c r="S217" i="29"/>
  <c r="R217" i="29"/>
  <c r="Q217" i="29"/>
  <c r="P217" i="29"/>
  <c r="O217" i="29"/>
  <c r="N217" i="29"/>
  <c r="M217" i="29"/>
  <c r="V216" i="29"/>
  <c r="U216" i="29"/>
  <c r="T216" i="29"/>
  <c r="S216" i="29"/>
  <c r="R216" i="29"/>
  <c r="Q216" i="29"/>
  <c r="P216" i="29"/>
  <c r="O216" i="29"/>
  <c r="N216" i="29"/>
  <c r="M216" i="29"/>
  <c r="V215" i="29"/>
  <c r="U215" i="29"/>
  <c r="T215" i="29"/>
  <c r="S215" i="29"/>
  <c r="R215" i="29"/>
  <c r="Q215" i="29"/>
  <c r="P215" i="29"/>
  <c r="O215" i="29"/>
  <c r="N215" i="29"/>
  <c r="M215" i="29"/>
  <c r="V214" i="29"/>
  <c r="U214" i="29"/>
  <c r="T214" i="29"/>
  <c r="S214" i="29"/>
  <c r="R214" i="29"/>
  <c r="Q214" i="29"/>
  <c r="P214" i="29"/>
  <c r="O214" i="29"/>
  <c r="N214" i="29"/>
  <c r="M214" i="29"/>
  <c r="V213" i="29"/>
  <c r="U213" i="29"/>
  <c r="T213" i="29"/>
  <c r="S213" i="29"/>
  <c r="R213" i="29"/>
  <c r="Q213" i="29"/>
  <c r="P213" i="29"/>
  <c r="O213" i="29"/>
  <c r="N213" i="29"/>
  <c r="M213" i="29"/>
  <c r="V212" i="29"/>
  <c r="U212" i="29"/>
  <c r="T212" i="29"/>
  <c r="S212" i="29"/>
  <c r="R212" i="29"/>
  <c r="Q212" i="29"/>
  <c r="P212" i="29"/>
  <c r="O212" i="29"/>
  <c r="N212" i="29"/>
  <c r="M212" i="29"/>
  <c r="V211" i="29"/>
  <c r="U211" i="29"/>
  <c r="T211" i="29"/>
  <c r="S211" i="29"/>
  <c r="R211" i="29"/>
  <c r="Q211" i="29"/>
  <c r="P211" i="29"/>
  <c r="O211" i="29"/>
  <c r="N211" i="29"/>
  <c r="M211" i="29"/>
  <c r="V210" i="29"/>
  <c r="U210" i="29"/>
  <c r="T210" i="29"/>
  <c r="S210" i="29"/>
  <c r="R210" i="29"/>
  <c r="Q210" i="29"/>
  <c r="P210" i="29"/>
  <c r="O210" i="29"/>
  <c r="N210" i="29"/>
  <c r="M210" i="29"/>
  <c r="V209" i="29"/>
  <c r="U209" i="29"/>
  <c r="T209" i="29"/>
  <c r="S209" i="29"/>
  <c r="R209" i="29"/>
  <c r="Q209" i="29"/>
  <c r="P209" i="29"/>
  <c r="O209" i="29"/>
  <c r="N209" i="29"/>
  <c r="M209" i="29"/>
  <c r="V208" i="29"/>
  <c r="U208" i="29"/>
  <c r="T208" i="29"/>
  <c r="S208" i="29"/>
  <c r="R208" i="29"/>
  <c r="Q208" i="29"/>
  <c r="P208" i="29"/>
  <c r="O208" i="29"/>
  <c r="N208" i="29"/>
  <c r="M208" i="29"/>
  <c r="V207" i="29"/>
  <c r="U207" i="29"/>
  <c r="T207" i="29"/>
  <c r="S207" i="29"/>
  <c r="R207" i="29"/>
  <c r="Q207" i="29"/>
  <c r="P207" i="29"/>
  <c r="O207" i="29"/>
  <c r="N207" i="29"/>
  <c r="M207" i="29"/>
  <c r="V206" i="29"/>
  <c r="U206" i="29"/>
  <c r="T206" i="29"/>
  <c r="S206" i="29"/>
  <c r="R206" i="29"/>
  <c r="Q206" i="29"/>
  <c r="P206" i="29"/>
  <c r="O206" i="29"/>
  <c r="N206" i="29"/>
  <c r="M206" i="29"/>
  <c r="V205" i="29"/>
  <c r="U205" i="29"/>
  <c r="T205" i="29"/>
  <c r="S205" i="29"/>
  <c r="R205" i="29"/>
  <c r="Q205" i="29"/>
  <c r="P205" i="29"/>
  <c r="O205" i="29"/>
  <c r="N205" i="29"/>
  <c r="M205" i="29"/>
  <c r="V204" i="29"/>
  <c r="U204" i="29"/>
  <c r="T204" i="29"/>
  <c r="S204" i="29"/>
  <c r="R204" i="29"/>
  <c r="Q204" i="29"/>
  <c r="P204" i="29"/>
  <c r="O204" i="29"/>
  <c r="N204" i="29"/>
  <c r="M204" i="29"/>
  <c r="V203" i="29"/>
  <c r="U203" i="29"/>
  <c r="T203" i="29"/>
  <c r="S203" i="29"/>
  <c r="R203" i="29"/>
  <c r="Q203" i="29"/>
  <c r="P203" i="29"/>
  <c r="O203" i="29"/>
  <c r="N203" i="29"/>
  <c r="M203" i="29"/>
  <c r="V202" i="29"/>
  <c r="U202" i="29"/>
  <c r="T202" i="29"/>
  <c r="S202" i="29"/>
  <c r="R202" i="29"/>
  <c r="Q202" i="29"/>
  <c r="P202" i="29"/>
  <c r="O202" i="29"/>
  <c r="N202" i="29"/>
  <c r="M202" i="29"/>
  <c r="V201" i="29"/>
  <c r="U201" i="29"/>
  <c r="T201" i="29"/>
  <c r="S201" i="29"/>
  <c r="R201" i="29"/>
  <c r="Q201" i="29"/>
  <c r="P201" i="29"/>
  <c r="O201" i="29"/>
  <c r="N201" i="29"/>
  <c r="M201" i="29"/>
  <c r="V200" i="29"/>
  <c r="U200" i="29"/>
  <c r="T200" i="29"/>
  <c r="S200" i="29"/>
  <c r="R200" i="29"/>
  <c r="Q200" i="29"/>
  <c r="P200" i="29"/>
  <c r="O200" i="29"/>
  <c r="N200" i="29"/>
  <c r="M200" i="29"/>
  <c r="V199" i="29"/>
  <c r="U199" i="29"/>
  <c r="T199" i="29"/>
  <c r="S199" i="29"/>
  <c r="R199" i="29"/>
  <c r="Q199" i="29"/>
  <c r="P199" i="29"/>
  <c r="O199" i="29"/>
  <c r="N199" i="29"/>
  <c r="M199" i="29"/>
  <c r="V198" i="29"/>
  <c r="U198" i="29"/>
  <c r="T198" i="29"/>
  <c r="S198" i="29"/>
  <c r="R198" i="29"/>
  <c r="Q198" i="29"/>
  <c r="P198" i="29"/>
  <c r="O198" i="29"/>
  <c r="N198" i="29"/>
  <c r="M198" i="29"/>
  <c r="V197" i="29"/>
  <c r="U197" i="29"/>
  <c r="T197" i="29"/>
  <c r="S197" i="29"/>
  <c r="R197" i="29"/>
  <c r="Q197" i="29"/>
  <c r="P197" i="29"/>
  <c r="O197" i="29"/>
  <c r="N197" i="29"/>
  <c r="M197" i="29"/>
  <c r="V196" i="29"/>
  <c r="U196" i="29"/>
  <c r="T196" i="29"/>
  <c r="S196" i="29"/>
  <c r="R196" i="29"/>
  <c r="Q196" i="29"/>
  <c r="P196" i="29"/>
  <c r="O196" i="29"/>
  <c r="N196" i="29"/>
  <c r="M196" i="29"/>
  <c r="V195" i="29"/>
  <c r="U195" i="29"/>
  <c r="T195" i="29"/>
  <c r="S195" i="29"/>
  <c r="R195" i="29"/>
  <c r="Q195" i="29"/>
  <c r="P195" i="29"/>
  <c r="O195" i="29"/>
  <c r="N195" i="29"/>
  <c r="M195" i="29"/>
  <c r="V194" i="29"/>
  <c r="U194" i="29"/>
  <c r="T194" i="29"/>
  <c r="S194" i="29"/>
  <c r="R194" i="29"/>
  <c r="Q194" i="29"/>
  <c r="P194" i="29"/>
  <c r="O194" i="29"/>
  <c r="N194" i="29"/>
  <c r="M194" i="29"/>
  <c r="V193" i="29"/>
  <c r="U193" i="29"/>
  <c r="T193" i="29"/>
  <c r="S193" i="29"/>
  <c r="R193" i="29"/>
  <c r="Q193" i="29"/>
  <c r="P193" i="29"/>
  <c r="O193" i="29"/>
  <c r="N193" i="29"/>
  <c r="M193" i="29"/>
  <c r="V192" i="29"/>
  <c r="U192" i="29"/>
  <c r="T192" i="29"/>
  <c r="S192" i="29"/>
  <c r="R192" i="29"/>
  <c r="Q192" i="29"/>
  <c r="P192" i="29"/>
  <c r="O192" i="29"/>
  <c r="N192" i="29"/>
  <c r="M192" i="29"/>
  <c r="V191" i="29"/>
  <c r="U191" i="29"/>
  <c r="T191" i="29"/>
  <c r="S191" i="29"/>
  <c r="R191" i="29"/>
  <c r="Q191" i="29"/>
  <c r="P191" i="29"/>
  <c r="O191" i="29"/>
  <c r="N191" i="29"/>
  <c r="M191" i="29"/>
  <c r="V190" i="29"/>
  <c r="U190" i="29"/>
  <c r="T190" i="29"/>
  <c r="S190" i="29"/>
  <c r="R190" i="29"/>
  <c r="Q190" i="29"/>
  <c r="P190" i="29"/>
  <c r="O190" i="29"/>
  <c r="N190" i="29"/>
  <c r="M190" i="29"/>
  <c r="V189" i="29"/>
  <c r="U189" i="29"/>
  <c r="T189" i="29"/>
  <c r="S189" i="29"/>
  <c r="R189" i="29"/>
  <c r="Q189" i="29"/>
  <c r="P189" i="29"/>
  <c r="O189" i="29"/>
  <c r="N189" i="29"/>
  <c r="M189" i="29"/>
  <c r="V188" i="29"/>
  <c r="U188" i="29"/>
  <c r="T188" i="29"/>
  <c r="S188" i="29"/>
  <c r="R188" i="29"/>
  <c r="Q188" i="29"/>
  <c r="P188" i="29"/>
  <c r="O188" i="29"/>
  <c r="N188" i="29"/>
  <c r="M188" i="29"/>
  <c r="V187" i="29"/>
  <c r="U187" i="29"/>
  <c r="T187" i="29"/>
  <c r="S187" i="29"/>
  <c r="R187" i="29"/>
  <c r="Q187" i="29"/>
  <c r="P187" i="29"/>
  <c r="O187" i="29"/>
  <c r="N187" i="29"/>
  <c r="M187" i="29"/>
  <c r="V186" i="29"/>
  <c r="U186" i="29"/>
  <c r="T186" i="29"/>
  <c r="S186" i="29"/>
  <c r="R186" i="29"/>
  <c r="Q186" i="29"/>
  <c r="P186" i="29"/>
  <c r="O186" i="29"/>
  <c r="N186" i="29"/>
  <c r="M186" i="29"/>
  <c r="V185" i="29"/>
  <c r="U185" i="29"/>
  <c r="T185" i="29"/>
  <c r="S185" i="29"/>
  <c r="R185" i="29"/>
  <c r="Q185" i="29"/>
  <c r="P185" i="29"/>
  <c r="O185" i="29"/>
  <c r="N185" i="29"/>
  <c r="M185" i="29"/>
  <c r="V184" i="29"/>
  <c r="U184" i="29"/>
  <c r="T184" i="29"/>
  <c r="S184" i="29"/>
  <c r="R184" i="29"/>
  <c r="Q184" i="29"/>
  <c r="P184" i="29"/>
  <c r="O184" i="29"/>
  <c r="N184" i="29"/>
  <c r="M184" i="29"/>
  <c r="V183" i="29"/>
  <c r="U183" i="29"/>
  <c r="T183" i="29"/>
  <c r="S183" i="29"/>
  <c r="R183" i="29"/>
  <c r="Q183" i="29"/>
  <c r="P183" i="29"/>
  <c r="O183" i="29"/>
  <c r="N183" i="29"/>
  <c r="M183" i="29"/>
  <c r="V182" i="29"/>
  <c r="U182" i="29"/>
  <c r="T182" i="29"/>
  <c r="S182" i="29"/>
  <c r="R182" i="29"/>
  <c r="Q182" i="29"/>
  <c r="P182" i="29"/>
  <c r="O182" i="29"/>
  <c r="N182" i="29"/>
  <c r="M182" i="29"/>
  <c r="V181" i="29"/>
  <c r="U181" i="29"/>
  <c r="T181" i="29"/>
  <c r="S181" i="29"/>
  <c r="R181" i="29"/>
  <c r="Q181" i="29"/>
  <c r="P181" i="29"/>
  <c r="O181" i="29"/>
  <c r="N181" i="29"/>
  <c r="M181" i="29"/>
  <c r="V180" i="29"/>
  <c r="U180" i="29"/>
  <c r="T180" i="29"/>
  <c r="S180" i="29"/>
  <c r="R180" i="29"/>
  <c r="Q180" i="29"/>
  <c r="P180" i="29"/>
  <c r="O180" i="29"/>
  <c r="N180" i="29"/>
  <c r="M180" i="29"/>
  <c r="V179" i="29"/>
  <c r="U179" i="29"/>
  <c r="T179" i="29"/>
  <c r="S179" i="29"/>
  <c r="R179" i="29"/>
  <c r="Q179" i="29"/>
  <c r="P179" i="29"/>
  <c r="O179" i="29"/>
  <c r="N179" i="29"/>
  <c r="M179" i="29"/>
  <c r="V178" i="29"/>
  <c r="U178" i="29"/>
  <c r="T178" i="29"/>
  <c r="S178" i="29"/>
  <c r="R178" i="29"/>
  <c r="Q178" i="29"/>
  <c r="P178" i="29"/>
  <c r="O178" i="29"/>
  <c r="N178" i="29"/>
  <c r="M178" i="29"/>
  <c r="V177" i="29"/>
  <c r="U177" i="29"/>
  <c r="T177" i="29"/>
  <c r="S177" i="29"/>
  <c r="R177" i="29"/>
  <c r="Q177" i="29"/>
  <c r="P177" i="29"/>
  <c r="O177" i="29"/>
  <c r="N177" i="29"/>
  <c r="M177" i="29"/>
  <c r="V176" i="29"/>
  <c r="U176" i="29"/>
  <c r="T176" i="29"/>
  <c r="S176" i="29"/>
  <c r="R176" i="29"/>
  <c r="Q176" i="29"/>
  <c r="P176" i="29"/>
  <c r="O176" i="29"/>
  <c r="N176" i="29"/>
  <c r="M176" i="29"/>
  <c r="V175" i="29"/>
  <c r="U175" i="29"/>
  <c r="T175" i="29"/>
  <c r="S175" i="29"/>
  <c r="R175" i="29"/>
  <c r="Q175" i="29"/>
  <c r="P175" i="29"/>
  <c r="O175" i="29"/>
  <c r="N175" i="29"/>
  <c r="M175" i="29"/>
  <c r="V174" i="29"/>
  <c r="U174" i="29"/>
  <c r="T174" i="29"/>
  <c r="S174" i="29"/>
  <c r="R174" i="29"/>
  <c r="Q174" i="29"/>
  <c r="P174" i="29"/>
  <c r="O174" i="29"/>
  <c r="N174" i="29"/>
  <c r="M174" i="29"/>
  <c r="V173" i="29"/>
  <c r="U173" i="29"/>
  <c r="T173" i="29"/>
  <c r="S173" i="29"/>
  <c r="R173" i="29"/>
  <c r="Q173" i="29"/>
  <c r="P173" i="29"/>
  <c r="O173" i="29"/>
  <c r="N173" i="29"/>
  <c r="M173" i="29"/>
  <c r="V172" i="29"/>
  <c r="U172" i="29"/>
  <c r="T172" i="29"/>
  <c r="S172" i="29"/>
  <c r="R172" i="29"/>
  <c r="Q172" i="29"/>
  <c r="P172" i="29"/>
  <c r="O172" i="29"/>
  <c r="N172" i="29"/>
  <c r="M172" i="29"/>
  <c r="V171" i="29"/>
  <c r="U171" i="29"/>
  <c r="T171" i="29"/>
  <c r="S171" i="29"/>
  <c r="R171" i="29"/>
  <c r="Q171" i="29"/>
  <c r="P171" i="29"/>
  <c r="O171" i="29"/>
  <c r="N171" i="29"/>
  <c r="M171" i="29"/>
  <c r="V170" i="29"/>
  <c r="U170" i="29"/>
  <c r="T170" i="29"/>
  <c r="S170" i="29"/>
  <c r="R170" i="29"/>
  <c r="Q170" i="29"/>
  <c r="P170" i="29"/>
  <c r="O170" i="29"/>
  <c r="N170" i="29"/>
  <c r="M170" i="29"/>
  <c r="V169" i="29"/>
  <c r="U169" i="29"/>
  <c r="T169" i="29"/>
  <c r="S169" i="29"/>
  <c r="R169" i="29"/>
  <c r="Q169" i="29"/>
  <c r="P169" i="29"/>
  <c r="O169" i="29"/>
  <c r="N169" i="29"/>
  <c r="M169" i="29"/>
  <c r="V168" i="29"/>
  <c r="U168" i="29"/>
  <c r="T168" i="29"/>
  <c r="S168" i="29"/>
  <c r="R168" i="29"/>
  <c r="Q168" i="29"/>
  <c r="P168" i="29"/>
  <c r="O168" i="29"/>
  <c r="N168" i="29"/>
  <c r="M168" i="29"/>
  <c r="V167" i="29"/>
  <c r="U167" i="29"/>
  <c r="T167" i="29"/>
  <c r="S167" i="29"/>
  <c r="R167" i="29"/>
  <c r="Q167" i="29"/>
  <c r="P167" i="29"/>
  <c r="O167" i="29"/>
  <c r="N167" i="29"/>
  <c r="M167" i="29"/>
  <c r="V166" i="29"/>
  <c r="U166" i="29"/>
  <c r="T166" i="29"/>
  <c r="S166" i="29"/>
  <c r="R166" i="29"/>
  <c r="Q166" i="29"/>
  <c r="P166" i="29"/>
  <c r="O166" i="29"/>
  <c r="N166" i="29"/>
  <c r="M166" i="29"/>
  <c r="V165" i="29"/>
  <c r="U165" i="29"/>
  <c r="T165" i="29"/>
  <c r="S165" i="29"/>
  <c r="R165" i="29"/>
  <c r="Q165" i="29"/>
  <c r="P165" i="29"/>
  <c r="O165" i="29"/>
  <c r="N165" i="29"/>
  <c r="M165" i="29"/>
  <c r="V164" i="29"/>
  <c r="U164" i="29"/>
  <c r="T164" i="29"/>
  <c r="S164" i="29"/>
  <c r="R164" i="29"/>
  <c r="Q164" i="29"/>
  <c r="P164" i="29"/>
  <c r="O164" i="29"/>
  <c r="N164" i="29"/>
  <c r="M164" i="29"/>
  <c r="V163" i="29"/>
  <c r="U163" i="29"/>
  <c r="T163" i="29"/>
  <c r="S163" i="29"/>
  <c r="R163" i="29"/>
  <c r="Q163" i="29"/>
  <c r="P163" i="29"/>
  <c r="O163" i="29"/>
  <c r="N163" i="29"/>
  <c r="M163" i="29"/>
  <c r="V162" i="29"/>
  <c r="U162" i="29"/>
  <c r="T162" i="29"/>
  <c r="S162" i="29"/>
  <c r="R162" i="29"/>
  <c r="Q162" i="29"/>
  <c r="P162" i="29"/>
  <c r="O162" i="29"/>
  <c r="N162" i="29"/>
  <c r="M162" i="29"/>
  <c r="V161" i="29"/>
  <c r="U161" i="29"/>
  <c r="T161" i="29"/>
  <c r="S161" i="29"/>
  <c r="R161" i="29"/>
  <c r="Q161" i="29"/>
  <c r="P161" i="29"/>
  <c r="O161" i="29"/>
  <c r="N161" i="29"/>
  <c r="M161" i="29"/>
  <c r="V160" i="29"/>
  <c r="U160" i="29"/>
  <c r="T160" i="29"/>
  <c r="S160" i="29"/>
  <c r="R160" i="29"/>
  <c r="Q160" i="29"/>
  <c r="P160" i="29"/>
  <c r="O160" i="29"/>
  <c r="N160" i="29"/>
  <c r="M160" i="29"/>
  <c r="V159" i="29"/>
  <c r="U159" i="29"/>
  <c r="T159" i="29"/>
  <c r="S159" i="29"/>
  <c r="R159" i="29"/>
  <c r="Q159" i="29"/>
  <c r="P159" i="29"/>
  <c r="O159" i="29"/>
  <c r="N159" i="29"/>
  <c r="M159" i="29"/>
  <c r="V158" i="29"/>
  <c r="U158" i="29"/>
  <c r="T158" i="29"/>
  <c r="S158" i="29"/>
  <c r="R158" i="29"/>
  <c r="Q158" i="29"/>
  <c r="P158" i="29"/>
  <c r="O158" i="29"/>
  <c r="N158" i="29"/>
  <c r="M158" i="29"/>
  <c r="V157" i="29"/>
  <c r="U157" i="29"/>
  <c r="T157" i="29"/>
  <c r="S157" i="29"/>
  <c r="R157" i="29"/>
  <c r="Q157" i="29"/>
  <c r="P157" i="29"/>
  <c r="O157" i="29"/>
  <c r="N157" i="29"/>
  <c r="M157" i="29"/>
  <c r="V156" i="29"/>
  <c r="U156" i="29"/>
  <c r="T156" i="29"/>
  <c r="S156" i="29"/>
  <c r="R156" i="29"/>
  <c r="Q156" i="29"/>
  <c r="P156" i="29"/>
  <c r="O156" i="29"/>
  <c r="N156" i="29"/>
  <c r="M156" i="29"/>
  <c r="V155" i="29"/>
  <c r="U155" i="29"/>
  <c r="T155" i="29"/>
  <c r="S155" i="29"/>
  <c r="R155" i="29"/>
  <c r="Q155" i="29"/>
  <c r="P155" i="29"/>
  <c r="O155" i="29"/>
  <c r="N155" i="29"/>
  <c r="M155" i="29"/>
  <c r="V154" i="29"/>
  <c r="U154" i="29"/>
  <c r="T154" i="29"/>
  <c r="S154" i="29"/>
  <c r="R154" i="29"/>
  <c r="Q154" i="29"/>
  <c r="P154" i="29"/>
  <c r="O154" i="29"/>
  <c r="N154" i="29"/>
  <c r="M154" i="29"/>
  <c r="V153" i="29"/>
  <c r="U153" i="29"/>
  <c r="T153" i="29"/>
  <c r="S153" i="29"/>
  <c r="R153" i="29"/>
  <c r="Q153" i="29"/>
  <c r="P153" i="29"/>
  <c r="O153" i="29"/>
  <c r="N153" i="29"/>
  <c r="M153" i="29"/>
  <c r="V152" i="29"/>
  <c r="U152" i="29"/>
  <c r="T152" i="29"/>
  <c r="S152" i="29"/>
  <c r="R152" i="29"/>
  <c r="Q152" i="29"/>
  <c r="P152" i="29"/>
  <c r="O152" i="29"/>
  <c r="N152" i="29"/>
  <c r="M152" i="29"/>
  <c r="V151" i="29"/>
  <c r="U151" i="29"/>
  <c r="T151" i="29"/>
  <c r="S151" i="29"/>
  <c r="R151" i="29"/>
  <c r="Q151" i="29"/>
  <c r="P151" i="29"/>
  <c r="O151" i="29"/>
  <c r="N151" i="29"/>
  <c r="M151" i="29"/>
  <c r="V150" i="29"/>
  <c r="U150" i="29"/>
  <c r="T150" i="29"/>
  <c r="S150" i="29"/>
  <c r="R150" i="29"/>
  <c r="Q150" i="29"/>
  <c r="P150" i="29"/>
  <c r="O150" i="29"/>
  <c r="N150" i="29"/>
  <c r="M150" i="29"/>
  <c r="V149" i="29"/>
  <c r="U149" i="29"/>
  <c r="T149" i="29"/>
  <c r="S149" i="29"/>
  <c r="R149" i="29"/>
  <c r="Q149" i="29"/>
  <c r="P149" i="29"/>
  <c r="O149" i="29"/>
  <c r="N149" i="29"/>
  <c r="M149" i="29"/>
  <c r="V148" i="29"/>
  <c r="U148" i="29"/>
  <c r="T148" i="29"/>
  <c r="S148" i="29"/>
  <c r="R148" i="29"/>
  <c r="Q148" i="29"/>
  <c r="P148" i="29"/>
  <c r="O148" i="29"/>
  <c r="N148" i="29"/>
  <c r="M148" i="29"/>
  <c r="V147" i="29"/>
  <c r="U147" i="29"/>
  <c r="T147" i="29"/>
  <c r="S147" i="29"/>
  <c r="R147" i="29"/>
  <c r="Q147" i="29"/>
  <c r="P147" i="29"/>
  <c r="O147" i="29"/>
  <c r="N147" i="29"/>
  <c r="M147" i="29"/>
  <c r="V146" i="29"/>
  <c r="U146" i="29"/>
  <c r="T146" i="29"/>
  <c r="S146" i="29"/>
  <c r="R146" i="29"/>
  <c r="Q146" i="29"/>
  <c r="P146" i="29"/>
  <c r="O146" i="29"/>
  <c r="N146" i="29"/>
  <c r="M146" i="29"/>
  <c r="V145" i="29"/>
  <c r="U145" i="29"/>
  <c r="T145" i="29"/>
  <c r="S145" i="29"/>
  <c r="R145" i="29"/>
  <c r="Q145" i="29"/>
  <c r="P145" i="29"/>
  <c r="O145" i="29"/>
  <c r="N145" i="29"/>
  <c r="M145" i="29"/>
  <c r="V144" i="29"/>
  <c r="U144" i="29"/>
  <c r="T144" i="29"/>
  <c r="S144" i="29"/>
  <c r="R144" i="29"/>
  <c r="Q144" i="29"/>
  <c r="P144" i="29"/>
  <c r="O144" i="29"/>
  <c r="N144" i="29"/>
  <c r="M144" i="29"/>
  <c r="V143" i="29"/>
  <c r="U143" i="29"/>
  <c r="T143" i="29"/>
  <c r="S143" i="29"/>
  <c r="R143" i="29"/>
  <c r="Q143" i="29"/>
  <c r="P143" i="29"/>
  <c r="O143" i="29"/>
  <c r="N143" i="29"/>
  <c r="M143" i="29"/>
  <c r="V142" i="29"/>
  <c r="U142" i="29"/>
  <c r="T142" i="29"/>
  <c r="S142" i="29"/>
  <c r="R142" i="29"/>
  <c r="Q142" i="29"/>
  <c r="P142" i="29"/>
  <c r="O142" i="29"/>
  <c r="N142" i="29"/>
  <c r="M142" i="29"/>
  <c r="V141" i="29"/>
  <c r="U141" i="29"/>
  <c r="T141" i="29"/>
  <c r="S141" i="29"/>
  <c r="R141" i="29"/>
  <c r="Q141" i="29"/>
  <c r="P141" i="29"/>
  <c r="O141" i="29"/>
  <c r="N141" i="29"/>
  <c r="M141" i="29"/>
  <c r="V140" i="29"/>
  <c r="U140" i="29"/>
  <c r="T140" i="29"/>
  <c r="S140" i="29"/>
  <c r="R140" i="29"/>
  <c r="Q140" i="29"/>
  <c r="P140" i="29"/>
  <c r="O140" i="29"/>
  <c r="N140" i="29"/>
  <c r="M140" i="29"/>
  <c r="V139" i="29"/>
  <c r="U139" i="29"/>
  <c r="T139" i="29"/>
  <c r="S139" i="29"/>
  <c r="R139" i="29"/>
  <c r="Q139" i="29"/>
  <c r="P139" i="29"/>
  <c r="O139" i="29"/>
  <c r="N139" i="29"/>
  <c r="M139" i="29"/>
  <c r="V138" i="29"/>
  <c r="U138" i="29"/>
  <c r="T138" i="29"/>
  <c r="S138" i="29"/>
  <c r="R138" i="29"/>
  <c r="Q138" i="29"/>
  <c r="P138" i="29"/>
  <c r="O138" i="29"/>
  <c r="N138" i="29"/>
  <c r="M138" i="29"/>
  <c r="V137" i="29"/>
  <c r="U137" i="29"/>
  <c r="T137" i="29"/>
  <c r="S137" i="29"/>
  <c r="R137" i="29"/>
  <c r="Q137" i="29"/>
  <c r="P137" i="29"/>
  <c r="O137" i="29"/>
  <c r="N137" i="29"/>
  <c r="M137" i="29"/>
  <c r="V136" i="29"/>
  <c r="U136" i="29"/>
  <c r="T136" i="29"/>
  <c r="S136" i="29"/>
  <c r="R136" i="29"/>
  <c r="Q136" i="29"/>
  <c r="P136" i="29"/>
  <c r="O136" i="29"/>
  <c r="N136" i="29"/>
  <c r="M136" i="29"/>
  <c r="V135" i="29"/>
  <c r="U135" i="29"/>
  <c r="T135" i="29"/>
  <c r="S135" i="29"/>
  <c r="R135" i="29"/>
  <c r="Q135" i="29"/>
  <c r="P135" i="29"/>
  <c r="O135" i="29"/>
  <c r="N135" i="29"/>
  <c r="M135" i="29"/>
  <c r="V134" i="29"/>
  <c r="U134" i="29"/>
  <c r="T134" i="29"/>
  <c r="S134" i="29"/>
  <c r="R134" i="29"/>
  <c r="Q134" i="29"/>
  <c r="P134" i="29"/>
  <c r="O134" i="29"/>
  <c r="N134" i="29"/>
  <c r="M134" i="29"/>
  <c r="V133" i="29"/>
  <c r="U133" i="29"/>
  <c r="T133" i="29"/>
  <c r="S133" i="29"/>
  <c r="R133" i="29"/>
  <c r="Q133" i="29"/>
  <c r="P133" i="29"/>
  <c r="O133" i="29"/>
  <c r="N133" i="29"/>
  <c r="M133" i="29"/>
  <c r="V132" i="29"/>
  <c r="U132" i="29"/>
  <c r="T132" i="29"/>
  <c r="S132" i="29"/>
  <c r="R132" i="29"/>
  <c r="Q132" i="29"/>
  <c r="P132" i="29"/>
  <c r="O132" i="29"/>
  <c r="N132" i="29"/>
  <c r="M132" i="29"/>
  <c r="V131" i="29"/>
  <c r="U131" i="29"/>
  <c r="T131" i="29"/>
  <c r="S131" i="29"/>
  <c r="R131" i="29"/>
  <c r="Q131" i="29"/>
  <c r="P131" i="29"/>
  <c r="O131" i="29"/>
  <c r="N131" i="29"/>
  <c r="M131" i="29"/>
  <c r="V130" i="29"/>
  <c r="U130" i="29"/>
  <c r="T130" i="29"/>
  <c r="S130" i="29"/>
  <c r="R130" i="29"/>
  <c r="Q130" i="29"/>
  <c r="P130" i="29"/>
  <c r="O130" i="29"/>
  <c r="N130" i="29"/>
  <c r="M130" i="29"/>
  <c r="V129" i="29"/>
  <c r="U129" i="29"/>
  <c r="T129" i="29"/>
  <c r="S129" i="29"/>
  <c r="R129" i="29"/>
  <c r="Q129" i="29"/>
  <c r="P129" i="29"/>
  <c r="O129" i="29"/>
  <c r="N129" i="29"/>
  <c r="M129" i="29"/>
  <c r="V128" i="29"/>
  <c r="U128" i="29"/>
  <c r="T128" i="29"/>
  <c r="S128" i="29"/>
  <c r="R128" i="29"/>
  <c r="Q128" i="29"/>
  <c r="P128" i="29"/>
  <c r="O128" i="29"/>
  <c r="N128" i="29"/>
  <c r="M128" i="29"/>
  <c r="V127" i="29"/>
  <c r="U127" i="29"/>
  <c r="T127" i="29"/>
  <c r="S127" i="29"/>
  <c r="R127" i="29"/>
  <c r="Q127" i="29"/>
  <c r="P127" i="29"/>
  <c r="O127" i="29"/>
  <c r="N127" i="29"/>
  <c r="M127" i="29"/>
  <c r="V126" i="29"/>
  <c r="U126" i="29"/>
  <c r="T126" i="29"/>
  <c r="S126" i="29"/>
  <c r="R126" i="29"/>
  <c r="Q126" i="29"/>
  <c r="P126" i="29"/>
  <c r="O126" i="29"/>
  <c r="N126" i="29"/>
  <c r="M126" i="29"/>
  <c r="V125" i="29"/>
  <c r="U125" i="29"/>
  <c r="T125" i="29"/>
  <c r="S125" i="29"/>
  <c r="R125" i="29"/>
  <c r="Q125" i="29"/>
  <c r="P125" i="29"/>
  <c r="O125" i="29"/>
  <c r="N125" i="29"/>
  <c r="M125" i="29"/>
  <c r="V124" i="29"/>
  <c r="U124" i="29"/>
  <c r="T124" i="29"/>
  <c r="S124" i="29"/>
  <c r="R124" i="29"/>
  <c r="Q124" i="29"/>
  <c r="P124" i="29"/>
  <c r="O124" i="29"/>
  <c r="N124" i="29"/>
  <c r="M124" i="29"/>
  <c r="V123" i="29"/>
  <c r="U123" i="29"/>
  <c r="T123" i="29"/>
  <c r="S123" i="29"/>
  <c r="R123" i="29"/>
  <c r="Q123" i="29"/>
  <c r="P123" i="29"/>
  <c r="O123" i="29"/>
  <c r="N123" i="29"/>
  <c r="M123" i="29"/>
  <c r="V122" i="29"/>
  <c r="U122" i="29"/>
  <c r="T122" i="29"/>
  <c r="S122" i="29"/>
  <c r="R122" i="29"/>
  <c r="Q122" i="29"/>
  <c r="P122" i="29"/>
  <c r="O122" i="29"/>
  <c r="N122" i="29"/>
  <c r="M122" i="29"/>
  <c r="V121" i="29"/>
  <c r="U121" i="29"/>
  <c r="T121" i="29"/>
  <c r="S121" i="29"/>
  <c r="R121" i="29"/>
  <c r="Q121" i="29"/>
  <c r="P121" i="29"/>
  <c r="O121" i="29"/>
  <c r="N121" i="29"/>
  <c r="M121" i="29"/>
  <c r="V120" i="29"/>
  <c r="U120" i="29"/>
  <c r="T120" i="29"/>
  <c r="S120" i="29"/>
  <c r="R120" i="29"/>
  <c r="Q120" i="29"/>
  <c r="P120" i="29"/>
  <c r="O120" i="29"/>
  <c r="N120" i="29"/>
  <c r="M120" i="29"/>
  <c r="V119" i="29"/>
  <c r="U119" i="29"/>
  <c r="T119" i="29"/>
  <c r="S119" i="29"/>
  <c r="R119" i="29"/>
  <c r="Q119" i="29"/>
  <c r="P119" i="29"/>
  <c r="O119" i="29"/>
  <c r="N119" i="29"/>
  <c r="M119" i="29"/>
  <c r="V118" i="29"/>
  <c r="U118" i="29"/>
  <c r="T118" i="29"/>
  <c r="S118" i="29"/>
  <c r="R118" i="29"/>
  <c r="Q118" i="29"/>
  <c r="P118" i="29"/>
  <c r="O118" i="29"/>
  <c r="N118" i="29"/>
  <c r="M118" i="29"/>
  <c r="V117" i="29"/>
  <c r="U117" i="29"/>
  <c r="T117" i="29"/>
  <c r="S117" i="29"/>
  <c r="R117" i="29"/>
  <c r="Q117" i="29"/>
  <c r="P117" i="29"/>
  <c r="O117" i="29"/>
  <c r="N117" i="29"/>
  <c r="M117" i="29"/>
  <c r="V116" i="29"/>
  <c r="U116" i="29"/>
  <c r="T116" i="29"/>
  <c r="S116" i="29"/>
  <c r="R116" i="29"/>
  <c r="Q116" i="29"/>
  <c r="P116" i="29"/>
  <c r="O116" i="29"/>
  <c r="N116" i="29"/>
  <c r="M116" i="29"/>
  <c r="V115" i="29"/>
  <c r="U115" i="29"/>
  <c r="T115" i="29"/>
  <c r="S115" i="29"/>
  <c r="R115" i="29"/>
  <c r="Q115" i="29"/>
  <c r="P115" i="29"/>
  <c r="O115" i="29"/>
  <c r="N115" i="29"/>
  <c r="M115" i="29"/>
  <c r="V114" i="29"/>
  <c r="U114" i="29"/>
  <c r="T114" i="29"/>
  <c r="S114" i="29"/>
  <c r="R114" i="29"/>
  <c r="Q114" i="29"/>
  <c r="P114" i="29"/>
  <c r="O114" i="29"/>
  <c r="N114" i="29"/>
  <c r="M114" i="29"/>
  <c r="V113" i="29"/>
  <c r="U113" i="29"/>
  <c r="T113" i="29"/>
  <c r="S113" i="29"/>
  <c r="R113" i="29"/>
  <c r="Q113" i="29"/>
  <c r="P113" i="29"/>
  <c r="O113" i="29"/>
  <c r="N113" i="29"/>
  <c r="M113" i="29"/>
  <c r="V112" i="29"/>
  <c r="U112" i="29"/>
  <c r="T112" i="29"/>
  <c r="S112" i="29"/>
  <c r="R112" i="29"/>
  <c r="Q112" i="29"/>
  <c r="P112" i="29"/>
  <c r="O112" i="29"/>
  <c r="N112" i="29"/>
  <c r="M112" i="29"/>
  <c r="V111" i="29"/>
  <c r="U111" i="29"/>
  <c r="T111" i="29"/>
  <c r="S111" i="29"/>
  <c r="R111" i="29"/>
  <c r="Q111" i="29"/>
  <c r="P111" i="29"/>
  <c r="O111" i="29"/>
  <c r="N111" i="29"/>
  <c r="M111" i="29"/>
  <c r="V110" i="29"/>
  <c r="U110" i="29"/>
  <c r="T110" i="29"/>
  <c r="S110" i="29"/>
  <c r="R110" i="29"/>
  <c r="Q110" i="29"/>
  <c r="P110" i="29"/>
  <c r="O110" i="29"/>
  <c r="N110" i="29"/>
  <c r="M110" i="29"/>
  <c r="V109" i="29"/>
  <c r="U109" i="29"/>
  <c r="T109" i="29"/>
  <c r="S109" i="29"/>
  <c r="R109" i="29"/>
  <c r="Q109" i="29"/>
  <c r="P109" i="29"/>
  <c r="O109" i="29"/>
  <c r="N109" i="29"/>
  <c r="M109" i="29"/>
  <c r="V108" i="29"/>
  <c r="U108" i="29"/>
  <c r="T108" i="29"/>
  <c r="S108" i="29"/>
  <c r="R108" i="29"/>
  <c r="Q108" i="29"/>
  <c r="P108" i="29"/>
  <c r="O108" i="29"/>
  <c r="N108" i="29"/>
  <c r="M108" i="29"/>
  <c r="V107" i="29"/>
  <c r="U107" i="29"/>
  <c r="T107" i="29"/>
  <c r="S107" i="29"/>
  <c r="R107" i="29"/>
  <c r="Q107" i="29"/>
  <c r="P107" i="29"/>
  <c r="O107" i="29"/>
  <c r="N107" i="29"/>
  <c r="M107" i="29"/>
  <c r="V106" i="29"/>
  <c r="U106" i="29"/>
  <c r="T106" i="29"/>
  <c r="S106" i="29"/>
  <c r="R106" i="29"/>
  <c r="Q106" i="29"/>
  <c r="P106" i="29"/>
  <c r="O106" i="29"/>
  <c r="N106" i="29"/>
  <c r="M106" i="29"/>
  <c r="V105" i="29"/>
  <c r="U105" i="29"/>
  <c r="T105" i="29"/>
  <c r="S105" i="29"/>
  <c r="R105" i="29"/>
  <c r="Q105" i="29"/>
  <c r="P105" i="29"/>
  <c r="O105" i="29"/>
  <c r="N105" i="29"/>
  <c r="M105" i="29"/>
  <c r="V104" i="29"/>
  <c r="U104" i="29"/>
  <c r="T104" i="29"/>
  <c r="S104" i="29"/>
  <c r="R104" i="29"/>
  <c r="Q104" i="29"/>
  <c r="P104" i="29"/>
  <c r="O104" i="29"/>
  <c r="N104" i="29"/>
  <c r="M104" i="29"/>
  <c r="V103" i="29"/>
  <c r="U103" i="29"/>
  <c r="T103" i="29"/>
  <c r="S103" i="29"/>
  <c r="R103" i="29"/>
  <c r="Q103" i="29"/>
  <c r="P103" i="29"/>
  <c r="O103" i="29"/>
  <c r="N103" i="29"/>
  <c r="M103" i="29"/>
  <c r="V102" i="29"/>
  <c r="U102" i="29"/>
  <c r="T102" i="29"/>
  <c r="S102" i="29"/>
  <c r="R102" i="29"/>
  <c r="Q102" i="29"/>
  <c r="P102" i="29"/>
  <c r="O102" i="29"/>
  <c r="N102" i="29"/>
  <c r="M102" i="29"/>
  <c r="V101" i="29"/>
  <c r="U101" i="29"/>
  <c r="T101" i="29"/>
  <c r="S101" i="29"/>
  <c r="R101" i="29"/>
  <c r="Q101" i="29"/>
  <c r="P101" i="29"/>
  <c r="O101" i="29"/>
  <c r="N101" i="29"/>
  <c r="M101" i="29"/>
  <c r="V100" i="29"/>
  <c r="U100" i="29"/>
  <c r="T100" i="29"/>
  <c r="S100" i="29"/>
  <c r="R100" i="29"/>
  <c r="Q100" i="29"/>
  <c r="P100" i="29"/>
  <c r="O100" i="29"/>
  <c r="N100" i="29"/>
  <c r="M100" i="29"/>
  <c r="V99" i="29"/>
  <c r="U99" i="29"/>
  <c r="T99" i="29"/>
  <c r="S99" i="29"/>
  <c r="R99" i="29"/>
  <c r="Q99" i="29"/>
  <c r="P99" i="29"/>
  <c r="O99" i="29"/>
  <c r="N99" i="29"/>
  <c r="M99" i="29"/>
  <c r="V98" i="29"/>
  <c r="U98" i="29"/>
  <c r="T98" i="29"/>
  <c r="S98" i="29"/>
  <c r="R98" i="29"/>
  <c r="Q98" i="29"/>
  <c r="P98" i="29"/>
  <c r="O98" i="29"/>
  <c r="N98" i="29"/>
  <c r="M98" i="29"/>
  <c r="V97" i="29"/>
  <c r="U97" i="29"/>
  <c r="T97" i="29"/>
  <c r="S97" i="29"/>
  <c r="R97" i="29"/>
  <c r="Q97" i="29"/>
  <c r="P97" i="29"/>
  <c r="O97" i="29"/>
  <c r="N97" i="29"/>
  <c r="M97" i="29"/>
  <c r="V96" i="29"/>
  <c r="U96" i="29"/>
  <c r="T96" i="29"/>
  <c r="S96" i="29"/>
  <c r="R96" i="29"/>
  <c r="Q96" i="29"/>
  <c r="P96" i="29"/>
  <c r="O96" i="29"/>
  <c r="N96" i="29"/>
  <c r="M96" i="29"/>
  <c r="V95" i="29"/>
  <c r="U95" i="29"/>
  <c r="T95" i="29"/>
  <c r="S95" i="29"/>
  <c r="R95" i="29"/>
  <c r="Q95" i="29"/>
  <c r="P95" i="29"/>
  <c r="O95" i="29"/>
  <c r="N95" i="29"/>
  <c r="M95" i="29"/>
  <c r="V94" i="29"/>
  <c r="U94" i="29"/>
  <c r="T94" i="29"/>
  <c r="S94" i="29"/>
  <c r="R94" i="29"/>
  <c r="Q94" i="29"/>
  <c r="P94" i="29"/>
  <c r="O94" i="29"/>
  <c r="N94" i="29"/>
  <c r="M94" i="29"/>
  <c r="V93" i="29"/>
  <c r="U93" i="29"/>
  <c r="T93" i="29"/>
  <c r="S93" i="29"/>
  <c r="R93" i="29"/>
  <c r="Q93" i="29"/>
  <c r="P93" i="29"/>
  <c r="O93" i="29"/>
  <c r="N93" i="29"/>
  <c r="M93" i="29"/>
  <c r="V92" i="29"/>
  <c r="U92" i="29"/>
  <c r="T92" i="29"/>
  <c r="S92" i="29"/>
  <c r="R92" i="29"/>
  <c r="Q92" i="29"/>
  <c r="P92" i="29"/>
  <c r="O92" i="29"/>
  <c r="N92" i="29"/>
  <c r="M92" i="29"/>
  <c r="V91" i="29"/>
  <c r="U91" i="29"/>
  <c r="T91" i="29"/>
  <c r="S91" i="29"/>
  <c r="R91" i="29"/>
  <c r="Q91" i="29"/>
  <c r="P91" i="29"/>
  <c r="O91" i="29"/>
  <c r="N91" i="29"/>
  <c r="M91" i="29"/>
  <c r="V90" i="29"/>
  <c r="U90" i="29"/>
  <c r="T90" i="29"/>
  <c r="S90" i="29"/>
  <c r="R90" i="29"/>
  <c r="Q90" i="29"/>
  <c r="P90" i="29"/>
  <c r="O90" i="29"/>
  <c r="N90" i="29"/>
  <c r="M90" i="29"/>
  <c r="V89" i="29"/>
  <c r="U89" i="29"/>
  <c r="T89" i="29"/>
  <c r="S89" i="29"/>
  <c r="R89" i="29"/>
  <c r="Q89" i="29"/>
  <c r="P89" i="29"/>
  <c r="O89" i="29"/>
  <c r="N89" i="29"/>
  <c r="M89" i="29"/>
  <c r="V88" i="29"/>
  <c r="U88" i="29"/>
  <c r="T88" i="29"/>
  <c r="S88" i="29"/>
  <c r="R88" i="29"/>
  <c r="Q88" i="29"/>
  <c r="P88" i="29"/>
  <c r="O88" i="29"/>
  <c r="N88" i="29"/>
  <c r="M88" i="29"/>
  <c r="V87" i="29"/>
  <c r="U87" i="29"/>
  <c r="T87" i="29"/>
  <c r="S87" i="29"/>
  <c r="R87" i="29"/>
  <c r="Q87" i="29"/>
  <c r="P87" i="29"/>
  <c r="O87" i="29"/>
  <c r="N87" i="29"/>
  <c r="M87" i="29"/>
  <c r="V86" i="29"/>
  <c r="U86" i="29"/>
  <c r="T86" i="29"/>
  <c r="S86" i="29"/>
  <c r="R86" i="29"/>
  <c r="Q86" i="29"/>
  <c r="P86" i="29"/>
  <c r="O86" i="29"/>
  <c r="N86" i="29"/>
  <c r="M86" i="29"/>
  <c r="V85" i="29"/>
  <c r="U85" i="29"/>
  <c r="T85" i="29"/>
  <c r="S85" i="29"/>
  <c r="R85" i="29"/>
  <c r="Q85" i="29"/>
  <c r="P85" i="29"/>
  <c r="O85" i="29"/>
  <c r="N85" i="29"/>
  <c r="M85" i="29"/>
  <c r="V84" i="29"/>
  <c r="U84" i="29"/>
  <c r="T84" i="29"/>
  <c r="S84" i="29"/>
  <c r="R84" i="29"/>
  <c r="Q84" i="29"/>
  <c r="P84" i="29"/>
  <c r="O84" i="29"/>
  <c r="N84" i="29"/>
  <c r="M84" i="29"/>
  <c r="V83" i="29"/>
  <c r="U83" i="29"/>
  <c r="T83" i="29"/>
  <c r="S83" i="29"/>
  <c r="R83" i="29"/>
  <c r="Q83" i="29"/>
  <c r="P83" i="29"/>
  <c r="O83" i="29"/>
  <c r="N83" i="29"/>
  <c r="M83" i="29"/>
  <c r="V82" i="29"/>
  <c r="U82" i="29"/>
  <c r="T82" i="29"/>
  <c r="S82" i="29"/>
  <c r="R82" i="29"/>
  <c r="Q82" i="29"/>
  <c r="P82" i="29"/>
  <c r="O82" i="29"/>
  <c r="N82" i="29"/>
  <c r="M82" i="29"/>
  <c r="V81" i="29"/>
  <c r="U81" i="29"/>
  <c r="T81" i="29"/>
  <c r="S81" i="29"/>
  <c r="R81" i="29"/>
  <c r="Q81" i="29"/>
  <c r="P81" i="29"/>
  <c r="O81" i="29"/>
  <c r="N81" i="29"/>
  <c r="M81" i="29"/>
  <c r="V80" i="29"/>
  <c r="U80" i="29"/>
  <c r="T80" i="29"/>
  <c r="S80" i="29"/>
  <c r="R80" i="29"/>
  <c r="Q80" i="29"/>
  <c r="P80" i="29"/>
  <c r="O80" i="29"/>
  <c r="N80" i="29"/>
  <c r="M80" i="29"/>
  <c r="V79" i="29"/>
  <c r="U79" i="29"/>
  <c r="T79" i="29"/>
  <c r="S79" i="29"/>
  <c r="R79" i="29"/>
  <c r="Q79" i="29"/>
  <c r="P79" i="29"/>
  <c r="O79" i="29"/>
  <c r="N79" i="29"/>
  <c r="M79" i="29"/>
  <c r="V78" i="29"/>
  <c r="U78" i="29"/>
  <c r="T78" i="29"/>
  <c r="S78" i="29"/>
  <c r="R78" i="29"/>
  <c r="Q78" i="29"/>
  <c r="P78" i="29"/>
  <c r="O78" i="29"/>
  <c r="N78" i="29"/>
  <c r="M78" i="29"/>
  <c r="V77" i="29"/>
  <c r="U77" i="29"/>
  <c r="T77" i="29"/>
  <c r="S77" i="29"/>
  <c r="R77" i="29"/>
  <c r="Q77" i="29"/>
  <c r="P77" i="29"/>
  <c r="O77" i="29"/>
  <c r="N77" i="29"/>
  <c r="M77" i="29"/>
  <c r="V76" i="29"/>
  <c r="U76" i="29"/>
  <c r="T76" i="29"/>
  <c r="S76" i="29"/>
  <c r="R76" i="29"/>
  <c r="Q76" i="29"/>
  <c r="P76" i="29"/>
  <c r="O76" i="29"/>
  <c r="N76" i="29"/>
  <c r="M76" i="29"/>
  <c r="V75" i="29"/>
  <c r="U75" i="29"/>
  <c r="T75" i="29"/>
  <c r="S75" i="29"/>
  <c r="R75" i="29"/>
  <c r="Q75" i="29"/>
  <c r="P75" i="29"/>
  <c r="O75" i="29"/>
  <c r="N75" i="29"/>
  <c r="M75" i="29"/>
  <c r="V74" i="29"/>
  <c r="U74" i="29"/>
  <c r="T74" i="29"/>
  <c r="S74" i="29"/>
  <c r="R74" i="29"/>
  <c r="Q74" i="29"/>
  <c r="P74" i="29"/>
  <c r="O74" i="29"/>
  <c r="N74" i="29"/>
  <c r="M74" i="29"/>
  <c r="V73" i="29"/>
  <c r="U73" i="29"/>
  <c r="T73" i="29"/>
  <c r="S73" i="29"/>
  <c r="R73" i="29"/>
  <c r="Q73" i="29"/>
  <c r="P73" i="29"/>
  <c r="O73" i="29"/>
  <c r="N73" i="29"/>
  <c r="M73" i="29"/>
  <c r="V72" i="29"/>
  <c r="U72" i="29"/>
  <c r="T72" i="29"/>
  <c r="S72" i="29"/>
  <c r="R72" i="29"/>
  <c r="Q72" i="29"/>
  <c r="P72" i="29"/>
  <c r="O72" i="29"/>
  <c r="N72" i="29"/>
  <c r="M72" i="29"/>
  <c r="V71" i="29"/>
  <c r="U71" i="29"/>
  <c r="T71" i="29"/>
  <c r="S71" i="29"/>
  <c r="R71" i="29"/>
  <c r="Q71" i="29"/>
  <c r="P71" i="29"/>
  <c r="O71" i="29"/>
  <c r="N71" i="29"/>
  <c r="M71" i="29"/>
  <c r="V70" i="29"/>
  <c r="U70" i="29"/>
  <c r="T70" i="29"/>
  <c r="S70" i="29"/>
  <c r="R70" i="29"/>
  <c r="Q70" i="29"/>
  <c r="P70" i="29"/>
  <c r="O70" i="29"/>
  <c r="N70" i="29"/>
  <c r="M70" i="29"/>
  <c r="V69" i="29"/>
  <c r="U69" i="29"/>
  <c r="T69" i="29"/>
  <c r="S69" i="29"/>
  <c r="R69" i="29"/>
  <c r="Q69" i="29"/>
  <c r="P69" i="29"/>
  <c r="O69" i="29"/>
  <c r="N69" i="29"/>
  <c r="M69" i="29"/>
  <c r="V68" i="29"/>
  <c r="U68" i="29"/>
  <c r="T68" i="29"/>
  <c r="S68" i="29"/>
  <c r="R68" i="29"/>
  <c r="Q68" i="29"/>
  <c r="P68" i="29"/>
  <c r="O68" i="29"/>
  <c r="N68" i="29"/>
  <c r="M68" i="29"/>
  <c r="V67" i="29"/>
  <c r="U67" i="29"/>
  <c r="T67" i="29"/>
  <c r="S67" i="29"/>
  <c r="R67" i="29"/>
  <c r="Q67" i="29"/>
  <c r="P67" i="29"/>
  <c r="O67" i="29"/>
  <c r="N67" i="29"/>
  <c r="M67" i="29"/>
  <c r="V66" i="29"/>
  <c r="U66" i="29"/>
  <c r="T66" i="29"/>
  <c r="S66" i="29"/>
  <c r="R66" i="29"/>
  <c r="Q66" i="29"/>
  <c r="P66" i="29"/>
  <c r="O66" i="29"/>
  <c r="N66" i="29"/>
  <c r="M66" i="29"/>
  <c r="V65" i="29"/>
  <c r="U65" i="29"/>
  <c r="T65" i="29"/>
  <c r="S65" i="29"/>
  <c r="R65" i="29"/>
  <c r="Q65" i="29"/>
  <c r="P65" i="29"/>
  <c r="O65" i="29"/>
  <c r="N65" i="29"/>
  <c r="M65" i="29"/>
  <c r="V64" i="29"/>
  <c r="U64" i="29"/>
  <c r="T64" i="29"/>
  <c r="S64" i="29"/>
  <c r="R64" i="29"/>
  <c r="Q64" i="29"/>
  <c r="P64" i="29"/>
  <c r="O64" i="29"/>
  <c r="N64" i="29"/>
  <c r="M64" i="29"/>
  <c r="V63" i="29"/>
  <c r="U63" i="29"/>
  <c r="T63" i="29"/>
  <c r="S63" i="29"/>
  <c r="R63" i="29"/>
  <c r="Q63" i="29"/>
  <c r="P63" i="29"/>
  <c r="O63" i="29"/>
  <c r="N63" i="29"/>
  <c r="M63" i="29"/>
  <c r="V62" i="29"/>
  <c r="U62" i="29"/>
  <c r="T62" i="29"/>
  <c r="S62" i="29"/>
  <c r="R62" i="29"/>
  <c r="Q62" i="29"/>
  <c r="P62" i="29"/>
  <c r="O62" i="29"/>
  <c r="N62" i="29"/>
  <c r="M62" i="29"/>
  <c r="V61" i="29"/>
  <c r="U61" i="29"/>
  <c r="T61" i="29"/>
  <c r="S61" i="29"/>
  <c r="R61" i="29"/>
  <c r="Q61" i="29"/>
  <c r="P61" i="29"/>
  <c r="O61" i="29"/>
  <c r="N61" i="29"/>
  <c r="M61" i="29"/>
  <c r="V60" i="29"/>
  <c r="U60" i="29"/>
  <c r="T60" i="29"/>
  <c r="S60" i="29"/>
  <c r="R60" i="29"/>
  <c r="Q60" i="29"/>
  <c r="P60" i="29"/>
  <c r="O60" i="29"/>
  <c r="N60" i="29"/>
  <c r="M60" i="29"/>
  <c r="V59" i="29"/>
  <c r="U59" i="29"/>
  <c r="T59" i="29"/>
  <c r="S59" i="29"/>
  <c r="R59" i="29"/>
  <c r="Q59" i="29"/>
  <c r="P59" i="29"/>
  <c r="O59" i="29"/>
  <c r="N59" i="29"/>
  <c r="M59" i="29"/>
  <c r="V58" i="29"/>
  <c r="U58" i="29"/>
  <c r="T58" i="29"/>
  <c r="S58" i="29"/>
  <c r="R58" i="29"/>
  <c r="Q58" i="29"/>
  <c r="P58" i="29"/>
  <c r="O58" i="29"/>
  <c r="N58" i="29"/>
  <c r="M58" i="29"/>
  <c r="V57" i="29"/>
  <c r="U57" i="29"/>
  <c r="T57" i="29"/>
  <c r="S57" i="29"/>
  <c r="R57" i="29"/>
  <c r="Q57" i="29"/>
  <c r="P57" i="29"/>
  <c r="O57" i="29"/>
  <c r="N57" i="29"/>
  <c r="M57" i="29"/>
  <c r="V56" i="29"/>
  <c r="U56" i="29"/>
  <c r="T56" i="29"/>
  <c r="S56" i="29"/>
  <c r="R56" i="29"/>
  <c r="Q56" i="29"/>
  <c r="P56" i="29"/>
  <c r="O56" i="29"/>
  <c r="N56" i="29"/>
  <c r="M56" i="29"/>
  <c r="V55" i="29"/>
  <c r="U55" i="29"/>
  <c r="T55" i="29"/>
  <c r="S55" i="29"/>
  <c r="R55" i="29"/>
  <c r="Q55" i="29"/>
  <c r="P55" i="29"/>
  <c r="O55" i="29"/>
  <c r="N55" i="29"/>
  <c r="M55" i="29"/>
  <c r="V54" i="29"/>
  <c r="U54" i="29"/>
  <c r="T54" i="29"/>
  <c r="S54" i="29"/>
  <c r="R54" i="29"/>
  <c r="Q54" i="29"/>
  <c r="P54" i="29"/>
  <c r="O54" i="29"/>
  <c r="N54" i="29"/>
  <c r="M54" i="29"/>
  <c r="V53" i="29"/>
  <c r="U53" i="29"/>
  <c r="T53" i="29"/>
  <c r="S53" i="29"/>
  <c r="R53" i="29"/>
  <c r="Q53" i="29"/>
  <c r="P53" i="29"/>
  <c r="O53" i="29"/>
  <c r="N53" i="29"/>
  <c r="M53" i="29"/>
  <c r="V52" i="29"/>
  <c r="U52" i="29"/>
  <c r="T52" i="29"/>
  <c r="S52" i="29"/>
  <c r="R52" i="29"/>
  <c r="Q52" i="29"/>
  <c r="P52" i="29"/>
  <c r="O52" i="29"/>
  <c r="N52" i="29"/>
  <c r="M52" i="29"/>
  <c r="V51" i="29"/>
  <c r="U51" i="29"/>
  <c r="T51" i="29"/>
  <c r="S51" i="29"/>
  <c r="R51" i="29"/>
  <c r="Q51" i="29"/>
  <c r="P51" i="29"/>
  <c r="O51" i="29"/>
  <c r="N51" i="29"/>
  <c r="M51" i="29"/>
  <c r="V50" i="29"/>
  <c r="U50" i="29"/>
  <c r="T50" i="29"/>
  <c r="S50" i="29"/>
  <c r="R50" i="29"/>
  <c r="Q50" i="29"/>
  <c r="P50" i="29"/>
  <c r="O50" i="29"/>
  <c r="N50" i="29"/>
  <c r="M50" i="29"/>
  <c r="V49" i="29"/>
  <c r="U49" i="29"/>
  <c r="T49" i="29"/>
  <c r="S49" i="29"/>
  <c r="R49" i="29"/>
  <c r="Q49" i="29"/>
  <c r="P49" i="29"/>
  <c r="O49" i="29"/>
  <c r="N49" i="29"/>
  <c r="M49" i="29"/>
  <c r="V48" i="29"/>
  <c r="U48" i="29"/>
  <c r="T48" i="29"/>
  <c r="S48" i="29"/>
  <c r="R48" i="29"/>
  <c r="Q48" i="29"/>
  <c r="P48" i="29"/>
  <c r="O48" i="29"/>
  <c r="N48" i="29"/>
  <c r="M48" i="29"/>
  <c r="V47" i="29"/>
  <c r="U47" i="29"/>
  <c r="T47" i="29"/>
  <c r="S47" i="29"/>
  <c r="R47" i="29"/>
  <c r="Q47" i="29"/>
  <c r="P47" i="29"/>
  <c r="O47" i="29"/>
  <c r="N47" i="29"/>
  <c r="M47" i="29"/>
  <c r="V46" i="29"/>
  <c r="U46" i="29"/>
  <c r="T46" i="29"/>
  <c r="S46" i="29"/>
  <c r="R46" i="29"/>
  <c r="Q46" i="29"/>
  <c r="P46" i="29"/>
  <c r="O46" i="29"/>
  <c r="N46" i="29"/>
  <c r="M46" i="29"/>
  <c r="V45" i="29"/>
  <c r="U45" i="29"/>
  <c r="T45" i="29"/>
  <c r="S45" i="29"/>
  <c r="R45" i="29"/>
  <c r="Q45" i="29"/>
  <c r="P45" i="29"/>
  <c r="O45" i="29"/>
  <c r="N45" i="29"/>
  <c r="M45" i="29"/>
  <c r="V44" i="29"/>
  <c r="U44" i="29"/>
  <c r="T44" i="29"/>
  <c r="S44" i="29"/>
  <c r="R44" i="29"/>
  <c r="Q44" i="29"/>
  <c r="P44" i="29"/>
  <c r="O44" i="29"/>
  <c r="N44" i="29"/>
  <c r="M44" i="29"/>
  <c r="V43" i="29"/>
  <c r="U43" i="29"/>
  <c r="T43" i="29"/>
  <c r="S43" i="29"/>
  <c r="R43" i="29"/>
  <c r="Q43" i="29"/>
  <c r="P43" i="29"/>
  <c r="O43" i="29"/>
  <c r="N43" i="29"/>
  <c r="M43" i="29"/>
  <c r="V42" i="29"/>
  <c r="U42" i="29"/>
  <c r="T42" i="29"/>
  <c r="S42" i="29"/>
  <c r="R42" i="29"/>
  <c r="Q42" i="29"/>
  <c r="P42" i="29"/>
  <c r="O42" i="29"/>
  <c r="N42" i="29"/>
  <c r="M42" i="29"/>
  <c r="V41" i="29"/>
  <c r="U41" i="29"/>
  <c r="T41" i="29"/>
  <c r="S41" i="29"/>
  <c r="R41" i="29"/>
  <c r="Q41" i="29"/>
  <c r="P41" i="29"/>
  <c r="O41" i="29"/>
  <c r="N41" i="29"/>
  <c r="M41" i="29"/>
  <c r="V40" i="29"/>
  <c r="U40" i="29"/>
  <c r="T40" i="29"/>
  <c r="S40" i="29"/>
  <c r="R40" i="29"/>
  <c r="Q40" i="29"/>
  <c r="P40" i="29"/>
  <c r="O40" i="29"/>
  <c r="N40" i="29"/>
  <c r="M40" i="29"/>
  <c r="V39" i="29"/>
  <c r="U39" i="29"/>
  <c r="T39" i="29"/>
  <c r="S39" i="29"/>
  <c r="R39" i="29"/>
  <c r="Q39" i="29"/>
  <c r="P39" i="29"/>
  <c r="O39" i="29"/>
  <c r="N39" i="29"/>
  <c r="M39" i="29"/>
  <c r="V38" i="29"/>
  <c r="U38" i="29"/>
  <c r="T38" i="29"/>
  <c r="S38" i="29"/>
  <c r="R38" i="29"/>
  <c r="Q38" i="29"/>
  <c r="P38" i="29"/>
  <c r="O38" i="29"/>
  <c r="N38" i="29"/>
  <c r="M38" i="29"/>
  <c r="V37" i="29"/>
  <c r="U37" i="29"/>
  <c r="T37" i="29"/>
  <c r="S37" i="29"/>
  <c r="R37" i="29"/>
  <c r="Q37" i="29"/>
  <c r="P37" i="29"/>
  <c r="O37" i="29"/>
  <c r="N37" i="29"/>
  <c r="M37" i="29"/>
  <c r="V36" i="29"/>
  <c r="U36" i="29"/>
  <c r="T36" i="29"/>
  <c r="S36" i="29"/>
  <c r="R36" i="29"/>
  <c r="Q36" i="29"/>
  <c r="P36" i="29"/>
  <c r="O36" i="29"/>
  <c r="N36" i="29"/>
  <c r="M36" i="29"/>
  <c r="V35" i="29"/>
  <c r="U35" i="29"/>
  <c r="T35" i="29"/>
  <c r="S35" i="29"/>
  <c r="R35" i="29"/>
  <c r="Q35" i="29"/>
  <c r="P35" i="29"/>
  <c r="O35" i="29"/>
  <c r="N35" i="29"/>
  <c r="M35" i="29"/>
  <c r="V34" i="29"/>
  <c r="U34" i="29"/>
  <c r="T34" i="29"/>
  <c r="S34" i="29"/>
  <c r="R34" i="29"/>
  <c r="Q34" i="29"/>
  <c r="P34" i="29"/>
  <c r="O34" i="29"/>
  <c r="N34" i="29"/>
  <c r="M34" i="29"/>
  <c r="V33" i="29"/>
  <c r="U33" i="29"/>
  <c r="T33" i="29"/>
  <c r="S33" i="29"/>
  <c r="R33" i="29"/>
  <c r="Q33" i="29"/>
  <c r="P33" i="29"/>
  <c r="O33" i="29"/>
  <c r="N33" i="29"/>
  <c r="M33" i="29"/>
  <c r="V32" i="29"/>
  <c r="U32" i="29"/>
  <c r="T32" i="29"/>
  <c r="S32" i="29"/>
  <c r="R32" i="29"/>
  <c r="Q32" i="29"/>
  <c r="P32" i="29"/>
  <c r="O32" i="29"/>
  <c r="N32" i="29"/>
  <c r="M32" i="29"/>
  <c r="V31" i="29"/>
  <c r="U31" i="29"/>
  <c r="T31" i="29"/>
  <c r="S31" i="29"/>
  <c r="R31" i="29"/>
  <c r="Q31" i="29"/>
  <c r="P31" i="29"/>
  <c r="O31" i="29"/>
  <c r="N31" i="29"/>
  <c r="M31" i="29"/>
  <c r="V30" i="29"/>
  <c r="U30" i="29"/>
  <c r="T30" i="29"/>
  <c r="S30" i="29"/>
  <c r="R30" i="29"/>
  <c r="Q30" i="29"/>
  <c r="P30" i="29"/>
  <c r="O30" i="29"/>
  <c r="N30" i="29"/>
  <c r="M30" i="29"/>
  <c r="V29" i="29"/>
  <c r="U29" i="29"/>
  <c r="T29" i="29"/>
  <c r="S29" i="29"/>
  <c r="R29" i="29"/>
  <c r="Q29" i="29"/>
  <c r="P29" i="29"/>
  <c r="O29" i="29"/>
  <c r="N29" i="29"/>
  <c r="M29" i="29"/>
  <c r="V28" i="29"/>
  <c r="U28" i="29"/>
  <c r="T28" i="29"/>
  <c r="S28" i="29"/>
  <c r="R28" i="29"/>
  <c r="Q28" i="29"/>
  <c r="P28" i="29"/>
  <c r="O28" i="29"/>
  <c r="N28" i="29"/>
  <c r="M28" i="29"/>
  <c r="V27" i="29"/>
  <c r="U27" i="29"/>
  <c r="T27" i="29"/>
  <c r="S27" i="29"/>
  <c r="R27" i="29"/>
  <c r="Q27" i="29"/>
  <c r="P27" i="29"/>
  <c r="O27" i="29"/>
  <c r="N27" i="29"/>
  <c r="M27" i="29"/>
  <c r="V26" i="29"/>
  <c r="U26" i="29"/>
  <c r="T26" i="29"/>
  <c r="S26" i="29"/>
  <c r="R26" i="29"/>
  <c r="Q26" i="29"/>
  <c r="P26" i="29"/>
  <c r="O26" i="29"/>
  <c r="N26" i="29"/>
  <c r="M26" i="29"/>
  <c r="V25" i="29"/>
  <c r="U25" i="29"/>
  <c r="T25" i="29"/>
  <c r="S25" i="29"/>
  <c r="R25" i="29"/>
  <c r="Q25" i="29"/>
  <c r="P25" i="29"/>
  <c r="O25" i="29"/>
  <c r="N25" i="29"/>
  <c r="M25" i="29"/>
  <c r="V24" i="29"/>
  <c r="U24" i="29"/>
  <c r="T24" i="29"/>
  <c r="S24" i="29"/>
  <c r="R24" i="29"/>
  <c r="Q24" i="29"/>
  <c r="P24" i="29"/>
  <c r="O24" i="29"/>
  <c r="N24" i="29"/>
  <c r="M24" i="29"/>
  <c r="V23" i="29"/>
  <c r="U23" i="29"/>
  <c r="T23" i="29"/>
  <c r="S23" i="29"/>
  <c r="R23" i="29"/>
  <c r="Q23" i="29"/>
  <c r="P23" i="29"/>
  <c r="O23" i="29"/>
  <c r="N23" i="29"/>
  <c r="M23" i="29"/>
  <c r="V22" i="29"/>
  <c r="U22" i="29"/>
  <c r="T22" i="29"/>
  <c r="S22" i="29"/>
  <c r="R22" i="29"/>
  <c r="Q22" i="29"/>
  <c r="P22" i="29"/>
  <c r="O22" i="29"/>
  <c r="N22" i="29"/>
  <c r="M22" i="29"/>
  <c r="V21" i="29"/>
  <c r="U21" i="29"/>
  <c r="T21" i="29"/>
  <c r="S21" i="29"/>
  <c r="R21" i="29"/>
  <c r="Q21" i="29"/>
  <c r="P21" i="29"/>
  <c r="O21" i="29"/>
  <c r="N21" i="29"/>
  <c r="M21" i="29"/>
  <c r="V20" i="29"/>
  <c r="U20" i="29"/>
  <c r="T20" i="29"/>
  <c r="S20" i="29"/>
  <c r="R20" i="29"/>
  <c r="Q20" i="29"/>
  <c r="P20" i="29"/>
  <c r="O20" i="29"/>
  <c r="N20" i="29"/>
  <c r="M20" i="29"/>
  <c r="V19" i="29"/>
  <c r="U19" i="29"/>
  <c r="T19" i="29"/>
  <c r="S19" i="29"/>
  <c r="R19" i="29"/>
  <c r="Q19" i="29"/>
  <c r="P19" i="29"/>
  <c r="O19" i="29"/>
  <c r="N19" i="29"/>
  <c r="M19" i="29"/>
  <c r="V18" i="29"/>
  <c r="U18" i="29"/>
  <c r="T18" i="29"/>
  <c r="S18" i="29"/>
  <c r="R18" i="29"/>
  <c r="Q18" i="29"/>
  <c r="P18" i="29"/>
  <c r="O18" i="29"/>
  <c r="N18" i="29"/>
  <c r="M18" i="29"/>
  <c r="V17" i="29"/>
  <c r="U17" i="29"/>
  <c r="T17" i="29"/>
  <c r="S17" i="29"/>
  <c r="R17" i="29"/>
  <c r="Q17" i="29"/>
  <c r="P17" i="29"/>
  <c r="O17" i="29"/>
  <c r="N17" i="29"/>
  <c r="M17" i="29"/>
  <c r="V16" i="29"/>
  <c r="U16" i="29"/>
  <c r="T16" i="29"/>
  <c r="S16" i="29"/>
  <c r="R16" i="29"/>
  <c r="Q16" i="29"/>
  <c r="P16" i="29"/>
  <c r="O16" i="29"/>
  <c r="N16" i="29"/>
  <c r="M16" i="29"/>
  <c r="V15" i="29"/>
  <c r="U15" i="29"/>
  <c r="T15" i="29"/>
  <c r="S15" i="29"/>
  <c r="R15" i="29"/>
  <c r="Q15" i="29"/>
  <c r="P15" i="29"/>
  <c r="O15" i="29"/>
  <c r="N15" i="29"/>
  <c r="M15" i="29"/>
  <c r="V14" i="29"/>
  <c r="U14" i="29"/>
  <c r="T14" i="29"/>
  <c r="S14" i="29"/>
  <c r="R14" i="29"/>
  <c r="Q14" i="29"/>
  <c r="P14" i="29"/>
  <c r="O14" i="29"/>
  <c r="N14" i="29"/>
  <c r="M14" i="29"/>
  <c r="V13" i="29"/>
  <c r="U13" i="29"/>
  <c r="T13" i="29"/>
  <c r="S13" i="29"/>
  <c r="R13" i="29"/>
  <c r="Q13" i="29"/>
  <c r="P13" i="29"/>
  <c r="O13" i="29"/>
  <c r="N13" i="29"/>
  <c r="M13" i="29"/>
  <c r="V12" i="29"/>
  <c r="U12" i="29"/>
  <c r="T12" i="29"/>
  <c r="S12" i="29"/>
  <c r="R12" i="29"/>
  <c r="Q12" i="29"/>
  <c r="P12" i="29"/>
  <c r="O12" i="29"/>
  <c r="N12" i="29"/>
  <c r="M12" i="29"/>
  <c r="V11" i="29"/>
  <c r="U11" i="29"/>
  <c r="T11" i="29"/>
  <c r="S11" i="29"/>
  <c r="R11" i="29"/>
  <c r="Q11" i="29"/>
  <c r="P11" i="29"/>
  <c r="O11" i="29"/>
  <c r="N11" i="29"/>
  <c r="M11" i="29"/>
  <c r="V10" i="29"/>
  <c r="U10" i="29"/>
  <c r="T10" i="29"/>
  <c r="S10" i="29"/>
  <c r="R10" i="29"/>
  <c r="Q10" i="29"/>
  <c r="P10" i="29"/>
  <c r="O10" i="29"/>
  <c r="N10" i="29"/>
  <c r="M10" i="29"/>
  <c r="V9" i="29"/>
  <c r="U9" i="29"/>
  <c r="T9" i="29"/>
  <c r="S9" i="29"/>
  <c r="R9" i="29"/>
  <c r="Q9" i="29"/>
  <c r="P9" i="29"/>
  <c r="O9" i="29"/>
  <c r="N9" i="29"/>
  <c r="M9" i="29"/>
  <c r="V8" i="29"/>
  <c r="U8" i="29"/>
  <c r="T8" i="29"/>
  <c r="S8" i="29"/>
  <c r="R8" i="29"/>
  <c r="Q8" i="29"/>
  <c r="P8" i="29"/>
  <c r="O8" i="29"/>
  <c r="N8" i="29"/>
  <c r="M8" i="29"/>
  <c r="V7" i="29"/>
  <c r="U7" i="29"/>
  <c r="T7" i="29"/>
  <c r="S7" i="29"/>
  <c r="R7" i="29"/>
  <c r="Q7" i="29"/>
  <c r="P7" i="29"/>
  <c r="O7" i="29"/>
  <c r="N7" i="29"/>
  <c r="M7" i="29"/>
  <c r="V6" i="29"/>
  <c r="U6" i="29"/>
  <c r="T6" i="29"/>
  <c r="S6" i="29"/>
  <c r="R6" i="29"/>
  <c r="Q6" i="29"/>
  <c r="P6" i="29"/>
  <c r="O6" i="29"/>
  <c r="N6" i="29"/>
  <c r="M6" i="29"/>
  <c r="V5" i="29"/>
  <c r="U5" i="29"/>
  <c r="T5" i="29"/>
  <c r="S5" i="29"/>
  <c r="R5" i="29"/>
  <c r="Q5" i="29"/>
  <c r="P5" i="29"/>
  <c r="O5" i="29"/>
  <c r="N5" i="29"/>
  <c r="M5" i="29"/>
  <c r="V4" i="29"/>
  <c r="U4" i="29"/>
  <c r="T4" i="29"/>
  <c r="S4" i="29"/>
  <c r="R4" i="29"/>
  <c r="Q4" i="29"/>
  <c r="P4" i="29"/>
  <c r="O4" i="29"/>
  <c r="N4" i="29"/>
  <c r="M4" i="29"/>
  <c r="V3" i="29"/>
  <c r="U3" i="29"/>
  <c r="T3" i="29"/>
  <c r="S3" i="29"/>
  <c r="R3" i="29"/>
  <c r="Q3" i="29"/>
  <c r="P3" i="29"/>
  <c r="O3" i="29"/>
  <c r="N3" i="29"/>
  <c r="M3" i="29"/>
  <c r="D31" i="23" l="1"/>
  <c r="D10" i="23"/>
  <c r="D20" i="23" l="1"/>
  <c r="K17" i="5" l="1"/>
  <c r="K15" i="5"/>
  <c r="K7" i="5"/>
</calcChain>
</file>

<file path=xl/sharedStrings.xml><?xml version="1.0" encoding="utf-8"?>
<sst xmlns="http://schemas.openxmlformats.org/spreadsheetml/2006/main" count="1378" uniqueCount="584">
  <si>
    <t>24時間365日</t>
  </si>
  <si>
    <t>OSバージョン</t>
  </si>
  <si>
    <t>-</t>
    <phoneticPr fontId="2"/>
  </si>
  <si>
    <t>③オンプレミス</t>
  </si>
  <si>
    <t>②プライベートクラウド</t>
  </si>
  <si>
    <t>①AWS</t>
  </si>
  <si>
    <t>AP・MWライセンス体系</t>
  </si>
  <si>
    <t>アプリ・HW適合性</t>
  </si>
  <si>
    <t>データの個数 / 仕訳対象システム</t>
  </si>
  <si>
    <t>総計</t>
  </si>
  <si>
    <t>クラウドにマッチしない課金体系</t>
  </si>
  <si>
    <t>システム個別に決められた時間のみ、または長期非稼働日のみ</t>
  </si>
  <si>
    <t>旧OS/特殊である・塩漬けシステムである、など</t>
  </si>
  <si>
    <t>他システムとの連携あり</t>
  </si>
  <si>
    <t>システム間連携</t>
  </si>
  <si>
    <t>非公開の主力製品の製造方法など、漏洩した場合経営ダメージが甚大な秘密情報</t>
  </si>
  <si>
    <t>漏洩した場合、精神的・経済的ダメージが大きい個人情報を取り扱う</t>
  </si>
  <si>
    <t>グローバルアクセスあり</t>
  </si>
  <si>
    <t>AWSでは利用できない/保守がない</t>
  </si>
  <si>
    <t>グローバル対応、現地からの利用</t>
  </si>
  <si>
    <t>サービス時間</t>
  </si>
  <si>
    <t>メンテナンス性</t>
  </si>
  <si>
    <t>機密情報</t>
  </si>
  <si>
    <t>個人情報</t>
  </si>
  <si>
    <t>24時間365日
※特に指定していない</t>
  </si>
  <si>
    <t>集計</t>
  </si>
  <si>
    <t>①AWS 集計</t>
  </si>
  <si>
    <t>②プライベートクラウド 集計</t>
  </si>
  <si>
    <t>③オンプレミス 集計</t>
  </si>
  <si>
    <t>その他</t>
  </si>
  <si>
    <t>Oracle ライセンス上問題なければOK。直近案内でもメンテナンスはOK。現状シングル構成。ユーザ影響は問題ないが、財務諸表が必要なタイミングで止まっていると困る。</t>
  </si>
  <si>
    <t>AIX であり、仮想化不可</t>
  </si>
  <si>
    <t>CACMNS</t>
    <phoneticPr fontId="2"/>
  </si>
  <si>
    <t>コスト算出項目</t>
    <rPh sb="3" eb="5">
      <t>サンシュツ</t>
    </rPh>
    <rPh sb="5" eb="7">
      <t>コウモク</t>
    </rPh>
    <phoneticPr fontId="2"/>
  </si>
  <si>
    <t>費用種別</t>
    <rPh sb="0" eb="2">
      <t>ヒヨウ</t>
    </rPh>
    <rPh sb="2" eb="4">
      <t>シュベツ</t>
    </rPh>
    <phoneticPr fontId="2"/>
  </si>
  <si>
    <t>記入方法</t>
    <rPh sb="0" eb="2">
      <t>キニュウ</t>
    </rPh>
    <rPh sb="2" eb="4">
      <t>ホウホウ</t>
    </rPh>
    <phoneticPr fontId="2"/>
  </si>
  <si>
    <t>RDS使用</t>
    <rPh sb="3" eb="5">
      <t>シヨウ</t>
    </rPh>
    <phoneticPr fontId="2"/>
  </si>
  <si>
    <t>Oracle SE2</t>
    <phoneticPr fontId="2"/>
  </si>
  <si>
    <t>ライセンス費</t>
    <rPh sb="5" eb="6">
      <t>ヒ</t>
    </rPh>
    <phoneticPr fontId="2"/>
  </si>
  <si>
    <t>移行作業費</t>
    <rPh sb="0" eb="2">
      <t>イコウ</t>
    </rPh>
    <rPh sb="2" eb="4">
      <t>サギョウ</t>
    </rPh>
    <rPh sb="4" eb="5">
      <t>ヒ</t>
    </rPh>
    <phoneticPr fontId="2"/>
  </si>
  <si>
    <t>アプリケーション設定変更</t>
    <rPh sb="8" eb="10">
      <t>セッテイ</t>
    </rPh>
    <rPh sb="10" eb="12">
      <t>ヘンコウ</t>
    </rPh>
    <phoneticPr fontId="2"/>
  </si>
  <si>
    <t>xx機能改修</t>
    <rPh sb="2" eb="4">
      <t>キノウ</t>
    </rPh>
    <rPh sb="4" eb="6">
      <t>カイシュウ</t>
    </rPh>
    <phoneticPr fontId="2"/>
  </si>
  <si>
    <t>機能試験作業費</t>
    <rPh sb="0" eb="2">
      <t>キノウ</t>
    </rPh>
    <rPh sb="2" eb="4">
      <t>シケン</t>
    </rPh>
    <rPh sb="4" eb="6">
      <t>サギョウ</t>
    </rPh>
    <rPh sb="6" eb="7">
      <t>ヒ</t>
    </rPh>
    <phoneticPr fontId="2"/>
  </si>
  <si>
    <t>xx試験実施</t>
    <rPh sb="2" eb="4">
      <t>シケン</t>
    </rPh>
    <rPh sb="4" eb="6">
      <t>ジッシ</t>
    </rPh>
    <phoneticPr fontId="2"/>
  </si>
  <si>
    <t>判定</t>
    <rPh sb="0" eb="2">
      <t>ハンテイ</t>
    </rPh>
    <phoneticPr fontId="2"/>
  </si>
  <si>
    <t>Y/N</t>
    <phoneticPr fontId="2"/>
  </si>
  <si>
    <t>・非常に厳しい条件でシステム監査を受ける必要があるシステム（オンサイト視察など）</t>
    <phoneticPr fontId="2"/>
  </si>
  <si>
    <t>・専用HWを必要とするアプリケーションである</t>
    <rPh sb="1" eb="3">
      <t>センヨウ</t>
    </rPh>
    <rPh sb="6" eb="8">
      <t>ヒツヨウ</t>
    </rPh>
    <phoneticPr fontId="2"/>
  </si>
  <si>
    <t>備考</t>
    <rPh sb="0" eb="2">
      <t>ビコウ</t>
    </rPh>
    <phoneticPr fontId="2"/>
  </si>
  <si>
    <t>・OSバージョンアップ</t>
    <phoneticPr fontId="2"/>
  </si>
  <si>
    <t>イベント</t>
    <phoneticPr fontId="2"/>
  </si>
  <si>
    <t>・システムオーナー部署はどこか？</t>
    <rPh sb="9" eb="11">
      <t>ブショ</t>
    </rPh>
    <phoneticPr fontId="2"/>
  </si>
  <si>
    <t>構成条件</t>
    <rPh sb="0" eb="2">
      <t>コウセイ</t>
    </rPh>
    <rPh sb="2" eb="4">
      <t>ジョウケン</t>
    </rPh>
    <phoneticPr fontId="2"/>
  </si>
  <si>
    <t>クラウド移行の情報収集を円滑に行うためオーナー部署を記入（不要と判断すれば未記入とする）</t>
    <rPh sb="4" eb="6">
      <t>イコウ</t>
    </rPh>
    <rPh sb="7" eb="9">
      <t>ジョウホウ</t>
    </rPh>
    <rPh sb="9" eb="11">
      <t>シュウシュウ</t>
    </rPh>
    <rPh sb="12" eb="14">
      <t>エンカツ</t>
    </rPh>
    <rPh sb="15" eb="16">
      <t>オコナ</t>
    </rPh>
    <rPh sb="23" eb="25">
      <t>ブショ</t>
    </rPh>
    <rPh sb="26" eb="28">
      <t>キニュウ</t>
    </rPh>
    <rPh sb="29" eb="31">
      <t>フヨウ</t>
    </rPh>
    <rPh sb="32" eb="34">
      <t>ハンダン</t>
    </rPh>
    <rPh sb="37" eb="40">
      <t>ミキニュウ</t>
    </rPh>
    <phoneticPr fontId="2"/>
  </si>
  <si>
    <t>・塩漬け対象のシステムである</t>
    <rPh sb="1" eb="2">
      <t>シオ</t>
    </rPh>
    <rPh sb="2" eb="3">
      <t>ヅ</t>
    </rPh>
    <rPh sb="4" eb="6">
      <t>タイショウ</t>
    </rPh>
    <phoneticPr fontId="2"/>
  </si>
  <si>
    <t>・ミドルウェアのAWS上での利用がベンダーからサポートされていない</t>
    <phoneticPr fontId="2"/>
  </si>
  <si>
    <t>・パッケージのAWS上での利用がベンダーからサポートされていない</t>
    <phoneticPr fontId="2"/>
  </si>
  <si>
    <t>a. プライマリサイトのxx/xxの性能を満足すること</t>
    <rPh sb="18" eb="20">
      <t>セイノウ</t>
    </rPh>
    <rPh sb="21" eb="23">
      <t>マンゾク</t>
    </rPh>
    <phoneticPr fontId="2"/>
  </si>
  <si>
    <t>何れか選択</t>
    <rPh sb="0" eb="1">
      <t>イヅ</t>
    </rPh>
    <rPh sb="3" eb="5">
      <t>センタク</t>
    </rPh>
    <phoneticPr fontId="2"/>
  </si>
  <si>
    <t>1/2など数値で記入</t>
    <rPh sb="5" eb="7">
      <t>スウチ</t>
    </rPh>
    <rPh sb="8" eb="10">
      <t>キニュウ</t>
    </rPh>
    <phoneticPr fontId="2"/>
  </si>
  <si>
    <t>費用</t>
    <rPh sb="0" eb="2">
      <t>ヒヨウ</t>
    </rPh>
    <phoneticPr fontId="2"/>
  </si>
  <si>
    <t>人件費</t>
    <rPh sb="0" eb="3">
      <t>ジンケンヒ</t>
    </rPh>
    <phoneticPr fontId="2"/>
  </si>
  <si>
    <t>記入会社</t>
    <rPh sb="0" eb="2">
      <t>キニュウ</t>
    </rPh>
    <rPh sb="2" eb="4">
      <t>ガイシャ</t>
    </rPh>
    <phoneticPr fontId="2"/>
  </si>
  <si>
    <t>判定条件</t>
    <rPh sb="0" eb="2">
      <t>ハンテイ</t>
    </rPh>
    <rPh sb="2" eb="4">
      <t>ジョウケン</t>
    </rPh>
    <phoneticPr fontId="2"/>
  </si>
  <si>
    <t>【参考情報】システム間連携があるシステムである</t>
    <rPh sb="1" eb="3">
      <t>サンコウ</t>
    </rPh>
    <rPh sb="3" eb="5">
      <t>ジョウホウ</t>
    </rPh>
    <phoneticPr fontId="2"/>
  </si>
  <si>
    <t>Yの場合、以下を記入。Nの場合はプライマリサイトと同等の性能（AWSインスタンス）をDRサイトに用意する</t>
    <rPh sb="2" eb="4">
      <t>バアイ</t>
    </rPh>
    <rPh sb="5" eb="7">
      <t>イカ</t>
    </rPh>
    <rPh sb="8" eb="10">
      <t>キニュウ</t>
    </rPh>
    <rPh sb="13" eb="15">
      <t>バアイ</t>
    </rPh>
    <rPh sb="25" eb="27">
      <t>ドウトウ</t>
    </rPh>
    <rPh sb="28" eb="30">
      <t>セイノウ</t>
    </rPh>
    <rPh sb="48" eb="50">
      <t>ヨウイ</t>
    </rPh>
    <phoneticPr fontId="2"/>
  </si>
  <si>
    <t>その他の場合、任意の時間を記入</t>
    <rPh sb="2" eb="3">
      <t>タ</t>
    </rPh>
    <rPh sb="4" eb="6">
      <t>バアイ</t>
    </rPh>
    <rPh sb="7" eb="9">
      <t>ニンイ</t>
    </rPh>
    <rPh sb="10" eb="12">
      <t>ジカン</t>
    </rPh>
    <rPh sb="13" eb="15">
      <t>キニュウ</t>
    </rPh>
    <phoneticPr fontId="2"/>
  </si>
  <si>
    <t>Yの場合、実行時期を記入（yyyy/mm）</t>
    <rPh sb="2" eb="4">
      <t>バアイ</t>
    </rPh>
    <rPh sb="5" eb="7">
      <t>ジッコウ</t>
    </rPh>
    <rPh sb="7" eb="9">
      <t>ジキ</t>
    </rPh>
    <phoneticPr fontId="2"/>
  </si>
  <si>
    <t>・ハードウェア保守切れによるインフラ更改（物理ホストのみ記入）</t>
    <rPh sb="7" eb="9">
      <t>ホシュ</t>
    </rPh>
    <rPh sb="9" eb="10">
      <t>ギ</t>
    </rPh>
    <rPh sb="18" eb="20">
      <t>コウカイ</t>
    </rPh>
    <rPh sb="21" eb="23">
      <t>ブツリ</t>
    </rPh>
    <phoneticPr fontId="2"/>
  </si>
  <si>
    <t>・システムが利用不可になった場合の、ユーザへの影響、及び企業としての影響は大である</t>
    <rPh sb="23" eb="25">
      <t>エイキョウ</t>
    </rPh>
    <rPh sb="26" eb="27">
      <t>オヨ</t>
    </rPh>
    <rPh sb="34" eb="36">
      <t>エイキョウ</t>
    </rPh>
    <rPh sb="37" eb="38">
      <t>ダイ</t>
    </rPh>
    <phoneticPr fontId="2"/>
  </si>
  <si>
    <t>Yの場合、クラウド移行不可（又は不要）のため、アンケートはここで終了</t>
    <rPh sb="2" eb="4">
      <t>バアイ</t>
    </rPh>
    <rPh sb="9" eb="11">
      <t>イコウ</t>
    </rPh>
    <rPh sb="11" eb="13">
      <t>フカ</t>
    </rPh>
    <rPh sb="14" eb="15">
      <t>マタ</t>
    </rPh>
    <rPh sb="16" eb="18">
      <t>フヨウ</t>
    </rPh>
    <rPh sb="32" eb="34">
      <t>シュウリョウ</t>
    </rPh>
    <phoneticPr fontId="2"/>
  </si>
  <si>
    <t>記入会社</t>
    <rPh sb="0" eb="2">
      <t>キニュウ</t>
    </rPh>
    <rPh sb="2" eb="4">
      <t>カイシャ</t>
    </rPh>
    <phoneticPr fontId="2"/>
  </si>
  <si>
    <t>RPO</t>
    <phoneticPr fontId="2"/>
  </si>
  <si>
    <t>RTO</t>
    <phoneticPr fontId="2"/>
  </si>
  <si>
    <t>広域災害でのデータ保管が必要（関東以外のロケーションに保管）</t>
    <rPh sb="0" eb="2">
      <t>コウイキ</t>
    </rPh>
    <rPh sb="2" eb="4">
      <t>サイガイ</t>
    </rPh>
    <rPh sb="9" eb="11">
      <t>ホカン</t>
    </rPh>
    <rPh sb="12" eb="14">
      <t>ヒツヨウ</t>
    </rPh>
    <rPh sb="15" eb="17">
      <t>カントウ</t>
    </rPh>
    <rPh sb="17" eb="19">
      <t>イガイ</t>
    </rPh>
    <rPh sb="27" eb="29">
      <t>ホカン</t>
    </rPh>
    <phoneticPr fontId="2"/>
  </si>
  <si>
    <t>リカバリしたいポイント（どこまで戻したい、xx時間前など）を記入</t>
    <rPh sb="16" eb="17">
      <t>モド</t>
    </rPh>
    <rPh sb="23" eb="25">
      <t>ジカン</t>
    </rPh>
    <rPh sb="25" eb="26">
      <t>マエ</t>
    </rPh>
    <rPh sb="30" eb="32">
      <t>キニュウ</t>
    </rPh>
    <phoneticPr fontId="2"/>
  </si>
  <si>
    <t>リカバリに要する時間（xx時間以内に復旧したいなど）を記入</t>
    <rPh sb="5" eb="6">
      <t>ヨウ</t>
    </rPh>
    <rPh sb="8" eb="10">
      <t>ジカン</t>
    </rPh>
    <rPh sb="13" eb="15">
      <t>ジカン</t>
    </rPh>
    <rPh sb="15" eb="17">
      <t>イナイ</t>
    </rPh>
    <rPh sb="18" eb="20">
      <t>フッキュウ</t>
    </rPh>
    <rPh sb="27" eb="29">
      <t>キニュウ</t>
    </rPh>
    <phoneticPr fontId="2"/>
  </si>
  <si>
    <t>b. 平日18時間</t>
    <rPh sb="3" eb="5">
      <t>ヘイジツ</t>
    </rPh>
    <rPh sb="7" eb="9">
      <t>ジカン</t>
    </rPh>
    <phoneticPr fontId="2"/>
  </si>
  <si>
    <t>Yの場合、AWSによる監視が必要</t>
    <rPh sb="2" eb="4">
      <t>バアイ</t>
    </rPh>
    <rPh sb="11" eb="13">
      <t>カンシ</t>
    </rPh>
    <rPh sb="14" eb="16">
      <t>ヒツヨウ</t>
    </rPh>
    <phoneticPr fontId="2"/>
  </si>
  <si>
    <t>Nの場合は、別途移行方法を検討する</t>
    <rPh sb="2" eb="4">
      <t>バアイ</t>
    </rPh>
    <rPh sb="6" eb="8">
      <t>ベット</t>
    </rPh>
    <rPh sb="8" eb="10">
      <t>イコウ</t>
    </rPh>
    <rPh sb="10" eb="12">
      <t>ホウホウ</t>
    </rPh>
    <rPh sb="13" eb="15">
      <t>ケントウ</t>
    </rPh>
    <phoneticPr fontId="2"/>
  </si>
  <si>
    <t>c. その他（時間を記載）</t>
    <rPh sb="5" eb="6">
      <t>タ</t>
    </rPh>
    <rPh sb="7" eb="9">
      <t>ジカン</t>
    </rPh>
    <rPh sb="10" eb="12">
      <t>キサイ</t>
    </rPh>
    <phoneticPr fontId="2"/>
  </si>
  <si>
    <t>・既存の監視サービス以外の項目を監視する（PaaSで提供されるものの監視、ex. RDSログなど）</t>
    <rPh sb="1" eb="3">
      <t>キソン</t>
    </rPh>
    <rPh sb="4" eb="6">
      <t>カンシ</t>
    </rPh>
    <rPh sb="10" eb="12">
      <t>イガイ</t>
    </rPh>
    <rPh sb="13" eb="15">
      <t>コウモク</t>
    </rPh>
    <rPh sb="16" eb="18">
      <t>カンシ</t>
    </rPh>
    <rPh sb="26" eb="28">
      <t>テイキョウ</t>
    </rPh>
    <rPh sb="34" eb="36">
      <t>カンシ</t>
    </rPh>
    <phoneticPr fontId="2"/>
  </si>
  <si>
    <t>・共有ストレージを用いたクラスタ構成を取っている</t>
    <phoneticPr fontId="2"/>
  </si>
  <si>
    <t>東京リージョン全損の場合でもデータ保全したい場合にYを記入</t>
    <rPh sb="0" eb="2">
      <t>トウキョウ</t>
    </rPh>
    <rPh sb="7" eb="9">
      <t>ゼンソン</t>
    </rPh>
    <rPh sb="10" eb="12">
      <t>バアイ</t>
    </rPh>
    <rPh sb="17" eb="19">
      <t>ホゼン</t>
    </rPh>
    <rPh sb="22" eb="24">
      <t>バアイ</t>
    </rPh>
    <rPh sb="27" eb="29">
      <t>キニュウ</t>
    </rPh>
    <phoneticPr fontId="2"/>
  </si>
  <si>
    <t>Yの場合、開発・検証環境で１ノードづつ, t3.smallを想定し、概算コストに加える。Nの場合は、環境を設けない</t>
    <rPh sb="2" eb="4">
      <t>バアイ</t>
    </rPh>
    <rPh sb="5" eb="7">
      <t>カイハツ</t>
    </rPh>
    <rPh sb="8" eb="10">
      <t>ケンショウ</t>
    </rPh>
    <rPh sb="10" eb="12">
      <t>カンキョウ</t>
    </rPh>
    <rPh sb="30" eb="32">
      <t>ソウテイ</t>
    </rPh>
    <rPh sb="34" eb="36">
      <t>ガイサン</t>
    </rPh>
    <rPh sb="40" eb="41">
      <t>クワ</t>
    </rPh>
    <rPh sb="46" eb="48">
      <t>バアイ</t>
    </rPh>
    <rPh sb="50" eb="52">
      <t>カンキョウ</t>
    </rPh>
    <rPh sb="53" eb="54">
      <t>モウ</t>
    </rPh>
    <phoneticPr fontId="2"/>
  </si>
  <si>
    <t>広域災害時にも業務復旧が必要（関東以外のロケーションで復旧）</t>
    <rPh sb="0" eb="2">
      <t>コウイキ</t>
    </rPh>
    <rPh sb="2" eb="4">
      <t>サイガイ</t>
    </rPh>
    <rPh sb="4" eb="5">
      <t>ジ</t>
    </rPh>
    <rPh sb="7" eb="9">
      <t>ギョウム</t>
    </rPh>
    <rPh sb="9" eb="11">
      <t>フッキュウ</t>
    </rPh>
    <rPh sb="12" eb="14">
      <t>ヒツヨウ</t>
    </rPh>
    <rPh sb="15" eb="17">
      <t>カントウ</t>
    </rPh>
    <rPh sb="17" eb="19">
      <t>イガイ</t>
    </rPh>
    <rPh sb="27" eb="29">
      <t>フッキュウ</t>
    </rPh>
    <phoneticPr fontId="2"/>
  </si>
  <si>
    <t>東京リージョン全損の場合でも業務復旧したい場合にYを記入</t>
    <rPh sb="0" eb="2">
      <t>トウキョウ</t>
    </rPh>
    <rPh sb="7" eb="9">
      <t>ゼンソン</t>
    </rPh>
    <rPh sb="10" eb="12">
      <t>バアイ</t>
    </rPh>
    <rPh sb="14" eb="16">
      <t>ギョウム</t>
    </rPh>
    <rPh sb="16" eb="18">
      <t>フッキュウ</t>
    </rPh>
    <rPh sb="21" eb="23">
      <t>バアイ</t>
    </rPh>
    <rPh sb="26" eb="28">
      <t>キニュウ</t>
    </rPh>
    <phoneticPr fontId="2"/>
  </si>
  <si>
    <t>数分前/数時間前</t>
    <rPh sb="0" eb="2">
      <t>スウフン</t>
    </rPh>
    <rPh sb="2" eb="3">
      <t>マエ</t>
    </rPh>
    <rPh sb="4" eb="7">
      <t>スウジカン</t>
    </rPh>
    <rPh sb="7" eb="8">
      <t>マエ</t>
    </rPh>
    <phoneticPr fontId="2"/>
  </si>
  <si>
    <t>数分以内/数時間以内</t>
    <rPh sb="0" eb="2">
      <t>スウフン</t>
    </rPh>
    <rPh sb="2" eb="4">
      <t>イナイ</t>
    </rPh>
    <rPh sb="5" eb="8">
      <t>スウジカン</t>
    </rPh>
    <rPh sb="8" eb="10">
      <t>イナイ</t>
    </rPh>
    <phoneticPr fontId="2"/>
  </si>
  <si>
    <t>Yの場合、以下の高可用性要件（どこまで可用性を高めるのか）を記入する。Nの場合はシングル構成とする</t>
    <rPh sb="2" eb="4">
      <t>バアイ</t>
    </rPh>
    <rPh sb="5" eb="7">
      <t>イカ</t>
    </rPh>
    <rPh sb="8" eb="12">
      <t>コウカヨウセイ</t>
    </rPh>
    <rPh sb="12" eb="14">
      <t>ヨウケン</t>
    </rPh>
    <rPh sb="19" eb="22">
      <t>カヨウセイ</t>
    </rPh>
    <rPh sb="23" eb="24">
      <t>タカ</t>
    </rPh>
    <rPh sb="37" eb="39">
      <t>バアイ</t>
    </rPh>
    <rPh sb="44" eb="46">
      <t>コウセイ</t>
    </rPh>
    <phoneticPr fontId="2"/>
  </si>
  <si>
    <t>コア数</t>
    <rPh sb="2" eb="3">
      <t>スウ</t>
    </rPh>
    <phoneticPr fontId="2"/>
  </si>
  <si>
    <t>クラウド移行判定</t>
    <rPh sb="4" eb="6">
      <t>イコウ</t>
    </rPh>
    <rPh sb="6" eb="8">
      <t>ハンテイ</t>
    </rPh>
    <phoneticPr fontId="2"/>
  </si>
  <si>
    <t>クラウド移行時期を左右するイベント</t>
    <rPh sb="4" eb="6">
      <t>イコウ</t>
    </rPh>
    <rPh sb="6" eb="8">
      <t>ジキ</t>
    </rPh>
    <rPh sb="9" eb="11">
      <t>サユウ</t>
    </rPh>
    <phoneticPr fontId="2"/>
  </si>
  <si>
    <t>構成条件（非機能要件）</t>
    <rPh sb="0" eb="2">
      <t>コウセイ</t>
    </rPh>
    <rPh sb="2" eb="4">
      <t>ジョウケン</t>
    </rPh>
    <rPh sb="5" eb="8">
      <t>ヒキノウ</t>
    </rPh>
    <rPh sb="8" eb="10">
      <t>ヨウケン</t>
    </rPh>
    <phoneticPr fontId="2"/>
  </si>
  <si>
    <t>構成パターン</t>
    <rPh sb="0" eb="2">
      <t>コウセイ</t>
    </rPh>
    <phoneticPr fontId="2"/>
  </si>
  <si>
    <t>メモリ</t>
    <phoneticPr fontId="2"/>
  </si>
  <si>
    <t>サーバ用途</t>
    <rPh sb="3" eb="5">
      <t>ヨウト</t>
    </rPh>
    <phoneticPr fontId="2"/>
  </si>
  <si>
    <t>合計</t>
    <rPh sb="0" eb="2">
      <t>ゴウケイ</t>
    </rPh>
    <phoneticPr fontId="2"/>
  </si>
  <si>
    <t>数量</t>
    <rPh sb="0" eb="2">
      <t>スウリョウ</t>
    </rPh>
    <phoneticPr fontId="2"/>
  </si>
  <si>
    <t>HDD</t>
    <phoneticPr fontId="2"/>
  </si>
  <si>
    <t>・パッケージはRDS対応している</t>
    <rPh sb="10" eb="12">
      <t>タイオウ</t>
    </rPh>
    <phoneticPr fontId="2"/>
  </si>
  <si>
    <t>Y/N</t>
    <phoneticPr fontId="2"/>
  </si>
  <si>
    <t>※上記を総合的に判断して移行時期を確定する。又はすでに確定しているものは、その予定で推進するのか判断する。</t>
    <rPh sb="1" eb="3">
      <t>ジョウキ</t>
    </rPh>
    <rPh sb="4" eb="7">
      <t>ソウゴウテキ</t>
    </rPh>
    <rPh sb="8" eb="10">
      <t>ハンダン</t>
    </rPh>
    <rPh sb="12" eb="14">
      <t>イコウ</t>
    </rPh>
    <rPh sb="14" eb="16">
      <t>ジキ</t>
    </rPh>
    <rPh sb="17" eb="19">
      <t>カクテイ</t>
    </rPh>
    <rPh sb="22" eb="23">
      <t>マタ</t>
    </rPh>
    <rPh sb="27" eb="29">
      <t>カクテイ</t>
    </rPh>
    <rPh sb="39" eb="41">
      <t>ヨテイ</t>
    </rPh>
    <rPh sb="42" eb="44">
      <t>スイシン</t>
    </rPh>
    <rPh sb="48" eb="50">
      <t>ハンダン</t>
    </rPh>
    <phoneticPr fontId="2"/>
  </si>
  <si>
    <t>a. 対応条件（バージョンアップなど）</t>
    <phoneticPr fontId="2"/>
  </si>
  <si>
    <t>現行構成</t>
    <rPh sb="0" eb="2">
      <t>ゲンコウ</t>
    </rPh>
    <rPh sb="2" eb="4">
      <t>コウセイ</t>
    </rPh>
    <phoneticPr fontId="2"/>
  </si>
  <si>
    <t>現行スペック</t>
    <rPh sb="0" eb="2">
      <t>ゲンコウ</t>
    </rPh>
    <phoneticPr fontId="2"/>
  </si>
  <si>
    <t>移行後スペック</t>
    <rPh sb="0" eb="2">
      <t>イコウ</t>
    </rPh>
    <rPh sb="2" eb="3">
      <t>ゴ</t>
    </rPh>
    <phoneticPr fontId="2"/>
  </si>
  <si>
    <t>移行後の構成</t>
    <rPh sb="0" eb="2">
      <t>イコウ</t>
    </rPh>
    <rPh sb="2" eb="3">
      <t>ゴ</t>
    </rPh>
    <rPh sb="4" eb="6">
      <t>コウセイ</t>
    </rPh>
    <phoneticPr fontId="2"/>
  </si>
  <si>
    <t>※パッケージバージョンアップの要否や、DBMSバージョンアップの要否、RDS化有無を考慮して作業費を見積もること。</t>
    <rPh sb="15" eb="17">
      <t>ヨウヒ</t>
    </rPh>
    <rPh sb="32" eb="34">
      <t>ヨウヒ</t>
    </rPh>
    <rPh sb="38" eb="39">
      <t>カ</t>
    </rPh>
    <rPh sb="39" eb="41">
      <t>ウム</t>
    </rPh>
    <rPh sb="42" eb="44">
      <t>コウリョ</t>
    </rPh>
    <rPh sb="46" eb="48">
      <t>サギョウ</t>
    </rPh>
    <rPh sb="48" eb="49">
      <t>ヒ</t>
    </rPh>
    <rPh sb="50" eb="52">
      <t>ミツ</t>
    </rPh>
    <phoneticPr fontId="2"/>
  </si>
  <si>
    <t>パッケージバージョンアップ</t>
    <phoneticPr fontId="2"/>
  </si>
  <si>
    <t>DBMSバージョンアップ</t>
    <phoneticPr fontId="2"/>
  </si>
  <si>
    <t>要否</t>
    <rPh sb="0" eb="2">
      <t>ヨウヒ</t>
    </rPh>
    <phoneticPr fontId="2"/>
  </si>
  <si>
    <t>Y/N</t>
    <phoneticPr fontId="2"/>
  </si>
  <si>
    <t>バージョンを記入</t>
    <rPh sb="6" eb="8">
      <t>キニュウ</t>
    </rPh>
    <phoneticPr fontId="2"/>
  </si>
  <si>
    <t>CACMNS</t>
    <phoneticPr fontId="2"/>
  </si>
  <si>
    <t>記入会社</t>
    <rPh sb="0" eb="2">
      <t>キニュウ</t>
    </rPh>
    <rPh sb="2" eb="4">
      <t>ガイシャ</t>
    </rPh>
    <phoneticPr fontId="2"/>
  </si>
  <si>
    <t>記入方法</t>
    <rPh sb="0" eb="2">
      <t>キニュウ</t>
    </rPh>
    <rPh sb="2" eb="4">
      <t>ホウホウ</t>
    </rPh>
    <phoneticPr fontId="2"/>
  </si>
  <si>
    <t>概算コスト（ライセンスコスト）</t>
    <rPh sb="0" eb="2">
      <t>ガイサン</t>
    </rPh>
    <phoneticPr fontId="2"/>
  </si>
  <si>
    <t>概算コスト（作業コスト）</t>
    <rPh sb="0" eb="2">
      <t>ガイサン</t>
    </rPh>
    <rPh sb="6" eb="8">
      <t>サギョウ</t>
    </rPh>
    <phoneticPr fontId="2"/>
  </si>
  <si>
    <t>・DRサイトを稼働させる場合、プライマリサイトと同様の性能でなくともよい</t>
    <rPh sb="7" eb="9">
      <t>カドウ</t>
    </rPh>
    <rPh sb="12" eb="14">
      <t>バアイ</t>
    </rPh>
    <rPh sb="24" eb="26">
      <t>ドウヨウ</t>
    </rPh>
    <rPh sb="27" eb="29">
      <t>セイノウ</t>
    </rPh>
    <phoneticPr fontId="2"/>
  </si>
  <si>
    <t>・開発・検証環境が必要である</t>
    <rPh sb="1" eb="3">
      <t>カイハツ</t>
    </rPh>
    <rPh sb="4" eb="6">
      <t>ケンショウ</t>
    </rPh>
    <rPh sb="6" eb="8">
      <t>カンキョウ</t>
    </rPh>
    <rPh sb="9" eb="11">
      <t>ヒツヨウ</t>
    </rPh>
    <phoneticPr fontId="2"/>
  </si>
  <si>
    <t>・RDS移行時にはDBをストップしオフライン移行を前提とする</t>
    <rPh sb="4" eb="6">
      <t>イコウ</t>
    </rPh>
    <rPh sb="6" eb="7">
      <t>ジ</t>
    </rPh>
    <rPh sb="22" eb="24">
      <t>イコウ</t>
    </rPh>
    <rPh sb="25" eb="27">
      <t>ゼンテイ</t>
    </rPh>
    <phoneticPr fontId="2"/>
  </si>
  <si>
    <t>・ミドルウェアバージョンアップ</t>
    <phoneticPr fontId="2"/>
  </si>
  <si>
    <t>・パッケージ（アプリケーション）バージョンアップ</t>
    <phoneticPr fontId="2"/>
  </si>
  <si>
    <t>概算コスト（クラウドコスト）</t>
    <rPh sb="0" eb="2">
      <t>ガイサン</t>
    </rPh>
    <phoneticPr fontId="2"/>
  </si>
  <si>
    <t>AWS利用料（年額）</t>
    <rPh sb="3" eb="6">
      <t>リヨウリョウ</t>
    </rPh>
    <rPh sb="7" eb="9">
      <t>ネンガク</t>
    </rPh>
    <phoneticPr fontId="2"/>
  </si>
  <si>
    <t>eC+利用料（年額）</t>
    <rPh sb="3" eb="6">
      <t>リヨウリョウ</t>
    </rPh>
    <rPh sb="7" eb="9">
      <t>ネンガク</t>
    </rPh>
    <phoneticPr fontId="2"/>
  </si>
  <si>
    <t>Yの場合、連携先システム名を記入</t>
    <rPh sb="2" eb="4">
      <t>バアイ</t>
    </rPh>
    <rPh sb="5" eb="7">
      <t>レンケイ</t>
    </rPh>
    <rPh sb="7" eb="8">
      <t>サキ</t>
    </rPh>
    <rPh sb="12" eb="13">
      <t>メイ</t>
    </rPh>
    <rPh sb="14" eb="16">
      <t>キニュウ</t>
    </rPh>
    <phoneticPr fontId="2"/>
  </si>
  <si>
    <t>RDS移行時に、アプリケーションの設定変更が必要な場合は工数をまとめる。他システムから参照されているシステムの場合は、他システムへの対応も加味する。工数は概算として設定する（概算のレベル感はCACMNS/CACで別途調整）</t>
    <rPh sb="3" eb="5">
      <t>イコウ</t>
    </rPh>
    <rPh sb="5" eb="6">
      <t>ジ</t>
    </rPh>
    <rPh sb="17" eb="19">
      <t>セッテイ</t>
    </rPh>
    <rPh sb="19" eb="21">
      <t>ヘンコウ</t>
    </rPh>
    <rPh sb="22" eb="24">
      <t>ヒツヨウ</t>
    </rPh>
    <rPh sb="25" eb="27">
      <t>バアイ</t>
    </rPh>
    <rPh sb="28" eb="30">
      <t>コウスウ</t>
    </rPh>
    <rPh sb="36" eb="37">
      <t>タ</t>
    </rPh>
    <rPh sb="43" eb="45">
      <t>サンショウ</t>
    </rPh>
    <rPh sb="55" eb="57">
      <t>バアイ</t>
    </rPh>
    <rPh sb="59" eb="60">
      <t>タ</t>
    </rPh>
    <rPh sb="66" eb="68">
      <t>タイオウ</t>
    </rPh>
    <rPh sb="69" eb="71">
      <t>カミ</t>
    </rPh>
    <phoneticPr fontId="2"/>
  </si>
  <si>
    <t>パッケージ購入費用</t>
    <rPh sb="5" eb="7">
      <t>コウニュウ</t>
    </rPh>
    <rPh sb="7" eb="9">
      <t>ヒヨウ</t>
    </rPh>
    <phoneticPr fontId="2"/>
  </si>
  <si>
    <t>システム調査票</t>
    <rPh sb="4" eb="6">
      <t>チョウサ</t>
    </rPh>
    <rPh sb="6" eb="7">
      <t>ヒョウ</t>
    </rPh>
    <phoneticPr fontId="2"/>
  </si>
  <si>
    <t>システム名：</t>
    <rPh sb="4" eb="5">
      <t>メイ</t>
    </rPh>
    <phoneticPr fontId="2"/>
  </si>
  <si>
    <t>DBMSライセンス費用</t>
    <rPh sb="9" eb="11">
      <t>ヒヨウ</t>
    </rPh>
    <phoneticPr fontId="2"/>
  </si>
  <si>
    <t>DBMS保守費用（年間）</t>
    <rPh sb="4" eb="6">
      <t>ホシュ</t>
    </rPh>
    <rPh sb="6" eb="8">
      <t>ヒヨウ</t>
    </rPh>
    <rPh sb="9" eb="11">
      <t>ネンカン</t>
    </rPh>
    <phoneticPr fontId="2"/>
  </si>
  <si>
    <t>パッケージ保守費用（年間）</t>
    <rPh sb="5" eb="7">
      <t>ホシュ</t>
    </rPh>
    <rPh sb="7" eb="9">
      <t>ヒヨウ</t>
    </rPh>
    <rPh sb="10" eb="12">
      <t>ネンカン</t>
    </rPh>
    <phoneticPr fontId="2"/>
  </si>
  <si>
    <t>保守費</t>
    <rPh sb="0" eb="2">
      <t>ホシュ</t>
    </rPh>
    <rPh sb="2" eb="3">
      <t>ヒ</t>
    </rPh>
    <phoneticPr fontId="2"/>
  </si>
  <si>
    <t>保守費</t>
    <rPh sb="0" eb="2">
      <t>ホシュ</t>
    </rPh>
    <rPh sb="2" eb="3">
      <t>ヒ</t>
    </rPh>
    <phoneticPr fontId="2"/>
  </si>
  <si>
    <t>合計</t>
    <rPh sb="0" eb="2">
      <t>ゴウケイ</t>
    </rPh>
    <phoneticPr fontId="2"/>
  </si>
  <si>
    <t>DB、パッケージに関する確認事項</t>
    <phoneticPr fontId="2"/>
  </si>
  <si>
    <t>サーバに関する確認事項</t>
    <phoneticPr fontId="2"/>
  </si>
  <si>
    <t>既存パッケージを別パッケージにリプレースする場合の費用を記入</t>
    <rPh sb="0" eb="2">
      <t>キソン</t>
    </rPh>
    <rPh sb="8" eb="9">
      <t>ベツ</t>
    </rPh>
    <rPh sb="22" eb="24">
      <t>バアイ</t>
    </rPh>
    <rPh sb="25" eb="27">
      <t>ヒヨウ</t>
    </rPh>
    <rPh sb="28" eb="30">
      <t>キニュウ</t>
    </rPh>
    <phoneticPr fontId="2"/>
  </si>
  <si>
    <t>-</t>
    <phoneticPr fontId="2"/>
  </si>
  <si>
    <t>Yの場合は、他のサーバよりも顕著にトラフィック過多のサーバがあるなら通信料(bps)を記載する</t>
    <rPh sb="2" eb="4">
      <t>バアイ</t>
    </rPh>
    <rPh sb="6" eb="7">
      <t>タ</t>
    </rPh>
    <rPh sb="14" eb="16">
      <t>ケンチョ</t>
    </rPh>
    <rPh sb="23" eb="25">
      <t>カタ</t>
    </rPh>
    <rPh sb="34" eb="37">
      <t>ツウシンリョウ</t>
    </rPh>
    <rPh sb="43" eb="45">
      <t>キサイ</t>
    </rPh>
    <phoneticPr fontId="2"/>
  </si>
  <si>
    <t>Yの場合、代替案を検討する？</t>
    <rPh sb="2" eb="4">
      <t>バアイ</t>
    </rPh>
    <rPh sb="5" eb="8">
      <t>ダイタイアン</t>
    </rPh>
    <rPh sb="9" eb="11">
      <t>ケントウ</t>
    </rPh>
    <phoneticPr fontId="2"/>
  </si>
  <si>
    <t>Yの場合、対応条件の有無も合わせて確認する。Nの場合、DB on EC2(IaaS)対応となる。（別資料”RDS制限事項_設計時注意事項.pptx”にてRDS制限事項・設計時注意事項について説明(2019/10/16実施)）</t>
    <rPh sb="2" eb="4">
      <t>バアイ</t>
    </rPh>
    <rPh sb="5" eb="7">
      <t>タイオウ</t>
    </rPh>
    <rPh sb="7" eb="9">
      <t>ジョウケン</t>
    </rPh>
    <rPh sb="10" eb="12">
      <t>ウム</t>
    </rPh>
    <rPh sb="13" eb="14">
      <t>ア</t>
    </rPh>
    <rPh sb="17" eb="19">
      <t>カクニン</t>
    </rPh>
    <rPh sb="24" eb="26">
      <t>バアイ</t>
    </rPh>
    <rPh sb="42" eb="44">
      <t>タイオウ</t>
    </rPh>
    <rPh sb="49" eb="50">
      <t>ベツ</t>
    </rPh>
    <rPh sb="50" eb="52">
      <t>シリョウ</t>
    </rPh>
    <rPh sb="79" eb="81">
      <t>セイゲン</t>
    </rPh>
    <rPh sb="81" eb="83">
      <t>ジコウ</t>
    </rPh>
    <rPh sb="84" eb="87">
      <t>セッケイジ</t>
    </rPh>
    <rPh sb="87" eb="89">
      <t>チュウイ</t>
    </rPh>
    <rPh sb="89" eb="91">
      <t>ジコウ</t>
    </rPh>
    <rPh sb="95" eb="97">
      <t>セツメイ</t>
    </rPh>
    <rPh sb="108" eb="110">
      <t>ジッシ</t>
    </rPh>
    <phoneticPr fontId="2"/>
  </si>
  <si>
    <t>・外部通信で大量トラフィックが発生する</t>
    <rPh sb="1" eb="3">
      <t>ガイブ</t>
    </rPh>
    <rPh sb="3" eb="5">
      <t>ツウシン</t>
    </rPh>
    <rPh sb="6" eb="8">
      <t>タイリョウ</t>
    </rPh>
    <rPh sb="15" eb="17">
      <t>ハッセイ</t>
    </rPh>
    <phoneticPr fontId="2"/>
  </si>
  <si>
    <t>DB on EC2(IaaS)でDBサーバを構成する場合のみ、DBMSのライセンス費用を記入。DBMS種別は必ず記入</t>
    <rPh sb="22" eb="24">
      <t>コウセイ</t>
    </rPh>
    <rPh sb="26" eb="28">
      <t>バアイ</t>
    </rPh>
    <rPh sb="41" eb="43">
      <t>ヒヨウ</t>
    </rPh>
    <rPh sb="44" eb="46">
      <t>キニュウ</t>
    </rPh>
    <rPh sb="51" eb="53">
      <t>シュベツ</t>
    </rPh>
    <rPh sb="54" eb="55">
      <t>カナラ</t>
    </rPh>
    <phoneticPr fontId="2"/>
  </si>
  <si>
    <t>DB on EC2(IaaS)でDBサーバを構成する場合のみ、DBMSの保守費用を記入。DBMS種別は必ず記入</t>
    <rPh sb="22" eb="24">
      <t>コウセイ</t>
    </rPh>
    <rPh sb="26" eb="28">
      <t>バアイ</t>
    </rPh>
    <rPh sb="36" eb="38">
      <t>ホシュ</t>
    </rPh>
    <rPh sb="38" eb="40">
      <t>ヒヨウ</t>
    </rPh>
    <rPh sb="41" eb="43">
      <t>キニュウ</t>
    </rPh>
    <rPh sb="48" eb="50">
      <t>シュベツ</t>
    </rPh>
    <rPh sb="51" eb="52">
      <t>カナラ</t>
    </rPh>
    <phoneticPr fontId="2"/>
  </si>
  <si>
    <t>業務レベルでの機能試験工数をまとめる。試験のボリュームは開発部門の判断による。工数は概算として設定する（概算のレベル感はCACMNS/CACで別途調整）</t>
    <rPh sb="0" eb="2">
      <t>ギョウム</t>
    </rPh>
    <rPh sb="7" eb="9">
      <t>キノウ</t>
    </rPh>
    <rPh sb="9" eb="11">
      <t>シケン</t>
    </rPh>
    <rPh sb="11" eb="13">
      <t>コウスウ</t>
    </rPh>
    <rPh sb="19" eb="21">
      <t>シケン</t>
    </rPh>
    <rPh sb="28" eb="30">
      <t>カイハツ</t>
    </rPh>
    <rPh sb="30" eb="32">
      <t>ブモン</t>
    </rPh>
    <rPh sb="33" eb="35">
      <t>ハンダン</t>
    </rPh>
    <phoneticPr fontId="2"/>
  </si>
  <si>
    <t>変更内容</t>
    <phoneticPr fontId="13"/>
  </si>
  <si>
    <t>変更シート</t>
    <rPh sb="0" eb="2">
      <t>ヘンコウ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</si>
  <si>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</si>
  <si>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</si>
  <si>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初版作成</t>
    <rPh sb="0" eb="2">
      <t>ショハン</t>
    </rPh>
    <rPh sb="2" eb="4">
      <t>サクセイ</t>
    </rPh>
    <phoneticPr fontId="12"/>
  </si>
  <si>
    <t>No.</t>
    <phoneticPr fontId="2"/>
  </si>
  <si>
    <t>変更履歴</t>
    <rPh sb="0" eb="2">
      <t>ヘンコウ</t>
    </rPh>
    <rPh sb="2" eb="4">
      <t>リレキ</t>
    </rPh>
    <phoneticPr fontId="2"/>
  </si>
  <si>
    <t>数量</t>
    <rPh sb="0" eb="2">
      <t>スウリョウ</t>
    </rPh>
    <phoneticPr fontId="2"/>
  </si>
  <si>
    <t>関連システム名：</t>
  </si>
  <si>
    <t>xxxxシステム</t>
    <phoneticPr fontId="2"/>
  </si>
  <si>
    <t>xxxxシステム</t>
    <phoneticPr fontId="2"/>
  </si>
  <si>
    <t>a. 24/365</t>
    <phoneticPr fontId="2"/>
  </si>
  <si>
    <t>費用内訳</t>
    <rPh sb="0" eb="2">
      <t>ヒヨウ</t>
    </rPh>
    <rPh sb="2" eb="4">
      <t>ウチワケ</t>
    </rPh>
    <phoneticPr fontId="2"/>
  </si>
  <si>
    <t>サーバ用途凡例：</t>
    <rPh sb="3" eb="5">
      <t>ヨウト</t>
    </rPh>
    <rPh sb="5" eb="7">
      <t>ハンレイ</t>
    </rPh>
    <phoneticPr fontId="2"/>
  </si>
  <si>
    <t>AP</t>
    <phoneticPr fontId="2"/>
  </si>
  <si>
    <t>DB</t>
    <phoneticPr fontId="2"/>
  </si>
  <si>
    <t>AP/DB</t>
    <phoneticPr fontId="2"/>
  </si>
  <si>
    <t>AP</t>
    <phoneticPr fontId="2"/>
  </si>
  <si>
    <t>DB</t>
    <phoneticPr fontId="2"/>
  </si>
  <si>
    <t>④構成決定表</t>
  </si>
  <si>
    <t>⑤コスト試算表</t>
  </si>
  <si>
    <t>１７～１９行について、集計の観点からカラムを分離させていただきました。</t>
    <phoneticPr fontId="2"/>
  </si>
  <si>
    <t>③構成条件</t>
  </si>
  <si>
    <t>G列”費用内訳（記入例）”を”費用内訳”としました</t>
    <phoneticPr fontId="2"/>
  </si>
  <si>
    <t>現行構成欄に”数量を追加しました</t>
    <phoneticPr fontId="2"/>
  </si>
  <si>
    <t>現行構成、サーバ用途ですが、厳密にサーバ用途を規定させていただきました。
サーバ用途凡例：
AP：APサーバ（APのほか、Batch、SMTP、ADなど）                                
DB：DB単独                                  
AP/DB：APとDBが相乗り</t>
    <phoneticPr fontId="2"/>
  </si>
  <si>
    <t>CAC田中</t>
    <rPh sb="3" eb="5">
      <t>タナカ</t>
    </rPh>
    <phoneticPr fontId="2"/>
  </si>
  <si>
    <t>・他システムとの１日当たりの通信量が１日当たり1TB以上の時、通信量を記載する</t>
    <rPh sb="1" eb="2">
      <t>タ</t>
    </rPh>
    <rPh sb="9" eb="10">
      <t>ニチ</t>
    </rPh>
    <rPh sb="10" eb="11">
      <t>ア</t>
    </rPh>
    <rPh sb="14" eb="16">
      <t>ツウシン</t>
    </rPh>
    <rPh sb="16" eb="17">
      <t>リョウ</t>
    </rPh>
    <rPh sb="19" eb="20">
      <t>ヒ</t>
    </rPh>
    <rPh sb="20" eb="21">
      <t>ア</t>
    </rPh>
    <rPh sb="26" eb="28">
      <t>イジョウ</t>
    </rPh>
    <rPh sb="29" eb="30">
      <t>トキ</t>
    </rPh>
    <rPh sb="31" eb="33">
      <t>ツウシン</t>
    </rPh>
    <rPh sb="33" eb="34">
      <t>リョウ</t>
    </rPh>
    <rPh sb="35" eb="37">
      <t>キサイ</t>
    </rPh>
    <phoneticPr fontId="2"/>
  </si>
  <si>
    <t>xxTB</t>
    <phoneticPr fontId="2"/>
  </si>
  <si>
    <t>・アプリケーションが他サーバにアクセスするときの名前解決方法を記載する</t>
    <rPh sb="10" eb="11">
      <t>タ</t>
    </rPh>
    <rPh sb="24" eb="26">
      <t>ナマエ</t>
    </rPh>
    <rPh sb="26" eb="28">
      <t>カイケツ</t>
    </rPh>
    <rPh sb="28" eb="30">
      <t>ホウホウ</t>
    </rPh>
    <rPh sb="31" eb="33">
      <t>キサイ</t>
    </rPh>
    <phoneticPr fontId="2"/>
  </si>
  <si>
    <t>DNS</t>
    <phoneticPr fontId="2"/>
  </si>
  <si>
    <t>DNS、又はIPアドレス指定かを記載する</t>
    <rPh sb="4" eb="5">
      <t>マタ</t>
    </rPh>
    <rPh sb="12" eb="14">
      <t>シテイ</t>
    </rPh>
    <rPh sb="16" eb="18">
      <t>キサイ</t>
    </rPh>
    <phoneticPr fontId="2"/>
  </si>
  <si>
    <t>1TB以上の場合は、連携度の高いシステムとして、クラウド移行時の検討事項とする。1TB以下の時は"-"と記載する</t>
    <rPh sb="3" eb="5">
      <t>イジョウ</t>
    </rPh>
    <rPh sb="6" eb="8">
      <t>バアイ</t>
    </rPh>
    <rPh sb="10" eb="12">
      <t>レンケイ</t>
    </rPh>
    <rPh sb="12" eb="13">
      <t>ド</t>
    </rPh>
    <rPh sb="14" eb="15">
      <t>タカ</t>
    </rPh>
    <rPh sb="28" eb="30">
      <t>イコウ</t>
    </rPh>
    <rPh sb="30" eb="31">
      <t>ジ</t>
    </rPh>
    <rPh sb="32" eb="34">
      <t>ケントウ</t>
    </rPh>
    <rPh sb="34" eb="36">
      <t>ジコウ</t>
    </rPh>
    <rPh sb="43" eb="45">
      <t>イカ</t>
    </rPh>
    <rPh sb="46" eb="47">
      <t>トキ</t>
    </rPh>
    <rPh sb="52" eb="54">
      <t>キサイ</t>
    </rPh>
    <phoneticPr fontId="2"/>
  </si>
  <si>
    <t>24行目、アプリケーションが他サーバにアクセスするときの名前解決方法を記載する、に変更。回答欄にはDNS、
又はIPアドレス指定のどちらかを選択</t>
    <rPh sb="2" eb="4">
      <t>ギョウメ</t>
    </rPh>
    <rPh sb="41" eb="43">
      <t>ヘンコウ</t>
    </rPh>
    <rPh sb="44" eb="46">
      <t>カイトウ</t>
    </rPh>
    <rPh sb="46" eb="47">
      <t>ラン</t>
    </rPh>
    <rPh sb="54" eb="55">
      <t>マタ</t>
    </rPh>
    <rPh sb="62" eb="64">
      <t>シテイ</t>
    </rPh>
    <rPh sb="70" eb="72">
      <t>センタク</t>
    </rPh>
    <phoneticPr fontId="2"/>
  </si>
  <si>
    <t>23行目、他システムとの１日当たりの通信量が１日当たり1TB以上の時、通信量を記載する、に変更。
回答欄にはxxTBと数値を記入。1TBに満たない場合は"-"を記入</t>
    <rPh sb="2" eb="4">
      <t>ギョウメ</t>
    </rPh>
    <rPh sb="45" eb="47">
      <t>ヘンコウ</t>
    </rPh>
    <rPh sb="49" eb="51">
      <t>カイトウ</t>
    </rPh>
    <rPh sb="51" eb="52">
      <t>ラン</t>
    </rPh>
    <rPh sb="59" eb="61">
      <t>スウチ</t>
    </rPh>
    <rPh sb="62" eb="64">
      <t>キニュウ</t>
    </rPh>
    <rPh sb="69" eb="70">
      <t>ミ</t>
    </rPh>
    <rPh sb="73" eb="75">
      <t>バアイ</t>
    </rPh>
    <rPh sb="80" eb="82">
      <t>キニュウ</t>
    </rPh>
    <phoneticPr fontId="2"/>
  </si>
  <si>
    <t>②クラウド移行時期</t>
    <rPh sb="5" eb="7">
      <t>イコウ</t>
    </rPh>
    <rPh sb="7" eb="9">
      <t>ジキ</t>
    </rPh>
    <phoneticPr fontId="2"/>
  </si>
  <si>
    <t>移行時期解答欄を追加</t>
    <rPh sb="0" eb="2">
      <t>イコウ</t>
    </rPh>
    <rPh sb="2" eb="4">
      <t>ジキ</t>
    </rPh>
    <rPh sb="4" eb="7">
      <t>カイトウラン</t>
    </rPh>
    <rPh sb="8" eb="10">
      <t>ツイカ</t>
    </rPh>
    <phoneticPr fontId="2"/>
  </si>
  <si>
    <t>移行時期</t>
    <rPh sb="0" eb="2">
      <t>イコウ</t>
    </rPh>
    <rPh sb="2" eb="4">
      <t>ジキ</t>
    </rPh>
    <phoneticPr fontId="2"/>
  </si>
  <si>
    <t>・システム稼働時間が決まっている（バックエンドの処理時間含む）</t>
    <rPh sb="10" eb="11">
      <t>キ</t>
    </rPh>
    <rPh sb="24" eb="26">
      <t>ショリ</t>
    </rPh>
    <rPh sb="26" eb="28">
      <t>ジカン</t>
    </rPh>
    <rPh sb="28" eb="29">
      <t>フク</t>
    </rPh>
    <phoneticPr fontId="2"/>
  </si>
  <si>
    <t>パッケージ保守費用を記入</t>
    <rPh sb="5" eb="7">
      <t>ホシュ</t>
    </rPh>
    <rPh sb="7" eb="9">
      <t>ヒヨウ</t>
    </rPh>
    <rPh sb="10" eb="12">
      <t>キニュウ</t>
    </rPh>
    <phoneticPr fontId="2"/>
  </si>
  <si>
    <t>以下について移行作業費を記入する。工数は概算として設定する（概算のレベル感はCACMNS/CACで別途調整）
（１）事前移行検証（計画・立案、VMImport, RDS/DB移行, アプリケーション機能試験）
（２）物理サーバからAWSへの移行工数
（３）仮想サーバからVMImportでのAWSへの工数、DB移行
など
移行方法：移行作業費の根拠として移行方法を記載する</t>
    <rPh sb="0" eb="2">
      <t>イカ</t>
    </rPh>
    <rPh sb="6" eb="8">
      <t>イコウ</t>
    </rPh>
    <rPh sb="8" eb="10">
      <t>サギョウ</t>
    </rPh>
    <rPh sb="10" eb="11">
      <t>ヒ</t>
    </rPh>
    <rPh sb="12" eb="14">
      <t>キニュウ</t>
    </rPh>
    <rPh sb="20" eb="22">
      <t>ガイサン</t>
    </rPh>
    <rPh sb="30" eb="32">
      <t>ガイサン</t>
    </rPh>
    <rPh sb="36" eb="37">
      <t>カン</t>
    </rPh>
    <rPh sb="49" eb="51">
      <t>ベット</t>
    </rPh>
    <rPh sb="51" eb="53">
      <t>チョウセイ</t>
    </rPh>
    <rPh sb="58" eb="60">
      <t>ジゼン</t>
    </rPh>
    <rPh sb="60" eb="62">
      <t>イコウ</t>
    </rPh>
    <rPh sb="62" eb="64">
      <t>ケンショウ</t>
    </rPh>
    <rPh sb="65" eb="67">
      <t>ケイカク</t>
    </rPh>
    <rPh sb="68" eb="70">
      <t>リツアン</t>
    </rPh>
    <rPh sb="87" eb="89">
      <t>イコウ</t>
    </rPh>
    <rPh sb="99" eb="101">
      <t>キノウ</t>
    </rPh>
    <rPh sb="101" eb="103">
      <t>シケン</t>
    </rPh>
    <rPh sb="108" eb="110">
      <t>ブツリ</t>
    </rPh>
    <rPh sb="120" eb="122">
      <t>イコウ</t>
    </rPh>
    <rPh sb="122" eb="124">
      <t>コウスウ</t>
    </rPh>
    <rPh sb="128" eb="130">
      <t>カソウ</t>
    </rPh>
    <rPh sb="150" eb="152">
      <t>コウスウ</t>
    </rPh>
    <rPh sb="155" eb="157">
      <t>イコウ</t>
    </rPh>
    <rPh sb="161" eb="163">
      <t>イコウ</t>
    </rPh>
    <rPh sb="163" eb="165">
      <t>ホウホウ</t>
    </rPh>
    <rPh sb="166" eb="168">
      <t>イコウ</t>
    </rPh>
    <rPh sb="168" eb="170">
      <t>サギョウ</t>
    </rPh>
    <rPh sb="170" eb="171">
      <t>ヒ</t>
    </rPh>
    <rPh sb="172" eb="174">
      <t>コンキョ</t>
    </rPh>
    <rPh sb="177" eb="179">
      <t>イコウ</t>
    </rPh>
    <rPh sb="179" eb="181">
      <t>ホウホウ</t>
    </rPh>
    <rPh sb="182" eb="184">
      <t>キサイ</t>
    </rPh>
    <phoneticPr fontId="2"/>
  </si>
  <si>
    <t>Yの場合、バッチ処理等、何らかの処理を実行している時間を含む。</t>
    <rPh sb="2" eb="4">
      <t>バアイ</t>
    </rPh>
    <rPh sb="8" eb="10">
      <t>ショリ</t>
    </rPh>
    <rPh sb="10" eb="11">
      <t>トウ</t>
    </rPh>
    <rPh sb="12" eb="13">
      <t>ナン</t>
    </rPh>
    <rPh sb="16" eb="18">
      <t>ショリ</t>
    </rPh>
    <rPh sb="19" eb="21">
      <t>ジッコウ</t>
    </rPh>
    <rPh sb="25" eb="27">
      <t>ジカン</t>
    </rPh>
    <rPh sb="28" eb="29">
      <t>フク</t>
    </rPh>
    <phoneticPr fontId="2"/>
  </si>
  <si>
    <t>プライマリサイト</t>
    <phoneticPr fontId="2"/>
  </si>
  <si>
    <t>AZ</t>
    <phoneticPr fontId="2"/>
  </si>
  <si>
    <t>AWSインスタンス</t>
    <phoneticPr fontId="2"/>
  </si>
  <si>
    <t>HDD</t>
    <phoneticPr fontId="2"/>
  </si>
  <si>
    <t>A</t>
    <phoneticPr fontId="2"/>
  </si>
  <si>
    <t>AP</t>
    <phoneticPr fontId="2"/>
  </si>
  <si>
    <t>シングル</t>
    <phoneticPr fontId="2"/>
  </si>
  <si>
    <t>シングル</t>
    <phoneticPr fontId="2"/>
  </si>
  <si>
    <t>AP</t>
    <phoneticPr fontId="2"/>
  </si>
  <si>
    <t>-</t>
    <phoneticPr fontId="2"/>
  </si>
  <si>
    <t>A</t>
    <phoneticPr fontId="2"/>
  </si>
  <si>
    <t>シングル</t>
    <phoneticPr fontId="2"/>
  </si>
  <si>
    <t>AP/DB</t>
    <phoneticPr fontId="2"/>
  </si>
  <si>
    <t>A</t>
    <phoneticPr fontId="2"/>
  </si>
  <si>
    <t>検証</t>
    <rPh sb="0" eb="2">
      <t>ケンショウ</t>
    </rPh>
    <phoneticPr fontId="2"/>
  </si>
  <si>
    <t>開発</t>
    <rPh sb="0" eb="2">
      <t>カイハツ</t>
    </rPh>
    <phoneticPr fontId="2"/>
  </si>
  <si>
    <t>AP（AP、Batch、SMTP、ADなど）</t>
    <phoneticPr fontId="2"/>
  </si>
  <si>
    <t>DB（DB単独）</t>
    <rPh sb="5" eb="7">
      <t>タンドク</t>
    </rPh>
    <phoneticPr fontId="2"/>
  </si>
  <si>
    <t>AP/DB（APとDBが相乗り）</t>
    <phoneticPr fontId="2"/>
  </si>
  <si>
    <t>④構成決定表</t>
    <rPh sb="1" eb="3">
      <t>コウセイ</t>
    </rPh>
    <rPh sb="3" eb="5">
      <t>ケッテイ</t>
    </rPh>
    <rPh sb="5" eb="6">
      <t>ヒョウ</t>
    </rPh>
    <phoneticPr fontId="2"/>
  </si>
  <si>
    <r>
      <t>移行後構成に関する</t>
    </r>
    <r>
      <rPr>
        <sz val="10"/>
        <color rgb="FFFF0000"/>
        <rFont val="メイリオ"/>
        <family val="3"/>
        <charset val="128"/>
      </rPr>
      <t>CAC記入欄</t>
    </r>
    <r>
      <rPr>
        <sz val="10"/>
        <rFont val="メイリオ"/>
        <family val="3"/>
        <charset val="128"/>
      </rPr>
      <t>のみ変更</t>
    </r>
    <rPh sb="0" eb="2">
      <t>イコウ</t>
    </rPh>
    <rPh sb="2" eb="3">
      <t>ゴ</t>
    </rPh>
    <rPh sb="3" eb="5">
      <t>コウセイ</t>
    </rPh>
    <rPh sb="6" eb="7">
      <t>カン</t>
    </rPh>
    <rPh sb="12" eb="14">
      <t>キニュウ</t>
    </rPh>
    <rPh sb="14" eb="15">
      <t>ラン</t>
    </rPh>
    <rPh sb="17" eb="19">
      <t>ヘンコウ</t>
    </rPh>
    <phoneticPr fontId="2"/>
  </si>
  <si>
    <t>AWSランニングコスト（年額）</t>
    <rPh sb="12" eb="14">
      <t>ネンガク</t>
    </rPh>
    <phoneticPr fontId="2"/>
  </si>
  <si>
    <t>AWSインスタンス</t>
    <phoneticPr fontId="2"/>
  </si>
  <si>
    <t>AWS EBS</t>
    <phoneticPr fontId="2"/>
  </si>
  <si>
    <t>eC+</t>
    <phoneticPr fontId="2"/>
  </si>
  <si>
    <t>時間単価</t>
    <rPh sb="0" eb="2">
      <t>ジカン</t>
    </rPh>
    <rPh sb="2" eb="4">
      <t>タンカ</t>
    </rPh>
    <phoneticPr fontId="2"/>
  </si>
  <si>
    <t>前払い金</t>
    <rPh sb="0" eb="2">
      <t>マエバラ</t>
    </rPh>
    <rPh sb="3" eb="4">
      <t>キン</t>
    </rPh>
    <phoneticPr fontId="2"/>
  </si>
  <si>
    <t>インスタンス</t>
  </si>
  <si>
    <t>API名</t>
    <rPh sb="3" eb="4">
      <t>メイ</t>
    </rPh>
    <phoneticPr fontId="2"/>
  </si>
  <si>
    <t>Linux</t>
    <phoneticPr fontId="2"/>
  </si>
  <si>
    <t>Windows</t>
    <phoneticPr fontId="2"/>
  </si>
  <si>
    <t>SQL STD</t>
    <phoneticPr fontId="2"/>
  </si>
  <si>
    <t>Redhat</t>
    <phoneticPr fontId="2"/>
  </si>
  <si>
    <t>Linux</t>
    <phoneticPr fontId="2"/>
  </si>
  <si>
    <t>Windows</t>
    <phoneticPr fontId="2"/>
  </si>
  <si>
    <t>SQL STD</t>
    <phoneticPr fontId="2"/>
  </si>
  <si>
    <t>Redhat</t>
    <phoneticPr fontId="2"/>
  </si>
  <si>
    <t>汎用 m3.medium 東京</t>
  </si>
  <si>
    <t>m3.medium</t>
  </si>
  <si>
    <t>汎用 m3.large 東京</t>
  </si>
  <si>
    <t>m3.large</t>
  </si>
  <si>
    <t>汎用 m3.xlarge 東京</t>
  </si>
  <si>
    <t>m3.xlarge</t>
  </si>
  <si>
    <t>汎用 m3.2xlarge 東京</t>
  </si>
  <si>
    <t>m3.2xlarge</t>
  </si>
  <si>
    <t>汎用 m4.large 東京</t>
  </si>
  <si>
    <t>m4.large</t>
  </si>
  <si>
    <t>汎用 m4.xlarge 東京</t>
  </si>
  <si>
    <t>m4.xlarge</t>
  </si>
  <si>
    <t>汎用 m4.2xlarge 東京</t>
  </si>
  <si>
    <t>m4.2xlarge</t>
  </si>
  <si>
    <t>汎用 m4.4xlarge 東京</t>
  </si>
  <si>
    <t>m4.4xlarge</t>
  </si>
  <si>
    <t>汎用 m4.10xlarge 東京</t>
  </si>
  <si>
    <t>m4.10xlarge</t>
  </si>
  <si>
    <t>汎用 m4.16xlarge 東京</t>
  </si>
  <si>
    <t>m4.16xlarge</t>
  </si>
  <si>
    <t>汎用 m5.large 東京</t>
  </si>
  <si>
    <t>m5.large</t>
  </si>
  <si>
    <t>汎用 m5.xlarge 東京</t>
  </si>
  <si>
    <t>m5.xlarge</t>
  </si>
  <si>
    <t>汎用 m5.2xlarge 東京</t>
  </si>
  <si>
    <t>m5.2xlarge</t>
  </si>
  <si>
    <t>汎用 m5.4xlarge 東京</t>
  </si>
  <si>
    <t>m5.4xlarge</t>
  </si>
  <si>
    <t>汎用 m5.12xlarge 東京</t>
  </si>
  <si>
    <t>m5.12xlarge</t>
  </si>
  <si>
    <t>汎用 m5.24xlarge 東京</t>
  </si>
  <si>
    <t>m5.24xlarge</t>
  </si>
  <si>
    <t>汎用 t2.micro 東京</t>
  </si>
  <si>
    <t>t2.micro</t>
  </si>
  <si>
    <t>選択不可</t>
  </si>
  <si>
    <t>汎用 t2.small 東京</t>
  </si>
  <si>
    <t>t2.small</t>
  </si>
  <si>
    <t>汎用 t2.medium 東京</t>
  </si>
  <si>
    <t>t2.medium</t>
  </si>
  <si>
    <t>汎用 t2.large 東京</t>
  </si>
  <si>
    <t>t2.large</t>
  </si>
  <si>
    <t>汎用 t2.xlarge 東京</t>
  </si>
  <si>
    <t>t2.xlarge</t>
  </si>
  <si>
    <t>汎用 t2.2xlarge 東京</t>
  </si>
  <si>
    <t>t2.2xlarge</t>
  </si>
  <si>
    <t>汎用 t3.micro 東京</t>
  </si>
  <si>
    <t>t3.micro</t>
  </si>
  <si>
    <t>汎用 t3.small 東京</t>
  </si>
  <si>
    <t>t3.small</t>
  </si>
  <si>
    <t>汎用 t3.medium 東京</t>
  </si>
  <si>
    <t>t3.medium</t>
  </si>
  <si>
    <t>汎用 t3.large 東京</t>
  </si>
  <si>
    <t>t3.large</t>
  </si>
  <si>
    <t>汎用 t3.xlarge 東京</t>
  </si>
  <si>
    <t>t3.xlarge</t>
  </si>
  <si>
    <t>汎用 t3.2xlarge 東京</t>
  </si>
  <si>
    <t>t3.2xlarge</t>
  </si>
  <si>
    <t>CPU最適化 c3.large 東京</t>
  </si>
  <si>
    <t>c3.large</t>
  </si>
  <si>
    <t>CPU最適化 c3.xlarge 東京</t>
  </si>
  <si>
    <t>c3.xlarge</t>
  </si>
  <si>
    <t>CPU最適化 c3.2xlarge 東京</t>
  </si>
  <si>
    <t>c3.2xlarge</t>
  </si>
  <si>
    <t>CPU最適化 c3.4xlarge 東京</t>
  </si>
  <si>
    <t>c3.4xlarge</t>
  </si>
  <si>
    <t>CPU最適化 c3.8xlarge 東京</t>
  </si>
  <si>
    <t>c3.8xlarge</t>
  </si>
  <si>
    <t>CPU最適化(高速) c4.large 東京</t>
  </si>
  <si>
    <t>c4.large</t>
  </si>
  <si>
    <t>CPU最適化(高速) c4.xlarge 東京</t>
  </si>
  <si>
    <t>c4.xlarge</t>
  </si>
  <si>
    <t>CPU最適化(高速) c4.2xlarge 東京</t>
  </si>
  <si>
    <t>c4.2xlarge</t>
  </si>
  <si>
    <t>CPU最適化(高速) c4.4xlarge 東京</t>
  </si>
  <si>
    <t>c4.4xlarge</t>
  </si>
  <si>
    <t>CPU最適化(高速) c4.8xlarge 東京</t>
  </si>
  <si>
    <t>c4.8xlarge</t>
  </si>
  <si>
    <t>CPU最適化(高速) c5.large 東京</t>
  </si>
  <si>
    <t>c5.large</t>
  </si>
  <si>
    <t>CPU最適化(高速) c5.xlarge 東京</t>
  </si>
  <si>
    <t>c5.xlarge</t>
  </si>
  <si>
    <t>CPU最適化(高速) c5.2xlarge 東京</t>
  </si>
  <si>
    <t>c5.2xlarge</t>
  </si>
  <si>
    <t>CPU最適化(高速) c5.4xlarge 東京</t>
  </si>
  <si>
    <t>c5.4xlarge</t>
  </si>
  <si>
    <t>CPU最適化(高速) c5.9xlarge 東京</t>
  </si>
  <si>
    <t>c5.9xlarge</t>
  </si>
  <si>
    <t>CPU最適化(高速) c5.18xlarge 東京</t>
  </si>
  <si>
    <t>c5.18xlarge</t>
  </si>
  <si>
    <t>メモリ最適化 r3.large 東京</t>
  </si>
  <si>
    <t>r3.large</t>
  </si>
  <si>
    <t>メモリ最適化 r3.xlarge 東京</t>
  </si>
  <si>
    <t>r3.xlarge</t>
  </si>
  <si>
    <t>メモリ最適化 r3.2xlarge 東京</t>
  </si>
  <si>
    <t>r3.2xlarge</t>
  </si>
  <si>
    <t>メモリ最適化 r3.4xlarge 東京</t>
  </si>
  <si>
    <t>r3.4xlarge</t>
  </si>
  <si>
    <t>メモリ最適化 r3.8xlarge 東京</t>
  </si>
  <si>
    <t>r3.8xlarge</t>
  </si>
  <si>
    <t>メモリ最適化 r4.large 東京</t>
  </si>
  <si>
    <t>r4.large</t>
  </si>
  <si>
    <t>メモリ最適化 r4.xlarge 東京</t>
  </si>
  <si>
    <t>r4.xlarge</t>
  </si>
  <si>
    <t>メモリ最適化 r4.2xlarge 東京</t>
  </si>
  <si>
    <t>r4.2xlarge</t>
  </si>
  <si>
    <t>メモリ最適化 r4.4xlarge 東京</t>
  </si>
  <si>
    <t>r4.4xlarge</t>
  </si>
  <si>
    <t>メモリ最適化 r4.8xlarge 東京</t>
  </si>
  <si>
    <t>r4.8xlarge</t>
  </si>
  <si>
    <t>メモリ最適化 r4.16xlarge 東京</t>
  </si>
  <si>
    <t>r4.16xlarge</t>
  </si>
  <si>
    <t>メモリ最適化 r5.large 東京</t>
  </si>
  <si>
    <t>r5.large</t>
  </si>
  <si>
    <t>メモリ最適化 r5.xlarge 東京</t>
  </si>
  <si>
    <t>r5.xlarge</t>
  </si>
  <si>
    <t>メモリ最適化 r5.2xlarge 東京</t>
  </si>
  <si>
    <t>r5.2xlarge</t>
  </si>
  <si>
    <t>メモリ最適化 r5.4xlarge 東京</t>
  </si>
  <si>
    <t>r5.4xlarge</t>
  </si>
  <si>
    <t>メモリ最適化 r5.12xlarge 東京</t>
  </si>
  <si>
    <t>r5.12xlarge</t>
  </si>
  <si>
    <t>メモリ最適化 r5.24xlarge 東京</t>
  </si>
  <si>
    <t>r5.24xlarge</t>
  </si>
  <si>
    <t>旧 汎用 m1.small 東京</t>
  </si>
  <si>
    <t>m1.small</t>
  </si>
  <si>
    <t>旧 汎用 m1.medium 東京</t>
  </si>
  <si>
    <t>m1.medium</t>
  </si>
  <si>
    <t>旧 汎用 m1.large 東京</t>
  </si>
  <si>
    <t>m1.large</t>
  </si>
  <si>
    <t>旧 汎用 m1.xlarge 東京</t>
  </si>
  <si>
    <t>m1.xlarge</t>
  </si>
  <si>
    <t>旧 汎用 t1.micro 東京</t>
  </si>
  <si>
    <t>t1.micro</t>
  </si>
  <si>
    <t>旧 メモリ最適化 m2.xlarge 東京</t>
  </si>
  <si>
    <t>m2.xlarge</t>
  </si>
  <si>
    <t>旧 メモリ最適化 m2.2xlarge 東京</t>
  </si>
  <si>
    <t>m2.2xlarge</t>
  </si>
  <si>
    <t>旧 メモリ最適化 m2.4xlarge 東京</t>
  </si>
  <si>
    <t>m2.4xlarge</t>
  </si>
  <si>
    <t>旧 CPU最適化 c1.medium 東京</t>
  </si>
  <si>
    <t>c1.medium</t>
  </si>
  <si>
    <t>旧 CPU最適化 c1.xlarge 東京</t>
  </si>
  <si>
    <t>c1.xlarge</t>
  </si>
  <si>
    <t>汎用 t2.nano 東京</t>
  </si>
  <si>
    <t>t2.nano</t>
  </si>
  <si>
    <t>汎用 t3.nano 東京</t>
  </si>
  <si>
    <t>t3.nano</t>
  </si>
  <si>
    <t>==========================================</t>
  </si>
  <si>
    <t>汎用 m3.medium バージニア</t>
  </si>
  <si>
    <t>汎用 m3.large バージニア</t>
  </si>
  <si>
    <t>汎用 m3.xlarge バージニア</t>
  </si>
  <si>
    <t>汎用 m3.2xlarge バージニア</t>
  </si>
  <si>
    <t>汎用 m4.large バージニア</t>
  </si>
  <si>
    <t>汎用 m4.xlarge バージニア</t>
  </si>
  <si>
    <t>汎用 m4.2xlarge バージニア</t>
  </si>
  <si>
    <t>汎用 m4.4xlarge バージニア</t>
  </si>
  <si>
    <t>汎用 m4.10xlarge バージニア</t>
  </si>
  <si>
    <t>汎用 m4.16xlarge バージニア</t>
  </si>
  <si>
    <t>汎用 m5.large バージニア</t>
  </si>
  <si>
    <t>汎用 m5.xlarge バージニア</t>
  </si>
  <si>
    <t>汎用 m5.2xlarge バージニア</t>
  </si>
  <si>
    <t>汎用 m5.4xlarge バージニア</t>
  </si>
  <si>
    <t>汎用 m5.12xlarge バージニア</t>
  </si>
  <si>
    <t>汎用 m5.24xlarge バージニア</t>
  </si>
  <si>
    <t>汎用 t2.micro バージニア</t>
  </si>
  <si>
    <t>汎用 t2.small バージニア</t>
  </si>
  <si>
    <t>汎用 t2.medium バージニア</t>
  </si>
  <si>
    <t>汎用 t2.large バージニア</t>
  </si>
  <si>
    <t>汎用 t2.xlarge バージニア</t>
  </si>
  <si>
    <t>汎用 t2.2xlarge バージニア</t>
  </si>
  <si>
    <t>汎用 t3.micro バージニア</t>
  </si>
  <si>
    <t>汎用 t3.small バージニア</t>
  </si>
  <si>
    <t>汎用 t3.medium バージニア</t>
  </si>
  <si>
    <t>汎用 t3.large バージニア</t>
  </si>
  <si>
    <t>汎用 t3.xlarge バージニア</t>
  </si>
  <si>
    <t>汎用 t3.2xlarge バージニア</t>
  </si>
  <si>
    <t>CPU最適化 c3.large バージニア</t>
  </si>
  <si>
    <t>CPU最適化 c3.xlarge バージニア</t>
  </si>
  <si>
    <t>CPU最適化 c3.2xlarge バージニア</t>
  </si>
  <si>
    <t>CPU最適化 c3.4xlarge バージニア</t>
  </si>
  <si>
    <t>CPU最適化 c3.8xlarge バージニア</t>
  </si>
  <si>
    <t>CPU最適化(高速) c4.large バージニア</t>
  </si>
  <si>
    <t>CPU最適化(高速) c4.xlarge バージニア</t>
  </si>
  <si>
    <t>CPU最適化(高速) c4.2xlarge バージニア</t>
  </si>
  <si>
    <t>CPU最適化(高速) c4.4xlarge バージニア</t>
  </si>
  <si>
    <t>CPU最適化(高速) c4.8xlarge バージニア</t>
  </si>
  <si>
    <t>CPU最適化(高速) c5.large バージニア</t>
  </si>
  <si>
    <t>CPU最適化(高速) c5.xlarge バージニア</t>
  </si>
  <si>
    <t>CPU最適化(高速) c5.2xlarge バージニア</t>
  </si>
  <si>
    <t>CPU最適化(高速) c5.4xlarge バージニア</t>
  </si>
  <si>
    <t>CPU最適化(高速) c5.9xlarge バージニア</t>
  </si>
  <si>
    <t>CPU最適化(高速) c5.18xlarge バージニア</t>
  </si>
  <si>
    <t>メモリ最適化 r3.large バージニア</t>
  </si>
  <si>
    <t>メモリ最適化 r3.xlarge バージニア</t>
  </si>
  <si>
    <t>メモリ最適化 r3.2xlarge バージニア</t>
  </si>
  <si>
    <t>メモリ最適化 r3.4xlarge バージニア</t>
  </si>
  <si>
    <t>メモリ最適化 r3.8xlarge バージニア</t>
  </si>
  <si>
    <t>メモリ最適化 r4.large バージニア</t>
  </si>
  <si>
    <t>メモリ最適化 r4.xlarge バージニア</t>
  </si>
  <si>
    <t>メモリ最適化 r4.2xlarge バージニア</t>
  </si>
  <si>
    <t>メモリ最適化 r4.4xlarge バージニア</t>
  </si>
  <si>
    <t>メモリ最適化 r4.8xlarge バージニア</t>
  </si>
  <si>
    <t>メモリ最適化 r4.16xlarge バージニア</t>
  </si>
  <si>
    <t>メモリ最適化 r5.large バージニア</t>
  </si>
  <si>
    <t>メモリ最適化 r5.xlarge バージニア</t>
  </si>
  <si>
    <t>メモリ最適化 r5.2xlarge バージニア</t>
  </si>
  <si>
    <t>メモリ最適化 r5.4xlarge バージニア</t>
  </si>
  <si>
    <t>メモリ最適化 r5.12xlarge バージニア</t>
  </si>
  <si>
    <t>メモリ最適化 r5.24xlarge バージニア</t>
  </si>
  <si>
    <t>旧 汎用 m1.small バージニア</t>
  </si>
  <si>
    <t>旧 汎用 m1.medium バージニア</t>
  </si>
  <si>
    <t>旧 汎用 m1.large バージニア</t>
  </si>
  <si>
    <t>旧 汎用 m1.xlarge バージニア</t>
  </si>
  <si>
    <t>旧 汎用 t1.micro バージニア</t>
  </si>
  <si>
    <t>旧 メモリ最適化 m2.xlarge バージニア</t>
  </si>
  <si>
    <t>旧 メモリ最適化 m2.2xlarge バージニア</t>
  </si>
  <si>
    <t>旧 メモリ最適化 m2.4xlarge バージニア</t>
  </si>
  <si>
    <t>旧 CPU最適化 c1.medium バージニア</t>
  </si>
  <si>
    <t>旧 CPU最適化 c1.xlarge バージニア</t>
  </si>
  <si>
    <t>【提供未定】汎用 t2.nano バージニア</t>
  </si>
  <si>
    <t>【提供未定】汎用 t3.nano バージニア</t>
  </si>
  <si>
    <t>汎用 m3.medium シンガポール</t>
  </si>
  <si>
    <t>汎用 m3.large シンガポール</t>
  </si>
  <si>
    <t>汎用 m3.xlarge シンガポール</t>
  </si>
  <si>
    <t>汎用 m3.2xlarge シンガポール</t>
  </si>
  <si>
    <t>汎用 m4.large シンガポール</t>
  </si>
  <si>
    <t>汎用 m4.xlarge シンガポール</t>
  </si>
  <si>
    <t>汎用 m4.2xlarge シンガポール</t>
  </si>
  <si>
    <t>汎用 m4.4xlarge シンガポール</t>
  </si>
  <si>
    <t>汎用 m4.10xlarge シンガポール</t>
  </si>
  <si>
    <t>汎用 m4.16xlarge シンガポール</t>
  </si>
  <si>
    <t>汎用 m5.large シンガポール</t>
  </si>
  <si>
    <t>汎用 m5.xlarge シンガポール</t>
  </si>
  <si>
    <t>汎用 m5.2xlarge シンガポール</t>
  </si>
  <si>
    <t>汎用 m5.4xlarge シンガポール</t>
  </si>
  <si>
    <t>汎用 m5.12xlarge シンガポール</t>
  </si>
  <si>
    <t>汎用 m5.24xlarge シンガポール</t>
  </si>
  <si>
    <t>汎用 t2.micro シンガポール</t>
  </si>
  <si>
    <t>汎用 t2.small シンガポール</t>
  </si>
  <si>
    <t>汎用 t2.medium シンガポール</t>
  </si>
  <si>
    <t>汎用 t2.large シンガポール</t>
  </si>
  <si>
    <t>汎用 t2.xlarge シンガポール</t>
  </si>
  <si>
    <t>汎用 t2.2xlarge シンガポール</t>
  </si>
  <si>
    <t>汎用 t3.micro シンガポール</t>
  </si>
  <si>
    <t>汎用 t3.small シンガポール</t>
  </si>
  <si>
    <t>汎用 t3.medium シンガポール</t>
  </si>
  <si>
    <t>汎用 t3.large シンガポール</t>
  </si>
  <si>
    <t>汎用 t3.xlarge シンガポール</t>
  </si>
  <si>
    <t>汎用 t3.2xlarge シンガポール</t>
  </si>
  <si>
    <t>CPU最適化 c3.large シンガポール</t>
  </si>
  <si>
    <t>CPU最適化 c3.xlarge シンガポール</t>
  </si>
  <si>
    <t>CPU最適化 c3.2xlarge シンガポール</t>
  </si>
  <si>
    <t>CPU最適化 c3.4xlarge シンガポール</t>
  </si>
  <si>
    <t>CPU最適化 c3.8xlarge シンガポール</t>
  </si>
  <si>
    <t>CPU最適化(高速) c4.large シンガポール</t>
  </si>
  <si>
    <t>CPU最適化(高速) c4.xlarge シンガポール</t>
  </si>
  <si>
    <t>CPU最適化(高速) c4.2xlarge シンガポール</t>
  </si>
  <si>
    <t>CPU最適化(高速) c4.4xlarge シンガポール</t>
  </si>
  <si>
    <t>CPU最適化(高速) c4.8xlarge シンガポール</t>
  </si>
  <si>
    <t>CPU最適化(高速) c5.large シンガポール</t>
  </si>
  <si>
    <t>CPU最適化(高速) c5.xlarge シンガポール</t>
  </si>
  <si>
    <t>CPU最適化(高速) c5.2xlarge シンガポール</t>
  </si>
  <si>
    <t>CPU最適化(高速) c5.4xlarge シンガポール</t>
  </si>
  <si>
    <t>CPU最適化(高速) c5.9xlarge シンガポール</t>
  </si>
  <si>
    <t>CPU最適化(高速) c5.18xlarge シンガポール</t>
  </si>
  <si>
    <t>メモリ最適化 r3.large シンガポール</t>
  </si>
  <si>
    <t>メモリ最適化 r3.xlarge シンガポール</t>
  </si>
  <si>
    <t>メモリ最適化 r3.2xlarge シンガポール</t>
  </si>
  <si>
    <t>メモリ最適化 r3.4xlarge シンガポール</t>
  </si>
  <si>
    <t>メモリ最適化 r3.8xlarge シンガポール</t>
  </si>
  <si>
    <t>メモリ最適化 r4.large シンガポール</t>
  </si>
  <si>
    <t>メモリ最適化 r4.xlarge シンガポール</t>
  </si>
  <si>
    <t>メモリ最適化 r4.2xlarge シンガポール</t>
  </si>
  <si>
    <t>メモリ最適化 r4.4xlarge シンガポール</t>
  </si>
  <si>
    <t>メモリ最適化 r4.8xlarge シンガポール</t>
  </si>
  <si>
    <t>メモリ最適化 r4.16xlarge シンガポール</t>
  </si>
  <si>
    <t>メモリ最適化 r5.large シンガポール</t>
  </si>
  <si>
    <t>メモリ最適化 r5.xlarge シンガポール</t>
  </si>
  <si>
    <t>メモリ最適化 r5.2xlarge シンガポール</t>
  </si>
  <si>
    <t>メモリ最適化 r5.4xlarge シンガポール</t>
  </si>
  <si>
    <t>メモリ最適化 r5.12xlarge シンガポール</t>
  </si>
  <si>
    <t>メモリ最適化 r5.24xlarge シンガポール</t>
  </si>
  <si>
    <t>旧 汎用 m1.small シンガポール</t>
  </si>
  <si>
    <t>旧 汎用 m1.medium シンガポール</t>
  </si>
  <si>
    <t>旧 汎用 m1.large シンガポール</t>
  </si>
  <si>
    <t>旧 汎用 m1.xlarge シンガポール</t>
  </si>
  <si>
    <t>旧 汎用 t1.micro シンガポール</t>
  </si>
  <si>
    <t>旧 メモリ最適化 m2.xlarge シンガポール</t>
  </si>
  <si>
    <t>旧 メモリ最適化 m2.2xlarge シンガポール</t>
  </si>
  <si>
    <t>旧 メモリ最適化 m2.4xlarge シンガポール</t>
  </si>
  <si>
    <t>旧 CPU最適化 c1.medium シンガポール</t>
  </si>
  <si>
    <t>旧 CPU最適化 c1.xlarge シンガポール</t>
  </si>
  <si>
    <t>【提供未定】汎用 t2.nano シンガポール</t>
  </si>
  <si>
    <t>【提供未定】汎用 t3.nano シンガポール</t>
  </si>
  <si>
    <t>==========================================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</si>
  <si>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</si>
  <si>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</si>
  <si>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</si>
  <si>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</si>
  <si>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</si>
  <si>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</si>
  <si>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>No.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</si>
  <si>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</si>
  <si>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</si>
  <si>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</si>
  <si>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</si>
  <si>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AP</t>
    <phoneticPr fontId="2"/>
  </si>
  <si>
    <t>DB</t>
    <phoneticPr fontId="2"/>
  </si>
  <si>
    <t>AP/DB</t>
    <phoneticPr fontId="2"/>
  </si>
  <si>
    <t>DB(large)</t>
    <phoneticPr fontId="2"/>
  </si>
  <si>
    <t>計</t>
    <rPh sb="0" eb="1">
      <t>ケイ</t>
    </rPh>
    <phoneticPr fontId="2"/>
  </si>
  <si>
    <t>AP/DB</t>
    <phoneticPr fontId="2"/>
  </si>
  <si>
    <t>AP</t>
    <phoneticPr fontId="2"/>
  </si>
  <si>
    <t>DB(samll)</t>
    <phoneticPr fontId="2"/>
  </si>
  <si>
    <t>AP:0:5</t>
    <phoneticPr fontId="2"/>
  </si>
  <si>
    <t>DB:0.5</t>
    <phoneticPr fontId="2"/>
  </si>
  <si>
    <t>AP/DB:1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</si>
  <si>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</si>
  <si>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</si>
  <si>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</si>
  <si>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</si>
  <si>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S-AZ</t>
    <phoneticPr fontId="2"/>
  </si>
  <si>
    <t>M-AZ</t>
    <phoneticPr fontId="2"/>
  </si>
  <si>
    <t>M-AZ</t>
    <phoneticPr fontId="2"/>
  </si>
  <si>
    <t>DB:1</t>
    <phoneticPr fontId="2"/>
  </si>
  <si>
    <t>1. Aパターンをベースに④構成決定表にインスタンス（O列）と数量（I列）とHDD容量（L列）を入力する</t>
    <rPh sb="14" eb="16">
      <t>コウセイ</t>
    </rPh>
    <rPh sb="16" eb="18">
      <t>ケッテイ</t>
    </rPh>
    <rPh sb="18" eb="19">
      <t>ヒョウ</t>
    </rPh>
    <rPh sb="28" eb="29">
      <t>レツ</t>
    </rPh>
    <rPh sb="31" eb="33">
      <t>スウリョウ</t>
    </rPh>
    <rPh sb="35" eb="36">
      <t>レツ</t>
    </rPh>
    <rPh sb="41" eb="43">
      <t>ヨウリョウ</t>
    </rPh>
    <rPh sb="45" eb="46">
      <t>レツ</t>
    </rPh>
    <rPh sb="48" eb="50">
      <t>ニュウリョク</t>
    </rPh>
    <phoneticPr fontId="2"/>
  </si>
  <si>
    <t>t3.Large以上
(2c, 8GB)</t>
    <rPh sb="8" eb="10">
      <t>イジョウ</t>
    </rPh>
    <phoneticPr fontId="2"/>
  </si>
  <si>
    <t>2. コア数（J列）、メモリ（K列）、AWSインスタンス価格（年額）（P列）、EBS価格（Q列）（年額）、eC+（年額）（R列）が各列に自動入力される</t>
    <rPh sb="5" eb="6">
      <t>スウ</t>
    </rPh>
    <rPh sb="8" eb="9">
      <t>レツ</t>
    </rPh>
    <rPh sb="16" eb="17">
      <t>レツ</t>
    </rPh>
    <rPh sb="28" eb="30">
      <t>カカク</t>
    </rPh>
    <rPh sb="31" eb="33">
      <t>ネンガク</t>
    </rPh>
    <rPh sb="36" eb="37">
      <t>レツ</t>
    </rPh>
    <rPh sb="42" eb="44">
      <t>カカク</t>
    </rPh>
    <rPh sb="46" eb="47">
      <t>レツ</t>
    </rPh>
    <rPh sb="49" eb="51">
      <t>ネンガク</t>
    </rPh>
    <rPh sb="57" eb="59">
      <t>ネンガク</t>
    </rPh>
    <rPh sb="62" eb="63">
      <t>レツ</t>
    </rPh>
    <rPh sb="65" eb="66">
      <t>カク</t>
    </rPh>
    <rPh sb="66" eb="67">
      <t>レツ</t>
    </rPh>
    <rPh sb="68" eb="70">
      <t>ジドウ</t>
    </rPh>
    <rPh sb="70" eb="72">
      <t>ニュウリョク</t>
    </rPh>
    <phoneticPr fontId="2"/>
  </si>
  <si>
    <t>※1 登録するインスタンスは汎用タイプt3以上のすべてのインスタンスとしてください</t>
    <rPh sb="3" eb="5">
      <t>トウロク</t>
    </rPh>
    <rPh sb="14" eb="16">
      <t>ハンヨウ</t>
    </rPh>
    <rPh sb="21" eb="23">
      <t>イジョウ</t>
    </rPh>
    <phoneticPr fontId="2"/>
  </si>
  <si>
    <t>3. ④構成決定表のP列、Q列、R列の合計は⑤コスト試算表の下記に自動入力される</t>
    <rPh sb="4" eb="6">
      <t>コウセイ</t>
    </rPh>
    <rPh sb="6" eb="8">
      <t>ケッテイ</t>
    </rPh>
    <rPh sb="8" eb="9">
      <t>ヒョウ</t>
    </rPh>
    <rPh sb="11" eb="12">
      <t>レツ</t>
    </rPh>
    <rPh sb="14" eb="15">
      <t>レツ</t>
    </rPh>
    <rPh sb="17" eb="18">
      <t>レツ</t>
    </rPh>
    <rPh sb="19" eb="21">
      <t>ゴウケイ</t>
    </rPh>
    <rPh sb="26" eb="28">
      <t>シサン</t>
    </rPh>
    <rPh sb="28" eb="29">
      <t>ヒョウ</t>
    </rPh>
    <rPh sb="30" eb="32">
      <t>カキ</t>
    </rPh>
    <rPh sb="33" eb="35">
      <t>ジドウ</t>
    </rPh>
    <rPh sb="35" eb="37">
      <t>ニュウリョク</t>
    </rPh>
    <phoneticPr fontId="2"/>
  </si>
  <si>
    <t>⑤コスト試算表　D29：P列合計＋Q列合計</t>
    <rPh sb="4" eb="6">
      <t>シサン</t>
    </rPh>
    <rPh sb="6" eb="7">
      <t>ヒョウ</t>
    </rPh>
    <rPh sb="13" eb="14">
      <t>レツ</t>
    </rPh>
    <rPh sb="14" eb="16">
      <t>ゴウケイ</t>
    </rPh>
    <rPh sb="18" eb="19">
      <t>レツ</t>
    </rPh>
    <rPh sb="19" eb="21">
      <t>ゴウケイ</t>
    </rPh>
    <phoneticPr fontId="2"/>
  </si>
  <si>
    <t>⑤コスト試算表　D30：R列合計</t>
    <rPh sb="4" eb="6">
      <t>シサン</t>
    </rPh>
    <rPh sb="6" eb="7">
      <t>ヒョウ</t>
    </rPh>
    <rPh sb="13" eb="14">
      <t>レツ</t>
    </rPh>
    <rPh sb="14" eb="16">
      <t>ゴウケイ</t>
    </rPh>
    <phoneticPr fontId="2"/>
  </si>
  <si>
    <t>ex.AZ-A</t>
    <phoneticPr fontId="2"/>
  </si>
  <si>
    <t>ex.AZ-B</t>
    <phoneticPr fontId="2"/>
  </si>
  <si>
    <t>t3.Large未満
(2c, 4GB)</t>
    <rPh sb="8" eb="10">
      <t>ミマン</t>
    </rPh>
    <phoneticPr fontId="2"/>
  </si>
  <si>
    <t>※3 EBS価格はHDD：100GBの価格（\1,000）を基準とし、100GB×ｘｘ倍で自動計算し、Q列に100GBを基準とした価格が自動入力される</t>
    <rPh sb="6" eb="8">
      <t>カカク</t>
    </rPh>
    <rPh sb="19" eb="21">
      <t>カカク</t>
    </rPh>
    <rPh sb="30" eb="32">
      <t>キジュン</t>
    </rPh>
    <rPh sb="43" eb="44">
      <t>バイ</t>
    </rPh>
    <rPh sb="45" eb="47">
      <t>ジドウ</t>
    </rPh>
    <rPh sb="47" eb="49">
      <t>ケイサン</t>
    </rPh>
    <rPh sb="52" eb="53">
      <t>レツ</t>
    </rPh>
    <rPh sb="60" eb="62">
      <t>キジュン</t>
    </rPh>
    <rPh sb="65" eb="67">
      <t>カカク</t>
    </rPh>
    <rPh sb="68" eb="70">
      <t>ジドウ</t>
    </rPh>
    <rPh sb="70" eb="72">
      <t>ニュウリョク</t>
    </rPh>
    <phoneticPr fontId="2"/>
  </si>
  <si>
    <t>※2 ③構成条件（G16～19）の係数を見て、100%稼働率の金額から係数分を乗じて減算する。</t>
    <rPh sb="4" eb="6">
      <t>コウセイ</t>
    </rPh>
    <rPh sb="6" eb="8">
      <t>ジョウケン</t>
    </rPh>
    <rPh sb="17" eb="19">
      <t>ケイスウ</t>
    </rPh>
    <rPh sb="20" eb="21">
      <t>ミ</t>
    </rPh>
    <rPh sb="27" eb="29">
      <t>カドウ</t>
    </rPh>
    <rPh sb="29" eb="30">
      <t>リツ</t>
    </rPh>
    <rPh sb="31" eb="33">
      <t>キンガク</t>
    </rPh>
    <rPh sb="35" eb="37">
      <t>ケイスウ</t>
    </rPh>
    <rPh sb="37" eb="38">
      <t>ブン</t>
    </rPh>
    <rPh sb="39" eb="40">
      <t>ジョウ</t>
    </rPh>
    <rPh sb="42" eb="44">
      <t>ゲンザン</t>
    </rPh>
    <phoneticPr fontId="2"/>
  </si>
  <si>
    <t>インスタンスタイプ</t>
    <phoneticPr fontId="2"/>
  </si>
  <si>
    <t>メモリ[GB]</t>
    <phoneticPr fontId="2"/>
  </si>
  <si>
    <t>テストxxxシステム</t>
    <phoneticPr fontId="2"/>
  </si>
  <si>
    <t>eC+金額（月額）</t>
    <rPh sb="3" eb="5">
      <t>キンガク</t>
    </rPh>
    <rPh sb="6" eb="8">
      <t>ゲツガク</t>
    </rPh>
    <phoneticPr fontId="2"/>
  </si>
  <si>
    <t>Y</t>
    <phoneticPr fontId="2"/>
  </si>
  <si>
    <t>AP/DB(medium)</t>
    <phoneticPr fontId="2"/>
  </si>
  <si>
    <t>AP/DB(micro)</t>
    <phoneticPr fontId="2"/>
  </si>
  <si>
    <t>AP/DB(small)</t>
    <phoneticPr fontId="2"/>
  </si>
  <si>
    <t>ランニングコスト(年間)</t>
    <rPh sb="9" eb="11">
      <t>ネンカン</t>
    </rPh>
    <phoneticPr fontId="2"/>
  </si>
  <si>
    <t>eC+利用料</t>
    <phoneticPr fontId="2"/>
  </si>
  <si>
    <t>DB</t>
    <phoneticPr fontId="2"/>
  </si>
  <si>
    <t>検証</t>
    <phoneticPr fontId="2"/>
  </si>
  <si>
    <t>開発</t>
    <phoneticPr fontId="2"/>
  </si>
  <si>
    <t>AP/DB(large以上)</t>
    <phoneticPr fontId="2"/>
  </si>
  <si>
    <t>AP/DB(medium以下)</t>
    <phoneticPr fontId="2"/>
  </si>
  <si>
    <t>EBSサイズ
※検証・開発環境以外</t>
    <rPh sb="11" eb="13">
      <t>カイハツ</t>
    </rPh>
    <rPh sb="13" eb="15">
      <t>カンキョウ</t>
    </rPh>
    <rPh sb="15" eb="17">
      <t>イガイ</t>
    </rPh>
    <phoneticPr fontId="2"/>
  </si>
  <si>
    <t>t3.2xlarge(SQL)</t>
  </si>
  <si>
    <t>t3.2xlarge(SQL)</t>
    <phoneticPr fontId="2"/>
  </si>
  <si>
    <t>バージョン2.0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</si>
</sst>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.00_);[Red]\(0.00\)"/>
    <numFmt numFmtId="177" formatCode="yyyy&quot;年&quot;m&quot;月&quot;;@"/>
    <numFmt numFmtId="178" formatCode="\$#,##0.000_);[Red]\(\$#,##0.000\)"/>
    <numFmt numFmtId="179" formatCode="\$#,##0.0000_);[Red]\(\$#,##0.000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  <font>
      <b/>
      <sz val="11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u/>
      <sz val="22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メイリオ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0"/>
      <color rgb="FFFF0000"/>
      <name val="メイリオ"/>
      <family val="3"/>
      <charset val="128"/>
    </font>
    <font>
      <sz val="11"/>
      <color rgb="FF333333"/>
      <name val="メイリオ"/>
      <family val="3"/>
      <charset val="128"/>
    </font>
    <font>
      <sz val="10"/>
      <color rgb="FFFF0000"/>
      <name val="游ゴシック"/>
      <family val="2"/>
      <charset val="128"/>
      <scheme val="minor"/>
    </font>
    <font>
      <sz val="11"/>
      <color rgb="FFFF0000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/>
  </cellStyleXfs>
  <cellXfs count="19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4" fillId="4" borderId="6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4" borderId="6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4" fillId="3" borderId="7" xfId="0" applyFont="1" applyFill="1" applyBorder="1">
      <alignment vertical="center"/>
    </xf>
    <xf numFmtId="0" fontId="4" fillId="3" borderId="7" xfId="0" applyNumberFormat="1" applyFont="1" applyFill="1" applyBorder="1">
      <alignment vertical="center"/>
    </xf>
    <xf numFmtId="9" fontId="0" fillId="0" borderId="0" xfId="3" applyFo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5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5" fontId="5" fillId="0" borderId="13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5" fontId="5" fillId="0" borderId="0" xfId="0" applyNumberFormat="1" applyFont="1" applyBorder="1">
      <alignment vertical="center"/>
    </xf>
    <xf numFmtId="5" fontId="5" fillId="0" borderId="0" xfId="0" applyNumberFormat="1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>
      <alignment vertical="center"/>
    </xf>
    <xf numFmtId="5" fontId="5" fillId="5" borderId="1" xfId="0" applyNumberFormat="1" applyFont="1" applyFill="1" applyBorder="1">
      <alignment vertical="center"/>
    </xf>
    <xf numFmtId="5" fontId="5" fillId="5" borderId="2" xfId="0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5" fontId="5" fillId="6" borderId="1" xfId="0" applyNumberFormat="1" applyFont="1" applyFill="1" applyBorder="1">
      <alignment vertical="center"/>
    </xf>
    <xf numFmtId="5" fontId="5" fillId="2" borderId="16" xfId="0" applyNumberFormat="1" applyFont="1" applyFill="1" applyBorder="1">
      <alignment vertical="center"/>
    </xf>
    <xf numFmtId="5" fontId="5" fillId="2" borderId="9" xfId="0" applyNumberFormat="1" applyFont="1" applyFill="1" applyBorder="1">
      <alignment vertical="center"/>
    </xf>
    <xf numFmtId="5" fontId="5" fillId="0" borderId="18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Border="1">
      <alignment vertical="center"/>
    </xf>
    <xf numFmtId="0" fontId="14" fillId="7" borderId="1" xfId="4" applyFont="1" applyFill="1" applyBorder="1" applyAlignment="1">
      <alignment horizontal="center" vertical="center" wrapText="1"/>
    </xf>
    <xf numFmtId="0" fontId="14" fillId="7" borderId="1" xfId="4" applyFont="1" applyFill="1" applyBorder="1" applyAlignment="1"/>
    <xf numFmtId="14" fontId="14" fillId="7" borderId="1" xfId="4" applyNumberFormat="1" applyFont="1" applyFill="1" applyBorder="1" applyAlignment="1"/>
    <xf numFmtId="0" fontId="14" fillId="7" borderId="1" xfId="4" applyFont="1" applyFill="1" applyBorder="1" applyAlignment="1">
      <alignment horizontal="center" vertical="center"/>
    </xf>
    <xf numFmtId="0" fontId="14" fillId="7" borderId="1" xfId="4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4" fillId="7" borderId="1" xfId="4" applyFont="1" applyFill="1" applyBorder="1" applyAlignment="1">
      <alignment wrapText="1"/>
    </xf>
    <xf numFmtId="177" fontId="5" fillId="5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top"/>
    </xf>
    <xf numFmtId="0" fontId="15" fillId="0" borderId="0" xfId="0" applyFo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178" fontId="16" fillId="0" borderId="0" xfId="0" applyNumberFormat="1" applyFont="1" applyFill="1">
      <alignment vertical="center"/>
    </xf>
    <xf numFmtId="178" fontId="17" fillId="0" borderId="0" xfId="0" applyNumberFormat="1" applyFont="1" applyFill="1">
      <alignment vertical="center"/>
    </xf>
    <xf numFmtId="178" fontId="15" fillId="0" borderId="0" xfId="0" applyNumberFormat="1" applyFont="1" applyFill="1">
      <alignment vertical="center"/>
    </xf>
    <xf numFmtId="0" fontId="16" fillId="0" borderId="0" xfId="0" applyFont="1" applyFill="1">
      <alignment vertical="center"/>
    </xf>
    <xf numFmtId="49" fontId="16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179" fontId="16" fillId="0" borderId="0" xfId="0" applyNumberFormat="1" applyFont="1" applyFill="1">
      <alignment vertical="center"/>
    </xf>
    <xf numFmtId="179" fontId="16" fillId="7" borderId="0" xfId="0" applyNumberFormat="1" applyFont="1" applyFill="1">
      <alignment vertical="center"/>
    </xf>
    <xf numFmtId="178" fontId="16" fillId="7" borderId="0" xfId="0" applyNumberFormat="1" applyFont="1" applyFill="1">
      <alignment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178" fontId="16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49" fontId="16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49" fontId="16" fillId="10" borderId="0" xfId="0" applyNumberFormat="1" applyFont="1" applyFill="1">
      <alignment vertical="center"/>
    </xf>
    <xf numFmtId="0" fontId="15" fillId="7" borderId="1" xfId="0" applyFont="1" applyFill="1" applyBorder="1">
      <alignment vertical="center"/>
    </xf>
    <xf numFmtId="0" fontId="15" fillId="7" borderId="1" xfId="0" applyFont="1" applyFill="1" applyBorder="1" applyAlignment="1">
      <alignment horizontal="center" vertical="center"/>
    </xf>
    <xf numFmtId="178" fontId="15" fillId="7" borderId="0" xfId="0" applyNumberFormat="1" applyFont="1" applyFill="1">
      <alignment vertical="center"/>
    </xf>
    <xf numFmtId="49" fontId="16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13" xfId="0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5" fillId="6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5" fontId="7" fillId="0" borderId="1" xfId="0" applyNumberFormat="1" applyFont="1" applyBorder="1">
      <alignment vertical="center"/>
    </xf>
    <xf numFmtId="5" fontId="7" fillId="0" borderId="1" xfId="0" applyNumberFormat="1" applyFont="1" applyBorder="1" applyAlignment="1">
      <alignment horizontal="right" vertical="center"/>
    </xf>
    <xf numFmtId="5" fontId="20" fillId="0" borderId="1" xfId="0" applyNumberFormat="1" applyFont="1" applyBorder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5" fontId="0" fillId="0" borderId="1" xfId="0" applyNumberFormat="1" applyBorder="1">
      <alignment vertical="center"/>
    </xf>
    <xf numFmtId="0" fontId="5" fillId="12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right" vertical="center" wrapText="1"/>
    </xf>
    <xf numFmtId="5" fontId="22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5" fillId="0" borderId="8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8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5" borderId="8" xfId="0" applyFont="1" applyFill="1" applyBorder="1" applyAlignment="1">
      <alignment horizontal="left" vertical="top"/>
    </xf>
    <xf numFmtId="0" fontId="5" fillId="5" borderId="10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5" fontId="9" fillId="0" borderId="1" xfId="0" applyNumberFormat="1" applyFont="1" applyFill="1" applyBorder="1" applyAlignment="1">
      <alignment horizontal="center" vertical="center" wrapText="1"/>
    </xf>
    <xf numFmtId="5" fontId="9" fillId="0" borderId="2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5">
    <cellStyle name="パーセント" xfId="3" builtinId="5"/>
    <cellStyle name="標準" xfId="0" builtinId="0"/>
    <cellStyle name="標準 14" xfId="2"/>
    <cellStyle name="標準 2" xfId="1"/>
    <cellStyle name="標準 3" xfId="4"/>
  </cellStyles>
  <dxfs count="1"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pivotCacheDefinition" Target="pivotCache/pivotCacheDefinition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fs2.it.ns-sol.co.jp\Documents%20and%20Settings\yamasaki.kuniyoshi\Local%20Settings\Temporary%20Internet%20Files\OLK3F\&#12527;&#12452;&#12474;&#12510;&#12531;%235-1_&#12521;&#12483;&#12463;&#27083;&#25104;&#22259;_20110803\D10&#12395;&#22679;&#35373;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_2\&#35469;&#35388;pf&#38283;&#30330;\WINDOWS\Temporary%20Internet%20Files\OLK10B4\&#26087;&#21697;&#36074;&#31649;&#29702;&#22259;\HIT\0304_P2_IT1_WBS_&#32218;&#23550;&#31807;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_2\&#35469;&#35388;pf&#38283;&#30330;\WINDOWS\Temporary%20Internet%20Files\OLK10B4\&#26087;&#21697;&#36074;&#31649;&#29702;&#22259;\&#27096;&#24335;&#65332;&#65305;&#35430;&#39443;&#32080;&#26524;&#22577;&#21578;&#26360;&#65288;&#65353;&#65332;&#65297;&#65298;&#65299;&#65300;&#652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nsd1p1a1frd01\d1fr45-rb06w10p01$\Users\ogata.makoto\Documents\&#26263;&#21495;&#21270;&#12373;&#12428;&#12383;&#12487;&#12540;&#12479;\&#9733;&#9733;&#25216;&#34899;&#20225;&#30011;\abs2.0\&#9733;&#9733;&#12527;&#12540;&#12463;&#9733;&#9733;\&#12467;&#12473;&#12488;&#31309;&#12415;&#19978;&#12370;\&#12467;&#12473;&#12488;&#31309;&#12415;&#19978;&#12370;&#12510;&#12473;&#12479;_&#12510;&#12540;&#12472;_20111102_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o.ns-sol.co.jp/DOCUME~1/inagaki/LOCALS~1/Temp/20101203&#23487;&#38988;.zip%20&#12398;&#19968;&#26178;&#12487;&#12451;&#12524;&#12463;&#12488;&#12522;%204/&#23487;&#38988;/&#25351;&#27161;&#12486;&#12473;&#12488;(&#12452;&#12531;&#12501;&#12521;&#31995;)_201009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tos-svr\Server\MACRO\PROGRES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20849;&#36890;\&#22806;&#37096;&#20181;&#27096;&#26360;\&#26989;&#21209;&#31995;&#65334;&#65297;&#65294;&#65296;\&#8544;&#65294;&#27010;&#35201;&#32232;\&#8545;&#65294;&#12471;&#12473;&#12486;&#12512;&#12398;&#35373;&#35336;&#26041;&#37341;\&#20316;&#25104;&#36039;&#26009;\&#20849;&#36890;&#26989;&#21209;\&#20849;&#36890;&#26989;&#21209;&#27010;&#35500;v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nsd1p1a1frd01\d1fr45-rb06w10p01$\Users\ogata.makoto\Documents\&#26263;&#21495;&#21270;&#12373;&#12428;&#12383;&#12487;&#12540;&#12479;\&#9733;&#9733;&#25216;&#34899;&#20225;&#30011;\abs2.0\&#9733;&#9733;&#12527;&#12540;&#12463;&#9733;&#9733;\&#12467;&#12473;&#12488;&#31309;&#12415;&#19978;&#12370;\&#12467;&#12473;&#12488;&#31309;&#12415;&#19978;&#12370;&#12510;&#12473;&#12479;_&#12510;&#12540;&#12472;_20111022_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tos-svr\Server\MACRO\&#36914;&#25431;CXXX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o.ns-sol.co.jp/DOCUME~1/648413~1/LOCALS~1/Temp/notes739F48/&#25351;&#27161;&#12486;&#12473;&#12488;(&#12452;&#12531;&#12501;&#12521;&#31995;)_201009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nsd1p1a1frd01\d2fr45-rb06w10p02$\N22581\Desktop\&#35201;&#27880;&#24847;&#12477;&#12501;&#12488;&#12454;&#12455;&#12450;_R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nar01\ITOS&#37096;\TEMP\&#65305;&#65305;&#24180;&#19979;&#26399;\&#35211;&#31309;&#26360;&#65293;(99N315)&#65293;&#27798;&#32260;%20%20%20%20%20&#65402;&#65392;&#65433;&#65406;&#65437;&#65408;&#12288;&#65418;&#65392;&#65412;&#65438;&#65288;&#28155;&#2018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akahi\AppData\Local\Microsoft\Windows\INetCache\Content.Outlook\Z6NZCT43\&#31038;&#20869;&#38480;&#23450;EC+&#35336;&#31639;&#12471;&#12540;&#12488;_ver4.04_UiPath_20191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BLICA\&#20013;&#22478;\WINDOWS\&#65411;&#65438;&#65405;&#65400;&#65412;&#65391;&#65420;&#65439;\&#20181;&#25499;&#26696;&#20214;\WINDOWS\&#65411;&#65438;&#65405;&#65400;&#65412;&#65391;&#65420;&#65439;\GYOUMU\ENI-PC\&#35211;&#31309;&#26360;\&#35430;&#31639;14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ernet0124.xls3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zu\I\&#26494;&#19979;\Excel\&#26087;&#12471;&#12473;&#12486;&#12512;&#23450;&#32681;&#2636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o.ns-sol.co.jp/share/PRJ_YAMAHA_DC_OUTSOURCING/YAMAHA_NSSOL/03_&#26908;&#35342;&#24773;&#22577;/&#12450;&#12540;&#12461;&#12486;&#12463;&#12481;&#12515;&#20998;&#31185;&#20250;/00_&#23550;&#24540;&#28168;&#12415;/20110824_&#22522;&#30436;&#19968;&#35239;&#20316;&#25104;&#12479;&#12473;&#12463;/&#12471;&#12473;&#12486;&#12512;_&#26989;&#21209;&#31649;&#29702;&#21488;&#2411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イズマン#5-1_ラック構成図_20110628.xlsx"/>
    </sheetNames>
    <definedNames>
      <definedName name="__SB1" sheetId="0"/>
      <definedName name="__SB2" sheetId="0"/>
      <definedName name="__SB3" sheetId="0"/>
      <definedName name="__SB4" sheetId="0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項"/>
      <sheetName val="日次進捗"/>
      <sheetName val="品管図作成入力ｼｰﾄ"/>
      <sheetName val="進捗サマリ"/>
      <sheetName val="遅れ一覧"/>
      <sheetName val="品質管理図_線対簿"/>
      <sheetName val="ﾊﾞｸﾞtbl"/>
      <sheetName val="未解決tbl"/>
      <sheetName val="解決tbl"/>
      <sheetName val="問題tbl"/>
      <sheetName val="parameter1"/>
      <sheetName val="予定tbl"/>
      <sheetName val="実績tbl"/>
      <sheetName val="logsheet"/>
      <sheetName val="Last Sheet"/>
    </sheetNames>
    <sheetDataSet>
      <sheetData sheetId="0" refreshError="1"/>
      <sheetData sheetId="1">
        <row r="1">
          <cell r="I1" t="str">
            <v>線対簿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験報告書"/>
      <sheetName val="添付資料"/>
      <sheetName val="IT1234報告"/>
      <sheetName val="IT1234(確認事項)"/>
      <sheetName val="P工程頭1216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ピボットねた"/>
      <sheetName val="【都度作成】　本番+検証"/>
      <sheetName val="ピボット結果（有賀さん）"/>
      <sheetName val="←参考（ピボット）"/>
      <sheetName val="abs1.0コスト（サマリ）"/>
      <sheetName val="abs1.0コスト（明細）"/>
      <sheetName val="【1-8】コスト積上"/>
      <sheetName val="グラフ"/>
      <sheetName val="コスト積上中間表"/>
      <sheetName val="コスト試算（有賀さん）"/>
      <sheetName val="見積サマリ"/>
      <sheetName val="個別機能毎のコスト"/>
      <sheetName val="製品情報"/>
      <sheetName val="【1-8】初期見積(本番)"/>
      <sheetName val="【1-8】初期見積 (検証)"/>
      <sheetName val="サービスコスト集計"/>
      <sheetName val="増設詳細"/>
      <sheetName val="【1-8】初期見積 (比較)"/>
      <sheetName val="【1-8】初期見積 (orig)"/>
      <sheetName val="【1-8】コスト配分(重み)"/>
      <sheetName val="【1-8】コスト配分(金額)"/>
      <sheetName val="【1-8】増設見積A"/>
      <sheetName val="【1-8】増設見積B"/>
      <sheetName val="【1-8】増設見積C"/>
      <sheetName val="【1-8】増設見積D"/>
      <sheetName val="リストマスタ"/>
      <sheetName val="優先度・深さ反映中間表"/>
      <sheetName val="ファシリティ"/>
      <sheetName val="調達方針"/>
      <sheetName val="20111011ステアリング"/>
      <sheetName val="削減計画"/>
      <sheetName val="森本専用"/>
      <sheetName val="【1-8】初期見積(本番)-1年後N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L5" t="str">
            <v>A（1/8）</v>
          </cell>
          <cell r="M5">
            <v>5284104</v>
          </cell>
          <cell r="N5">
            <v>23351682.418604653</v>
          </cell>
          <cell r="O5">
            <v>0</v>
          </cell>
          <cell r="P5">
            <v>5974380</v>
          </cell>
          <cell r="Q5">
            <v>33197134.376470584</v>
          </cell>
          <cell r="R5">
            <v>0</v>
          </cell>
          <cell r="S5">
            <v>4000000</v>
          </cell>
          <cell r="T5">
            <v>2958223.2276075501</v>
          </cell>
          <cell r="U5">
            <v>0</v>
          </cell>
          <cell r="V5">
            <v>325800</v>
          </cell>
          <cell r="W5">
            <v>5044895.9999999991</v>
          </cell>
          <cell r="X5">
            <v>0</v>
          </cell>
          <cell r="Y5">
            <v>4584600</v>
          </cell>
          <cell r="Z5">
            <v>1695437.9554378379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1067760</v>
          </cell>
          <cell r="AF5">
            <v>896400.00000000012</v>
          </cell>
          <cell r="AG5">
            <v>0</v>
          </cell>
          <cell r="AH5">
            <v>0</v>
          </cell>
          <cell r="AI5">
            <v>1737846.6040864864</v>
          </cell>
          <cell r="AJ5">
            <v>0</v>
          </cell>
          <cell r="AK5">
            <v>0</v>
          </cell>
        </row>
        <row r="6">
          <cell r="L6" t="str">
            <v>B（1/8+1/4）</v>
          </cell>
          <cell r="M6">
            <v>5284104</v>
          </cell>
          <cell r="N6">
            <v>54489704.523867816</v>
          </cell>
          <cell r="O6">
            <v>0</v>
          </cell>
          <cell r="P6">
            <v>5974380</v>
          </cell>
          <cell r="Q6">
            <v>38597878.376470581</v>
          </cell>
          <cell r="R6">
            <v>0</v>
          </cell>
          <cell r="S6">
            <v>4000000</v>
          </cell>
          <cell r="T6">
            <v>5210495.5623702733</v>
          </cell>
          <cell r="U6">
            <v>0</v>
          </cell>
          <cell r="V6">
            <v>325800</v>
          </cell>
          <cell r="W6">
            <v>8833633.4842105247</v>
          </cell>
          <cell r="X6">
            <v>0</v>
          </cell>
          <cell r="Y6">
            <v>4584600</v>
          </cell>
          <cell r="Z6">
            <v>2686781.9554378381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1067760</v>
          </cell>
          <cell r="AF6">
            <v>4794892.3160715792</v>
          </cell>
          <cell r="AG6">
            <v>0</v>
          </cell>
          <cell r="AH6">
            <v>0</v>
          </cell>
          <cell r="AI6">
            <v>2818006.6040864866</v>
          </cell>
          <cell r="AJ6">
            <v>0</v>
          </cell>
          <cell r="AK6">
            <v>0</v>
          </cell>
        </row>
        <row r="7">
          <cell r="L7" t="str">
            <v>C（1/8+1/4+1/2）</v>
          </cell>
          <cell r="M7">
            <v>19636240</v>
          </cell>
          <cell r="N7">
            <v>59769454.523867816</v>
          </cell>
          <cell r="O7">
            <v>0</v>
          </cell>
          <cell r="P7">
            <v>5974380</v>
          </cell>
          <cell r="Q7">
            <v>38597878.376470581</v>
          </cell>
          <cell r="R7">
            <v>0</v>
          </cell>
          <cell r="S7">
            <v>7400000</v>
          </cell>
          <cell r="T7">
            <v>5532523.8523737574</v>
          </cell>
          <cell r="U7">
            <v>0</v>
          </cell>
          <cell r="V7">
            <v>2435512</v>
          </cell>
          <cell r="W7">
            <v>8849833.4842105247</v>
          </cell>
          <cell r="X7">
            <v>0</v>
          </cell>
          <cell r="Y7">
            <v>4584600</v>
          </cell>
          <cell r="Z7">
            <v>2686781.9554378381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4163152</v>
          </cell>
          <cell r="AF7">
            <v>4811092.3160715792</v>
          </cell>
          <cell r="AG7">
            <v>0</v>
          </cell>
          <cell r="AH7">
            <v>0</v>
          </cell>
          <cell r="AI7">
            <v>2818006.6040864866</v>
          </cell>
          <cell r="AJ7">
            <v>0</v>
          </cell>
          <cell r="AK7">
            <v>0</v>
          </cell>
        </row>
        <row r="8">
          <cell r="L8" t="str">
            <v>D（1/8+1/4+1/2+1/1）</v>
          </cell>
          <cell r="M8">
            <v>33009836</v>
          </cell>
          <cell r="N8">
            <v>70457966.523867816</v>
          </cell>
          <cell r="O8">
            <v>0</v>
          </cell>
          <cell r="P8">
            <v>7515730</v>
          </cell>
          <cell r="Q8">
            <v>39711900.376470581</v>
          </cell>
          <cell r="R8">
            <v>50756864</v>
          </cell>
          <cell r="S8">
            <v>14500000</v>
          </cell>
          <cell r="T8">
            <v>9754191.6338665038</v>
          </cell>
          <cell r="U8">
            <v>0</v>
          </cell>
          <cell r="V8">
            <v>5573232</v>
          </cell>
          <cell r="W8">
            <v>9240660.6442105249</v>
          </cell>
          <cell r="X8">
            <v>0</v>
          </cell>
          <cell r="Y8">
            <v>5694100</v>
          </cell>
          <cell r="Z8">
            <v>2894477.0905729732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7889322</v>
          </cell>
          <cell r="AF8">
            <v>5209555.0755315796</v>
          </cell>
          <cell r="AG8">
            <v>0</v>
          </cell>
          <cell r="AH8">
            <v>30000</v>
          </cell>
          <cell r="AI8">
            <v>3041001.1986810812</v>
          </cell>
          <cell r="AJ8">
            <v>761880</v>
          </cell>
          <cell r="AK8">
            <v>0</v>
          </cell>
        </row>
        <row r="9">
          <cell r="L9" t="str">
            <v>初期（1/8+1/4+1/2+1/1+全体）</v>
          </cell>
          <cell r="M9">
            <v>39681684</v>
          </cell>
          <cell r="N9">
            <v>94320966.95348838</v>
          </cell>
          <cell r="O9">
            <v>0</v>
          </cell>
          <cell r="P9">
            <v>130094380</v>
          </cell>
          <cell r="Q9">
            <v>93708153</v>
          </cell>
          <cell r="R9">
            <v>50756864</v>
          </cell>
          <cell r="S9">
            <v>122500000</v>
          </cell>
          <cell r="T9">
            <v>79814499.999999955</v>
          </cell>
          <cell r="U9">
            <v>292727000</v>
          </cell>
          <cell r="V9">
            <v>6540816</v>
          </cell>
          <cell r="W9">
            <v>11929553.959999999</v>
          </cell>
          <cell r="X9">
            <v>0</v>
          </cell>
          <cell r="Y9">
            <v>4614600</v>
          </cell>
          <cell r="Z9">
            <v>5519253.8473297302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9894226</v>
          </cell>
          <cell r="AF9">
            <v>5917653.9112999998</v>
          </cell>
          <cell r="AG9">
            <v>0</v>
          </cell>
          <cell r="AH9">
            <v>30000</v>
          </cell>
          <cell r="AI9">
            <v>17292193.928410813</v>
          </cell>
          <cell r="AJ9">
            <v>761880</v>
          </cell>
          <cell r="AK9">
            <v>7500000</v>
          </cell>
        </row>
      </sheetData>
      <sheetData sheetId="9"/>
      <sheetData sheetId="10"/>
      <sheetData sheetId="11"/>
      <sheetData sheetId="12">
        <row r="2">
          <cell r="B2" t="str">
            <v>＊＊＊この下に行を挿入して製品を追加し、製品名でソートしてください(No列は入力不要)＊＊＊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 t="str">
            <v>10G-SFPP-AOC-2001</v>
          </cell>
          <cell r="C3" t="str">
            <v>NW</v>
          </cell>
          <cell r="D3" t="str">
            <v>Brocade</v>
          </cell>
          <cell r="E3" t="str">
            <v>HW</v>
          </cell>
          <cell r="F3" t="str">
            <v>N1 コアスイッチ</v>
          </cell>
          <cell r="G3">
            <v>200000</v>
          </cell>
          <cell r="H3">
            <v>100000</v>
          </cell>
          <cell r="I3">
            <v>40000</v>
          </cell>
          <cell r="J3">
            <v>32000</v>
          </cell>
          <cell r="K3">
            <v>40000</v>
          </cell>
          <cell r="L3">
            <v>32000</v>
          </cell>
        </row>
        <row r="4">
          <cell r="B4" t="str">
            <v>10G-SFPP-SR</v>
          </cell>
          <cell r="C4" t="str">
            <v>NW</v>
          </cell>
          <cell r="D4" t="str">
            <v>Brocade</v>
          </cell>
          <cell r="E4" t="str">
            <v>HW</v>
          </cell>
          <cell r="F4" t="str">
            <v>N1 コアスイッチ</v>
          </cell>
          <cell r="G4">
            <v>274000</v>
          </cell>
          <cell r="H4">
            <v>26404</v>
          </cell>
          <cell r="I4">
            <v>22800</v>
          </cell>
          <cell r="J4">
            <v>570</v>
          </cell>
          <cell r="K4">
            <v>33600</v>
          </cell>
          <cell r="L4">
            <v>840</v>
          </cell>
        </row>
        <row r="5">
          <cell r="B5" t="str">
            <v>10G-SFPP-SR-8</v>
          </cell>
          <cell r="C5" t="str">
            <v>NW</v>
          </cell>
          <cell r="D5" t="str">
            <v>Brocade</v>
          </cell>
          <cell r="E5" t="str">
            <v>HW</v>
          </cell>
          <cell r="F5" t="str">
            <v>N1 コアスイッチ</v>
          </cell>
          <cell r="G5">
            <v>1239000</v>
          </cell>
          <cell r="H5">
            <v>153900</v>
          </cell>
          <cell r="I5">
            <v>123900</v>
          </cell>
          <cell r="J5">
            <v>69384</v>
          </cell>
          <cell r="K5">
            <v>161070</v>
          </cell>
          <cell r="L5">
            <v>91809.9</v>
          </cell>
        </row>
        <row r="6">
          <cell r="B6" t="str">
            <v>10G-SFPP-TWX-0101</v>
          </cell>
          <cell r="C6" t="str">
            <v>NW</v>
          </cell>
          <cell r="D6" t="str">
            <v>Brocade</v>
          </cell>
          <cell r="E6" t="str">
            <v>HW</v>
          </cell>
          <cell r="F6" t="str">
            <v>N1 コアスイッチ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 t="str">
            <v>10G-SFPP-TWX-0301</v>
          </cell>
          <cell r="C7" t="str">
            <v>NW</v>
          </cell>
          <cell r="D7" t="str">
            <v>Brocade</v>
          </cell>
          <cell r="E7" t="str">
            <v>HW</v>
          </cell>
          <cell r="F7" t="str">
            <v>N1 コアスイッチ</v>
          </cell>
          <cell r="G7">
            <v>20000</v>
          </cell>
          <cell r="H7">
            <v>4700</v>
          </cell>
          <cell r="I7">
            <v>2000</v>
          </cell>
          <cell r="J7">
            <v>1120</v>
          </cell>
          <cell r="K7">
            <v>2600</v>
          </cell>
          <cell r="L7">
            <v>1481.9999999999998</v>
          </cell>
        </row>
        <row r="8">
          <cell r="B8" t="str">
            <v>10G-SFPP-TWX-0308</v>
          </cell>
          <cell r="C8" t="str">
            <v>NW</v>
          </cell>
          <cell r="D8" t="str">
            <v>Brocade</v>
          </cell>
          <cell r="E8" t="str">
            <v>HW</v>
          </cell>
          <cell r="F8" t="str">
            <v>N1 コアスイッチ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 t="str">
            <v>10G-SFPP-TWX-0501</v>
          </cell>
          <cell r="C9" t="str">
            <v>NW</v>
          </cell>
          <cell r="D9" t="str">
            <v>Brocade</v>
          </cell>
          <cell r="E9" t="str">
            <v>HW</v>
          </cell>
          <cell r="F9" t="str">
            <v>N1 コアスイッチ</v>
          </cell>
          <cell r="G9">
            <v>52000</v>
          </cell>
          <cell r="H9">
            <v>4968</v>
          </cell>
          <cell r="I9">
            <v>4800</v>
          </cell>
          <cell r="J9">
            <v>120</v>
          </cell>
          <cell r="K9">
            <v>7200</v>
          </cell>
          <cell r="L9">
            <v>180</v>
          </cell>
        </row>
        <row r="10">
          <cell r="B10" t="str">
            <v>10G-SFPP-TWX-0508</v>
          </cell>
          <cell r="C10" t="str">
            <v>NW</v>
          </cell>
          <cell r="D10" t="str">
            <v>Brocade</v>
          </cell>
          <cell r="E10" t="str">
            <v>HW</v>
          </cell>
          <cell r="F10" t="str">
            <v>N1 コアスイッチ</v>
          </cell>
          <cell r="G10">
            <v>172000</v>
          </cell>
          <cell r="H10">
            <v>41900</v>
          </cell>
          <cell r="I10">
            <v>17200</v>
          </cell>
          <cell r="J10">
            <v>9632.0000000000018</v>
          </cell>
          <cell r="K10">
            <v>22360</v>
          </cell>
          <cell r="L10">
            <v>12745.199999999999</v>
          </cell>
        </row>
        <row r="11">
          <cell r="B11" t="str">
            <v>ACCESS-100U-1YR</v>
          </cell>
          <cell r="C11" t="str">
            <v>NW</v>
          </cell>
          <cell r="D11" t="str">
            <v>Juniper</v>
          </cell>
          <cell r="E11" t="str">
            <v>HW</v>
          </cell>
          <cell r="F11" t="str">
            <v>N8 SSL-VPN</v>
          </cell>
          <cell r="G11">
            <v>2210000</v>
          </cell>
          <cell r="H11">
            <v>397800</v>
          </cell>
          <cell r="I11">
            <v>0</v>
          </cell>
          <cell r="J11">
            <v>0</v>
          </cell>
          <cell r="K11">
            <v>2210000</v>
          </cell>
          <cell r="L11">
            <v>397800</v>
          </cell>
        </row>
        <row r="12">
          <cell r="B12" t="str">
            <v>ACCESS-LICENSE-SVR</v>
          </cell>
          <cell r="C12" t="str">
            <v>NW</v>
          </cell>
          <cell r="D12" t="str">
            <v>Juniper</v>
          </cell>
          <cell r="E12" t="str">
            <v>HW</v>
          </cell>
          <cell r="F12" t="str">
            <v>N8 SSL-VPN</v>
          </cell>
          <cell r="G12">
            <v>950000</v>
          </cell>
          <cell r="H12">
            <v>104500</v>
          </cell>
          <cell r="I12">
            <v>222000</v>
          </cell>
          <cell r="J12">
            <v>133200</v>
          </cell>
          <cell r="K12">
            <v>266400</v>
          </cell>
          <cell r="L12">
            <v>159840</v>
          </cell>
        </row>
        <row r="13">
          <cell r="B13" t="str">
            <v>ASA 5550-BUN-9(5context)</v>
          </cell>
          <cell r="C13" t="str">
            <v>NW</v>
          </cell>
          <cell r="D13" t="str">
            <v>Cisco</v>
          </cell>
          <cell r="E13" t="str">
            <v>HW</v>
          </cell>
          <cell r="F13" t="str">
            <v>N4 高機能ファイアウォール</v>
          </cell>
          <cell r="G13">
            <v>3858000</v>
          </cell>
          <cell r="H13">
            <v>1929000</v>
          </cell>
          <cell r="I13">
            <v>771600</v>
          </cell>
          <cell r="J13">
            <v>617280</v>
          </cell>
          <cell r="K13">
            <v>771600</v>
          </cell>
          <cell r="L13">
            <v>617280</v>
          </cell>
        </row>
        <row r="14">
          <cell r="B14" t="str">
            <v>ASA 5550-BUN-9(デフォルトコンテキスト)</v>
          </cell>
          <cell r="C14" t="str">
            <v>NW</v>
          </cell>
          <cell r="D14" t="str">
            <v>Cisco</v>
          </cell>
          <cell r="E14" t="str">
            <v>HW</v>
          </cell>
          <cell r="F14" t="str">
            <v>N4 高機能ファイアウォール</v>
          </cell>
          <cell r="G14">
            <v>3249000</v>
          </cell>
          <cell r="H14">
            <v>1624500</v>
          </cell>
          <cell r="I14">
            <v>649800</v>
          </cell>
          <cell r="J14">
            <v>519840</v>
          </cell>
          <cell r="K14">
            <v>649800</v>
          </cell>
          <cell r="L14">
            <v>519840</v>
          </cell>
        </row>
        <row r="15">
          <cell r="B15" t="str">
            <v>ASA5500-SC-5=</v>
          </cell>
          <cell r="C15" t="str">
            <v>NW</v>
          </cell>
          <cell r="D15" t="str">
            <v>Cisco</v>
          </cell>
          <cell r="E15" t="str">
            <v>HW</v>
          </cell>
          <cell r="F15" t="str">
            <v>N4 高機能ファイアウォール</v>
          </cell>
          <cell r="G15">
            <v>609000</v>
          </cell>
          <cell r="H15">
            <v>304500</v>
          </cell>
          <cell r="I15">
            <v>121800</v>
          </cell>
          <cell r="J15">
            <v>97440</v>
          </cell>
          <cell r="K15">
            <v>121800</v>
          </cell>
          <cell r="L15">
            <v>97440</v>
          </cell>
        </row>
        <row r="16">
          <cell r="B16" t="str">
            <v>avocent virtual serial console 48port</v>
          </cell>
          <cell r="C16" t="str">
            <v>NW</v>
          </cell>
          <cell r="D16" t="str">
            <v>avocent</v>
          </cell>
          <cell r="E16" t="str">
            <v>SW</v>
          </cell>
          <cell r="F16" t="str">
            <v>N12 仮想シリアルコンソール</v>
          </cell>
          <cell r="G16">
            <v>960000</v>
          </cell>
          <cell r="H16">
            <v>625000</v>
          </cell>
          <cell r="I16">
            <v>84000</v>
          </cell>
          <cell r="J16">
            <v>84000</v>
          </cell>
          <cell r="K16">
            <v>84000</v>
          </cell>
          <cell r="L16">
            <v>84000</v>
          </cell>
        </row>
        <row r="17">
          <cell r="B17" t="str">
            <v>Brocade Network Advisor</v>
          </cell>
          <cell r="C17" t="str">
            <v>NW</v>
          </cell>
          <cell r="D17" t="str">
            <v>Brocade</v>
          </cell>
          <cell r="E17" t="str">
            <v>SW</v>
          </cell>
          <cell r="F17" t="str">
            <v>N1 コアスイッチ</v>
          </cell>
          <cell r="G17">
            <v>4000000</v>
          </cell>
          <cell r="H17">
            <v>4000000</v>
          </cell>
          <cell r="I17">
            <v>800000</v>
          </cell>
          <cell r="J17">
            <v>800000</v>
          </cell>
          <cell r="K17">
            <v>200000</v>
          </cell>
          <cell r="L17">
            <v>200000</v>
          </cell>
        </row>
        <row r="18">
          <cell r="B18" t="str">
            <v>BR-VDX6720-24FCOE-01</v>
          </cell>
          <cell r="C18" t="str">
            <v>NW</v>
          </cell>
          <cell r="D18" t="str">
            <v>Brocade</v>
          </cell>
          <cell r="E18" t="str">
            <v>HW</v>
          </cell>
          <cell r="F18" t="str">
            <v>N1 コアスイッチ</v>
          </cell>
          <cell r="G18">
            <v>1340000</v>
          </cell>
          <cell r="H18">
            <v>208840</v>
          </cell>
          <cell r="I18">
            <v>108000</v>
          </cell>
          <cell r="J18">
            <v>13500</v>
          </cell>
          <cell r="K18">
            <v>160800</v>
          </cell>
          <cell r="L18">
            <v>40200</v>
          </cell>
        </row>
        <row r="19">
          <cell r="B19" t="str">
            <v>BR-VDX6720-24-R</v>
          </cell>
          <cell r="C19" t="str">
            <v>NW</v>
          </cell>
          <cell r="D19" t="str">
            <v>Brocade</v>
          </cell>
          <cell r="E19" t="str">
            <v>HW</v>
          </cell>
          <cell r="F19" t="str">
            <v>N1 コアスイッチ</v>
          </cell>
          <cell r="G19">
            <v>3259000</v>
          </cell>
          <cell r="H19">
            <v>448960</v>
          </cell>
          <cell r="I19">
            <v>261600</v>
          </cell>
          <cell r="J19">
            <v>32700</v>
          </cell>
          <cell r="K19">
            <v>391200</v>
          </cell>
          <cell r="L19">
            <v>48900</v>
          </cell>
        </row>
        <row r="20">
          <cell r="B20" t="str">
            <v>BR-VDX6720-24VCS-01</v>
          </cell>
          <cell r="C20" t="str">
            <v>NW</v>
          </cell>
          <cell r="D20" t="str">
            <v>Brocade</v>
          </cell>
          <cell r="E20" t="str">
            <v>HW</v>
          </cell>
          <cell r="F20" t="str">
            <v>N1 コアスイッチ</v>
          </cell>
          <cell r="G20">
            <v>693000</v>
          </cell>
          <cell r="H20">
            <v>107640</v>
          </cell>
          <cell r="I20">
            <v>56400</v>
          </cell>
          <cell r="J20">
            <v>7050</v>
          </cell>
          <cell r="K20">
            <v>84000</v>
          </cell>
          <cell r="L20">
            <v>21000</v>
          </cell>
        </row>
        <row r="21">
          <cell r="B21" t="str">
            <v>BR-VDX6720-40-R</v>
          </cell>
          <cell r="C21" t="str">
            <v>NW</v>
          </cell>
          <cell r="D21" t="str">
            <v>Brocade</v>
          </cell>
          <cell r="E21" t="str">
            <v>HW</v>
          </cell>
          <cell r="F21" t="str">
            <v>N1 コアスイッチ</v>
          </cell>
          <cell r="G21">
            <v>5444000</v>
          </cell>
          <cell r="H21">
            <v>750720</v>
          </cell>
          <cell r="I21">
            <v>435600</v>
          </cell>
          <cell r="J21">
            <v>54450</v>
          </cell>
          <cell r="K21">
            <v>654000</v>
          </cell>
          <cell r="L21">
            <v>81750</v>
          </cell>
        </row>
        <row r="22">
          <cell r="B22" t="str">
            <v>BR-VDX6720-60FCOE-01</v>
          </cell>
          <cell r="C22" t="str">
            <v>NW</v>
          </cell>
          <cell r="D22" t="str">
            <v>Brocade</v>
          </cell>
          <cell r="E22" t="str">
            <v>HW</v>
          </cell>
          <cell r="F22" t="str">
            <v>N1 コアスイッチ</v>
          </cell>
          <cell r="G22">
            <v>3350000</v>
          </cell>
          <cell r="H22">
            <v>523480</v>
          </cell>
          <cell r="I22">
            <v>268800</v>
          </cell>
          <cell r="J22">
            <v>33600</v>
          </cell>
          <cell r="K22">
            <v>402000</v>
          </cell>
          <cell r="L22">
            <v>100500</v>
          </cell>
        </row>
        <row r="23">
          <cell r="B23" t="str">
            <v>BR-VDX6720-60POD-01</v>
          </cell>
          <cell r="C23" t="str">
            <v>NW</v>
          </cell>
          <cell r="D23" t="str">
            <v>Brocade</v>
          </cell>
          <cell r="E23" t="str">
            <v>HW</v>
          </cell>
          <cell r="F23" t="str">
            <v>N1 コアスイッチ</v>
          </cell>
          <cell r="G23">
            <v>1425000</v>
          </cell>
          <cell r="H23">
            <v>222640</v>
          </cell>
          <cell r="I23">
            <v>114000</v>
          </cell>
          <cell r="J23">
            <v>14250</v>
          </cell>
          <cell r="K23">
            <v>171600</v>
          </cell>
          <cell r="L23">
            <v>42900</v>
          </cell>
        </row>
        <row r="24">
          <cell r="B24" t="str">
            <v>BR-VDX6720-60-R</v>
          </cell>
          <cell r="C24" t="str">
            <v>NW</v>
          </cell>
          <cell r="D24" t="str">
            <v>Brocade</v>
          </cell>
          <cell r="E24" t="str">
            <v>HW</v>
          </cell>
          <cell r="F24" t="str">
            <v>N1 コアスイッチ</v>
          </cell>
          <cell r="G24">
            <v>8024000</v>
          </cell>
          <cell r="H24">
            <v>1106760</v>
          </cell>
          <cell r="I24">
            <v>642000</v>
          </cell>
          <cell r="J24">
            <v>80250</v>
          </cell>
          <cell r="K24">
            <v>963600</v>
          </cell>
          <cell r="L24">
            <v>120375</v>
          </cell>
        </row>
        <row r="25">
          <cell r="B25" t="str">
            <v>BR-VDX6720-60VCS-01</v>
          </cell>
          <cell r="C25" t="str">
            <v>NW</v>
          </cell>
          <cell r="D25" t="str">
            <v>Brocade</v>
          </cell>
          <cell r="E25" t="str">
            <v>HW</v>
          </cell>
          <cell r="F25" t="str">
            <v>N1 コアスイッチ</v>
          </cell>
          <cell r="G25">
            <v>1733000</v>
          </cell>
          <cell r="H25">
            <v>270480</v>
          </cell>
          <cell r="I25">
            <v>139200</v>
          </cell>
          <cell r="J25">
            <v>17400</v>
          </cell>
          <cell r="K25">
            <v>208800</v>
          </cell>
          <cell r="L25">
            <v>52200</v>
          </cell>
        </row>
        <row r="26">
          <cell r="B26" t="str">
            <v>BR-VDX6730-24FCOE-01</v>
          </cell>
          <cell r="C26" t="str">
            <v>NW</v>
          </cell>
          <cell r="D26" t="str">
            <v>Brocade</v>
          </cell>
          <cell r="E26" t="str">
            <v>HW</v>
          </cell>
          <cell r="F26" t="str">
            <v>N1 コアスイッチ</v>
          </cell>
          <cell r="G26">
            <v>1000000</v>
          </cell>
          <cell r="H26">
            <v>500000</v>
          </cell>
          <cell r="I26">
            <v>200000</v>
          </cell>
          <cell r="J26">
            <v>160000</v>
          </cell>
          <cell r="K26">
            <v>200000</v>
          </cell>
          <cell r="L26">
            <v>160000</v>
          </cell>
        </row>
        <row r="27">
          <cell r="B27" t="str">
            <v>BR-VDX6730-24-R</v>
          </cell>
          <cell r="C27" t="str">
            <v>NW</v>
          </cell>
          <cell r="D27" t="str">
            <v>Brocade</v>
          </cell>
          <cell r="E27" t="str">
            <v>HW</v>
          </cell>
          <cell r="F27" t="str">
            <v>N1 コアスイッチ</v>
          </cell>
          <cell r="G27">
            <v>2750000</v>
          </cell>
          <cell r="H27">
            <v>1375000</v>
          </cell>
          <cell r="I27">
            <v>550000</v>
          </cell>
          <cell r="J27">
            <v>440000</v>
          </cell>
          <cell r="K27">
            <v>550000</v>
          </cell>
          <cell r="L27">
            <v>440000</v>
          </cell>
        </row>
        <row r="28">
          <cell r="B28" t="str">
            <v>BR-VDX6730-24VCS-01</v>
          </cell>
          <cell r="C28" t="str">
            <v>NW</v>
          </cell>
          <cell r="D28" t="str">
            <v>Brocade</v>
          </cell>
          <cell r="E28" t="str">
            <v>HW</v>
          </cell>
          <cell r="F28" t="str">
            <v>N1 コアスイッチ</v>
          </cell>
          <cell r="G28">
            <v>500000</v>
          </cell>
          <cell r="H28">
            <v>250000</v>
          </cell>
          <cell r="I28">
            <v>100000</v>
          </cell>
          <cell r="J28">
            <v>80000</v>
          </cell>
          <cell r="K28">
            <v>100000</v>
          </cell>
          <cell r="L28">
            <v>80000</v>
          </cell>
        </row>
        <row r="29">
          <cell r="B29" t="str">
            <v>BR-VDX6730-60FCOE-01</v>
          </cell>
          <cell r="C29" t="str">
            <v>NW</v>
          </cell>
          <cell r="D29" t="str">
            <v>Brocade</v>
          </cell>
          <cell r="E29" t="str">
            <v>HW</v>
          </cell>
          <cell r="F29" t="str">
            <v>N1 コアスイッチ</v>
          </cell>
          <cell r="G29">
            <v>1917000</v>
          </cell>
          <cell r="H29">
            <v>527900</v>
          </cell>
          <cell r="I29">
            <v>420613</v>
          </cell>
          <cell r="J29">
            <v>246741</v>
          </cell>
          <cell r="K29">
            <v>420613</v>
          </cell>
          <cell r="L29">
            <v>279330</v>
          </cell>
        </row>
        <row r="30">
          <cell r="B30" t="str">
            <v>BR-VDX6730-60-R</v>
          </cell>
          <cell r="C30" t="str">
            <v>NW</v>
          </cell>
          <cell r="D30" t="str">
            <v>Brocade</v>
          </cell>
          <cell r="E30" t="str">
            <v>HW</v>
          </cell>
          <cell r="F30" t="str">
            <v>N1 コアスイッチ</v>
          </cell>
          <cell r="G30">
            <v>4427000</v>
          </cell>
          <cell r="H30">
            <v>1219600</v>
          </cell>
          <cell r="I30">
            <v>900000</v>
          </cell>
          <cell r="J30">
            <v>720000</v>
          </cell>
          <cell r="K30">
            <v>900000</v>
          </cell>
          <cell r="L30">
            <v>720000</v>
          </cell>
        </row>
        <row r="31">
          <cell r="B31" t="str">
            <v>BR-VDX6730-60VCS-01</v>
          </cell>
          <cell r="C31" t="str">
            <v>NW</v>
          </cell>
          <cell r="D31" t="str">
            <v>Brocade</v>
          </cell>
          <cell r="E31" t="str">
            <v>HW</v>
          </cell>
          <cell r="F31" t="str">
            <v>N1 コアスイッチ</v>
          </cell>
          <cell r="G31">
            <v>992000</v>
          </cell>
          <cell r="H31">
            <v>273100</v>
          </cell>
          <cell r="I31">
            <v>201424</v>
          </cell>
          <cell r="J31">
            <v>104955</v>
          </cell>
          <cell r="K31">
            <v>218288</v>
          </cell>
          <cell r="L31">
            <v>116423</v>
          </cell>
        </row>
        <row r="32">
          <cell r="B32" t="str">
            <v>CA eHealth Performance Manager</v>
          </cell>
          <cell r="C32" t="str">
            <v>CL</v>
          </cell>
          <cell r="D32" t="str">
            <v>CA</v>
          </cell>
          <cell r="E32" t="str">
            <v>SW</v>
          </cell>
          <cell r="F32" t="str">
            <v>M1 運用管理ツール</v>
          </cell>
          <cell r="G32">
            <v>44280</v>
          </cell>
          <cell r="H32">
            <v>2214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 t="str">
            <v>CA Server Automation Rapid Server Imaging</v>
          </cell>
          <cell r="C33" t="str">
            <v>CL</v>
          </cell>
          <cell r="D33" t="str">
            <v>CA</v>
          </cell>
          <cell r="E33" t="str">
            <v>SW</v>
          </cell>
          <cell r="F33" t="str">
            <v>M1 運用管理ツール</v>
          </cell>
          <cell r="G33">
            <v>108000</v>
          </cell>
          <cell r="H33">
            <v>54000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B34" t="str">
            <v>CA Service Desk Manager(CMDB) -Full License</v>
          </cell>
          <cell r="C34" t="str">
            <v>CL</v>
          </cell>
          <cell r="D34" t="str">
            <v>CA</v>
          </cell>
          <cell r="E34" t="str">
            <v>SW</v>
          </cell>
          <cell r="F34" t="str">
            <v>M1 運用管理ツール</v>
          </cell>
          <cell r="G34">
            <v>600000</v>
          </cell>
          <cell r="H34">
            <v>30000</v>
          </cell>
          <cell r="I34">
            <v>120000</v>
          </cell>
          <cell r="J34">
            <v>6000</v>
          </cell>
          <cell r="K34">
            <v>120000</v>
          </cell>
          <cell r="L34">
            <v>6000</v>
          </cell>
        </row>
        <row r="35">
          <cell r="B35" t="str">
            <v>CA Spectrum Infrastructure Manager</v>
          </cell>
          <cell r="C35" t="str">
            <v>CL</v>
          </cell>
          <cell r="D35" t="str">
            <v>CA</v>
          </cell>
          <cell r="E35" t="str">
            <v>SW</v>
          </cell>
          <cell r="F35" t="str">
            <v>M1 運用管理ツール</v>
          </cell>
          <cell r="G35">
            <v>44280</v>
          </cell>
          <cell r="H35">
            <v>2214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B36" t="str">
            <v>CA System Performance for Infrastructure Managers</v>
          </cell>
          <cell r="C36" t="str">
            <v>CL</v>
          </cell>
          <cell r="D36" t="str">
            <v>CA</v>
          </cell>
          <cell r="E36" t="str">
            <v>SW</v>
          </cell>
          <cell r="F36" t="str">
            <v>M1 運用管理ツール</v>
          </cell>
          <cell r="G36">
            <v>64800</v>
          </cell>
          <cell r="H36">
            <v>3240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CA Virtual Assurance for Infrastructure Managers</v>
          </cell>
          <cell r="C37" t="str">
            <v>CL</v>
          </cell>
          <cell r="D37" t="str">
            <v>CA</v>
          </cell>
          <cell r="E37" t="str">
            <v>SW</v>
          </cell>
          <cell r="F37" t="str">
            <v>M1 運用管理ツール</v>
          </cell>
          <cell r="G37">
            <v>108000</v>
          </cell>
          <cell r="H37">
            <v>5400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>Cascade Appliance 10G SAK-10GA</v>
          </cell>
          <cell r="C38" t="str">
            <v>NW</v>
          </cell>
          <cell r="D38" t="str">
            <v>Cascade</v>
          </cell>
          <cell r="E38" t="str">
            <v>HW</v>
          </cell>
          <cell r="F38" t="str">
            <v>N10 パケットキャプチャ</v>
          </cell>
          <cell r="G38">
            <v>6500000</v>
          </cell>
          <cell r="H38">
            <v>5200000</v>
          </cell>
          <cell r="I38">
            <v>950000</v>
          </cell>
          <cell r="J38">
            <v>760000</v>
          </cell>
          <cell r="K38">
            <v>950000</v>
          </cell>
          <cell r="L38">
            <v>760000</v>
          </cell>
        </row>
        <row r="39">
          <cell r="B39" t="str">
            <v>Cascade 用 10GE-SR SFP</v>
          </cell>
          <cell r="C39" t="str">
            <v>NW</v>
          </cell>
          <cell r="D39" t="str">
            <v>Cascade</v>
          </cell>
          <cell r="E39" t="str">
            <v>HW</v>
          </cell>
          <cell r="F39" t="str">
            <v>N10 パケットキャプチャ</v>
          </cell>
          <cell r="G39">
            <v>72000</v>
          </cell>
          <cell r="H39">
            <v>57600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 t="str">
            <v>CA製品一式</v>
          </cell>
          <cell r="C40" t="str">
            <v>CL</v>
          </cell>
          <cell r="D40" t="str">
            <v>CA</v>
          </cell>
          <cell r="E40" t="str">
            <v>SW</v>
          </cell>
          <cell r="F40" t="str">
            <v>M1 運用管理ツール</v>
          </cell>
          <cell r="G40">
            <v>49090136</v>
          </cell>
          <cell r="H40">
            <v>49090136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 t="str">
            <v>Check Point Security Domain software blade for managing Unlimited Gateways</v>
          </cell>
          <cell r="C41" t="str">
            <v>NW</v>
          </cell>
          <cell r="D41" t="str">
            <v>CheckPoint</v>
          </cell>
          <cell r="E41" t="str">
            <v>SW</v>
          </cell>
          <cell r="F41" t="str">
            <v>N4 高機能ファイアウォール</v>
          </cell>
          <cell r="G41">
            <v>1120000</v>
          </cell>
          <cell r="H41">
            <v>436800</v>
          </cell>
          <cell r="I41">
            <v>448000</v>
          </cell>
          <cell r="J41">
            <v>277760</v>
          </cell>
          <cell r="K41">
            <v>448000</v>
          </cell>
          <cell r="L41">
            <v>277760</v>
          </cell>
        </row>
        <row r="42">
          <cell r="B42" t="str">
            <v>Cisco 1812J</v>
          </cell>
          <cell r="C42" t="str">
            <v>NW</v>
          </cell>
          <cell r="D42" t="str">
            <v>Cisco</v>
          </cell>
          <cell r="E42" t="str">
            <v>HW</v>
          </cell>
          <cell r="F42" t="str">
            <v>N2 周辺スイッチ</v>
          </cell>
          <cell r="G42">
            <v>108720</v>
          </cell>
          <cell r="H42">
            <v>54360</v>
          </cell>
          <cell r="I42">
            <v>21744</v>
          </cell>
          <cell r="J42">
            <v>17395.2</v>
          </cell>
          <cell r="K42">
            <v>21744</v>
          </cell>
          <cell r="L42">
            <v>17395.2</v>
          </cell>
        </row>
        <row r="43">
          <cell r="B43" t="str">
            <v xml:space="preserve">CISCO FOUR POST RAIL KIT FOR NAM2220 </v>
          </cell>
          <cell r="C43" t="str">
            <v>NW</v>
          </cell>
          <cell r="D43" t="str">
            <v>Cisco</v>
          </cell>
          <cell r="E43" t="str">
            <v>HW</v>
          </cell>
          <cell r="F43" t="str">
            <v>N10 パケットキャプチャ</v>
          </cell>
          <cell r="G43">
            <v>60000</v>
          </cell>
          <cell r="H43">
            <v>30000</v>
          </cell>
          <cell r="I43">
            <v>12000</v>
          </cell>
          <cell r="J43">
            <v>9600</v>
          </cell>
          <cell r="K43">
            <v>12000</v>
          </cell>
          <cell r="L43">
            <v>9600</v>
          </cell>
        </row>
        <row r="44">
          <cell r="B44" t="str">
            <v>Citrix Cloud Bridge</v>
          </cell>
          <cell r="C44" t="str">
            <v>NW</v>
          </cell>
          <cell r="D44" t="str">
            <v>Citrix</v>
          </cell>
          <cell r="E44" t="str">
            <v>SW</v>
          </cell>
          <cell r="F44" t="str">
            <v>N5 ロードバランサ</v>
          </cell>
          <cell r="G44">
            <v>1237500</v>
          </cell>
          <cell r="H44">
            <v>618750</v>
          </cell>
          <cell r="I44">
            <v>0</v>
          </cell>
          <cell r="J44">
            <v>0</v>
          </cell>
          <cell r="K44">
            <v>160875</v>
          </cell>
          <cell r="L44">
            <v>128700</v>
          </cell>
        </row>
        <row r="45">
          <cell r="B45" t="str">
            <v>CLエンジニアリング：absc</v>
          </cell>
          <cell r="C45" t="str">
            <v>CL</v>
          </cell>
          <cell r="D45" t="str">
            <v>NSSOL</v>
          </cell>
          <cell r="E45" t="str">
            <v>ENG</v>
          </cell>
          <cell r="F45" t="str">
            <v>ME 運用管理エンジ費</v>
          </cell>
          <cell r="G45">
            <v>0</v>
          </cell>
          <cell r="H45">
            <v>6156000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 t="str">
            <v>CLエンジニアリング：API実装</v>
          </cell>
          <cell r="C46" t="str">
            <v>CL</v>
          </cell>
          <cell r="D46" t="str">
            <v>NSSOL</v>
          </cell>
          <cell r="E46" t="str">
            <v>ENG</v>
          </cell>
          <cell r="F46" t="str">
            <v>ME 運用管理エンジ費</v>
          </cell>
          <cell r="G46">
            <v>0</v>
          </cell>
          <cell r="H46">
            <v>20000000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 t="str">
            <v>CLエンジニアリング：BK(p-datL1)</v>
          </cell>
          <cell r="C47" t="str">
            <v>CL</v>
          </cell>
          <cell r="D47" t="str">
            <v>NSSOL</v>
          </cell>
          <cell r="E47" t="str">
            <v>ENG</v>
          </cell>
          <cell r="F47" t="str">
            <v>ME 運用管理エンジ費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B48" t="str">
            <v>CLエンジニアリング：BK(p-datL2)</v>
          </cell>
          <cell r="C48" t="str">
            <v>CL</v>
          </cell>
          <cell r="D48" t="str">
            <v>NSSOL</v>
          </cell>
          <cell r="E48" t="str">
            <v>ENG</v>
          </cell>
          <cell r="F48" t="str">
            <v>ME 運用管理エンジ費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 t="str">
            <v>CLエンジニアリング：BK(p-sys)</v>
          </cell>
          <cell r="C49" t="str">
            <v>CL</v>
          </cell>
          <cell r="D49" t="str">
            <v>NSSOL</v>
          </cell>
          <cell r="E49" t="str">
            <v>ENG</v>
          </cell>
          <cell r="F49" t="str">
            <v>ME 運用管理エンジ費</v>
          </cell>
          <cell r="G49">
            <v>0</v>
          </cell>
          <cell r="H49">
            <v>2052000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 t="str">
            <v>CLエンジニアリング：BK(pv-datS)</v>
          </cell>
          <cell r="C50" t="str">
            <v>CL</v>
          </cell>
          <cell r="D50" t="str">
            <v>NSSOL</v>
          </cell>
          <cell r="E50" t="str">
            <v>ENG</v>
          </cell>
          <cell r="F50" t="str">
            <v>ME 運用管理エンジ費</v>
          </cell>
          <cell r="G50">
            <v>0</v>
          </cell>
          <cell r="H50">
            <v>2052000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B51" t="str">
            <v>CLエンジニアリング：BK(TAPE)</v>
          </cell>
          <cell r="C51" t="str">
            <v>CL</v>
          </cell>
          <cell r="D51" t="str">
            <v>NSSOL</v>
          </cell>
          <cell r="E51" t="str">
            <v>ENG</v>
          </cell>
          <cell r="F51" t="str">
            <v>ME 運用管理エンジ費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 t="str">
            <v>CLエンジニアリング：BK(v-datL)</v>
          </cell>
          <cell r="C52" t="str">
            <v>CL</v>
          </cell>
          <cell r="D52" t="str">
            <v>NSSOL</v>
          </cell>
          <cell r="E52" t="str">
            <v>ENG</v>
          </cell>
          <cell r="F52" t="str">
            <v>ME 運用管理エンジ費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 t="str">
            <v>CLエンジニアリング：BK(v-sys)</v>
          </cell>
          <cell r="C53" t="str">
            <v>CL</v>
          </cell>
          <cell r="D53" t="str">
            <v>NSSOL</v>
          </cell>
          <cell r="E53" t="str">
            <v>ENG</v>
          </cell>
          <cell r="F53" t="str">
            <v>ME 運用管理エンジ費</v>
          </cell>
          <cell r="G53">
            <v>0</v>
          </cell>
          <cell r="H53">
            <v>2052000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B54" t="str">
            <v>CLエンジニアリング：BM</v>
          </cell>
          <cell r="C54" t="str">
            <v>CL</v>
          </cell>
          <cell r="D54" t="str">
            <v>NSSOL</v>
          </cell>
          <cell r="E54" t="str">
            <v>ENG</v>
          </cell>
          <cell r="F54" t="str">
            <v>ME 運用管理エンジ費</v>
          </cell>
          <cell r="G54">
            <v>0</v>
          </cell>
          <cell r="H54">
            <v>6156000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B55" t="str">
            <v>CLエンジニアリング：BM(クラスタ)</v>
          </cell>
          <cell r="C55" t="str">
            <v>CL</v>
          </cell>
          <cell r="D55" t="str">
            <v>NSSOL</v>
          </cell>
          <cell r="E55" t="str">
            <v>ENG</v>
          </cell>
          <cell r="F55" t="str">
            <v>ME 運用管理エンジ費</v>
          </cell>
          <cell r="G55">
            <v>0</v>
          </cell>
          <cell r="H55">
            <v>3078000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 t="str">
            <v>CLエンジニアリング：ClouｄBurst</v>
          </cell>
          <cell r="C56" t="str">
            <v>CL</v>
          </cell>
          <cell r="D56" t="str">
            <v>NSSOL</v>
          </cell>
          <cell r="E56" t="str">
            <v>ENG</v>
          </cell>
          <cell r="F56" t="str">
            <v>ME 運用管理エンジ費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B57" t="str">
            <v>CLエンジニアリング：DR@Hybrid</v>
          </cell>
          <cell r="C57" t="str">
            <v>CL</v>
          </cell>
          <cell r="D57" t="str">
            <v>NSSOL</v>
          </cell>
          <cell r="E57" t="str">
            <v>ENG</v>
          </cell>
          <cell r="F57" t="str">
            <v>ME 運用管理エンジ費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CLエンジニアリング：DR@大阪</v>
          </cell>
          <cell r="C58" t="str">
            <v>CL</v>
          </cell>
          <cell r="D58" t="str">
            <v>NSSOL</v>
          </cell>
          <cell r="E58" t="str">
            <v>ENG</v>
          </cell>
          <cell r="F58" t="str">
            <v>ME 運用管理エンジ費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CLエンジニアリング：IDS/IPS</v>
          </cell>
          <cell r="C59" t="str">
            <v>CL</v>
          </cell>
          <cell r="D59" t="str">
            <v>NSSOL</v>
          </cell>
          <cell r="E59" t="str">
            <v>ENG</v>
          </cell>
          <cell r="F59" t="str">
            <v>ME 運用管理エンジ費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B60" t="str">
            <v>CLエンジニアリング：Multi Viewフレームワーク</v>
          </cell>
          <cell r="C60" t="str">
            <v>CL</v>
          </cell>
          <cell r="D60" t="str">
            <v>NSSOL</v>
          </cell>
          <cell r="E60" t="str">
            <v>ENG</v>
          </cell>
          <cell r="F60" t="str">
            <v>ME 運用管理エンジ費</v>
          </cell>
          <cell r="G60">
            <v>0</v>
          </cell>
          <cell r="H60">
            <v>20000000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CLエンジニアリング：NFSVM</v>
          </cell>
          <cell r="C61" t="str">
            <v>CL</v>
          </cell>
          <cell r="D61" t="str">
            <v>NSSOL</v>
          </cell>
          <cell r="E61" t="str">
            <v>ENG</v>
          </cell>
          <cell r="F61" t="str">
            <v>ME 運用管理エンジ費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CLエンジニアリング：pRT</v>
          </cell>
          <cell r="C62" t="str">
            <v>CL</v>
          </cell>
          <cell r="D62" t="str">
            <v>NSSOL</v>
          </cell>
          <cell r="E62" t="str">
            <v>ENG</v>
          </cell>
          <cell r="F62" t="str">
            <v>ME 運用管理エンジ費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 t="str">
            <v>CLエンジニアリング：SDLC Hybrid</v>
          </cell>
          <cell r="C63" t="str">
            <v>CL</v>
          </cell>
          <cell r="D63" t="str">
            <v>NSSOL</v>
          </cell>
          <cell r="E63" t="str">
            <v>ENG</v>
          </cell>
          <cell r="F63" t="str">
            <v>ME 運用管理エンジ費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B64" t="str">
            <v>CLエンジニアリング：SDLC論理環境管理</v>
          </cell>
          <cell r="C64" t="str">
            <v>CL</v>
          </cell>
          <cell r="D64" t="str">
            <v>NSSOL</v>
          </cell>
          <cell r="E64" t="str">
            <v>ENG</v>
          </cell>
          <cell r="F64" t="str">
            <v>ME 運用管理エンジ費</v>
          </cell>
          <cell r="G64">
            <v>0</v>
          </cell>
          <cell r="H64">
            <v>12312000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B65" t="str">
            <v>CLエンジニアリング：SMTP</v>
          </cell>
          <cell r="C65" t="str">
            <v>CL</v>
          </cell>
          <cell r="D65" t="str">
            <v>NSSOL</v>
          </cell>
          <cell r="E65" t="str">
            <v>ENG</v>
          </cell>
          <cell r="F65" t="str">
            <v>ME 運用管理エンジ費</v>
          </cell>
          <cell r="G65">
            <v>0</v>
          </cell>
          <cell r="H65">
            <v>1026000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CLエンジニアリング：T1DATA</v>
          </cell>
          <cell r="C66" t="str">
            <v>CL</v>
          </cell>
          <cell r="D66" t="str">
            <v>NSSOL</v>
          </cell>
          <cell r="E66" t="str">
            <v>ENG</v>
          </cell>
          <cell r="F66" t="str">
            <v>ME 運用管理エンジ費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B67" t="str">
            <v>CLエンジニアリング：T2DATA</v>
          </cell>
          <cell r="C67" t="str">
            <v>CL</v>
          </cell>
          <cell r="D67" t="str">
            <v>NSSOL</v>
          </cell>
          <cell r="E67" t="str">
            <v>ENG</v>
          </cell>
          <cell r="F67" t="str">
            <v>ME 運用管理エンジ費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B68" t="str">
            <v>CLエンジニアリング：vFW</v>
          </cell>
          <cell r="C68" t="str">
            <v>CL</v>
          </cell>
          <cell r="D68" t="str">
            <v>NSSOL</v>
          </cell>
          <cell r="E68" t="str">
            <v>ENG</v>
          </cell>
          <cell r="F68" t="str">
            <v>ME 運用管理エンジ費</v>
          </cell>
          <cell r="G68">
            <v>0</v>
          </cell>
          <cell r="H68">
            <v>8208000.0000000009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B69" t="str">
            <v>CLエンジニアリング：vLB</v>
          </cell>
          <cell r="C69" t="str">
            <v>CL</v>
          </cell>
          <cell r="D69" t="str">
            <v>NSSOL</v>
          </cell>
          <cell r="E69" t="str">
            <v>ENG</v>
          </cell>
          <cell r="F69" t="str">
            <v>ME 運用管理エンジ費</v>
          </cell>
          <cell r="G69">
            <v>0</v>
          </cell>
          <cell r="H69">
            <v>10260000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B70" t="str">
            <v>CLエンジニアリング：VM</v>
          </cell>
          <cell r="C70" t="str">
            <v>CL</v>
          </cell>
          <cell r="D70" t="str">
            <v>NSSOL</v>
          </cell>
          <cell r="E70" t="str">
            <v>ENG</v>
          </cell>
          <cell r="F70" t="str">
            <v>ME 運用管理エンジ費</v>
          </cell>
          <cell r="G70">
            <v>0</v>
          </cell>
          <cell r="H70">
            <v>6156000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CLエンジニアリング：vRT</v>
          </cell>
          <cell r="C71" t="str">
            <v>CL</v>
          </cell>
          <cell r="D71" t="str">
            <v>NSSOL</v>
          </cell>
          <cell r="E71" t="str">
            <v>ENG</v>
          </cell>
          <cell r="F71" t="str">
            <v>ME 運用管理エンジ費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>CLエンジニアリング：vSSL</v>
          </cell>
          <cell r="C72" t="str">
            <v>CL</v>
          </cell>
          <cell r="D72" t="str">
            <v>NSSOL</v>
          </cell>
          <cell r="E72" t="str">
            <v>ENG</v>
          </cell>
          <cell r="F72" t="str">
            <v>ME 運用管理エンジ費</v>
          </cell>
          <cell r="G72">
            <v>0</v>
          </cell>
          <cell r="H72">
            <v>3078000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 t="str">
            <v>CLエンジニアリング：WSUS</v>
          </cell>
          <cell r="C73" t="str">
            <v>CL</v>
          </cell>
          <cell r="D73" t="str">
            <v>NSSOL</v>
          </cell>
          <cell r="E73" t="str">
            <v>ENG</v>
          </cell>
          <cell r="F73" t="str">
            <v>ME 運用管理エンジ費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B74" t="str">
            <v>CLエンジニアリング：YUM</v>
          </cell>
          <cell r="C74" t="str">
            <v>CL</v>
          </cell>
          <cell r="D74" t="str">
            <v>NSSOL</v>
          </cell>
          <cell r="E74" t="str">
            <v>ENG</v>
          </cell>
          <cell r="F74" t="str">
            <v>ME 運用管理エンジ費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 t="str">
            <v>CLエンジニアリング：インシデント管理</v>
          </cell>
          <cell r="C75" t="str">
            <v>CL</v>
          </cell>
          <cell r="D75" t="str">
            <v>NSSOL</v>
          </cell>
          <cell r="E75" t="str">
            <v>ENG</v>
          </cell>
          <cell r="F75" t="str">
            <v>ME 運用管理エンジ費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 t="str">
            <v>CLエンジニアリング：ウィルススキャン</v>
          </cell>
          <cell r="C76" t="str">
            <v>CL</v>
          </cell>
          <cell r="D76" t="str">
            <v>NSSOL</v>
          </cell>
          <cell r="E76" t="str">
            <v>ENG</v>
          </cell>
          <cell r="F76" t="str">
            <v>ME 運用管理エンジ費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 t="str">
            <v>CLエンジニアリング：運用・業務設計</v>
          </cell>
          <cell r="C77" t="str">
            <v>CL</v>
          </cell>
          <cell r="D77" t="str">
            <v>NSSOL</v>
          </cell>
          <cell r="E77" t="str">
            <v>ENG</v>
          </cell>
          <cell r="F77" t="str">
            <v>ME 運用管理エンジ費</v>
          </cell>
          <cell r="G77">
            <v>0</v>
          </cell>
          <cell r="H77">
            <v>47640000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 t="str">
            <v>CLエンジニアリング：外部接続</v>
          </cell>
          <cell r="C78" t="str">
            <v>CL</v>
          </cell>
          <cell r="D78" t="str">
            <v>NSSOL</v>
          </cell>
          <cell r="E78" t="str">
            <v>ENG</v>
          </cell>
          <cell r="F78" t="str">
            <v>ME 運用管理エンジ費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 t="str">
            <v>CLエンジニアリング：仮想マシン移行</v>
          </cell>
          <cell r="C79" t="str">
            <v>CL</v>
          </cell>
          <cell r="D79" t="str">
            <v>NSSOL</v>
          </cell>
          <cell r="E79" t="str">
            <v>ENG</v>
          </cell>
          <cell r="F79" t="str">
            <v>ME 運用管理エンジ費</v>
          </cell>
          <cell r="G79">
            <v>0</v>
          </cell>
          <cell r="H79">
            <v>3078000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 t="str">
            <v>CLエンジニアリング：監視設定とアラート通知</v>
          </cell>
          <cell r="C80" t="str">
            <v>CL</v>
          </cell>
          <cell r="D80" t="str">
            <v>NSSOL</v>
          </cell>
          <cell r="E80" t="str">
            <v>ENG</v>
          </cell>
          <cell r="F80" t="str">
            <v>ME 運用管理エンジ費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CLエンジニアリング：管理サーバ(NCCM)</v>
          </cell>
          <cell r="C81" t="str">
            <v>CL</v>
          </cell>
          <cell r="D81" t="str">
            <v>NSSOL</v>
          </cell>
          <cell r="E81" t="str">
            <v>ENG</v>
          </cell>
          <cell r="F81" t="str">
            <v>ME 運用管理エンジ費</v>
          </cell>
          <cell r="G81">
            <v>0</v>
          </cell>
          <cell r="H81">
            <v>42000000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 t="str">
            <v>CLエンジニアリング：キャパシティ管理</v>
          </cell>
          <cell r="C82" t="str">
            <v>CL</v>
          </cell>
          <cell r="D82" t="str">
            <v>NSSOL</v>
          </cell>
          <cell r="E82" t="str">
            <v>ENG</v>
          </cell>
          <cell r="F82" t="str">
            <v>ME 運用管理エンジ費</v>
          </cell>
          <cell r="G82">
            <v>0</v>
          </cell>
          <cell r="H82">
            <v>3078000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 t="str">
            <v>CLエンジニアリング：クラウド管理者側認証基盤設計・実装</v>
          </cell>
          <cell r="C83" t="str">
            <v>CL</v>
          </cell>
          <cell r="D83" t="str">
            <v>NSSOL</v>
          </cell>
          <cell r="E83" t="str">
            <v>ENG</v>
          </cell>
          <cell r="F83" t="str">
            <v>ME 運用管理エンジ費</v>
          </cell>
          <cell r="G83">
            <v>0</v>
          </cell>
          <cell r="H83">
            <v>10000000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 t="str">
            <v xml:space="preserve">CLエンジニアリング：構成管理(リソース管理者向け)  </v>
          </cell>
          <cell r="C84" t="str">
            <v>CL</v>
          </cell>
          <cell r="D84" t="str">
            <v>NSSOL</v>
          </cell>
          <cell r="E84" t="str">
            <v>ENG</v>
          </cell>
          <cell r="F84" t="str">
            <v>ME 運用管理エンジ費</v>
          </cell>
          <cell r="G84">
            <v>0</v>
          </cell>
          <cell r="H84">
            <v>8208000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 t="str">
            <v>CLエンジニアリング：コンソール接続</v>
          </cell>
          <cell r="C85" t="str">
            <v>CL</v>
          </cell>
          <cell r="D85" t="str">
            <v>NSSOL</v>
          </cell>
          <cell r="E85" t="str">
            <v>ENG</v>
          </cell>
          <cell r="F85" t="str">
            <v>ME 運用管理エンジ費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 t="str">
            <v>CLエンジニアリング：サービスメニュー定義</v>
          </cell>
          <cell r="C86" t="str">
            <v>CL</v>
          </cell>
          <cell r="D86" t="str">
            <v>NSSOL</v>
          </cell>
          <cell r="E86" t="str">
            <v>ENG</v>
          </cell>
          <cell r="F86" t="str">
            <v>ME 運用管理エンジ費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 t="str">
            <v>CLエンジニアリング：システムDR</v>
          </cell>
          <cell r="C87" t="str">
            <v>CL</v>
          </cell>
          <cell r="D87" t="str">
            <v>NSSOL</v>
          </cell>
          <cell r="E87" t="str">
            <v>ENG</v>
          </cell>
          <cell r="F87" t="str">
            <v>ME 運用管理エンジ費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B88" t="str">
            <v>CLエンジニアリング：スナップショット</v>
          </cell>
          <cell r="C88" t="str">
            <v>CL</v>
          </cell>
          <cell r="D88" t="str">
            <v>NSSOL</v>
          </cell>
          <cell r="E88" t="str">
            <v>ENG</v>
          </cell>
          <cell r="F88" t="str">
            <v>ME 運用管理エンジ費</v>
          </cell>
          <cell r="G88">
            <v>0</v>
          </cell>
          <cell r="H88">
            <v>4104000.0000000005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 t="str">
            <v>CLエンジニアリング：製品カスタマイズ</v>
          </cell>
          <cell r="C89" t="str">
            <v>CL</v>
          </cell>
          <cell r="D89" t="str">
            <v>NSSOL</v>
          </cell>
          <cell r="E89" t="str">
            <v>ENG</v>
          </cell>
          <cell r="F89" t="str">
            <v>ME 運用管理エンジ費</v>
          </cell>
          <cell r="G89">
            <v>0</v>
          </cell>
          <cell r="H89">
            <v>30000000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B90" t="str">
            <v>CLエンジニアリング：全体構成管理(クラウド管理者向け)</v>
          </cell>
          <cell r="C90" t="str">
            <v>CL</v>
          </cell>
          <cell r="D90" t="str">
            <v>NSSOL</v>
          </cell>
          <cell r="E90" t="str">
            <v>ENG</v>
          </cell>
          <cell r="F90" t="str">
            <v>ME 運用管理エンジ費</v>
          </cell>
          <cell r="G90">
            <v>0</v>
          </cell>
          <cell r="H90">
            <v>3078000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B91" t="str">
            <v>CLエンジニアリング：データ移行</v>
          </cell>
          <cell r="C91" t="str">
            <v>CL</v>
          </cell>
          <cell r="D91" t="str">
            <v>NSSOL</v>
          </cell>
          <cell r="E91" t="str">
            <v>ENG</v>
          </cell>
          <cell r="F91" t="str">
            <v>ME 運用管理エンジ費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B92" t="str">
            <v>CLエンジニアリング：テンプレート</v>
          </cell>
          <cell r="C92" t="str">
            <v>CL</v>
          </cell>
          <cell r="D92" t="str">
            <v>NSSOL</v>
          </cell>
          <cell r="E92" t="str">
            <v>ENG</v>
          </cell>
          <cell r="F92" t="str">
            <v>ME 運用管理エンジ費</v>
          </cell>
          <cell r="G92">
            <v>0</v>
          </cell>
          <cell r="H92">
            <v>8208000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B93" t="str">
            <v>CLエンジニアリング：ベーシック運用設計・実装</v>
          </cell>
          <cell r="C93" t="str">
            <v>CL</v>
          </cell>
          <cell r="D93" t="str">
            <v>NSSOL</v>
          </cell>
          <cell r="E93" t="str">
            <v>ENG</v>
          </cell>
          <cell r="F93" t="str">
            <v>ME 運用管理エンジ費</v>
          </cell>
          <cell r="G93">
            <v>0</v>
          </cell>
          <cell r="H93">
            <v>15000000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B94" t="str">
            <v>CLエンジニアリング：ユーザ管理</v>
          </cell>
          <cell r="C94" t="str">
            <v>CL</v>
          </cell>
          <cell r="D94" t="str">
            <v>NSSOL</v>
          </cell>
          <cell r="E94" t="str">
            <v>ENG</v>
          </cell>
          <cell r="F94" t="str">
            <v>ME 運用管理エンジ費</v>
          </cell>
          <cell r="G94">
            <v>0</v>
          </cell>
          <cell r="H94">
            <v>6156000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 t="str">
            <v>CLエンジニアリング：リソース傾向管理</v>
          </cell>
          <cell r="C95" t="str">
            <v>CL</v>
          </cell>
          <cell r="D95" t="str">
            <v>NSSOL</v>
          </cell>
          <cell r="E95" t="str">
            <v>ENG</v>
          </cell>
          <cell r="F95" t="str">
            <v>ME 運用管理エンジ費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B96" t="str">
            <v>CLエンジニアリング：リソースプール化・初期設定</v>
          </cell>
          <cell r="C96" t="str">
            <v>CL</v>
          </cell>
          <cell r="D96" t="str">
            <v>NSSOL</v>
          </cell>
          <cell r="E96" t="str">
            <v>ENG</v>
          </cell>
          <cell r="F96" t="str">
            <v>ME 運用管理エンジ費</v>
          </cell>
          <cell r="G96">
            <v>0</v>
          </cell>
          <cell r="H96">
            <v>3000000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 t="str">
            <v>CLエンジニアリング：リソースプール定義・初期登録</v>
          </cell>
          <cell r="C97" t="str">
            <v>CL</v>
          </cell>
          <cell r="D97" t="str">
            <v>NSSOL</v>
          </cell>
          <cell r="E97" t="str">
            <v>ENG</v>
          </cell>
          <cell r="F97" t="str">
            <v>ME 運用管理エンジ費</v>
          </cell>
          <cell r="G97">
            <v>0</v>
          </cell>
          <cell r="H97">
            <v>3000000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 t="str">
            <v>CLエンジニアリング：利用案内</v>
          </cell>
          <cell r="C98" t="str">
            <v>CL</v>
          </cell>
          <cell r="D98" t="str">
            <v>NSSOL</v>
          </cell>
          <cell r="E98" t="str">
            <v>ENG</v>
          </cell>
          <cell r="F98" t="str">
            <v>ME 運用管理エンジ費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 t="str">
            <v>CLエンジニアリング：利用申請</v>
          </cell>
          <cell r="C99" t="str">
            <v>CL</v>
          </cell>
          <cell r="D99" t="str">
            <v>NSSOL</v>
          </cell>
          <cell r="E99" t="str">
            <v>ENG</v>
          </cell>
          <cell r="F99" t="str">
            <v>ME 運用管理エンジ費</v>
          </cell>
          <cell r="G99">
            <v>0</v>
          </cell>
          <cell r="H99">
            <v>3591000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B100" t="str">
            <v>CNA Brocade 1860</v>
          </cell>
          <cell r="C100" t="str">
            <v>SS</v>
          </cell>
          <cell r="D100" t="str">
            <v>DELL</v>
          </cell>
          <cell r="E100" t="str">
            <v>HW</v>
          </cell>
          <cell r="F100" t="str">
            <v>S1 サーバ</v>
          </cell>
          <cell r="G100">
            <v>110400</v>
          </cell>
          <cell r="H100">
            <v>107088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B101" t="str">
            <v>CPSB-GBLP Check Point Global Policy blade</v>
          </cell>
          <cell r="C101" t="str">
            <v>NW</v>
          </cell>
          <cell r="D101" t="str">
            <v>CheckPoint</v>
          </cell>
          <cell r="E101" t="str">
            <v>SW</v>
          </cell>
          <cell r="F101" t="str">
            <v>N4 高機能ファイアウォール</v>
          </cell>
          <cell r="G101">
            <v>1120000</v>
          </cell>
          <cell r="H101">
            <v>436800</v>
          </cell>
          <cell r="I101">
            <v>448000</v>
          </cell>
          <cell r="J101">
            <v>277760</v>
          </cell>
          <cell r="K101">
            <v>448000</v>
          </cell>
          <cell r="L101">
            <v>277760</v>
          </cell>
        </row>
        <row r="102">
          <cell r="B102" t="str">
            <v>CPSB-VPN Check Point IPSEC VPN Blade</v>
          </cell>
          <cell r="C102" t="str">
            <v>NW</v>
          </cell>
          <cell r="D102" t="str">
            <v>CheckPoint</v>
          </cell>
          <cell r="E102" t="str">
            <v>SW</v>
          </cell>
          <cell r="F102" t="str">
            <v>N4 高機能ファイアウォール</v>
          </cell>
          <cell r="G102">
            <v>218000</v>
          </cell>
          <cell r="H102">
            <v>85020</v>
          </cell>
          <cell r="I102">
            <v>87200</v>
          </cell>
          <cell r="J102">
            <v>54064</v>
          </cell>
          <cell r="K102">
            <v>87200</v>
          </cell>
          <cell r="L102">
            <v>54064</v>
          </cell>
        </row>
        <row r="103">
          <cell r="B103" t="str">
            <v>CPSB-VPN-HA Check Point IPSEC VPN Blade</v>
          </cell>
          <cell r="C103" t="str">
            <v>NW</v>
          </cell>
          <cell r="D103" t="str">
            <v>CheckPoint</v>
          </cell>
          <cell r="E103" t="str">
            <v>SW</v>
          </cell>
          <cell r="F103" t="str">
            <v>N4 高機能ファイアウォール</v>
          </cell>
          <cell r="G103">
            <v>174000</v>
          </cell>
          <cell r="H103">
            <v>67860</v>
          </cell>
          <cell r="I103">
            <v>69600</v>
          </cell>
          <cell r="J103">
            <v>43152</v>
          </cell>
          <cell r="K103">
            <v>69600</v>
          </cell>
          <cell r="L103">
            <v>43152</v>
          </cell>
        </row>
        <row r="104">
          <cell r="B104" t="str">
            <v>CPSG-VE1601 Check Point Security Gateway Virtual Edition on Virtual System with up to 16 cores</v>
          </cell>
          <cell r="C104" t="str">
            <v>NW</v>
          </cell>
          <cell r="D104" t="str">
            <v>CheckPoint</v>
          </cell>
          <cell r="E104" t="str">
            <v>SW</v>
          </cell>
          <cell r="F104" t="str">
            <v>N4 高機能ファイアウォール</v>
          </cell>
          <cell r="G104">
            <v>420000</v>
          </cell>
          <cell r="H104">
            <v>163800</v>
          </cell>
          <cell r="I104">
            <v>168000</v>
          </cell>
          <cell r="J104">
            <v>104160</v>
          </cell>
          <cell r="K104">
            <v>168000</v>
          </cell>
          <cell r="L104">
            <v>104160</v>
          </cell>
        </row>
        <row r="105">
          <cell r="B105" t="str">
            <v>CPSG-VE1601-HA Secondary Check Point Security Gateway Virtual Edition on Virtual System with up to 16 cores</v>
          </cell>
          <cell r="C105" t="str">
            <v>NW</v>
          </cell>
          <cell r="D105" t="str">
            <v>CheckPoint</v>
          </cell>
          <cell r="E105" t="str">
            <v>SW</v>
          </cell>
          <cell r="F105" t="str">
            <v>N4 高機能ファイアウォール</v>
          </cell>
          <cell r="G105">
            <v>336000</v>
          </cell>
          <cell r="H105">
            <v>131040</v>
          </cell>
          <cell r="I105">
            <v>134400</v>
          </cell>
          <cell r="J105">
            <v>83328</v>
          </cell>
          <cell r="K105">
            <v>134400</v>
          </cell>
          <cell r="L105">
            <v>83328</v>
          </cell>
        </row>
        <row r="106">
          <cell r="B106" t="str">
            <v>CPSM-PU007 Security Management pre-defined system including container with 7 Management blades (NPM, EPM, LOGS, MNTR, EVIN, PRVS, UDIR)</v>
          </cell>
          <cell r="C106" t="str">
            <v>NW</v>
          </cell>
          <cell r="D106" t="str">
            <v>CheckPoint</v>
          </cell>
          <cell r="E106" t="str">
            <v>SW</v>
          </cell>
          <cell r="F106" t="str">
            <v>N4 高機能ファイアウォール</v>
          </cell>
          <cell r="G106">
            <v>3770000</v>
          </cell>
          <cell r="H106">
            <v>1470300</v>
          </cell>
          <cell r="I106">
            <v>1508000</v>
          </cell>
          <cell r="J106">
            <v>934960</v>
          </cell>
          <cell r="K106">
            <v>1508000</v>
          </cell>
          <cell r="L106">
            <v>934960</v>
          </cell>
        </row>
        <row r="107">
          <cell r="B107" t="str">
            <v>CSK 10GE NIC</v>
          </cell>
          <cell r="C107" t="str">
            <v>NW</v>
          </cell>
          <cell r="D107" t="str">
            <v>Cascade</v>
          </cell>
          <cell r="E107" t="str">
            <v>HW</v>
          </cell>
          <cell r="F107" t="str">
            <v>N10 パケットキャプチャ</v>
          </cell>
          <cell r="G107">
            <v>1950000</v>
          </cell>
          <cell r="H107">
            <v>1560000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 t="str">
            <v>DataDomain DD640@DR（BASE+ES20)</v>
          </cell>
          <cell r="C108" t="str">
            <v>SS</v>
          </cell>
          <cell r="D108" t="str">
            <v>EMC</v>
          </cell>
          <cell r="E108" t="str">
            <v>HW</v>
          </cell>
          <cell r="F108" t="str">
            <v>S13 2次バックアップストレージ</v>
          </cell>
          <cell r="G108">
            <v>0</v>
          </cell>
          <cell r="H108">
            <v>3616200</v>
          </cell>
          <cell r="I108">
            <v>0</v>
          </cell>
          <cell r="J108">
            <v>486000</v>
          </cell>
          <cell r="K108">
            <v>0</v>
          </cell>
          <cell r="L108">
            <v>486000</v>
          </cell>
        </row>
        <row r="109">
          <cell r="B109" t="str">
            <v>DataDomain DD640@DR(ES20)</v>
          </cell>
          <cell r="C109" t="str">
            <v>SS</v>
          </cell>
          <cell r="D109" t="str">
            <v>EMC</v>
          </cell>
          <cell r="E109" t="str">
            <v>HW</v>
          </cell>
          <cell r="F109" t="str">
            <v>S13 2次バックアップストレージ</v>
          </cell>
          <cell r="G109">
            <v>0</v>
          </cell>
          <cell r="H109">
            <v>4434500</v>
          </cell>
          <cell r="I109">
            <v>0</v>
          </cell>
          <cell r="J109">
            <v>1036800</v>
          </cell>
          <cell r="K109">
            <v>0</v>
          </cell>
          <cell r="L109">
            <v>1036800</v>
          </cell>
        </row>
        <row r="110">
          <cell r="B110" t="str">
            <v>DataDomain DD670@第5DC（BASE+ES20)</v>
          </cell>
          <cell r="C110" t="str">
            <v>SS</v>
          </cell>
          <cell r="D110" t="str">
            <v>EMC</v>
          </cell>
          <cell r="E110" t="str">
            <v>HW</v>
          </cell>
          <cell r="F110" t="str">
            <v>S13 2次バックアップストレージ</v>
          </cell>
          <cell r="G110">
            <v>0</v>
          </cell>
          <cell r="H110">
            <v>10532550</v>
          </cell>
          <cell r="I110">
            <v>0</v>
          </cell>
          <cell r="J110">
            <v>1603800</v>
          </cell>
          <cell r="K110">
            <v>0</v>
          </cell>
          <cell r="L110">
            <v>1603800</v>
          </cell>
        </row>
        <row r="111">
          <cell r="B111" t="str">
            <v>DataDomain DD670@第5DC(ES20)</v>
          </cell>
          <cell r="C111" t="str">
            <v>SS</v>
          </cell>
          <cell r="D111" t="str">
            <v>EMC</v>
          </cell>
          <cell r="E111" t="str">
            <v>HW</v>
          </cell>
          <cell r="F111" t="str">
            <v>S13 2次バックアップストレージ</v>
          </cell>
          <cell r="G111">
            <v>0</v>
          </cell>
          <cell r="H111">
            <v>4434500</v>
          </cell>
          <cell r="I111">
            <v>0</v>
          </cell>
          <cell r="J111">
            <v>1036800</v>
          </cell>
          <cell r="K111">
            <v>0</v>
          </cell>
          <cell r="L111">
            <v>1036800</v>
          </cell>
        </row>
        <row r="112">
          <cell r="B112" t="str">
            <v>DeepSecurity（AV+IPS）</v>
          </cell>
          <cell r="C112" t="str">
            <v>SS</v>
          </cell>
          <cell r="D112" t="str">
            <v>トレンドマイクロ</v>
          </cell>
          <cell r="E112" t="str">
            <v>SW</v>
          </cell>
          <cell r="F112" t="str">
            <v>S10 ウイルススキャン</v>
          </cell>
          <cell r="G112">
            <v>0</v>
          </cell>
          <cell r="H112">
            <v>76684</v>
          </cell>
          <cell r="I112">
            <v>0</v>
          </cell>
          <cell r="J112">
            <v>0</v>
          </cell>
          <cell r="K112">
            <v>0</v>
          </cell>
          <cell r="L112">
            <v>66684</v>
          </cell>
        </row>
        <row r="113">
          <cell r="B113" t="str">
            <v>DeepSecurity（AVのみ）</v>
          </cell>
          <cell r="C113" t="str">
            <v>SS</v>
          </cell>
          <cell r="D113" t="str">
            <v>トレンドマイクロ</v>
          </cell>
          <cell r="E113" t="str">
            <v>SW</v>
          </cell>
          <cell r="F113" t="str">
            <v>S10 ウイルススキャン</v>
          </cell>
          <cell r="G113">
            <v>0</v>
          </cell>
          <cell r="H113">
            <v>41164</v>
          </cell>
          <cell r="I113">
            <v>0</v>
          </cell>
          <cell r="J113">
            <v>0</v>
          </cell>
          <cell r="K113">
            <v>0</v>
          </cell>
          <cell r="L113">
            <v>31164</v>
          </cell>
        </row>
        <row r="114">
          <cell r="B114" t="str">
            <v>Dell AIM v3 Activation Key</v>
          </cell>
          <cell r="C114" t="str">
            <v>SS</v>
          </cell>
          <cell r="D114" t="str">
            <v>DELL</v>
          </cell>
          <cell r="E114" t="str">
            <v>SW</v>
          </cell>
          <cell r="F114" t="str">
            <v>S14 物理サーバ管理</v>
          </cell>
          <cell r="G114">
            <v>255255</v>
          </cell>
          <cell r="H114">
            <v>76650</v>
          </cell>
          <cell r="I114">
            <v>0</v>
          </cell>
          <cell r="J114">
            <v>0</v>
          </cell>
          <cell r="K114">
            <v>33826</v>
          </cell>
          <cell r="L114">
            <v>2550.0000000000005</v>
          </cell>
        </row>
        <row r="115">
          <cell r="B115" t="str">
            <v>Dell Basic PDU, Half Height, 30A/200-208V</v>
          </cell>
          <cell r="C115" t="str">
            <v>SS</v>
          </cell>
          <cell r="D115" t="str">
            <v>DELL</v>
          </cell>
          <cell r="E115" t="str">
            <v>HW</v>
          </cell>
          <cell r="F115" t="str">
            <v>S1 サーバ</v>
          </cell>
          <cell r="G115">
            <v>35000</v>
          </cell>
          <cell r="H115">
            <v>35000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 t="str">
            <v>Dell Twin AX SFP+ Cable (DACケーブル)  7m</v>
          </cell>
          <cell r="C116" t="str">
            <v>SS</v>
          </cell>
          <cell r="D116" t="str">
            <v>DELL</v>
          </cell>
          <cell r="E116" t="str">
            <v>HW</v>
          </cell>
          <cell r="F116" t="str">
            <v>S1 サーバ</v>
          </cell>
          <cell r="G116">
            <v>10000</v>
          </cell>
          <cell r="H116">
            <v>10000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 t="str">
            <v>EX 4200/4500 Virtual Chassis Port cable 1M length(EX-CBL-VCP-1M)</v>
          </cell>
          <cell r="C117" t="str">
            <v>NW</v>
          </cell>
          <cell r="D117" t="str">
            <v>Juniper</v>
          </cell>
          <cell r="E117" t="str">
            <v>HW</v>
          </cell>
          <cell r="F117" t="str">
            <v>N2 周辺スイッチ</v>
          </cell>
          <cell r="G117">
            <v>28400</v>
          </cell>
          <cell r="H117">
            <v>6816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 t="str">
            <v>EX2200-24T-4G</v>
          </cell>
          <cell r="C118" t="str">
            <v>NW</v>
          </cell>
          <cell r="D118" t="str">
            <v>Juniper</v>
          </cell>
          <cell r="E118" t="str">
            <v>HW</v>
          </cell>
          <cell r="F118" t="str">
            <v>N2 周辺スイッチ</v>
          </cell>
          <cell r="G118">
            <v>226500</v>
          </cell>
          <cell r="H118">
            <v>54360</v>
          </cell>
          <cell r="I118">
            <v>45300</v>
          </cell>
          <cell r="J118">
            <v>31709.999999999996</v>
          </cell>
          <cell r="K118">
            <v>45300</v>
          </cell>
          <cell r="L118">
            <v>31709.999999999996</v>
          </cell>
        </row>
        <row r="119">
          <cell r="B119" t="str">
            <v>EX2200-48T-4G(オプション無し)</v>
          </cell>
          <cell r="C119" t="str">
            <v>NW</v>
          </cell>
          <cell r="D119" t="str">
            <v>Juniper</v>
          </cell>
          <cell r="E119" t="str">
            <v>HW</v>
          </cell>
          <cell r="F119" t="str">
            <v>N2 周辺スイッチ</v>
          </cell>
          <cell r="G119">
            <v>411100</v>
          </cell>
          <cell r="H119">
            <v>102060</v>
          </cell>
          <cell r="I119">
            <v>82220</v>
          </cell>
          <cell r="J119">
            <v>57553.999999999993</v>
          </cell>
          <cell r="K119">
            <v>82220</v>
          </cell>
          <cell r="L119">
            <v>57553.999999999993</v>
          </cell>
        </row>
        <row r="120">
          <cell r="B120" t="str">
            <v>EX3200-48T(オプション無し)</v>
          </cell>
          <cell r="C120" t="str">
            <v>NW</v>
          </cell>
          <cell r="D120" t="str">
            <v>Juniper</v>
          </cell>
          <cell r="E120" t="str">
            <v>HW</v>
          </cell>
          <cell r="F120" t="str">
            <v>N2 周辺スイッチ</v>
          </cell>
          <cell r="G120">
            <v>766800</v>
          </cell>
          <cell r="H120">
            <v>165240</v>
          </cell>
          <cell r="I120">
            <v>153360</v>
          </cell>
          <cell r="J120">
            <v>107352</v>
          </cell>
          <cell r="K120">
            <v>153360</v>
          </cell>
          <cell r="L120">
            <v>107352</v>
          </cell>
        </row>
        <row r="121">
          <cell r="B121" t="str">
            <v>EX3200-48T/uplink 10Gx2</v>
          </cell>
          <cell r="C121" t="str">
            <v>NW</v>
          </cell>
          <cell r="D121" t="str">
            <v>Juniper</v>
          </cell>
          <cell r="E121" t="str">
            <v>HW</v>
          </cell>
          <cell r="F121" t="str">
            <v>N2 周辺スイッチ</v>
          </cell>
          <cell r="G121">
            <v>1476800</v>
          </cell>
          <cell r="H121">
            <v>354432</v>
          </cell>
          <cell r="I121">
            <v>295360</v>
          </cell>
          <cell r="J121">
            <v>206752</v>
          </cell>
          <cell r="K121">
            <v>295360</v>
          </cell>
          <cell r="L121">
            <v>206752</v>
          </cell>
        </row>
        <row r="122">
          <cell r="B122" t="str">
            <v>EX4200-48T(10GEuplinkx2)</v>
          </cell>
          <cell r="C122" t="str">
            <v>NW</v>
          </cell>
          <cell r="D122" t="str">
            <v>Juniper</v>
          </cell>
          <cell r="E122" t="str">
            <v>HW</v>
          </cell>
          <cell r="F122" t="str">
            <v>N2 周辺スイッチ</v>
          </cell>
          <cell r="G122">
            <v>2243600</v>
          </cell>
          <cell r="H122">
            <v>538464</v>
          </cell>
          <cell r="I122">
            <v>448720</v>
          </cell>
          <cell r="J122">
            <v>314104</v>
          </cell>
          <cell r="K122">
            <v>448720</v>
          </cell>
          <cell r="L122">
            <v>314104</v>
          </cell>
        </row>
        <row r="123">
          <cell r="B123" t="str">
            <v>EX4200-48T(オプション無し)</v>
          </cell>
          <cell r="C123" t="str">
            <v>NW</v>
          </cell>
          <cell r="D123" t="str">
            <v>Juniper</v>
          </cell>
          <cell r="E123" t="str">
            <v>HW</v>
          </cell>
          <cell r="F123" t="str">
            <v>N2 周辺スイッチ</v>
          </cell>
          <cell r="G123">
            <v>1533600</v>
          </cell>
          <cell r="H123">
            <v>300960</v>
          </cell>
          <cell r="I123">
            <v>306720</v>
          </cell>
          <cell r="J123">
            <v>214704</v>
          </cell>
          <cell r="K123">
            <v>306720</v>
          </cell>
          <cell r="L123">
            <v>214704</v>
          </cell>
        </row>
        <row r="124">
          <cell r="B124" t="str">
            <v>EX4500-40F-VC1-BF /VC1-FB</v>
          </cell>
          <cell r="C124" t="str">
            <v>NW</v>
          </cell>
          <cell r="D124" t="str">
            <v>Juniper</v>
          </cell>
          <cell r="E124" t="str">
            <v>HW</v>
          </cell>
          <cell r="F124" t="str">
            <v>N2 周辺スイッチ</v>
          </cell>
          <cell r="G124">
            <v>4118000</v>
          </cell>
          <cell r="H124">
            <v>1022250</v>
          </cell>
          <cell r="I124">
            <v>823600</v>
          </cell>
          <cell r="J124">
            <v>576520</v>
          </cell>
          <cell r="K124">
            <v>823600</v>
          </cell>
          <cell r="L124">
            <v>576520</v>
          </cell>
        </row>
        <row r="125">
          <cell r="B125" t="str">
            <v>EX-SFP-10GE-SR</v>
          </cell>
          <cell r="C125" t="str">
            <v>NW</v>
          </cell>
          <cell r="D125" t="str">
            <v>Juniper</v>
          </cell>
          <cell r="E125" t="str">
            <v>HW</v>
          </cell>
          <cell r="F125" t="str">
            <v>N2 周辺スイッチ</v>
          </cell>
          <cell r="G125">
            <v>213000</v>
          </cell>
          <cell r="H125">
            <v>48450</v>
          </cell>
          <cell r="I125">
            <v>42600</v>
          </cell>
          <cell r="J125">
            <v>29819.999999999996</v>
          </cell>
          <cell r="K125">
            <v>42600</v>
          </cell>
          <cell r="L125">
            <v>29819.999999999996</v>
          </cell>
        </row>
        <row r="126">
          <cell r="B126" t="str">
            <v>EX-UM-2X4SFP EX3200　2 ポート10G(SFP+)/4 ポート1G(SFP) 拡張モジュール</v>
          </cell>
          <cell r="C126" t="str">
            <v>NW</v>
          </cell>
          <cell r="D126" t="str">
            <v>Juniper</v>
          </cell>
          <cell r="E126" t="str">
            <v>HW</v>
          </cell>
          <cell r="F126" t="str">
            <v>N2 周辺スイッチ</v>
          </cell>
          <cell r="G126">
            <v>284000</v>
          </cell>
          <cell r="H126">
            <v>64600</v>
          </cell>
          <cell r="I126">
            <v>56800</v>
          </cell>
          <cell r="J126">
            <v>39760</v>
          </cell>
          <cell r="K126">
            <v>56800</v>
          </cell>
          <cell r="L126">
            <v>39760</v>
          </cell>
        </row>
        <row r="127">
          <cell r="B127" t="str">
            <v>FCOE S/W LICENSE- 16 8G FC ports, 16 FC optics FOR VDX6730-60, VDX6730-40</v>
          </cell>
          <cell r="C127" t="str">
            <v>NW</v>
          </cell>
          <cell r="D127" t="str">
            <v>Brocade</v>
          </cell>
          <cell r="E127" t="str">
            <v>HW</v>
          </cell>
          <cell r="F127" t="str">
            <v>N1 コアスイッチ</v>
          </cell>
          <cell r="G127">
            <v>2864000</v>
          </cell>
          <cell r="H127">
            <v>788800</v>
          </cell>
          <cell r="I127">
            <v>580208</v>
          </cell>
          <cell r="J127">
            <v>3095792</v>
          </cell>
          <cell r="K127">
            <v>628896</v>
          </cell>
          <cell r="L127">
            <v>302822</v>
          </cell>
        </row>
        <row r="128">
          <cell r="B128" t="str">
            <v>FCケーブル(OM3 LC-LC 10m)</v>
          </cell>
          <cell r="C128" t="str">
            <v>SS</v>
          </cell>
          <cell r="D128" t="str">
            <v>EMC</v>
          </cell>
          <cell r="E128" t="str">
            <v>HW</v>
          </cell>
          <cell r="F128" t="str">
            <v>S2 FiberChannel関連</v>
          </cell>
          <cell r="G128">
            <v>29000</v>
          </cell>
          <cell r="H128">
            <v>15080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 t="str">
            <v>FCスイッチ</v>
          </cell>
          <cell r="C129" t="str">
            <v>SS</v>
          </cell>
          <cell r="D129" t="str">
            <v>EMC</v>
          </cell>
          <cell r="E129" t="str">
            <v>HW</v>
          </cell>
          <cell r="F129" t="str">
            <v>S2 FiberChannel関連</v>
          </cell>
          <cell r="G129">
            <v>8715500</v>
          </cell>
          <cell r="H129">
            <v>4357750</v>
          </cell>
          <cell r="I129">
            <v>178346.66666666666</v>
          </cell>
          <cell r="J129">
            <v>142677.33333333334</v>
          </cell>
          <cell r="K129">
            <v>214025.83333333331</v>
          </cell>
          <cell r="L129">
            <v>171220.66666666666</v>
          </cell>
        </row>
        <row r="130">
          <cell r="B130" t="str">
            <v>IBM Proventia G5008C v2 オンサイト保守+パートナー年間</v>
          </cell>
          <cell r="C130" t="str">
            <v>NW</v>
          </cell>
          <cell r="D130" t="str">
            <v>IBM</v>
          </cell>
          <cell r="E130" t="str">
            <v>HW</v>
          </cell>
          <cell r="F130" t="str">
            <v>N6 IPS/IDS</v>
          </cell>
          <cell r="G130">
            <v>0</v>
          </cell>
          <cell r="H130">
            <v>0</v>
          </cell>
          <cell r="I130">
            <v>1280000</v>
          </cell>
          <cell r="J130">
            <v>1024000</v>
          </cell>
          <cell r="K130">
            <v>1280000</v>
          </cell>
          <cell r="L130">
            <v>1024000</v>
          </cell>
        </row>
        <row r="131">
          <cell r="B131" t="str">
            <v>IBM Proventia G5008C v2(オンサイト保守付き)</v>
          </cell>
          <cell r="C131" t="str">
            <v>NW</v>
          </cell>
          <cell r="D131" t="str">
            <v>IBM</v>
          </cell>
          <cell r="E131" t="str">
            <v>HW</v>
          </cell>
          <cell r="F131" t="str">
            <v>N6 IPS/IDS</v>
          </cell>
          <cell r="G131">
            <v>5020000</v>
          </cell>
          <cell r="H131">
            <v>2510000</v>
          </cell>
          <cell r="I131">
            <v>2786000</v>
          </cell>
          <cell r="J131">
            <v>2228800</v>
          </cell>
          <cell r="K131">
            <v>2786000</v>
          </cell>
          <cell r="L131">
            <v>2228800</v>
          </cell>
        </row>
        <row r="132">
          <cell r="B132" t="str">
            <v>IBM 運用監視サービス</v>
          </cell>
          <cell r="C132" t="str">
            <v>NW</v>
          </cell>
          <cell r="D132">
            <v>0</v>
          </cell>
          <cell r="E132" t="str">
            <v>ENG</v>
          </cell>
          <cell r="F132" t="str">
            <v>N6 IPS/IDS</v>
          </cell>
          <cell r="G132" t="str">
            <v>-</v>
          </cell>
          <cell r="H132" t="str">
            <v>-</v>
          </cell>
          <cell r="I132" t="str">
            <v>-</v>
          </cell>
          <cell r="J132" t="e">
            <v>#VALUE!</v>
          </cell>
          <cell r="K132" t="str">
            <v>-</v>
          </cell>
          <cell r="L132" t="e">
            <v>#VALUE!</v>
          </cell>
        </row>
        <row r="133">
          <cell r="B133" t="str">
            <v>ISMS/PCI-DSSコンサル</v>
          </cell>
          <cell r="C133" t="str">
            <v>NW</v>
          </cell>
          <cell r="D133" t="str">
            <v>NSSOL</v>
          </cell>
          <cell r="E133" t="str">
            <v>ENG</v>
          </cell>
          <cell r="F133" t="str">
            <v>O1 認証コンサル</v>
          </cell>
          <cell r="G133">
            <v>0</v>
          </cell>
          <cell r="H133">
            <v>10000000</v>
          </cell>
          <cell r="I133">
            <v>0</v>
          </cell>
          <cell r="J133">
            <v>0</v>
          </cell>
          <cell r="K133">
            <v>0</v>
          </cell>
          <cell r="L133">
            <v>7500000</v>
          </cell>
        </row>
        <row r="134">
          <cell r="B134" t="str">
            <v>LAC 運用監視サービス</v>
          </cell>
          <cell r="C134" t="str">
            <v>NW</v>
          </cell>
          <cell r="D134">
            <v>0</v>
          </cell>
          <cell r="E134" t="str">
            <v>ENG</v>
          </cell>
          <cell r="F134" t="str">
            <v>N6 IPS/IDS</v>
          </cell>
          <cell r="G134" t="str">
            <v>-</v>
          </cell>
          <cell r="H134" t="str">
            <v>-</v>
          </cell>
          <cell r="I134" t="str">
            <v>-</v>
          </cell>
          <cell r="J134" t="e">
            <v>#VALUE!</v>
          </cell>
          <cell r="K134" t="str">
            <v>-</v>
          </cell>
          <cell r="L134" t="e">
            <v>#VALUE!</v>
          </cell>
        </row>
        <row r="135">
          <cell r="B135" t="str">
            <v>LCS-SFPP-SR</v>
          </cell>
          <cell r="C135" t="str">
            <v>NW</v>
          </cell>
          <cell r="D135" t="str">
            <v>Swiftwing</v>
          </cell>
          <cell r="E135" t="str">
            <v>HW</v>
          </cell>
          <cell r="F135" t="str">
            <v>N10 パケットキャプチャ</v>
          </cell>
          <cell r="G135">
            <v>80000</v>
          </cell>
          <cell r="H135">
            <v>60000</v>
          </cell>
          <cell r="I135">
            <v>0</v>
          </cell>
          <cell r="J135">
            <v>0</v>
          </cell>
          <cell r="K135">
            <v>12000</v>
          </cell>
          <cell r="L135">
            <v>9000</v>
          </cell>
        </row>
        <row r="136">
          <cell r="B136" t="str">
            <v>LogStorage(LogGateグループ拡張)</v>
          </cell>
          <cell r="C136" t="str">
            <v>SS</v>
          </cell>
          <cell r="D136" t="str">
            <v>インフォサイエンス</v>
          </cell>
          <cell r="E136" t="str">
            <v>SW</v>
          </cell>
          <cell r="F136" t="str">
            <v>S17 統合ログ管理ツール</v>
          </cell>
          <cell r="G136">
            <v>500000</v>
          </cell>
          <cell r="H136">
            <v>300000</v>
          </cell>
          <cell r="I136">
            <v>100000</v>
          </cell>
          <cell r="J136">
            <v>70000</v>
          </cell>
          <cell r="K136">
            <v>100000</v>
          </cell>
          <cell r="L136">
            <v>70000</v>
          </cell>
        </row>
        <row r="137">
          <cell r="B137" t="str">
            <v>LogStorage(PISO/SecureCube連携パック込み)</v>
          </cell>
          <cell r="C137" t="str">
            <v>SS</v>
          </cell>
          <cell r="D137" t="str">
            <v>インフォサイエンス</v>
          </cell>
          <cell r="E137" t="str">
            <v>SW</v>
          </cell>
          <cell r="F137" t="str">
            <v>S17 統合ログ管理ツール</v>
          </cell>
          <cell r="G137">
            <v>5100000</v>
          </cell>
          <cell r="H137">
            <v>1887000</v>
          </cell>
          <cell r="I137">
            <v>1020000</v>
          </cell>
          <cell r="J137">
            <v>663000</v>
          </cell>
          <cell r="K137">
            <v>1020000</v>
          </cell>
          <cell r="L137">
            <v>663000</v>
          </cell>
        </row>
        <row r="138">
          <cell r="B138" t="str">
            <v>M-2950</v>
          </cell>
          <cell r="C138" t="str">
            <v>NW</v>
          </cell>
          <cell r="D138" t="str">
            <v>Mcafee</v>
          </cell>
          <cell r="E138" t="str">
            <v>HW</v>
          </cell>
          <cell r="F138" t="str">
            <v>N6 IPS/IDS</v>
          </cell>
          <cell r="G138">
            <v>6074320</v>
          </cell>
          <cell r="H138">
            <v>3037160</v>
          </cell>
          <cell r="I138">
            <v>1822296</v>
          </cell>
          <cell r="J138">
            <v>1457836.8</v>
          </cell>
          <cell r="K138">
            <v>1822296</v>
          </cell>
          <cell r="L138">
            <v>1457836.8</v>
          </cell>
        </row>
        <row r="139">
          <cell r="B139" t="str">
            <v>MAG2600</v>
          </cell>
          <cell r="C139" t="str">
            <v>NW</v>
          </cell>
          <cell r="D139" t="str">
            <v>Juniper</v>
          </cell>
          <cell r="E139" t="str">
            <v>HW</v>
          </cell>
          <cell r="F139" t="str">
            <v>N8 SSL-VPN</v>
          </cell>
          <cell r="G139">
            <v>530000</v>
          </cell>
          <cell r="H139">
            <v>58300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B140" t="str">
            <v>NAM2200(16GB Mem, 6x146G HDD)</v>
          </cell>
          <cell r="C140" t="str">
            <v>NW</v>
          </cell>
          <cell r="D140" t="str">
            <v>Cisco</v>
          </cell>
          <cell r="E140" t="str">
            <v>HW</v>
          </cell>
          <cell r="F140" t="str">
            <v>N10 パケットキャプチャ</v>
          </cell>
          <cell r="G140">
            <v>5570000</v>
          </cell>
          <cell r="H140">
            <v>2785000</v>
          </cell>
          <cell r="I140">
            <v>1114000</v>
          </cell>
          <cell r="J140">
            <v>891200</v>
          </cell>
          <cell r="K140">
            <v>1114000</v>
          </cell>
          <cell r="L140">
            <v>891200</v>
          </cell>
        </row>
        <row r="141">
          <cell r="B141" t="str">
            <v>NAM2220 Chasis</v>
          </cell>
          <cell r="C141" t="str">
            <v>NW</v>
          </cell>
          <cell r="D141" t="str">
            <v>Cisco</v>
          </cell>
          <cell r="E141" t="str">
            <v>HW</v>
          </cell>
          <cell r="F141" t="str">
            <v>N10 パケットキャプチャ</v>
          </cell>
          <cell r="G141">
            <v>4000000</v>
          </cell>
          <cell r="H141">
            <v>2000000</v>
          </cell>
          <cell r="I141">
            <v>800000</v>
          </cell>
          <cell r="J141">
            <v>640000</v>
          </cell>
          <cell r="K141">
            <v>800000</v>
          </cell>
          <cell r="L141">
            <v>640000</v>
          </cell>
        </row>
        <row r="142">
          <cell r="B142" t="str">
            <v xml:space="preserve">NAM2220-DIMM-16GB </v>
          </cell>
          <cell r="C142" t="str">
            <v>NW</v>
          </cell>
          <cell r="D142" t="str">
            <v>Cisco</v>
          </cell>
          <cell r="E142" t="str">
            <v>HW</v>
          </cell>
          <cell r="F142" t="str">
            <v>N10 パケットキャプチャ</v>
          </cell>
          <cell r="G142">
            <v>410000</v>
          </cell>
          <cell r="H142">
            <v>205000</v>
          </cell>
          <cell r="I142">
            <v>82000</v>
          </cell>
          <cell r="J142">
            <v>65600</v>
          </cell>
          <cell r="K142">
            <v>82000</v>
          </cell>
          <cell r="L142">
            <v>65600</v>
          </cell>
        </row>
        <row r="143">
          <cell r="B143" t="str">
            <v>NAM2220-HDD-6X146G</v>
          </cell>
          <cell r="C143" t="str">
            <v>NW</v>
          </cell>
          <cell r="D143" t="str">
            <v>Cisco</v>
          </cell>
          <cell r="E143" t="str">
            <v>HW</v>
          </cell>
          <cell r="F143" t="str">
            <v>N10 パケットキャプチャ</v>
          </cell>
          <cell r="G143">
            <v>900000</v>
          </cell>
          <cell r="H143">
            <v>450000</v>
          </cell>
          <cell r="I143">
            <v>180000</v>
          </cell>
          <cell r="J143">
            <v>144000</v>
          </cell>
          <cell r="K143">
            <v>180000</v>
          </cell>
          <cell r="L143">
            <v>144000</v>
          </cell>
        </row>
        <row r="144">
          <cell r="B144" t="str">
            <v xml:space="preserve">NAM-APPL-SW-5.0 </v>
          </cell>
          <cell r="C144" t="str">
            <v>NW</v>
          </cell>
          <cell r="D144" t="str">
            <v>Cisco</v>
          </cell>
          <cell r="E144" t="str">
            <v>HW</v>
          </cell>
          <cell r="F144" t="str">
            <v>N10 パケットキャプチャ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 t="str">
            <v>NBU 7 Ent Client Tier2</v>
          </cell>
          <cell r="C145" t="str">
            <v>SS</v>
          </cell>
          <cell r="D145" t="str">
            <v>Symantec</v>
          </cell>
          <cell r="E145" t="str">
            <v>SW</v>
          </cell>
          <cell r="F145" t="str">
            <v>S11 バックアップソフト</v>
          </cell>
          <cell r="G145">
            <v>883000</v>
          </cell>
          <cell r="H145">
            <v>150110</v>
          </cell>
          <cell r="I145">
            <v>165000</v>
          </cell>
          <cell r="J145">
            <v>18175.135135135137</v>
          </cell>
          <cell r="K145">
            <v>165000</v>
          </cell>
          <cell r="L145">
            <v>20194.594594594593</v>
          </cell>
        </row>
        <row r="146">
          <cell r="B146" t="str">
            <v>NBU 7 Ent Disk</v>
          </cell>
          <cell r="C146" t="str">
            <v>SS</v>
          </cell>
          <cell r="D146" t="str">
            <v>Symantec</v>
          </cell>
          <cell r="E146" t="str">
            <v>SW</v>
          </cell>
          <cell r="F146" t="str">
            <v>S11 バックアップソフト</v>
          </cell>
          <cell r="G146">
            <v>374000</v>
          </cell>
          <cell r="H146">
            <v>84204</v>
          </cell>
          <cell r="I146">
            <v>70000</v>
          </cell>
          <cell r="J146">
            <v>15156</v>
          </cell>
          <cell r="K146">
            <v>70000</v>
          </cell>
          <cell r="L146">
            <v>16840</v>
          </cell>
        </row>
        <row r="147">
          <cell r="B147" t="str">
            <v>NBU 7 Ent Server Tier2</v>
          </cell>
          <cell r="C147" t="str">
            <v>SS</v>
          </cell>
          <cell r="D147" t="str">
            <v>Symantec</v>
          </cell>
          <cell r="E147" t="str">
            <v>SW</v>
          </cell>
          <cell r="F147" t="str">
            <v>S11 バックアップソフト</v>
          </cell>
          <cell r="G147">
            <v>1739000</v>
          </cell>
          <cell r="H147">
            <v>331956</v>
          </cell>
          <cell r="I147">
            <v>332000</v>
          </cell>
          <cell r="J147">
            <v>59760</v>
          </cell>
          <cell r="K147">
            <v>332000</v>
          </cell>
          <cell r="L147">
            <v>66400</v>
          </cell>
        </row>
        <row r="148">
          <cell r="B148" t="str">
            <v>NBU 7 Std Client</v>
          </cell>
          <cell r="C148" t="str">
            <v>SS</v>
          </cell>
          <cell r="D148" t="str">
            <v>Symantec</v>
          </cell>
          <cell r="E148" t="str">
            <v>SW</v>
          </cell>
          <cell r="F148" t="str">
            <v>S11 バックアップソフト</v>
          </cell>
          <cell r="G148">
            <v>99800</v>
          </cell>
          <cell r="H148">
            <v>35928</v>
          </cell>
          <cell r="I148">
            <v>36000</v>
          </cell>
          <cell r="J148">
            <v>6480</v>
          </cell>
          <cell r="K148">
            <v>36000</v>
          </cell>
          <cell r="L148">
            <v>7200</v>
          </cell>
        </row>
        <row r="149">
          <cell r="B149" t="str">
            <v>NWエンジニアリング(1/2CU)</v>
          </cell>
          <cell r="C149" t="str">
            <v>NW</v>
          </cell>
          <cell r="D149" t="str">
            <v>NSSOL</v>
          </cell>
          <cell r="E149" t="str">
            <v>ENG</v>
          </cell>
          <cell r="F149" t="str">
            <v>NE ネットワークエンジ費</v>
          </cell>
          <cell r="G149">
            <v>3400000</v>
          </cell>
          <cell r="H149">
            <v>3400000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NWエンジニアリング(1/4CU)</v>
          </cell>
          <cell r="C150" t="str">
            <v>NW</v>
          </cell>
          <cell r="D150" t="str">
            <v>NSSOL</v>
          </cell>
          <cell r="E150" t="str">
            <v>ENG</v>
          </cell>
          <cell r="F150" t="str">
            <v>NE ネットワークエンジ費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 t="str">
            <v>NWエンジニアリング(1/8CU)</v>
          </cell>
          <cell r="C151" t="str">
            <v>NW</v>
          </cell>
          <cell r="D151" t="str">
            <v>NSSOL</v>
          </cell>
          <cell r="E151" t="str">
            <v>ENG</v>
          </cell>
          <cell r="F151" t="str">
            <v>NE ネットワークエンジ費</v>
          </cell>
          <cell r="G151">
            <v>4000000</v>
          </cell>
          <cell r="H151">
            <v>4000000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 t="str">
            <v>NWエンジニアリング(1CU)</v>
          </cell>
          <cell r="C152" t="str">
            <v>NW</v>
          </cell>
          <cell r="D152" t="str">
            <v>NSSOL</v>
          </cell>
          <cell r="E152" t="str">
            <v>ENG</v>
          </cell>
          <cell r="F152" t="str">
            <v>NE ネットワークエンジ費</v>
          </cell>
          <cell r="G152">
            <v>7100000</v>
          </cell>
          <cell r="H152">
            <v>7100000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 t="str">
            <v>NWエンジニアリング(DNS)</v>
          </cell>
          <cell r="C153" t="str">
            <v>NW</v>
          </cell>
          <cell r="D153" t="str">
            <v>NSSOL</v>
          </cell>
          <cell r="E153" t="str">
            <v>ENG</v>
          </cell>
          <cell r="F153" t="str">
            <v>NE ネットワークエンジ費</v>
          </cell>
          <cell r="G153">
            <v>2000000</v>
          </cell>
          <cell r="H153">
            <v>2000000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NWエンジニアリング(LDAP)</v>
          </cell>
          <cell r="C154" t="str">
            <v>NW</v>
          </cell>
          <cell r="D154" t="str">
            <v>NSSOL</v>
          </cell>
          <cell r="E154" t="str">
            <v>ENG</v>
          </cell>
          <cell r="F154" t="str">
            <v>NE ネットワークエンジ費</v>
          </cell>
          <cell r="G154">
            <v>2000000</v>
          </cell>
          <cell r="H154">
            <v>2000000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 t="str">
            <v>NWエンジニアリング(NTP)</v>
          </cell>
          <cell r="C155" t="str">
            <v>NW</v>
          </cell>
          <cell r="D155" t="str">
            <v>NSSOL</v>
          </cell>
          <cell r="E155" t="str">
            <v>ENG</v>
          </cell>
          <cell r="F155" t="str">
            <v>NE ネットワークエンジ費</v>
          </cell>
          <cell r="G155">
            <v>2000000</v>
          </cell>
          <cell r="H155">
            <v>2000000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B156" t="str">
            <v>NWエンジニアリング(SMTP)</v>
          </cell>
          <cell r="C156" t="str">
            <v>NW</v>
          </cell>
          <cell r="D156" t="str">
            <v>NSSOL</v>
          </cell>
          <cell r="E156" t="str">
            <v>ENG</v>
          </cell>
          <cell r="F156" t="str">
            <v>NE ネットワークエンジ費</v>
          </cell>
          <cell r="G156">
            <v>2000000</v>
          </cell>
          <cell r="H156">
            <v>2000000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B157" t="str">
            <v>NWエンジニアリング(syslog)</v>
          </cell>
          <cell r="C157" t="str">
            <v>NW</v>
          </cell>
          <cell r="D157" t="str">
            <v>NSSOL</v>
          </cell>
          <cell r="E157" t="str">
            <v>ENG</v>
          </cell>
          <cell r="F157" t="str">
            <v>NE ネットワークエンジ費</v>
          </cell>
          <cell r="G157">
            <v>2000000</v>
          </cell>
          <cell r="H157">
            <v>2000000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 t="str">
            <v>NWエンジニアリング(検証環境)</v>
          </cell>
          <cell r="C158" t="str">
            <v>NW</v>
          </cell>
          <cell r="D158" t="str">
            <v>NSSOL</v>
          </cell>
          <cell r="E158" t="str">
            <v>ENG</v>
          </cell>
          <cell r="F158" t="str">
            <v>NE ネットワークエンジ費</v>
          </cell>
          <cell r="G158">
            <v>8000000</v>
          </cell>
          <cell r="H158">
            <v>8000000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B159" t="str">
            <v>NWエンジニアリング(設計)</v>
          </cell>
          <cell r="C159" t="str">
            <v>NW</v>
          </cell>
          <cell r="D159" t="str">
            <v>NSSOL</v>
          </cell>
          <cell r="E159" t="str">
            <v>ENG</v>
          </cell>
          <cell r="F159" t="str">
            <v>NE ネットワークエンジ費</v>
          </cell>
          <cell r="G159">
            <v>81300000</v>
          </cell>
          <cell r="H159">
            <v>81300000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B160" t="str">
            <v>NWエンジニアリング(全体)</v>
          </cell>
          <cell r="C160" t="str">
            <v>NW</v>
          </cell>
          <cell r="D160" t="str">
            <v>NSSOL</v>
          </cell>
          <cell r="E160" t="str">
            <v>ENG</v>
          </cell>
          <cell r="F160" t="str">
            <v>NE ネットワークエンジ費</v>
          </cell>
          <cell r="G160">
            <v>1400000</v>
          </cell>
          <cell r="H160">
            <v>1400000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 t="str">
            <v>NWエンジニアリング(連携/DR@hybrid)</v>
          </cell>
          <cell r="C161" t="str">
            <v>NW</v>
          </cell>
          <cell r="D161" t="str">
            <v>NSSOL</v>
          </cell>
          <cell r="E161" t="str">
            <v>ENG</v>
          </cell>
          <cell r="F161" t="str">
            <v>NE ネットワークエンジ費</v>
          </cell>
          <cell r="G161">
            <v>1900000</v>
          </cell>
          <cell r="H161">
            <v>1900000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 t="str">
            <v>NWエンジニアリング(連携/DR@大阪/AWS)</v>
          </cell>
          <cell r="C162" t="str">
            <v>NW</v>
          </cell>
          <cell r="D162" t="str">
            <v>NSSOL</v>
          </cell>
          <cell r="E162" t="str">
            <v>ENG</v>
          </cell>
          <cell r="F162" t="str">
            <v>NE ネットワークエンジ費</v>
          </cell>
          <cell r="G162">
            <v>2100000</v>
          </cell>
          <cell r="H162">
            <v>2100000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 t="str">
            <v>NWエンジニアリング(連携/SDLC@hybrid)</v>
          </cell>
          <cell r="C163" t="str">
            <v>NW</v>
          </cell>
          <cell r="D163" t="str">
            <v>NSSOL</v>
          </cell>
          <cell r="E163" t="str">
            <v>ENG</v>
          </cell>
          <cell r="F163" t="str">
            <v>NE ネットワークエンジ費</v>
          </cell>
          <cell r="G163">
            <v>12300000</v>
          </cell>
          <cell r="H163">
            <v>12300000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 t="str">
            <v>NWエンジニアリング(連携/仮想プライベートクラウド)</v>
          </cell>
          <cell r="C164" t="str">
            <v>NW</v>
          </cell>
          <cell r="D164" t="str">
            <v>NSSOL</v>
          </cell>
          <cell r="E164" t="str">
            <v>ENG</v>
          </cell>
          <cell r="F164" t="str">
            <v>NE ネットワークエンジ費</v>
          </cell>
          <cell r="G164">
            <v>3200000</v>
          </cell>
          <cell r="H164">
            <v>3200000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 t="str">
            <v>NWエンジニアリング：管理サーバ(NCCM)</v>
          </cell>
          <cell r="C165" t="str">
            <v>CL</v>
          </cell>
          <cell r="D165" t="str">
            <v>NSSOL</v>
          </cell>
          <cell r="E165" t="str">
            <v>ENG</v>
          </cell>
          <cell r="F165" t="str">
            <v>NE ネットワークエンジ費</v>
          </cell>
          <cell r="G165">
            <v>0</v>
          </cell>
          <cell r="H165">
            <v>42000000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B166" t="str">
            <v>PISO ISM</v>
          </cell>
          <cell r="C166" t="str">
            <v>SS</v>
          </cell>
          <cell r="D166" t="str">
            <v>インサイトテクノロジー</v>
          </cell>
          <cell r="E166" t="str">
            <v>SW</v>
          </cell>
          <cell r="F166" t="str">
            <v>S15 データベース監査ツール</v>
          </cell>
          <cell r="G166">
            <v>3600000</v>
          </cell>
          <cell r="H166">
            <v>1800000</v>
          </cell>
          <cell r="I166">
            <v>540000</v>
          </cell>
          <cell r="J166">
            <v>270000</v>
          </cell>
          <cell r="K166">
            <v>540000</v>
          </cell>
          <cell r="L166">
            <v>270000</v>
          </cell>
        </row>
        <row r="167">
          <cell r="B167" t="str">
            <v>PISO Target(3～8)</v>
          </cell>
          <cell r="C167" t="str">
            <v>SS</v>
          </cell>
          <cell r="D167" t="str">
            <v>インサイトテクノロジー</v>
          </cell>
          <cell r="E167" t="str">
            <v>SW</v>
          </cell>
          <cell r="F167" t="str">
            <v>S15 データベース監査ツール</v>
          </cell>
          <cell r="G167">
            <v>2000000</v>
          </cell>
          <cell r="H167">
            <v>1000000</v>
          </cell>
          <cell r="I167">
            <v>300000</v>
          </cell>
          <cell r="J167">
            <v>150000</v>
          </cell>
          <cell r="K167">
            <v>300000</v>
          </cell>
          <cell r="L167">
            <v>150000</v>
          </cell>
        </row>
        <row r="168">
          <cell r="B168" t="str">
            <v>PISO Target(9以上)</v>
          </cell>
          <cell r="C168" t="str">
            <v>SS</v>
          </cell>
          <cell r="D168" t="str">
            <v>インサイトテクノロジー</v>
          </cell>
          <cell r="E168" t="str">
            <v>SW</v>
          </cell>
          <cell r="F168" t="str">
            <v>S15 データベース監査ツール</v>
          </cell>
          <cell r="G168">
            <v>3000000</v>
          </cell>
          <cell r="H168">
            <v>1500000</v>
          </cell>
          <cell r="I168">
            <v>450000</v>
          </cell>
          <cell r="J168">
            <v>225000</v>
          </cell>
          <cell r="K168">
            <v>450000</v>
          </cell>
          <cell r="L168">
            <v>225000</v>
          </cell>
        </row>
        <row r="169">
          <cell r="B169" t="str">
            <v xml:space="preserve">PowerEdge 2160AS ｱﾅﾛｸﾞ KVM ｽｲｯﾁ(1Uﾌﾞﾗﾝｸﾊﾟﾈﾙなし) </v>
          </cell>
          <cell r="C169" t="str">
            <v>SS</v>
          </cell>
          <cell r="D169" t="str">
            <v>DELL</v>
          </cell>
          <cell r="E169" t="str">
            <v>HW</v>
          </cell>
          <cell r="F169" t="str">
            <v>S1 サーバ</v>
          </cell>
          <cell r="G169">
            <v>868000</v>
          </cell>
          <cell r="H169">
            <v>564200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B170" t="str">
            <v>PowerPath（管理系サーバ用）</v>
          </cell>
          <cell r="C170" t="str">
            <v>SS</v>
          </cell>
          <cell r="D170" t="str">
            <v>EMC</v>
          </cell>
          <cell r="E170" t="str">
            <v>SW</v>
          </cell>
          <cell r="F170" t="str">
            <v>S2 FiberChannel関連</v>
          </cell>
          <cell r="G170">
            <v>0</v>
          </cell>
          <cell r="H170">
            <v>1770282.078488372</v>
          </cell>
          <cell r="I170">
            <v>0</v>
          </cell>
          <cell r="J170">
            <v>406868.20540116279</v>
          </cell>
          <cell r="K170">
            <v>0</v>
          </cell>
          <cell r="L170">
            <v>406868.20540116279</v>
          </cell>
        </row>
        <row r="171">
          <cell r="B171" t="str">
            <v>PowerPath（ユーザサーバ用）</v>
          </cell>
          <cell r="C171" t="str">
            <v>SS</v>
          </cell>
          <cell r="D171" t="str">
            <v>EMC</v>
          </cell>
          <cell r="E171" t="str">
            <v>SW</v>
          </cell>
          <cell r="F171" t="str">
            <v>S2 FiberChannel関連</v>
          </cell>
          <cell r="G171">
            <v>0</v>
          </cell>
          <cell r="H171">
            <v>3943007.9215116277</v>
          </cell>
          <cell r="I171">
            <v>0</v>
          </cell>
          <cell r="J171">
            <v>906891.91219883715</v>
          </cell>
          <cell r="K171">
            <v>0</v>
          </cell>
          <cell r="L171">
            <v>906891.91219883715</v>
          </cell>
        </row>
        <row r="172">
          <cell r="B172" t="str">
            <v>PowerVault™ ML6010CM Rack Mount Library with 2x LTO5 FC Tape Drive 5U</v>
          </cell>
          <cell r="C172" t="str">
            <v>SS</v>
          </cell>
          <cell r="D172" t="str">
            <v>DELL</v>
          </cell>
          <cell r="E172" t="str">
            <v>HW</v>
          </cell>
          <cell r="F172" t="str">
            <v>S6 テープドライブ</v>
          </cell>
          <cell r="G172">
            <v>4484115</v>
          </cell>
          <cell r="H172">
            <v>3626522.25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 t="str">
            <v>R610 ラックマウント作業</v>
          </cell>
          <cell r="C173" t="str">
            <v>SS</v>
          </cell>
          <cell r="D173" t="str">
            <v>DELL</v>
          </cell>
          <cell r="E173" t="str">
            <v>ENG</v>
          </cell>
          <cell r="F173" t="str">
            <v>S1 サーバ</v>
          </cell>
          <cell r="G173">
            <v>15000</v>
          </cell>
          <cell r="H173">
            <v>13500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 t="str">
            <v>R610(Type-A)</v>
          </cell>
          <cell r="C174" t="str">
            <v>SS</v>
          </cell>
          <cell r="D174" t="str">
            <v>IBM</v>
          </cell>
          <cell r="E174" t="str">
            <v>HW</v>
          </cell>
          <cell r="F174" t="str">
            <v>S1 サーバ</v>
          </cell>
          <cell r="G174">
            <v>0</v>
          </cell>
          <cell r="H174">
            <v>310430</v>
          </cell>
          <cell r="I174">
            <v>0</v>
          </cell>
          <cell r="J174">
            <v>93424</v>
          </cell>
          <cell r="K174">
            <v>0</v>
          </cell>
          <cell r="L174">
            <v>16600</v>
          </cell>
        </row>
        <row r="175">
          <cell r="B175" t="str">
            <v>R610(Type-B)</v>
          </cell>
          <cell r="C175" t="str">
            <v>SS</v>
          </cell>
          <cell r="D175" t="str">
            <v>IBM</v>
          </cell>
          <cell r="E175" t="str">
            <v>HW</v>
          </cell>
          <cell r="F175" t="str">
            <v>S1 サーバ</v>
          </cell>
          <cell r="G175">
            <v>0</v>
          </cell>
          <cell r="H175">
            <v>519127</v>
          </cell>
          <cell r="I175">
            <v>0</v>
          </cell>
          <cell r="J175">
            <v>93424</v>
          </cell>
          <cell r="K175">
            <v>0</v>
          </cell>
          <cell r="L175">
            <v>16600</v>
          </cell>
        </row>
        <row r="176">
          <cell r="B176" t="str">
            <v xml:space="preserve">Red Hat Enterprise Linux Server; Premium </v>
          </cell>
          <cell r="C176" t="str">
            <v>SS</v>
          </cell>
          <cell r="D176" t="str">
            <v>RHEL</v>
          </cell>
          <cell r="E176" t="str">
            <v>SW</v>
          </cell>
          <cell r="F176" t="str">
            <v>S9 サーバOS - RHEL</v>
          </cell>
          <cell r="G176">
            <v>422400</v>
          </cell>
          <cell r="H176">
            <v>274560</v>
          </cell>
          <cell r="I176">
            <v>0</v>
          </cell>
          <cell r="J176">
            <v>0</v>
          </cell>
          <cell r="K176">
            <v>422400</v>
          </cell>
          <cell r="L176">
            <v>274560</v>
          </cell>
        </row>
        <row r="177">
          <cell r="B177" t="str">
            <v>Red Hat Network Satellite Starter Pack</v>
          </cell>
          <cell r="C177" t="str">
            <v>SS</v>
          </cell>
          <cell r="D177" t="str">
            <v>RedHat</v>
          </cell>
          <cell r="E177" t="str">
            <v>SW</v>
          </cell>
          <cell r="F177" t="str">
            <v>S9 サーバOS - RHEL</v>
          </cell>
          <cell r="G177">
            <v>649900</v>
          </cell>
          <cell r="H177">
            <v>422435</v>
          </cell>
          <cell r="I177">
            <v>0</v>
          </cell>
          <cell r="J177">
            <v>0</v>
          </cell>
          <cell r="K177">
            <v>1300000</v>
          </cell>
          <cell r="L177">
            <v>845000</v>
          </cell>
        </row>
        <row r="178">
          <cell r="B178" t="str">
            <v>RHEL (1-2Socket) Standard 1年新規</v>
          </cell>
          <cell r="C178" t="str">
            <v>SS</v>
          </cell>
          <cell r="D178" t="str">
            <v>RedHat</v>
          </cell>
          <cell r="E178" t="str">
            <v>SW</v>
          </cell>
          <cell r="F178" t="str">
            <v>S9 サーバOS - RHEL</v>
          </cell>
          <cell r="G178">
            <v>163000</v>
          </cell>
          <cell r="H178">
            <v>105950</v>
          </cell>
          <cell r="I178">
            <v>0</v>
          </cell>
          <cell r="J178">
            <v>0</v>
          </cell>
          <cell r="K178">
            <v>163000</v>
          </cell>
          <cell r="L178">
            <v>105950</v>
          </cell>
        </row>
        <row r="179">
          <cell r="B179" t="str">
            <v>RHEL Certified Cloud Provider Program</v>
          </cell>
          <cell r="C179" t="str">
            <v>SS</v>
          </cell>
          <cell r="D179" t="str">
            <v>RedHat</v>
          </cell>
          <cell r="E179" t="str">
            <v>SW</v>
          </cell>
          <cell r="F179" t="str">
            <v>S9 サーバOS - RHEL</v>
          </cell>
          <cell r="G179">
            <v>0</v>
          </cell>
          <cell r="H179">
            <v>8000000</v>
          </cell>
          <cell r="I179">
            <v>0</v>
          </cell>
          <cell r="J179">
            <v>0</v>
          </cell>
          <cell r="K179">
            <v>0</v>
          </cell>
          <cell r="L179">
            <v>8000000</v>
          </cell>
        </row>
        <row r="180">
          <cell r="B180" t="str">
            <v>RTX1200</v>
          </cell>
          <cell r="C180" t="str">
            <v>NW</v>
          </cell>
          <cell r="D180" t="str">
            <v>Yamaha</v>
          </cell>
          <cell r="E180" t="str">
            <v>HW</v>
          </cell>
          <cell r="F180" t="str">
            <v>N2 周辺スイッチ</v>
          </cell>
          <cell r="G180">
            <v>123900</v>
          </cell>
          <cell r="H180">
            <v>61950</v>
          </cell>
          <cell r="I180">
            <v>24780</v>
          </cell>
          <cell r="J180">
            <v>19824</v>
          </cell>
          <cell r="K180">
            <v>24780</v>
          </cell>
          <cell r="L180">
            <v>19824</v>
          </cell>
        </row>
        <row r="181">
          <cell r="B181" t="str">
            <v>RTX1200</v>
          </cell>
          <cell r="C181" t="str">
            <v>NW</v>
          </cell>
          <cell r="D181" t="str">
            <v>Yamaha</v>
          </cell>
          <cell r="E181" t="str">
            <v>HW</v>
          </cell>
          <cell r="F181" t="str">
            <v>N2 周辺スイッチ</v>
          </cell>
          <cell r="G181">
            <v>123900</v>
          </cell>
          <cell r="H181">
            <v>61950</v>
          </cell>
          <cell r="I181">
            <v>24780</v>
          </cell>
          <cell r="J181">
            <v>19824</v>
          </cell>
          <cell r="K181">
            <v>24780</v>
          </cell>
          <cell r="L181">
            <v>19824</v>
          </cell>
        </row>
        <row r="182">
          <cell r="B182" t="str">
            <v>SecureCube(Winオプション込み)検証</v>
          </cell>
          <cell r="C182" t="str">
            <v>SS</v>
          </cell>
          <cell r="D182" t="str">
            <v>NRIセキュアテクノロジーズ</v>
          </cell>
          <cell r="E182" t="str">
            <v>SW</v>
          </cell>
          <cell r="F182" t="str">
            <v>S16 アクセス制御・監査ツール</v>
          </cell>
          <cell r="G182">
            <v>6800000</v>
          </cell>
          <cell r="H182">
            <v>4080000</v>
          </cell>
          <cell r="I182">
            <v>1360000</v>
          </cell>
          <cell r="J182">
            <v>1292000</v>
          </cell>
          <cell r="K182">
            <v>1360000</v>
          </cell>
          <cell r="L182">
            <v>1292000</v>
          </cell>
        </row>
        <row r="183">
          <cell r="B183" t="str">
            <v>SecureCube(Winオプション込み)本番</v>
          </cell>
          <cell r="C183" t="str">
            <v>SS</v>
          </cell>
          <cell r="D183" t="str">
            <v>NRIセキュアテクノロジーズ</v>
          </cell>
          <cell r="E183" t="str">
            <v>SW</v>
          </cell>
          <cell r="F183" t="str">
            <v>S16 アクセス制御・監査ツール</v>
          </cell>
          <cell r="G183">
            <v>11050000</v>
          </cell>
          <cell r="H183">
            <v>9160000</v>
          </cell>
          <cell r="I183">
            <v>1890000</v>
          </cell>
          <cell r="J183">
            <v>1795500</v>
          </cell>
          <cell r="K183">
            <v>1890000</v>
          </cell>
          <cell r="L183">
            <v>1795500</v>
          </cell>
        </row>
        <row r="184">
          <cell r="B184" t="str">
            <v>sFlow Collector</v>
          </cell>
          <cell r="C184" t="str">
            <v>NW</v>
          </cell>
          <cell r="D184" t="str">
            <v>Zoho</v>
          </cell>
          <cell r="E184" t="str">
            <v>SW</v>
          </cell>
          <cell r="F184" t="str">
            <v>N13 トラフィックアナライザ</v>
          </cell>
          <cell r="G184">
            <v>150000</v>
          </cell>
          <cell r="H184">
            <v>120000</v>
          </cell>
          <cell r="I184">
            <v>30000</v>
          </cell>
          <cell r="J184">
            <v>30000</v>
          </cell>
          <cell r="K184">
            <v>30000</v>
          </cell>
          <cell r="L184">
            <v>30000</v>
          </cell>
        </row>
        <row r="185">
          <cell r="B185" t="str">
            <v>SII SmartCS NS-2240-32(コンソールサーバ)</v>
          </cell>
          <cell r="C185" t="str">
            <v>NW</v>
          </cell>
          <cell r="D185" t="str">
            <v>SII</v>
          </cell>
          <cell r="E185" t="str">
            <v>HW</v>
          </cell>
          <cell r="F185" t="str">
            <v>N11 物理シリアルコンソール</v>
          </cell>
          <cell r="G185">
            <v>400000</v>
          </cell>
          <cell r="H185">
            <v>549700</v>
          </cell>
          <cell r="I185">
            <v>80000</v>
          </cell>
          <cell r="J185">
            <v>72000</v>
          </cell>
          <cell r="K185">
            <v>80000</v>
          </cell>
          <cell r="L185">
            <v>72000</v>
          </cell>
        </row>
        <row r="186">
          <cell r="B186" t="str">
            <v>Smart Management (1台)</v>
          </cell>
          <cell r="C186" t="str">
            <v>SS</v>
          </cell>
          <cell r="D186" t="str">
            <v>RedHat</v>
          </cell>
          <cell r="E186" t="str">
            <v>SW</v>
          </cell>
          <cell r="F186" t="str">
            <v>S9 サーバOS - RHEL</v>
          </cell>
          <cell r="G186">
            <v>25000</v>
          </cell>
          <cell r="H186">
            <v>16250</v>
          </cell>
          <cell r="I186">
            <v>0</v>
          </cell>
          <cell r="J186">
            <v>0</v>
          </cell>
          <cell r="K186">
            <v>25000</v>
          </cell>
          <cell r="L186">
            <v>16250</v>
          </cell>
        </row>
        <row r="187">
          <cell r="B187" t="str">
            <v>Smart Management (無制限)</v>
          </cell>
          <cell r="C187" t="str">
            <v>SS</v>
          </cell>
          <cell r="D187" t="str">
            <v>RedHat</v>
          </cell>
          <cell r="E187" t="str">
            <v>SW</v>
          </cell>
          <cell r="F187" t="str">
            <v>S9 サーバOS - RHEL</v>
          </cell>
          <cell r="G187">
            <v>74900</v>
          </cell>
          <cell r="H187">
            <v>48685</v>
          </cell>
          <cell r="I187">
            <v>0</v>
          </cell>
          <cell r="J187">
            <v>0</v>
          </cell>
          <cell r="K187">
            <v>74900</v>
          </cell>
          <cell r="L187">
            <v>48685</v>
          </cell>
        </row>
        <row r="188">
          <cell r="B188" t="str">
            <v>SonicWALLSRA 10user license(max 50 user)</v>
          </cell>
          <cell r="C188" t="str">
            <v>NW</v>
          </cell>
          <cell r="D188" t="str">
            <v>Sonicwall</v>
          </cell>
          <cell r="E188" t="str">
            <v>SW</v>
          </cell>
          <cell r="F188" t="str">
            <v>N8 SSL-VPN</v>
          </cell>
          <cell r="G188">
            <v>100000</v>
          </cell>
          <cell r="H188">
            <v>60000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B189" t="str">
            <v>SonicWallSRA VA(1VA)</v>
          </cell>
          <cell r="C189" t="str">
            <v>NW</v>
          </cell>
          <cell r="D189" t="str">
            <v>Sonicwall</v>
          </cell>
          <cell r="E189" t="str">
            <v>SW</v>
          </cell>
          <cell r="F189" t="str">
            <v>N8 SSL-VPN</v>
          </cell>
          <cell r="G189">
            <v>100000</v>
          </cell>
          <cell r="H189">
            <v>80000</v>
          </cell>
          <cell r="I189">
            <v>60000</v>
          </cell>
          <cell r="J189">
            <v>48000</v>
          </cell>
          <cell r="K189">
            <v>60000</v>
          </cell>
          <cell r="L189">
            <v>48000</v>
          </cell>
        </row>
        <row r="190">
          <cell r="B190" t="str">
            <v>SonicWallSRA VA(1VA/10user)</v>
          </cell>
          <cell r="C190" t="str">
            <v>NW</v>
          </cell>
          <cell r="D190" t="str">
            <v>Sonicwall</v>
          </cell>
          <cell r="E190" t="str">
            <v>SW</v>
          </cell>
          <cell r="F190" t="str">
            <v>N8 SSL-VPN</v>
          </cell>
          <cell r="G190">
            <v>325000</v>
          </cell>
          <cell r="H190">
            <v>220000</v>
          </cell>
          <cell r="I190">
            <v>70000</v>
          </cell>
          <cell r="J190">
            <v>58000</v>
          </cell>
          <cell r="K190">
            <v>125000</v>
          </cell>
          <cell r="L190">
            <v>88000</v>
          </cell>
        </row>
        <row r="191">
          <cell r="B191" t="str">
            <v>SonicWallSRA VA(1VA/20user)</v>
          </cell>
          <cell r="C191" t="str">
            <v>NW</v>
          </cell>
          <cell r="D191" t="str">
            <v>Sonicwall</v>
          </cell>
          <cell r="E191" t="str">
            <v>SW</v>
          </cell>
          <cell r="F191" t="str">
            <v>N8 SSL-VPN</v>
          </cell>
          <cell r="G191">
            <v>495000</v>
          </cell>
          <cell r="H191">
            <v>350000</v>
          </cell>
          <cell r="I191">
            <v>140000</v>
          </cell>
          <cell r="J191">
            <v>116000</v>
          </cell>
          <cell r="K191">
            <v>195000</v>
          </cell>
          <cell r="L191">
            <v>146000</v>
          </cell>
        </row>
        <row r="192">
          <cell r="B192" t="str">
            <v>SQL Server CPU Lic</v>
          </cell>
          <cell r="C192" t="str">
            <v>SS</v>
          </cell>
          <cell r="D192" t="str">
            <v>Microsoft</v>
          </cell>
          <cell r="E192" t="str">
            <v>SW</v>
          </cell>
          <cell r="F192" t="str">
            <v>S7 Hypevisor</v>
          </cell>
          <cell r="G192">
            <v>1142790</v>
          </cell>
          <cell r="H192">
            <v>833364</v>
          </cell>
          <cell r="I192">
            <v>0</v>
          </cell>
          <cell r="J192">
            <v>0</v>
          </cell>
          <cell r="K192">
            <v>380940</v>
          </cell>
          <cell r="L192">
            <v>380940</v>
          </cell>
        </row>
        <row r="193">
          <cell r="B193" t="str">
            <v>SQL Server CPU Lic（DeepSecurity用）</v>
          </cell>
          <cell r="C193" t="str">
            <v>SS</v>
          </cell>
          <cell r="D193" t="str">
            <v>Microsoft</v>
          </cell>
          <cell r="E193" t="str">
            <v>SW</v>
          </cell>
          <cell r="F193" t="str">
            <v>S10 ウイルススキャン</v>
          </cell>
          <cell r="G193">
            <v>1142790</v>
          </cell>
          <cell r="H193">
            <v>833364</v>
          </cell>
          <cell r="I193">
            <v>0</v>
          </cell>
          <cell r="J193">
            <v>0</v>
          </cell>
          <cell r="K193">
            <v>380940</v>
          </cell>
          <cell r="L193">
            <v>380940</v>
          </cell>
        </row>
        <row r="194">
          <cell r="B194" t="str">
            <v>SRX100-B</v>
          </cell>
          <cell r="C194" t="str">
            <v>NW</v>
          </cell>
          <cell r="D194" t="str">
            <v>Juniper</v>
          </cell>
          <cell r="E194" t="str">
            <v>HW</v>
          </cell>
          <cell r="F194" t="str">
            <v>N2 周辺スイッチ</v>
          </cell>
          <cell r="G194">
            <v>125900</v>
          </cell>
          <cell r="H194">
            <v>30216</v>
          </cell>
          <cell r="I194">
            <v>25180</v>
          </cell>
          <cell r="J194">
            <v>17626</v>
          </cell>
          <cell r="K194">
            <v>25180</v>
          </cell>
          <cell r="L194">
            <v>17626</v>
          </cell>
        </row>
        <row r="195">
          <cell r="B195" t="str">
            <v>SSエンジニアリング(1/2CU)abs2.0必須</v>
          </cell>
          <cell r="C195" t="str">
            <v>SS</v>
          </cell>
          <cell r="D195" t="str">
            <v>NSSOL</v>
          </cell>
          <cell r="E195" t="str">
            <v>ENG</v>
          </cell>
          <cell r="F195" t="str">
            <v>SE サーバ・ストレージエンジ費</v>
          </cell>
          <cell r="G195">
            <v>176374.23594942971</v>
          </cell>
          <cell r="H195">
            <v>176374.23594942971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 t="str">
            <v>SSエンジニアリング(1/2CU)リソース/WSUS, YUM, SMTP</v>
          </cell>
          <cell r="C196" t="str">
            <v>SS</v>
          </cell>
          <cell r="D196" t="str">
            <v>NSSOL</v>
          </cell>
          <cell r="E196" t="str">
            <v>ENG</v>
          </cell>
          <cell r="F196" t="str">
            <v>SE サーバ・ストレージエンジ費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 t="str">
            <v>SSエンジニアリング(1/2CU)リソース/テープドライブ</v>
          </cell>
          <cell r="C197" t="str">
            <v>SS</v>
          </cell>
          <cell r="D197" t="str">
            <v>NSSOL</v>
          </cell>
          <cell r="E197" t="str">
            <v>ENG</v>
          </cell>
          <cell r="F197" t="str">
            <v>SE サーバ・ストレージエンジ費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 t="str">
            <v>SSエンジニアリング(1/2CU)連携/DR@hybrid</v>
          </cell>
          <cell r="C198" t="str">
            <v>SS</v>
          </cell>
          <cell r="D198" t="str">
            <v>NSSOL</v>
          </cell>
          <cell r="E198" t="str">
            <v>ENG</v>
          </cell>
          <cell r="F198" t="str">
            <v>SE サーバ・ストレージエンジ費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B199" t="str">
            <v>SSエンジニアリング(1/2CU)連携/DR@大阪/AWS</v>
          </cell>
          <cell r="C199" t="str">
            <v>SS</v>
          </cell>
          <cell r="D199" t="str">
            <v>NSSOL</v>
          </cell>
          <cell r="E199" t="str">
            <v>ENG</v>
          </cell>
          <cell r="F199" t="str">
            <v>SE サーバ・ストレージエンジ費</v>
          </cell>
          <cell r="G199">
            <v>145654.05405405405</v>
          </cell>
          <cell r="H199">
            <v>145654.05405405405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B200" t="str">
            <v>SSエンジニアリング(1/2CU)連携/SDLC@hybrid</v>
          </cell>
          <cell r="C200" t="str">
            <v>SS</v>
          </cell>
          <cell r="D200" t="str">
            <v>NSSOL</v>
          </cell>
          <cell r="E200" t="str">
            <v>ENG</v>
          </cell>
          <cell r="F200" t="str">
            <v>SE サーバ・ストレージエンジ費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B201" t="str">
            <v>SSエンジニアリング(1/2CU)連携/システムDR</v>
          </cell>
          <cell r="C201" t="str">
            <v>SS</v>
          </cell>
          <cell r="D201" t="str">
            <v>NSSOL</v>
          </cell>
          <cell r="E201" t="str">
            <v>ENG</v>
          </cell>
          <cell r="F201" t="str">
            <v>SE サーバ・ストレージエンジ費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B202" t="str">
            <v>SSエンジニアリング(1/4CU)abs2.0必須</v>
          </cell>
          <cell r="C202" t="str">
            <v>SS</v>
          </cell>
          <cell r="D202" t="str">
            <v>NSSOL</v>
          </cell>
          <cell r="E202" t="str">
            <v>ENG</v>
          </cell>
          <cell r="F202" t="str">
            <v>SE サーバ・ストレージエンジ費</v>
          </cell>
          <cell r="G202">
            <v>1912412.8753032645</v>
          </cell>
          <cell r="H202">
            <v>1912412.8753032645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B203" t="str">
            <v>SSエンジニアリング(1/4CU)リソース/WSUS, YUM, SMTP</v>
          </cell>
          <cell r="C203" t="str">
            <v>SS</v>
          </cell>
          <cell r="D203" t="str">
            <v>NSSOL</v>
          </cell>
          <cell r="E203" t="str">
            <v>ENG</v>
          </cell>
          <cell r="F203" t="str">
            <v>SE サーバ・ストレージエンジ費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 t="str">
            <v>SSエンジニアリング(1/4CU)リソース/テープドライブ</v>
          </cell>
          <cell r="C204" t="str">
            <v>SS</v>
          </cell>
          <cell r="D204" t="str">
            <v>NSSOL</v>
          </cell>
          <cell r="E204" t="str">
            <v>ENG</v>
          </cell>
          <cell r="F204" t="str">
            <v>SE サーバ・ストレージエンジ費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 t="str">
            <v>SSエンジニアリング(1/4CU)連携/DR@hybrid</v>
          </cell>
          <cell r="C205" t="str">
            <v>SS</v>
          </cell>
          <cell r="D205" t="str">
            <v>NSSOL</v>
          </cell>
          <cell r="E205" t="str">
            <v>ENG</v>
          </cell>
          <cell r="F205" t="str">
            <v>SE サーバ・ストレージエンジ費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 t="str">
            <v>SSエンジニアリング(1/4CU)連携/DR@大阪/AWS</v>
          </cell>
          <cell r="C206" t="str">
            <v>SS</v>
          </cell>
          <cell r="D206" t="str">
            <v>NSSOL</v>
          </cell>
          <cell r="E206" t="str">
            <v>ENG</v>
          </cell>
          <cell r="F206" t="str">
            <v>SE サーバ・ストレージエンジ費</v>
          </cell>
          <cell r="G206">
            <v>339859.45945945941</v>
          </cell>
          <cell r="H206">
            <v>339859.45945945941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 t="str">
            <v>SSエンジニアリング(1/4CU)連携/SDLC@hybrid</v>
          </cell>
          <cell r="C207" t="str">
            <v>SS</v>
          </cell>
          <cell r="D207" t="str">
            <v>NSSOL</v>
          </cell>
          <cell r="E207" t="str">
            <v>ENG</v>
          </cell>
          <cell r="F207" t="str">
            <v>SE サーバ・ストレージエンジ費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 t="str">
            <v>SSエンジニアリング(1/4CU)連携/システムDR</v>
          </cell>
          <cell r="C208" t="str">
            <v>SS</v>
          </cell>
          <cell r="D208" t="str">
            <v>NSSOL</v>
          </cell>
          <cell r="E208" t="str">
            <v>ENG</v>
          </cell>
          <cell r="F208" t="str">
            <v>SE サーバ・ストレージエンジ費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 t="str">
            <v>SSエンジニアリング(1/8CU)abs2.0必須</v>
          </cell>
          <cell r="C209" t="str">
            <v>SS</v>
          </cell>
          <cell r="D209" t="str">
            <v>NSSOL</v>
          </cell>
          <cell r="E209" t="str">
            <v>ENG</v>
          </cell>
          <cell r="F209" t="str">
            <v>SE サーバ・ストレージエンジ費</v>
          </cell>
          <cell r="G209">
            <v>2431159.4289561934</v>
          </cell>
          <cell r="H209">
            <v>2431159.4289561934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 t="str">
            <v>SSエンジニアリング(1/8CU)リソース/WSUS, YUM, SMTP</v>
          </cell>
          <cell r="C210" t="str">
            <v>SS</v>
          </cell>
          <cell r="D210" t="str">
            <v>NSSOL</v>
          </cell>
          <cell r="E210" t="str">
            <v>ENG</v>
          </cell>
          <cell r="F210" t="str">
            <v>SE サーバ・ストレージエンジ費</v>
          </cell>
          <cell r="G210">
            <v>527063.79865135648</v>
          </cell>
          <cell r="H210">
            <v>527063.79865135648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 t="str">
            <v>SSエンジニアリング(1/8CU)リソース/テープドライブ</v>
          </cell>
          <cell r="C211" t="str">
            <v>SS</v>
          </cell>
          <cell r="D211" t="str">
            <v>NSSOL</v>
          </cell>
          <cell r="E211" t="str">
            <v>ENG</v>
          </cell>
          <cell r="F211" t="str">
            <v>SE サーバ・ストレージエンジ費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 t="str">
            <v>SSエンジニアリング(1/8CU)連携/DR@hybrid</v>
          </cell>
          <cell r="C212" t="str">
            <v>SS</v>
          </cell>
          <cell r="D212" t="str">
            <v>NSSOL</v>
          </cell>
          <cell r="E212" t="str">
            <v>ENG</v>
          </cell>
          <cell r="F212" t="str">
            <v>SE サーバ・ストレージエンジ費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B213" t="str">
            <v>SSエンジニアリング(1/8CU)連携/DR@大阪/AWS</v>
          </cell>
          <cell r="C213" t="str">
            <v>SS</v>
          </cell>
          <cell r="D213" t="str">
            <v>NSSOL</v>
          </cell>
          <cell r="E213" t="str">
            <v>ENG</v>
          </cell>
          <cell r="F213" t="str">
            <v>SE サーバ・ストレージエンジ費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 t="str">
            <v>SSエンジニアリング(1/8CU)連携/SDLC@hybrid</v>
          </cell>
          <cell r="C214" t="str">
            <v>SS</v>
          </cell>
          <cell r="D214" t="str">
            <v>NSSOL</v>
          </cell>
          <cell r="E214" t="str">
            <v>ENG</v>
          </cell>
          <cell r="F214" t="str">
            <v>SE サーバ・ストレージエンジ費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 t="str">
            <v>SSエンジニアリング(1/8CU)連携/システムDR</v>
          </cell>
          <cell r="C215" t="str">
            <v>SS</v>
          </cell>
          <cell r="D215" t="str">
            <v>NSSOL</v>
          </cell>
          <cell r="E215" t="str">
            <v>ENG</v>
          </cell>
          <cell r="F215" t="str">
            <v>SE サーバ・ストレージエンジ費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B216" t="str">
            <v>SSエンジニアリング(1CU)abs2.0必須</v>
          </cell>
          <cell r="C216" t="str">
            <v>SS</v>
          </cell>
          <cell r="D216" t="str">
            <v>NSSOL</v>
          </cell>
          <cell r="E216" t="str">
            <v>ENG</v>
          </cell>
          <cell r="F216" t="str">
            <v>SE サーバ・ストレージエンジ費</v>
          </cell>
          <cell r="G216">
            <v>4221667.7814927464</v>
          </cell>
          <cell r="H216">
            <v>4221667.7814927464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 t="str">
            <v>SSエンジニアリング(1CU)リソース/WSUS, YUM, SMTP</v>
          </cell>
          <cell r="C217" t="str">
            <v>SS</v>
          </cell>
          <cell r="D217" t="str">
            <v>NSSOL</v>
          </cell>
          <cell r="E217" t="str">
            <v>ENG</v>
          </cell>
          <cell r="F217" t="str">
            <v>SE サーバ・ストレージエンジ費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 t="str">
            <v>SSエンジニアリング(1CU)リソース/テープドライブ</v>
          </cell>
          <cell r="C218" t="str">
            <v>SS</v>
          </cell>
          <cell r="D218" t="str">
            <v>NSSOL</v>
          </cell>
          <cell r="E218" t="str">
            <v>ENG</v>
          </cell>
          <cell r="F218" t="str">
            <v>SE サーバ・ストレージエンジ費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 t="str">
            <v>SSエンジニアリング(1CU)連携/DR@hybrid</v>
          </cell>
          <cell r="C219" t="str">
            <v>SS</v>
          </cell>
          <cell r="D219" t="str">
            <v>NSSOL</v>
          </cell>
          <cell r="E219" t="str">
            <v>ENG</v>
          </cell>
          <cell r="F219" t="str">
            <v>SE サーバ・ストレージエンジ費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B220" t="str">
            <v>SSエンジニアリング(1CU)連携/DR@大阪/AWS</v>
          </cell>
          <cell r="C220" t="str">
            <v>SS</v>
          </cell>
          <cell r="D220" t="str">
            <v>NSSOL</v>
          </cell>
          <cell r="E220" t="str">
            <v>ENG</v>
          </cell>
          <cell r="F220" t="str">
            <v>SE サーバ・ストレージエンジ費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B221" t="str">
            <v>SSエンジニアリング(1CU)連携/SDLC@hybrid</v>
          </cell>
          <cell r="C221" t="str">
            <v>SS</v>
          </cell>
          <cell r="D221" t="str">
            <v>NSSOL</v>
          </cell>
          <cell r="E221" t="str">
            <v>ENG</v>
          </cell>
          <cell r="F221" t="str">
            <v>SE サーバ・ストレージエンジ費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B222" t="str">
            <v>SSエンジニアリング(1CU)連携/システムDR</v>
          </cell>
          <cell r="C222" t="str">
            <v>SS</v>
          </cell>
          <cell r="D222" t="str">
            <v>NSSOL</v>
          </cell>
          <cell r="E222" t="str">
            <v>ENG</v>
          </cell>
          <cell r="F222" t="str">
            <v>SE サーバ・ストレージエンジ費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B223" t="str">
            <v>SSエンジニアリング(abs2.0全体)abs2.0必須</v>
          </cell>
          <cell r="C223" t="str">
            <v>SS</v>
          </cell>
          <cell r="D223" t="str">
            <v>NSSOL</v>
          </cell>
          <cell r="E223" t="str">
            <v>ENG</v>
          </cell>
          <cell r="F223" t="str">
            <v>SE サーバ・ストレージエンジ費</v>
          </cell>
          <cell r="G223">
            <v>2295881.8985004863</v>
          </cell>
          <cell r="H223">
            <v>2295881.8985004863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B224" t="str">
            <v>SSエンジニアリング(abs2.0全体)リソース/WSUS, YUM, SMTP</v>
          </cell>
          <cell r="C224" t="str">
            <v>SS</v>
          </cell>
          <cell r="D224" t="str">
            <v>NSSOL</v>
          </cell>
          <cell r="E224" t="str">
            <v>ENG</v>
          </cell>
          <cell r="F224" t="str">
            <v>SE サーバ・ストレージエンジ費</v>
          </cell>
          <cell r="G224">
            <v>527063.79865135648</v>
          </cell>
          <cell r="H224">
            <v>527063.79865135648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B225" t="str">
            <v>SSエンジニアリング(abs2.0全体)リソース/テープドライブ</v>
          </cell>
          <cell r="C225" t="str">
            <v>SS</v>
          </cell>
          <cell r="D225" t="str">
            <v>NSSOL</v>
          </cell>
          <cell r="E225" t="str">
            <v>ENG</v>
          </cell>
          <cell r="F225" t="str">
            <v>SE サーバ・ストレージエンジ費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B226" t="str">
            <v>SSエンジニアリング(abs2.0全体)連携/DR@hybrid</v>
          </cell>
          <cell r="C226" t="str">
            <v>SS</v>
          </cell>
          <cell r="D226" t="str">
            <v>NSSOL</v>
          </cell>
          <cell r="E226" t="str">
            <v>ENG</v>
          </cell>
          <cell r="F226" t="str">
            <v>SE サーバ・ストレージエンジ費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 t="str">
            <v>SSエンジニアリング(abs2.0全体)連携/DR@大阪/AWS</v>
          </cell>
          <cell r="C227" t="str">
            <v>SS</v>
          </cell>
          <cell r="D227" t="str">
            <v>NSSOL</v>
          </cell>
          <cell r="E227" t="str">
            <v>ENG</v>
          </cell>
          <cell r="F227" t="str">
            <v>SE サーバ・ストレージエンジ費</v>
          </cell>
          <cell r="G227">
            <v>97102.702702702692</v>
          </cell>
          <cell r="H227">
            <v>97102.702702702692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 t="str">
            <v>SSエンジニアリング(abs2.0全体)連携/SDLC@hybrid</v>
          </cell>
          <cell r="C228" t="str">
            <v>SS</v>
          </cell>
          <cell r="D228" t="str">
            <v>NSSOL</v>
          </cell>
          <cell r="E228" t="str">
            <v>ENG</v>
          </cell>
          <cell r="F228" t="str">
            <v>SE サーバ・ストレージエンジ費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B229" t="str">
            <v>SSエンジニアリング(abs2.0全体)連携/システムDR</v>
          </cell>
          <cell r="C229" t="str">
            <v>SS</v>
          </cell>
          <cell r="D229" t="str">
            <v>NSSOL</v>
          </cell>
          <cell r="E229" t="str">
            <v>ENG</v>
          </cell>
          <cell r="F229" t="str">
            <v>SE サーバ・ストレージエンジ費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 t="str">
            <v>SSエンジニアリング(検証)abs2.0必須</v>
          </cell>
          <cell r="C230" t="str">
            <v>SS</v>
          </cell>
          <cell r="D230" t="str">
            <v>NSSOL</v>
          </cell>
          <cell r="E230" t="str">
            <v>ENG</v>
          </cell>
          <cell r="F230" t="str">
            <v>SE サーバ・ストレージエンジ費</v>
          </cell>
          <cell r="G230">
            <v>8226300</v>
          </cell>
          <cell r="H230">
            <v>8226300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 t="str">
            <v>SSエンジニアリング(検証)リソース/WSUS, YUM, SMTP</v>
          </cell>
          <cell r="C231" t="str">
            <v>SS</v>
          </cell>
          <cell r="D231" t="str">
            <v>NSSOL</v>
          </cell>
          <cell r="E231" t="str">
            <v>ENG</v>
          </cell>
          <cell r="F231" t="str">
            <v>SE サーバ・ストレージエンジ費</v>
          </cell>
          <cell r="G231">
            <v>1613000</v>
          </cell>
          <cell r="H231">
            <v>1613000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B232" t="str">
            <v>SSエンジニアリング(検証)リソース/テープドライブ</v>
          </cell>
          <cell r="C232" t="str">
            <v>SS</v>
          </cell>
          <cell r="D232" t="str">
            <v>NSSOL</v>
          </cell>
          <cell r="E232" t="str">
            <v>ENG</v>
          </cell>
          <cell r="F232" t="str">
            <v>SE サーバ・ストレージエンジ費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B233" t="str">
            <v>SSエンジニアリング(検証)連携/DR@hybrid</v>
          </cell>
          <cell r="C233" t="str">
            <v>SS</v>
          </cell>
          <cell r="D233" t="str">
            <v>NSSOL</v>
          </cell>
          <cell r="E233" t="str">
            <v>ENG</v>
          </cell>
          <cell r="F233" t="str">
            <v>SE サーバ・ストレージエンジ費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B234" t="str">
            <v>SSエンジニアリング(検証)連携/DR@大阪/AWS</v>
          </cell>
          <cell r="C234" t="str">
            <v>SS</v>
          </cell>
          <cell r="D234" t="str">
            <v>NSSOL</v>
          </cell>
          <cell r="E234" t="str">
            <v>ENG</v>
          </cell>
          <cell r="F234" t="str">
            <v>SE サーバ・ストレージエンジ費</v>
          </cell>
          <cell r="G234">
            <v>1290400</v>
          </cell>
          <cell r="H234">
            <v>1290400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B235" t="str">
            <v>SSエンジニアリング(検証)連携/SDLC@hybrid</v>
          </cell>
          <cell r="C235" t="str">
            <v>SS</v>
          </cell>
          <cell r="D235" t="str">
            <v>NSSOL</v>
          </cell>
          <cell r="E235" t="str">
            <v>ENG</v>
          </cell>
          <cell r="F235" t="str">
            <v>SE サーバ・ストレージエンジ費</v>
          </cell>
          <cell r="G235">
            <v>322600</v>
          </cell>
          <cell r="H235">
            <v>322600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B236" t="str">
            <v>SSエンジニアリング(設計)abs2.0必須</v>
          </cell>
          <cell r="C236" t="str">
            <v>SS</v>
          </cell>
          <cell r="D236" t="str">
            <v>NSSOL</v>
          </cell>
          <cell r="E236" t="str">
            <v>ENG</v>
          </cell>
          <cell r="F236" t="str">
            <v>SE サーバ・ストレージエンジ費</v>
          </cell>
          <cell r="G236">
            <v>57081703.779797867</v>
          </cell>
          <cell r="H236">
            <v>57081703.779797867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 t="str">
            <v>SSエンジニアリング(設計)リソース/WSUS, YUM, SMTP</v>
          </cell>
          <cell r="C237" t="str">
            <v>SS</v>
          </cell>
          <cell r="D237" t="str">
            <v>NSSOL</v>
          </cell>
          <cell r="E237" t="str">
            <v>ENG</v>
          </cell>
          <cell r="F237" t="str">
            <v>SE サーバ・ストレージエンジ費</v>
          </cell>
          <cell r="G237">
            <v>5435372.4026972856</v>
          </cell>
          <cell r="H237">
            <v>5435372.4026972856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 t="str">
            <v>SSエンジニアリング(設計)リソース/テープドライブ</v>
          </cell>
          <cell r="C238" t="str">
            <v>SS</v>
          </cell>
          <cell r="D238" t="str">
            <v>NSSOL</v>
          </cell>
          <cell r="E238" t="str">
            <v>ENG</v>
          </cell>
          <cell r="F238" t="str">
            <v>SE サーバ・ストレージエンジ費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B239" t="str">
            <v>SSエンジニアリング(設計)連携/DR@hybrid</v>
          </cell>
          <cell r="C239" t="str">
            <v>SS</v>
          </cell>
          <cell r="D239" t="str">
            <v>NSSOL</v>
          </cell>
          <cell r="E239" t="str">
            <v>ENG</v>
          </cell>
          <cell r="F239" t="str">
            <v>SE サーバ・ストレージエンジ費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 t="str">
            <v>SSエンジニアリング(設計)連携/DR@大阪/AWS</v>
          </cell>
          <cell r="C240" t="str">
            <v>SS</v>
          </cell>
          <cell r="D240" t="str">
            <v>NSSOL</v>
          </cell>
          <cell r="E240" t="str">
            <v>ENG</v>
          </cell>
          <cell r="F240" t="str">
            <v>SE サーバ・ストレージエンジ費</v>
          </cell>
          <cell r="G240">
            <v>3010183.7837837832</v>
          </cell>
          <cell r="H240">
            <v>3010183.7837837832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 t="str">
            <v>SSエンジニアリング(設計)連携/SDLC@hybrid</v>
          </cell>
          <cell r="C241" t="str">
            <v>SS</v>
          </cell>
          <cell r="D241" t="str">
            <v>NSSOL</v>
          </cell>
          <cell r="E241" t="str">
            <v>ENG</v>
          </cell>
          <cell r="F241" t="str">
            <v>SE サーバ・ストレージエンジ費</v>
          </cell>
          <cell r="G241">
            <v>1612999.9999999998</v>
          </cell>
          <cell r="H241">
            <v>1612999.9999999998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 t="str">
            <v>SSエンジニアリング(設計)連携/システムDR</v>
          </cell>
          <cell r="C242" t="str">
            <v>SS</v>
          </cell>
          <cell r="D242" t="str">
            <v>NSSOL</v>
          </cell>
          <cell r="E242" t="str">
            <v>ENG</v>
          </cell>
          <cell r="F242" t="str">
            <v>SE サーバ・ストレージエンジ費</v>
          </cell>
          <cell r="G242">
            <v>9306900</v>
          </cell>
          <cell r="H242">
            <v>9306900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 t="str">
            <v>Swiftwing Sirius LCS(オプション無し)</v>
          </cell>
          <cell r="C243" t="str">
            <v>NW</v>
          </cell>
          <cell r="D243" t="str">
            <v>Swiftwing</v>
          </cell>
          <cell r="E243" t="str">
            <v>HW</v>
          </cell>
          <cell r="F243" t="str">
            <v>N10 パケットキャプチャ</v>
          </cell>
          <cell r="G243">
            <v>12380000</v>
          </cell>
          <cell r="H243">
            <v>9285000</v>
          </cell>
          <cell r="I243">
            <v>0</v>
          </cell>
          <cell r="J243">
            <v>0</v>
          </cell>
          <cell r="K243">
            <v>1857000</v>
          </cell>
          <cell r="L243">
            <v>1390000</v>
          </cell>
        </row>
        <row r="244">
          <cell r="B244" t="str">
            <v>Swiftwing Sirius LCS+SFPP</v>
          </cell>
          <cell r="C244" t="str">
            <v>NW</v>
          </cell>
          <cell r="D244" t="str">
            <v>Swiftwing</v>
          </cell>
          <cell r="E244" t="str">
            <v>HW</v>
          </cell>
          <cell r="F244" t="str">
            <v>N10 パケットキャプチャ</v>
          </cell>
          <cell r="G244">
            <v>10140000</v>
          </cell>
          <cell r="H244">
            <v>8112000</v>
          </cell>
          <cell r="I244">
            <v>1521000</v>
          </cell>
          <cell r="J244">
            <v>1216800</v>
          </cell>
          <cell r="K244">
            <v>1521000</v>
          </cell>
          <cell r="L244">
            <v>1216800</v>
          </cell>
        </row>
        <row r="245">
          <cell r="B245" t="str">
            <v>TS2540 GPS タイプ(NTPサーバ)</v>
          </cell>
          <cell r="C245" t="str">
            <v>NW</v>
          </cell>
          <cell r="D245" t="str">
            <v>セイコープレシジョン</v>
          </cell>
          <cell r="E245" t="str">
            <v>HW</v>
          </cell>
          <cell r="F245" t="str">
            <v>N1 コアスイッチ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 t="str">
            <v>USBメモリ (HVインストール用)</v>
          </cell>
          <cell r="C246" t="str">
            <v>SS</v>
          </cell>
          <cell r="D246">
            <v>0</v>
          </cell>
          <cell r="E246" t="str">
            <v>HW</v>
          </cell>
          <cell r="F246" t="str">
            <v>S1 サーバ</v>
          </cell>
          <cell r="G246">
            <v>1000</v>
          </cell>
          <cell r="H246">
            <v>1000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 t="str">
            <v>vCenter HeartBeat</v>
          </cell>
          <cell r="C247" t="str">
            <v>SS</v>
          </cell>
          <cell r="D247" t="str">
            <v>VMware</v>
          </cell>
          <cell r="E247" t="str">
            <v>SW</v>
          </cell>
          <cell r="F247" t="str">
            <v>S7 Hypevisor</v>
          </cell>
          <cell r="G247">
            <v>1478300</v>
          </cell>
          <cell r="H247">
            <v>739150</v>
          </cell>
          <cell r="I247">
            <v>1478300</v>
          </cell>
          <cell r="J247">
            <v>857413.99999999988</v>
          </cell>
          <cell r="K247">
            <v>1478300</v>
          </cell>
          <cell r="L247">
            <v>857413.99999999988</v>
          </cell>
        </row>
        <row r="248">
          <cell r="B248" t="str">
            <v>vCenter Server Std</v>
          </cell>
          <cell r="C248" t="str">
            <v>SS</v>
          </cell>
          <cell r="D248" t="str">
            <v>VMware</v>
          </cell>
          <cell r="E248" t="str">
            <v>SW</v>
          </cell>
          <cell r="F248" t="str">
            <v>S7 Hypevisor</v>
          </cell>
          <cell r="G248">
            <v>739100</v>
          </cell>
          <cell r="H248">
            <v>369550</v>
          </cell>
          <cell r="I248">
            <v>184700</v>
          </cell>
          <cell r="J248">
            <v>107125.99999999999</v>
          </cell>
          <cell r="K248">
            <v>184700</v>
          </cell>
          <cell r="L248">
            <v>107125.99999999999</v>
          </cell>
        </row>
        <row r="249">
          <cell r="B249" t="str">
            <v>VCS S/W LICENSE FOR VDX6730-60, VDX6730-40</v>
          </cell>
          <cell r="C249" t="str">
            <v>NW</v>
          </cell>
          <cell r="D249" t="str">
            <v>Brocade</v>
          </cell>
          <cell r="E249" t="str">
            <v>HW</v>
          </cell>
          <cell r="F249" t="str">
            <v>N1 コアスイッチ</v>
          </cell>
          <cell r="G249">
            <v>992000</v>
          </cell>
          <cell r="H249">
            <v>273100</v>
          </cell>
          <cell r="I249">
            <v>201424</v>
          </cell>
          <cell r="J249">
            <v>1074576</v>
          </cell>
          <cell r="K249">
            <v>218288</v>
          </cell>
          <cell r="L249">
            <v>104955</v>
          </cell>
        </row>
        <row r="250">
          <cell r="B250" t="str">
            <v>VDX 6730, 40P SFP+, AC, NON-PORT SIDE EXHAUST AF</v>
          </cell>
          <cell r="C250" t="str">
            <v>NW</v>
          </cell>
          <cell r="D250" t="str">
            <v>Brocade</v>
          </cell>
          <cell r="E250" t="str">
            <v>HW</v>
          </cell>
          <cell r="F250" t="str">
            <v>N1 コアスイッチ</v>
          </cell>
          <cell r="G250">
            <v>2952000</v>
          </cell>
          <cell r="H250">
            <v>813100</v>
          </cell>
          <cell r="I250">
            <v>322544</v>
          </cell>
          <cell r="J250">
            <v>1813456</v>
          </cell>
          <cell r="K250">
            <v>372728</v>
          </cell>
          <cell r="L250">
            <v>191361</v>
          </cell>
        </row>
        <row r="251">
          <cell r="B251" t="str">
            <v>VDX CU 1GT</v>
          </cell>
          <cell r="C251" t="str">
            <v>NW</v>
          </cell>
          <cell r="D251" t="str">
            <v>Brocade</v>
          </cell>
          <cell r="E251" t="str">
            <v>HW</v>
          </cell>
          <cell r="F251" t="str">
            <v>N1 コアスイッチ</v>
          </cell>
          <cell r="G251">
            <v>50000</v>
          </cell>
          <cell r="H251">
            <v>25000</v>
          </cell>
          <cell r="I251">
            <v>10000</v>
          </cell>
          <cell r="J251">
            <v>8000</v>
          </cell>
          <cell r="K251">
            <v>10000</v>
          </cell>
          <cell r="L251">
            <v>8000</v>
          </cell>
        </row>
        <row r="252">
          <cell r="B252" t="str">
            <v>VDX FC 8G SFP</v>
          </cell>
          <cell r="C252" t="str">
            <v>NW</v>
          </cell>
          <cell r="D252" t="str">
            <v>Brocade</v>
          </cell>
          <cell r="E252" t="str">
            <v>HW</v>
          </cell>
          <cell r="F252" t="str">
            <v>N1 コアスイッチ</v>
          </cell>
          <cell r="G252">
            <v>50000</v>
          </cell>
          <cell r="H252">
            <v>25000</v>
          </cell>
          <cell r="I252">
            <v>10000</v>
          </cell>
          <cell r="J252">
            <v>8000</v>
          </cell>
          <cell r="K252">
            <v>10000</v>
          </cell>
          <cell r="L252">
            <v>8000</v>
          </cell>
        </row>
        <row r="253">
          <cell r="B253" t="str">
            <v>VDX60-SVL-PSDPA-1</v>
          </cell>
          <cell r="C253" t="str">
            <v>NW</v>
          </cell>
          <cell r="D253" t="str">
            <v>Brocade</v>
          </cell>
          <cell r="E253" t="str">
            <v>HW</v>
          </cell>
          <cell r="F253" t="str">
            <v>N1 コアスイッチ</v>
          </cell>
          <cell r="G253">
            <v>150000</v>
          </cell>
          <cell r="H253">
            <v>75000</v>
          </cell>
          <cell r="I253">
            <v>30000</v>
          </cell>
          <cell r="J253">
            <v>24000</v>
          </cell>
          <cell r="K253">
            <v>30000</v>
          </cell>
          <cell r="L253">
            <v>24000</v>
          </cell>
        </row>
        <row r="254">
          <cell r="B254" t="str">
            <v>VDX6720-24(FCoE+VCS)</v>
          </cell>
          <cell r="C254" t="str">
            <v>NW</v>
          </cell>
          <cell r="D254" t="str">
            <v>Brocade</v>
          </cell>
          <cell r="E254" t="str">
            <v>HW</v>
          </cell>
          <cell r="F254" t="str">
            <v>N1 コアスイッチ</v>
          </cell>
          <cell r="G254">
            <v>4250000</v>
          </cell>
          <cell r="H254">
            <v>1275000</v>
          </cell>
          <cell r="I254">
            <v>850000</v>
          </cell>
          <cell r="J254">
            <v>425000</v>
          </cell>
          <cell r="K254">
            <v>850000</v>
          </cell>
          <cell r="L254">
            <v>425000</v>
          </cell>
        </row>
        <row r="255">
          <cell r="B255" t="str">
            <v>VDX6720-40(FCoE+VCS)</v>
          </cell>
          <cell r="C255" t="str">
            <v>NW</v>
          </cell>
          <cell r="D255" t="str">
            <v>Brocade</v>
          </cell>
          <cell r="E255" t="str">
            <v>HW</v>
          </cell>
          <cell r="F255" t="str">
            <v>N1 コアスイッチ</v>
          </cell>
          <cell r="G255">
            <v>5861000</v>
          </cell>
          <cell r="H255">
            <v>2020600</v>
          </cell>
          <cell r="I255">
            <v>911992</v>
          </cell>
          <cell r="J255">
            <v>611071</v>
          </cell>
          <cell r="K255">
            <v>1011629</v>
          </cell>
          <cell r="L255">
            <v>705312</v>
          </cell>
        </row>
        <row r="256">
          <cell r="B256" t="str">
            <v>VDX6720-60(FCoE+VCS)</v>
          </cell>
          <cell r="C256" t="str">
            <v>NW</v>
          </cell>
          <cell r="D256" t="str">
            <v>Brocade</v>
          </cell>
          <cell r="E256" t="str">
            <v>HW</v>
          </cell>
          <cell r="F256" t="str">
            <v>N1 コアスイッチ</v>
          </cell>
          <cell r="G256">
            <v>6419000</v>
          </cell>
          <cell r="H256">
            <v>1992700</v>
          </cell>
          <cell r="I256">
            <v>830168</v>
          </cell>
          <cell r="J256">
            <v>630530</v>
          </cell>
          <cell r="K256">
            <v>922291</v>
          </cell>
          <cell r="L256">
            <v>717257</v>
          </cell>
        </row>
        <row r="257">
          <cell r="B257" t="str">
            <v>VDX6730-24(FCoE+VCS)</v>
          </cell>
          <cell r="C257" t="str">
            <v>NW</v>
          </cell>
          <cell r="D257" t="str">
            <v>Brocade</v>
          </cell>
          <cell r="E257" t="str">
            <v>HW</v>
          </cell>
          <cell r="F257" t="str">
            <v>N1 コアスイッチ</v>
          </cell>
          <cell r="G257">
            <v>4250000</v>
          </cell>
          <cell r="H257">
            <v>1275000</v>
          </cell>
          <cell r="I257">
            <v>850000</v>
          </cell>
          <cell r="J257">
            <v>425000</v>
          </cell>
          <cell r="K257">
            <v>850000</v>
          </cell>
          <cell r="L257">
            <v>425000</v>
          </cell>
        </row>
        <row r="258">
          <cell r="B258" t="str">
            <v>VDX6730-40(FCoE+VCS)</v>
          </cell>
          <cell r="C258" t="str">
            <v>NW</v>
          </cell>
          <cell r="D258" t="str">
            <v>Brocade</v>
          </cell>
          <cell r="E258" t="str">
            <v>HW</v>
          </cell>
          <cell r="F258" t="str">
            <v>N1 コアスイッチ</v>
          </cell>
          <cell r="G258">
            <v>5861000</v>
          </cell>
          <cell r="H258">
            <v>2020600</v>
          </cell>
          <cell r="I258">
            <v>952712</v>
          </cell>
          <cell r="J258">
            <v>684330</v>
          </cell>
          <cell r="K258">
            <v>991016</v>
          </cell>
          <cell r="L258">
            <v>745982</v>
          </cell>
        </row>
        <row r="259">
          <cell r="B259" t="str">
            <v>VDX6730-60(FCoE+VCS)</v>
          </cell>
          <cell r="C259" t="str">
            <v>NW</v>
          </cell>
          <cell r="D259" t="str">
            <v>Brocade</v>
          </cell>
          <cell r="E259" t="str">
            <v>HW</v>
          </cell>
          <cell r="F259" t="str">
            <v>N1 コアスイッチ</v>
          </cell>
          <cell r="G259">
            <v>7336000</v>
          </cell>
          <cell r="H259">
            <v>2020600</v>
          </cell>
          <cell r="I259">
            <v>1522037</v>
          </cell>
          <cell r="J259">
            <v>1071696</v>
          </cell>
          <cell r="K259">
            <v>1538901</v>
          </cell>
          <cell r="L259">
            <v>1115753</v>
          </cell>
        </row>
        <row r="260">
          <cell r="B260" t="str">
            <v>Virtual Whitewater 2TB License</v>
          </cell>
          <cell r="C260" t="str">
            <v>SS</v>
          </cell>
          <cell r="D260" t="str">
            <v>Riverbed</v>
          </cell>
          <cell r="E260" t="str">
            <v>SW</v>
          </cell>
          <cell r="F260" t="str">
            <v>S12 クラウドゲートウェイ</v>
          </cell>
          <cell r="G260">
            <v>1200000</v>
          </cell>
          <cell r="H260">
            <v>960000</v>
          </cell>
          <cell r="I260">
            <v>240000</v>
          </cell>
          <cell r="J260">
            <v>192000</v>
          </cell>
          <cell r="K260">
            <v>240000</v>
          </cell>
          <cell r="L260">
            <v>192000</v>
          </cell>
        </row>
        <row r="261">
          <cell r="B261" t="str">
            <v>VMAX （コントローラ）</v>
          </cell>
          <cell r="C261" t="str">
            <v>SS</v>
          </cell>
          <cell r="D261" t="str">
            <v>EMC</v>
          </cell>
          <cell r="E261" t="str">
            <v>HW</v>
          </cell>
          <cell r="F261" t="str">
            <v>S3 Tier-1 ストレージ（オンライン）</v>
          </cell>
          <cell r="G261">
            <v>0</v>
          </cell>
          <cell r="H261">
            <v>8761492</v>
          </cell>
          <cell r="I261">
            <v>0</v>
          </cell>
          <cell r="J261">
            <v>271022.75999999978</v>
          </cell>
          <cell r="K261">
            <v>0</v>
          </cell>
          <cell r="L261">
            <v>278658.35945999972</v>
          </cell>
        </row>
        <row r="262">
          <cell r="B262" t="str">
            <v>VMAX （その他：管理サーバ用）</v>
          </cell>
          <cell r="C262" t="str">
            <v>SS</v>
          </cell>
          <cell r="D262" t="str">
            <v>EMC</v>
          </cell>
          <cell r="E262" t="str">
            <v>HW</v>
          </cell>
          <cell r="F262" t="str">
            <v>S3 Tier-1 ストレージ（オンライン）</v>
          </cell>
          <cell r="G262">
            <v>0</v>
          </cell>
          <cell r="H262">
            <v>3027307.8947368423</v>
          </cell>
          <cell r="I262">
            <v>0</v>
          </cell>
          <cell r="J262">
            <v>259869.31578947374</v>
          </cell>
          <cell r="K262">
            <v>0</v>
          </cell>
          <cell r="L262">
            <v>276498.83576842112</v>
          </cell>
        </row>
        <row r="263">
          <cell r="B263" t="str">
            <v>VMAX （その他：ユーザ提供用）</v>
          </cell>
          <cell r="C263" t="str">
            <v>SS</v>
          </cell>
          <cell r="D263" t="str">
            <v>EMC</v>
          </cell>
          <cell r="E263" t="str">
            <v>HW</v>
          </cell>
          <cell r="F263" t="str">
            <v>S3 Tier-1 ストレージ（オンライン）</v>
          </cell>
          <cell r="G263">
            <v>0</v>
          </cell>
          <cell r="H263">
            <v>19980232.105263159</v>
          </cell>
          <cell r="I263">
            <v>0</v>
          </cell>
          <cell r="J263">
            <v>1715137.4842105266</v>
          </cell>
          <cell r="K263">
            <v>0</v>
          </cell>
          <cell r="L263">
            <v>1824892.3160715792</v>
          </cell>
        </row>
        <row r="264">
          <cell r="B264" t="str">
            <v>VNX5300 （DPE 他、初期投資分）Tier2-BK</v>
          </cell>
          <cell r="C264" t="str">
            <v>SS</v>
          </cell>
          <cell r="D264" t="str">
            <v>EMC</v>
          </cell>
          <cell r="E264" t="str">
            <v>HW</v>
          </cell>
          <cell r="F264" t="str">
            <v>S5 Tier-2 ストレージ（バックアップ）</v>
          </cell>
          <cell r="G264">
            <v>0</v>
          </cell>
          <cell r="H264">
            <v>863010</v>
          </cell>
          <cell r="I264">
            <v>0</v>
          </cell>
          <cell r="J264">
            <v>48303</v>
          </cell>
          <cell r="K264">
            <v>0</v>
          </cell>
          <cell r="L264">
            <v>48302.999999999985</v>
          </cell>
        </row>
        <row r="265">
          <cell r="B265" t="str">
            <v>VNX5300 （DPE 他、初期投資分）Tier2-OL</v>
          </cell>
          <cell r="C265" t="str">
            <v>SS</v>
          </cell>
          <cell r="D265" t="str">
            <v>EMC</v>
          </cell>
          <cell r="E265" t="str">
            <v>HW</v>
          </cell>
          <cell r="F265" t="str">
            <v>S4 Tier-2 ストレージ（オンライン）</v>
          </cell>
          <cell r="G265">
            <v>0</v>
          </cell>
          <cell r="H265">
            <v>1064010</v>
          </cell>
          <cell r="I265">
            <v>0</v>
          </cell>
          <cell r="J265">
            <v>71501.399999999994</v>
          </cell>
          <cell r="K265">
            <v>0</v>
          </cell>
          <cell r="L265">
            <v>71501.399999999994</v>
          </cell>
        </row>
        <row r="266">
          <cell r="B266" t="str">
            <v>VNX5300 （HDD、DAE）Tier2-BK</v>
          </cell>
          <cell r="C266" t="str">
            <v>SS</v>
          </cell>
          <cell r="D266" t="str">
            <v>EMC</v>
          </cell>
          <cell r="E266" t="str">
            <v>HW</v>
          </cell>
          <cell r="F266" t="str">
            <v>S5 Tier-2 ストレージ（バックアップ）</v>
          </cell>
          <cell r="G266">
            <v>0</v>
          </cell>
          <cell r="H266">
            <v>396000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B267" t="str">
            <v>VNX5300 （HDD、DAE）Tier2-OL</v>
          </cell>
          <cell r="C267" t="str">
            <v>SS</v>
          </cell>
          <cell r="D267" t="str">
            <v>EMC</v>
          </cell>
          <cell r="E267" t="str">
            <v>HW</v>
          </cell>
          <cell r="F267" t="str">
            <v>S4 Tier-2 ストレージ（オンライン）</v>
          </cell>
          <cell r="G267">
            <v>0</v>
          </cell>
          <cell r="H267">
            <v>1892790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B268" t="str">
            <v>VNX5300：検証</v>
          </cell>
          <cell r="C268" t="str">
            <v>SS</v>
          </cell>
          <cell r="D268" t="str">
            <v>EMC</v>
          </cell>
          <cell r="E268" t="str">
            <v>HW</v>
          </cell>
          <cell r="F268" t="str">
            <v>S4 Tier-2 ストレージ（オンライン）</v>
          </cell>
          <cell r="G268">
            <v>0</v>
          </cell>
          <cell r="H268">
            <v>2469345</v>
          </cell>
          <cell r="I268">
            <v>0</v>
          </cell>
          <cell r="J268">
            <v>1403026.5744</v>
          </cell>
          <cell r="K268">
            <v>0</v>
          </cell>
          <cell r="L268">
            <v>1456844.3481600001</v>
          </cell>
        </row>
        <row r="269">
          <cell r="B269" t="str">
            <v>VPX 1000Mbps Standard Edition(買切)</v>
          </cell>
          <cell r="C269" t="str">
            <v>NW</v>
          </cell>
          <cell r="D269" t="str">
            <v>Citrix</v>
          </cell>
          <cell r="E269" t="str">
            <v>SW</v>
          </cell>
          <cell r="F269" t="str">
            <v>N5 ロードバランサ</v>
          </cell>
          <cell r="G269">
            <v>2475000</v>
          </cell>
          <cell r="H269">
            <v>710675</v>
          </cell>
          <cell r="I269">
            <v>1350000</v>
          </cell>
          <cell r="J269">
            <v>539750</v>
          </cell>
          <cell r="K269">
            <v>0</v>
          </cell>
          <cell r="L269">
            <v>0</v>
          </cell>
        </row>
        <row r="270">
          <cell r="B270" t="str">
            <v>VPX 10Mbps Standard Edition(買切)</v>
          </cell>
          <cell r="C270" t="str">
            <v>NW</v>
          </cell>
          <cell r="D270" t="str">
            <v>Citrix</v>
          </cell>
          <cell r="E270" t="str">
            <v>SW</v>
          </cell>
          <cell r="F270" t="str">
            <v>N5 ロードバランサ</v>
          </cell>
          <cell r="G270">
            <v>330000</v>
          </cell>
          <cell r="H270">
            <v>94830</v>
          </cell>
          <cell r="I270">
            <v>180000</v>
          </cell>
          <cell r="J270">
            <v>72780</v>
          </cell>
          <cell r="K270">
            <v>0</v>
          </cell>
          <cell r="L270">
            <v>0</v>
          </cell>
        </row>
        <row r="271">
          <cell r="B271" t="str">
            <v>VPX 200Mbps Standard Edition(買切)</v>
          </cell>
          <cell r="C271" t="str">
            <v>NW</v>
          </cell>
          <cell r="D271" t="str">
            <v>Citrix</v>
          </cell>
          <cell r="E271" t="str">
            <v>SW</v>
          </cell>
          <cell r="F271" t="str">
            <v>N5 ロードバランサ</v>
          </cell>
          <cell r="G271">
            <v>825000</v>
          </cell>
          <cell r="H271">
            <v>237080</v>
          </cell>
          <cell r="I271">
            <v>450000</v>
          </cell>
          <cell r="J271">
            <v>181920</v>
          </cell>
          <cell r="K271">
            <v>0</v>
          </cell>
          <cell r="L271">
            <v>0</v>
          </cell>
        </row>
        <row r="272">
          <cell r="B272" t="str">
            <v>VPX インシデントサポート</v>
          </cell>
          <cell r="C272" t="str">
            <v>NW</v>
          </cell>
          <cell r="D272" t="str">
            <v>Citrix</v>
          </cell>
          <cell r="E272" t="str">
            <v>SW</v>
          </cell>
          <cell r="F272" t="str">
            <v>N5 ロードバランサ</v>
          </cell>
          <cell r="G272">
            <v>0</v>
          </cell>
          <cell r="H272">
            <v>0</v>
          </cell>
          <cell r="I272">
            <v>0</v>
          </cell>
          <cell r="J272">
            <v>580000</v>
          </cell>
          <cell r="K272">
            <v>0</v>
          </cell>
          <cell r="L272">
            <v>580000</v>
          </cell>
        </row>
        <row r="273">
          <cell r="B273" t="str">
            <v>vSphere 4.1 Ent Plus</v>
          </cell>
          <cell r="C273" t="str">
            <v>SS</v>
          </cell>
          <cell r="D273" t="str">
            <v>VMware</v>
          </cell>
          <cell r="E273" t="str">
            <v>SW</v>
          </cell>
          <cell r="F273" t="str">
            <v>S7 Hypevisor</v>
          </cell>
          <cell r="G273">
            <v>471450</v>
          </cell>
          <cell r="H273">
            <v>235725</v>
          </cell>
          <cell r="I273">
            <v>129200</v>
          </cell>
          <cell r="J273">
            <v>74936</v>
          </cell>
          <cell r="K273">
            <v>129200</v>
          </cell>
          <cell r="L273">
            <v>74936</v>
          </cell>
        </row>
        <row r="274">
          <cell r="B274" t="str">
            <v>vSphere 5 ELA （1/8CU 増設時のみ適用）</v>
          </cell>
          <cell r="C274" t="str">
            <v>SS</v>
          </cell>
          <cell r="D274" t="str">
            <v>VMware</v>
          </cell>
          <cell r="E274" t="str">
            <v>SW</v>
          </cell>
          <cell r="F274" t="str">
            <v>S7 Hypevisor</v>
          </cell>
          <cell r="G274">
            <v>0</v>
          </cell>
          <cell r="H274">
            <v>24331534.376470584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 t="str">
            <v>vSphere 5 ELA （本番＋検証 一括）</v>
          </cell>
          <cell r="C275" t="str">
            <v>SS</v>
          </cell>
          <cell r="D275" t="str">
            <v>VMware</v>
          </cell>
          <cell r="E275" t="str">
            <v>SW</v>
          </cell>
          <cell r="F275" t="str">
            <v>S7 Hypevisor</v>
          </cell>
          <cell r="G275">
            <v>471450</v>
          </cell>
          <cell r="H275">
            <v>49242391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 t="str">
            <v>vSphere5 SRM：システムDR</v>
          </cell>
          <cell r="C276" t="str">
            <v>SS</v>
          </cell>
          <cell r="D276" t="str">
            <v>NSSOL</v>
          </cell>
          <cell r="E276" t="str">
            <v>SW</v>
          </cell>
          <cell r="F276" t="str">
            <v>S7 Hypevisor</v>
          </cell>
          <cell r="G276">
            <v>1200000</v>
          </cell>
          <cell r="H276">
            <v>600000</v>
          </cell>
          <cell r="I276">
            <v>348000</v>
          </cell>
          <cell r="J276">
            <v>201840</v>
          </cell>
          <cell r="K276">
            <v>412600</v>
          </cell>
          <cell r="L276">
            <v>239307.99999999997</v>
          </cell>
        </row>
        <row r="277">
          <cell r="B277" t="str">
            <v>Vyatta Software Basic Subscription, Virtual Machine 5Year(Volume Licence 20110729)@100yen/USD</v>
          </cell>
          <cell r="C277" t="str">
            <v>NW</v>
          </cell>
          <cell r="D277" t="str">
            <v>Vyatta</v>
          </cell>
          <cell r="E277" t="str">
            <v>SW</v>
          </cell>
          <cell r="F277" t="str">
            <v>N3 標準ファイアウォール</v>
          </cell>
          <cell r="G277">
            <v>250000</v>
          </cell>
          <cell r="H277">
            <v>250000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 t="str">
            <v>Vyatta 無制限ライセンス</v>
          </cell>
          <cell r="C278" t="str">
            <v>NW</v>
          </cell>
          <cell r="D278" t="str">
            <v>Vyatta</v>
          </cell>
          <cell r="E278" t="str">
            <v>SW</v>
          </cell>
          <cell r="F278" t="str">
            <v>N3 標準ファイアウォール</v>
          </cell>
          <cell r="G278">
            <v>70000000</v>
          </cell>
          <cell r="H278">
            <v>124000000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B279" t="str">
            <v>Windows 2008 R2 SP1 DataCenter　（CPUライセンス）</v>
          </cell>
          <cell r="C279" t="str">
            <v>SS</v>
          </cell>
          <cell r="D279" t="str">
            <v>Microsoft</v>
          </cell>
          <cell r="E279" t="str">
            <v>SW</v>
          </cell>
          <cell r="F279" t="str">
            <v>S8 サーバOS - Windows</v>
          </cell>
          <cell r="G279" t="str">
            <v>-</v>
          </cell>
          <cell r="H279">
            <v>273960</v>
          </cell>
          <cell r="I279">
            <v>0</v>
          </cell>
          <cell r="J279">
            <v>0</v>
          </cell>
          <cell r="K279">
            <v>119257</v>
          </cell>
          <cell r="L279">
            <v>119257</v>
          </cell>
        </row>
        <row r="280">
          <cell r="B280" t="str">
            <v>Windows 2008 R2 SP1 Enterprise　（サーバライセンス）</v>
          </cell>
          <cell r="C280" t="str">
            <v>SS</v>
          </cell>
          <cell r="D280" t="str">
            <v>Microsoft</v>
          </cell>
          <cell r="E280" t="str">
            <v>SW</v>
          </cell>
          <cell r="F280" t="str">
            <v>S8 サーバOS - Windows</v>
          </cell>
          <cell r="G280" t="str">
            <v>-</v>
          </cell>
          <cell r="H280">
            <v>272916</v>
          </cell>
          <cell r="I280">
            <v>0</v>
          </cell>
          <cell r="J280">
            <v>0</v>
          </cell>
          <cell r="K280">
            <v>119257</v>
          </cell>
          <cell r="L280">
            <v>119257</v>
          </cell>
        </row>
        <row r="281">
          <cell r="B281" t="str">
            <v>Windows 2008 R2 Std　（サーバライセンス）</v>
          </cell>
          <cell r="C281" t="str">
            <v>SS</v>
          </cell>
          <cell r="D281" t="str">
            <v>Microsoft</v>
          </cell>
          <cell r="E281" t="str">
            <v>SW</v>
          </cell>
          <cell r="F281" t="str">
            <v>S8 サーバOS - Windows</v>
          </cell>
          <cell r="G281" t="str">
            <v>-</v>
          </cell>
          <cell r="H281">
            <v>84288</v>
          </cell>
          <cell r="I281">
            <v>0</v>
          </cell>
          <cell r="J281">
            <v>0</v>
          </cell>
          <cell r="K281">
            <v>119257</v>
          </cell>
          <cell r="L281">
            <v>119257</v>
          </cell>
        </row>
        <row r="282">
          <cell r="B282" t="str">
            <v>XBR-000190 SFP,1GE COPPER,1-PK, ROHS</v>
          </cell>
          <cell r="C282" t="str">
            <v>NW</v>
          </cell>
          <cell r="D282" t="str">
            <v>Brocade</v>
          </cell>
          <cell r="E282" t="str">
            <v>HW</v>
          </cell>
          <cell r="F282" t="str">
            <v>N1 コアスイッチ</v>
          </cell>
          <cell r="G282">
            <v>72000</v>
          </cell>
          <cell r="H282">
            <v>6900</v>
          </cell>
          <cell r="I282">
            <v>4800</v>
          </cell>
          <cell r="J282">
            <v>600</v>
          </cell>
          <cell r="K282">
            <v>8400</v>
          </cell>
          <cell r="L282">
            <v>1050</v>
          </cell>
        </row>
        <row r="283">
          <cell r="B283" t="str">
            <v>XBR-DCX-0131</v>
          </cell>
          <cell r="C283" t="str">
            <v>NW</v>
          </cell>
          <cell r="D283" t="str">
            <v>Brocade</v>
          </cell>
          <cell r="E283" t="str">
            <v>HW</v>
          </cell>
          <cell r="F283" t="str">
            <v>N1 コアスイッチ</v>
          </cell>
          <cell r="G283">
            <v>25000</v>
          </cell>
          <cell r="H283">
            <v>12500</v>
          </cell>
          <cell r="I283">
            <v>5000</v>
          </cell>
          <cell r="J283">
            <v>4000</v>
          </cell>
          <cell r="K283">
            <v>5000</v>
          </cell>
          <cell r="L283">
            <v>4000</v>
          </cell>
        </row>
        <row r="284">
          <cell r="B284" t="str">
            <v>XBR-R000162 Fixed Rack Mount Kit</v>
          </cell>
          <cell r="C284" t="str">
            <v>NW</v>
          </cell>
          <cell r="D284" t="str">
            <v>Brocade</v>
          </cell>
          <cell r="E284" t="str">
            <v>HW</v>
          </cell>
          <cell r="F284" t="str">
            <v>N1 コアスイッチ</v>
          </cell>
          <cell r="G284">
            <v>29000</v>
          </cell>
          <cell r="H284">
            <v>2668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 t="str">
            <v>XFP-10GBASE-SR</v>
          </cell>
          <cell r="C285" t="str">
            <v>NW</v>
          </cell>
          <cell r="D285" t="str">
            <v>Cisco</v>
          </cell>
          <cell r="E285" t="str">
            <v>HW</v>
          </cell>
          <cell r="F285" t="str">
            <v>N10 パケットキャプチャ</v>
          </cell>
          <cell r="G285">
            <v>100000</v>
          </cell>
          <cell r="H285">
            <v>50000</v>
          </cell>
          <cell r="I285">
            <v>20000</v>
          </cell>
          <cell r="J285">
            <v>16000</v>
          </cell>
          <cell r="K285">
            <v>20000</v>
          </cell>
          <cell r="L285">
            <v>16000</v>
          </cell>
        </row>
        <row r="286">
          <cell r="B286" t="str">
            <v>zabbix 親</v>
          </cell>
          <cell r="C286" t="str">
            <v>FC</v>
          </cell>
          <cell r="D286">
            <v>0</v>
          </cell>
          <cell r="E286" t="str">
            <v>SW</v>
          </cell>
          <cell r="F286">
            <v>0</v>
          </cell>
          <cell r="G286">
            <v>0</v>
          </cell>
          <cell r="H286">
            <v>1800000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B287" t="str">
            <v>zabbix 子</v>
          </cell>
          <cell r="C287" t="str">
            <v>FC</v>
          </cell>
          <cell r="D287">
            <v>0</v>
          </cell>
          <cell r="E287" t="str">
            <v>SW</v>
          </cell>
          <cell r="F287">
            <v>0</v>
          </cell>
          <cell r="G287">
            <v>0</v>
          </cell>
          <cell r="H287">
            <v>100000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B288" t="str">
            <v>Zeus 1000Mbps (買切)</v>
          </cell>
          <cell r="C288" t="str">
            <v>NW</v>
          </cell>
          <cell r="D288" t="str">
            <v>Zeus</v>
          </cell>
          <cell r="E288" t="str">
            <v>SW</v>
          </cell>
          <cell r="F288" t="str">
            <v>N5 ロードバランサ</v>
          </cell>
          <cell r="G288">
            <v>1800000</v>
          </cell>
          <cell r="H288">
            <v>800000</v>
          </cell>
          <cell r="I288" t="str">
            <v>open</v>
          </cell>
          <cell r="J288">
            <v>800000</v>
          </cell>
          <cell r="K288">
            <v>300000</v>
          </cell>
          <cell r="L288">
            <v>800000</v>
          </cell>
        </row>
        <row r="289">
          <cell r="B289" t="str">
            <v>Zeus 10Mbps (買切)</v>
          </cell>
          <cell r="C289" t="str">
            <v>NW</v>
          </cell>
          <cell r="D289" t="str">
            <v>Zeus</v>
          </cell>
          <cell r="E289" t="str">
            <v>SW</v>
          </cell>
          <cell r="F289" t="str">
            <v>N5 ロードバランサ</v>
          </cell>
          <cell r="G289" t="str">
            <v>open</v>
          </cell>
          <cell r="H289">
            <v>200000</v>
          </cell>
          <cell r="I289" t="str">
            <v>open</v>
          </cell>
          <cell r="J289">
            <v>200000</v>
          </cell>
          <cell r="K289">
            <v>160000</v>
          </cell>
          <cell r="L289">
            <v>200000</v>
          </cell>
        </row>
        <row r="290">
          <cell r="B290" t="str">
            <v>Zeus 200Mbps (買切)</v>
          </cell>
          <cell r="C290" t="str">
            <v>NW</v>
          </cell>
          <cell r="D290" t="str">
            <v>Zeus</v>
          </cell>
          <cell r="E290" t="str">
            <v>SW</v>
          </cell>
          <cell r="F290" t="str">
            <v>N5 ロードバランサ</v>
          </cell>
          <cell r="G290">
            <v>900000</v>
          </cell>
          <cell r="H290">
            <v>400000</v>
          </cell>
          <cell r="I290" t="str">
            <v>open</v>
          </cell>
          <cell r="J290">
            <v>400000</v>
          </cell>
          <cell r="K290">
            <v>200000</v>
          </cell>
          <cell r="L290">
            <v>400000</v>
          </cell>
        </row>
        <row r="291">
          <cell r="B291" t="str">
            <v>一次構築環境費用</v>
          </cell>
          <cell r="C291" t="str">
            <v>SS</v>
          </cell>
          <cell r="D291" t="str">
            <v>NSSOL</v>
          </cell>
          <cell r="E291" t="str">
            <v>HW</v>
          </cell>
          <cell r="F291" t="str">
            <v>O2 一次構築場所</v>
          </cell>
          <cell r="G291">
            <v>0</v>
          </cell>
          <cell r="H291">
            <v>3000000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B292" t="str">
            <v>ウイルススキャンソフト(Server Protect for Windows/Linux)</v>
          </cell>
          <cell r="C292" t="str">
            <v>SS</v>
          </cell>
          <cell r="D292" t="str">
            <v>トレンドマイクロ</v>
          </cell>
          <cell r="E292" t="str">
            <v>SW</v>
          </cell>
          <cell r="F292" t="str">
            <v>S10 ウイルススキャン</v>
          </cell>
          <cell r="G292">
            <v>4637</v>
          </cell>
          <cell r="H292">
            <v>230</v>
          </cell>
          <cell r="I292">
            <v>2318.5</v>
          </cell>
          <cell r="J292">
            <v>115</v>
          </cell>
          <cell r="K292">
            <v>2318.5</v>
          </cell>
          <cell r="L292">
            <v>115</v>
          </cell>
        </row>
        <row r="293">
          <cell r="B293" t="str">
            <v>検証環境)CA Service Desk Manager(CMDB) - Full License</v>
          </cell>
          <cell r="C293" t="str">
            <v>CL</v>
          </cell>
          <cell r="D293" t="str">
            <v>CA</v>
          </cell>
          <cell r="E293" t="str">
            <v>SW</v>
          </cell>
          <cell r="F293" t="str">
            <v>M1 運用管理ツール</v>
          </cell>
          <cell r="G293">
            <v>600000</v>
          </cell>
          <cell r="H293">
            <v>138000</v>
          </cell>
          <cell r="I293">
            <v>120000</v>
          </cell>
          <cell r="J293">
            <v>27600</v>
          </cell>
          <cell r="K293">
            <v>120000</v>
          </cell>
          <cell r="L293">
            <v>27600</v>
          </cell>
        </row>
        <row r="294">
          <cell r="B294" t="str">
            <v>サーバ作業費（検証一式）</v>
          </cell>
          <cell r="C294" t="str">
            <v>SS</v>
          </cell>
          <cell r="D294" t="str">
            <v>IBM</v>
          </cell>
          <cell r="E294" t="str">
            <v>HW</v>
          </cell>
          <cell r="F294" t="str">
            <v>S1 サーバ</v>
          </cell>
          <cell r="G294">
            <v>0</v>
          </cell>
          <cell r="H294">
            <v>600034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B295" t="str">
            <v>サーバ作業費（本番）</v>
          </cell>
          <cell r="C295" t="str">
            <v>SS</v>
          </cell>
          <cell r="D295" t="str">
            <v>IBM</v>
          </cell>
          <cell r="E295" t="str">
            <v>HW</v>
          </cell>
          <cell r="F295" t="str">
            <v>S1 サーバ</v>
          </cell>
          <cell r="G295">
            <v>0</v>
          </cell>
          <cell r="H295">
            <v>15698.674418604651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B296" t="str">
            <v>ストレージ作業費（Tier1 1台分）</v>
          </cell>
          <cell r="C296" t="str">
            <v>SS</v>
          </cell>
          <cell r="D296" t="str">
            <v>EMC</v>
          </cell>
          <cell r="E296" t="str">
            <v>HW</v>
          </cell>
          <cell r="F296" t="str">
            <v>S3 Tier-1 ストレージ（オンライン）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 t="str">
            <v>ストレージ作業費（Tier2-BK 1台分）</v>
          </cell>
          <cell r="C297" t="str">
            <v>SS</v>
          </cell>
          <cell r="D297" t="str">
            <v>EMC</v>
          </cell>
          <cell r="E297" t="str">
            <v>HW</v>
          </cell>
          <cell r="F297" t="str">
            <v>S5 Tier-2 ストレージ（バックアップ）</v>
          </cell>
          <cell r="G297">
            <v>0</v>
          </cell>
          <cell r="H297">
            <v>2389024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B298" t="str">
            <v>ストレージ作業費（Tier2-OL 2台分）</v>
          </cell>
          <cell r="C298" t="str">
            <v>SS</v>
          </cell>
          <cell r="D298" t="str">
            <v>EMC</v>
          </cell>
          <cell r="E298" t="str">
            <v>HW</v>
          </cell>
          <cell r="F298" t="str">
            <v>S4 Tier-2 ストレージ（オンライン）</v>
          </cell>
          <cell r="G298">
            <v>0</v>
          </cell>
          <cell r="H298">
            <v>3677062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B299" t="str">
            <v>検証環境)CA eHealth Performance Manager</v>
          </cell>
          <cell r="C299" t="str">
            <v>CL</v>
          </cell>
          <cell r="D299" t="str">
            <v>CA</v>
          </cell>
          <cell r="E299" t="str">
            <v>SW</v>
          </cell>
          <cell r="F299" t="str">
            <v>M1 運用管理ツール</v>
          </cell>
          <cell r="G299">
            <v>44280</v>
          </cell>
          <cell r="H299">
            <v>10184.400000000001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B300" t="str">
            <v>検証環境)CA Server Automation Rapid Server Imaging</v>
          </cell>
          <cell r="C300" t="str">
            <v>CL</v>
          </cell>
          <cell r="D300" t="str">
            <v>CA</v>
          </cell>
          <cell r="E300" t="str">
            <v>SW</v>
          </cell>
          <cell r="F300" t="str">
            <v>M1 運用管理ツール</v>
          </cell>
          <cell r="G300">
            <v>108000</v>
          </cell>
          <cell r="H300">
            <v>54000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B301" t="str">
            <v>検証環境)CA Spectrum Infrastructure Manager</v>
          </cell>
          <cell r="C301" t="str">
            <v>CL</v>
          </cell>
          <cell r="D301" t="str">
            <v>CA</v>
          </cell>
          <cell r="E301" t="str">
            <v>SW</v>
          </cell>
          <cell r="F301" t="str">
            <v>M1 運用管理ツール</v>
          </cell>
          <cell r="G301">
            <v>44280</v>
          </cell>
          <cell r="H301">
            <v>10184.400000000001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B302" t="str">
            <v>検証環境)CA System Performance for Infrastructure Managers</v>
          </cell>
          <cell r="C302" t="str">
            <v>CL</v>
          </cell>
          <cell r="D302" t="str">
            <v>CA</v>
          </cell>
          <cell r="E302" t="str">
            <v>SW</v>
          </cell>
          <cell r="F302" t="str">
            <v>M1 運用管理ツール</v>
          </cell>
          <cell r="G302">
            <v>64800</v>
          </cell>
          <cell r="H302">
            <v>14904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 t="str">
            <v>検証環境)CA Virtual Assurance for Infrastructure Managers</v>
          </cell>
          <cell r="C303" t="str">
            <v>CL</v>
          </cell>
          <cell r="D303" t="str">
            <v>CA</v>
          </cell>
          <cell r="E303" t="str">
            <v>SW</v>
          </cell>
          <cell r="F303" t="str">
            <v>M1 運用管理ツール</v>
          </cell>
          <cell r="G303">
            <v>108000</v>
          </cell>
          <cell r="H303">
            <v>24840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 t="str">
            <v>検証環境)CA製品一式</v>
          </cell>
          <cell r="C304" t="str">
            <v>CL</v>
          </cell>
          <cell r="D304" t="str">
            <v>CA</v>
          </cell>
          <cell r="E304" t="str">
            <v>SW</v>
          </cell>
          <cell r="F304" t="str">
            <v>M1 運用管理ツール</v>
          </cell>
          <cell r="G304">
            <v>15529790</v>
          </cell>
          <cell r="H304">
            <v>15529790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回収単位</v>
          </cell>
          <cell r="D1" t="str">
            <v>優先度</v>
          </cell>
          <cell r="E1" t="str">
            <v>購買分類</v>
          </cell>
        </row>
        <row r="2">
          <cell r="A2" t="str">
            <v>1/8CU</v>
          </cell>
          <cell r="D2" t="str">
            <v>フル</v>
          </cell>
          <cell r="E2" t="str">
            <v>S1 サーバ</v>
          </cell>
        </row>
        <row r="3">
          <cell r="A3" t="str">
            <v>1/4CU</v>
          </cell>
          <cell r="D3" t="str">
            <v>ベース</v>
          </cell>
          <cell r="E3" t="str">
            <v>S2 FiberChannel関連</v>
          </cell>
        </row>
        <row r="4">
          <cell r="A4" t="str">
            <v>1/2CU</v>
          </cell>
          <cell r="D4">
            <v>1</v>
          </cell>
          <cell r="E4" t="str">
            <v>S3 Tier-1 ストレージ（オンライン）</v>
          </cell>
        </row>
        <row r="5">
          <cell r="A5" t="str">
            <v>1CU</v>
          </cell>
          <cell r="D5">
            <v>2</v>
          </cell>
          <cell r="E5" t="str">
            <v>S4 Tier-2 ストレージ（オンライン）</v>
          </cell>
        </row>
        <row r="6">
          <cell r="A6" t="str">
            <v>abs2全体</v>
          </cell>
          <cell r="D6">
            <v>3</v>
          </cell>
          <cell r="E6" t="str">
            <v>S5 Tier-2 ストレージ（バックアップ）</v>
          </cell>
        </row>
        <row r="7">
          <cell r="E7" t="str">
            <v>S6 テープドライブ</v>
          </cell>
        </row>
        <row r="8">
          <cell r="A8" t="str">
            <v>費目</v>
          </cell>
          <cell r="E8" t="str">
            <v>S7 Hypevisor</v>
          </cell>
        </row>
        <row r="9">
          <cell r="A9" t="str">
            <v>HW</v>
          </cell>
          <cell r="E9" t="str">
            <v>S8 サーバOS - Windows</v>
          </cell>
        </row>
        <row r="10">
          <cell r="A10" t="str">
            <v>SW</v>
          </cell>
          <cell r="E10" t="str">
            <v>S9 サーバOS - RHEL</v>
          </cell>
        </row>
        <row r="11">
          <cell r="A11" t="str">
            <v>ENG</v>
          </cell>
          <cell r="E11" t="str">
            <v>S10 ウイルススキャン</v>
          </cell>
        </row>
        <row r="12">
          <cell r="E12" t="str">
            <v>S11 バックアップソフト</v>
          </cell>
        </row>
        <row r="13">
          <cell r="A13" t="str">
            <v>分科会</v>
          </cell>
          <cell r="E13" t="str">
            <v>S12 クラウドゲートウェイ</v>
          </cell>
        </row>
        <row r="14">
          <cell r="A14" t="str">
            <v>NW</v>
          </cell>
          <cell r="E14" t="str">
            <v>S13 2次バックアップストレージ</v>
          </cell>
        </row>
        <row r="15">
          <cell r="A15" t="str">
            <v>SS</v>
          </cell>
          <cell r="E15" t="str">
            <v>S14 物理サーバ管理</v>
          </cell>
        </row>
        <row r="16">
          <cell r="A16" t="str">
            <v>CL</v>
          </cell>
          <cell r="E16" t="str">
            <v>S15 データベース監査ツール</v>
          </cell>
        </row>
        <row r="17">
          <cell r="A17" t="str">
            <v>FC</v>
          </cell>
          <cell r="E17" t="str">
            <v>S16 アクセス制御・監査ツール</v>
          </cell>
        </row>
        <row r="18">
          <cell r="E18" t="str">
            <v>S17 統合ログ管理ツール</v>
          </cell>
        </row>
        <row r="19">
          <cell r="E19" t="str">
            <v>SE サーバ・ストレージエンジ費</v>
          </cell>
        </row>
        <row r="20">
          <cell r="E20" t="str">
            <v>N1 コアスイッチ</v>
          </cell>
        </row>
        <row r="21">
          <cell r="E21" t="str">
            <v>N2 周辺スイッチ</v>
          </cell>
        </row>
        <row r="22">
          <cell r="E22" t="str">
            <v>N3 標準ファイアウォール</v>
          </cell>
        </row>
        <row r="23">
          <cell r="E23" t="str">
            <v>N4 高機能ファイアウォール</v>
          </cell>
        </row>
        <row r="24">
          <cell r="E24" t="str">
            <v>N5 ロードバランサ</v>
          </cell>
        </row>
        <row r="25">
          <cell r="E25" t="str">
            <v>N6 IPS/IDS</v>
          </cell>
        </row>
        <row r="26">
          <cell r="E26" t="str">
            <v>N7 L2VPN</v>
          </cell>
        </row>
        <row r="27">
          <cell r="E27" t="str">
            <v>N8 SSL-VPN</v>
          </cell>
        </row>
        <row r="28">
          <cell r="E28" t="str">
            <v>N9 回線収容ルータ</v>
          </cell>
        </row>
        <row r="29">
          <cell r="E29" t="str">
            <v>N10 パケットキャプチャ</v>
          </cell>
        </row>
        <row r="30">
          <cell r="E30" t="str">
            <v>N11 物理シリアルコンソール</v>
          </cell>
        </row>
        <row r="31">
          <cell r="E31" t="str">
            <v>N12 仮想シリアルコンソール</v>
          </cell>
        </row>
        <row r="32">
          <cell r="E32" t="str">
            <v>N13 トラフィックアナライザ</v>
          </cell>
        </row>
        <row r="33">
          <cell r="E33" t="str">
            <v>NE ネットワークエンジ費</v>
          </cell>
        </row>
        <row r="34">
          <cell r="E34" t="str">
            <v>M1 運用管理ツール</v>
          </cell>
        </row>
        <row r="35">
          <cell r="E35" t="str">
            <v>ME 運用管理エンジ費</v>
          </cell>
        </row>
        <row r="36">
          <cell r="E36" t="str">
            <v>O1 認証コンサル</v>
          </cell>
        </row>
      </sheetData>
      <sheetData sheetId="26"/>
      <sheetData sheetId="27"/>
      <sheetData sheetId="28"/>
      <sheetData sheetId="29"/>
      <sheetData sheetId="30"/>
      <sheetData sheetId="31">
        <row r="2">
          <cell r="B2">
            <v>0.92</v>
          </cell>
        </row>
        <row r="3">
          <cell r="B3">
            <v>0.5</v>
          </cell>
        </row>
      </sheetData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図"/>
      <sheetName val="詳細図"/>
      <sheetName val="業務分類台帳(案)"/>
      <sheetName val="利用例①"/>
      <sheetName val="利用例②"/>
      <sheetName val="利用例③"/>
      <sheetName val="修正案の1つ前"/>
      <sheetName val="分析指標選択肢"/>
      <sheetName val="サービス分類 (最新)"/>
      <sheetName val="チーム作業分担票への適用例"/>
      <sheetName val="チーム作業分担(元の資料)"/>
      <sheetName val="業務棚卸(鈴木真人さん分)"/>
      <sheetName val="業務分類台帳(峯田さん)"/>
      <sheetName val="ヘルプデスク(稲垣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A4">
            <v>100</v>
          </cell>
        </row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104</v>
          </cell>
        </row>
        <row r="9">
          <cell r="A9">
            <v>105</v>
          </cell>
        </row>
        <row r="10">
          <cell r="A10">
            <v>106</v>
          </cell>
        </row>
        <row r="11">
          <cell r="A11">
            <v>107</v>
          </cell>
        </row>
        <row r="12">
          <cell r="A12">
            <v>108</v>
          </cell>
        </row>
        <row r="13">
          <cell r="A13">
            <v>109</v>
          </cell>
        </row>
        <row r="14">
          <cell r="A14">
            <v>110</v>
          </cell>
        </row>
        <row r="15">
          <cell r="A15">
            <v>111</v>
          </cell>
        </row>
        <row r="16">
          <cell r="A16">
            <v>112</v>
          </cell>
        </row>
        <row r="17">
          <cell r="A17">
            <v>113</v>
          </cell>
        </row>
        <row r="18">
          <cell r="A18">
            <v>114</v>
          </cell>
        </row>
        <row r="19">
          <cell r="A19">
            <v>115</v>
          </cell>
        </row>
        <row r="20">
          <cell r="A20">
            <v>116</v>
          </cell>
        </row>
        <row r="21">
          <cell r="A21">
            <v>117</v>
          </cell>
        </row>
        <row r="22">
          <cell r="A22">
            <v>118</v>
          </cell>
        </row>
        <row r="23">
          <cell r="A23">
            <v>119</v>
          </cell>
        </row>
        <row r="24">
          <cell r="A24">
            <v>120</v>
          </cell>
        </row>
        <row r="25">
          <cell r="A25">
            <v>121</v>
          </cell>
        </row>
        <row r="26">
          <cell r="A26">
            <v>122</v>
          </cell>
        </row>
        <row r="27">
          <cell r="A27">
            <v>123</v>
          </cell>
        </row>
        <row r="29">
          <cell r="A29">
            <v>200</v>
          </cell>
        </row>
        <row r="30">
          <cell r="A30">
            <v>201</v>
          </cell>
        </row>
        <row r="32">
          <cell r="A32">
            <v>300</v>
          </cell>
        </row>
        <row r="33">
          <cell r="A33">
            <v>301</v>
          </cell>
        </row>
        <row r="34">
          <cell r="A34">
            <v>302</v>
          </cell>
        </row>
        <row r="35">
          <cell r="A35">
            <v>303</v>
          </cell>
        </row>
        <row r="37">
          <cell r="A37">
            <v>400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406</v>
          </cell>
        </row>
        <row r="44">
          <cell r="A44">
            <v>407</v>
          </cell>
        </row>
        <row r="45">
          <cell r="A45">
            <v>408</v>
          </cell>
        </row>
        <row r="46">
          <cell r="A46">
            <v>409</v>
          </cell>
        </row>
        <row r="47">
          <cell r="A47">
            <v>410</v>
          </cell>
        </row>
        <row r="49">
          <cell r="A49">
            <v>500</v>
          </cell>
        </row>
        <row r="50">
          <cell r="A50">
            <v>501</v>
          </cell>
        </row>
        <row r="51">
          <cell r="A51">
            <v>502</v>
          </cell>
        </row>
        <row r="52">
          <cell r="A52">
            <v>503</v>
          </cell>
        </row>
        <row r="53">
          <cell r="A53">
            <v>504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共通アーキテクチャ"/>
      <sheetName val="PROGRESS"/>
    </sheetNames>
    <definedNames>
      <definedName name="一まとめ"/>
    </defined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分類"/>
      <sheetName val="概要"/>
      <sheetName val="ﾕｰｻﾞ登録"/>
      <sheetName val="権限登録&amp;ﾁｪｯｸ"/>
      <sheetName val="ﾕｰｻﾞ認証"/>
      <sheetName val="集計.閉局"/>
      <sheetName val="取引規制"/>
      <sheetName val="日付"/>
      <sheetName val="ログ出力"/>
      <sheetName val="採番管理"/>
      <sheetName val="外部ｺｰﾄﾞﾁｪｯｸ"/>
      <sheetName val="閉局ﾁｪｯｸ"/>
      <sheetName val="排他制御"/>
      <sheetName val="ｴﾗｰ処理"/>
      <sheetName val="電文ﾌｫｰﾏｯﾄ"/>
      <sheetName val="ｺｰﾄﾞ変換"/>
      <sheetName val="ｺｰﾄﾞ変換図"/>
      <sheetName val="ｴﾗｰﾘｽﾄ出力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1.0コスト（サマリ）"/>
      <sheetName val="abs1.0コスト（明細）"/>
      <sheetName val="【1-8】コスト積上"/>
      <sheetName val="グラフ"/>
      <sheetName val="コスト積上中間表"/>
      <sheetName val="コスト試算（有賀さん）"/>
      <sheetName val="見積サマリ"/>
      <sheetName val="個別機能毎のコスト"/>
      <sheetName val="製品情報"/>
      <sheetName val="【1-8】初期見積(本番)"/>
      <sheetName val="【1-8】初期見積 (検証)"/>
      <sheetName val="サービスコスト集計"/>
      <sheetName val="増設詳細"/>
      <sheetName val="【1-8】初期見積 (比較)"/>
      <sheetName val="【1-8】初期見積 (orig)"/>
      <sheetName val="【1-8】コスト配分(重み)"/>
      <sheetName val="【1-8】コスト配分(金額)"/>
      <sheetName val="【1-8】増設見積A"/>
      <sheetName val="【1-8】増設見積B"/>
      <sheetName val="【1-8】増設見積C"/>
      <sheetName val="【1-8】増設見積D"/>
      <sheetName val="リストマスタ"/>
      <sheetName val="優先度・深さ反映中間表"/>
      <sheetName val="ファシリティ"/>
      <sheetName val="調達方針"/>
      <sheetName val="20111011ステアリング"/>
      <sheetName val="削減計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10G-SFPP-AOC-2001</v>
          </cell>
        </row>
        <row r="3">
          <cell r="B3" t="str">
            <v>10G-SFPP-SR</v>
          </cell>
        </row>
        <row r="4">
          <cell r="B4" t="str">
            <v>10G-SFPP-TWX-0101</v>
          </cell>
        </row>
        <row r="5">
          <cell r="B5" t="str">
            <v>10G-SFPP-TWX-0308</v>
          </cell>
        </row>
        <row r="6">
          <cell r="B6" t="str">
            <v>10G-SFPP-TWX-0501</v>
          </cell>
        </row>
        <row r="7">
          <cell r="B7" t="str">
            <v>10G-SFPP-TWX-0508</v>
          </cell>
        </row>
        <row r="8">
          <cell r="B8" t="str">
            <v>ACCESS-100U-1YR</v>
          </cell>
        </row>
        <row r="9">
          <cell r="B9" t="str">
            <v>ACCESS-LICENSE-SVR</v>
          </cell>
        </row>
        <row r="10">
          <cell r="B10" t="str">
            <v>ASA 5550-BUN-9(5context)</v>
          </cell>
        </row>
        <row r="11">
          <cell r="B11" t="str">
            <v>ASA 5550-BUN-9(デフォルトコンテキスト)</v>
          </cell>
        </row>
        <row r="12">
          <cell r="B12" t="str">
            <v>ASA5500-SC-5=</v>
          </cell>
        </row>
        <row r="13">
          <cell r="B13" t="str">
            <v>avocent virtual serial console 48port</v>
          </cell>
        </row>
        <row r="14">
          <cell r="B14" t="str">
            <v>Brocade Network Advisor</v>
          </cell>
        </row>
        <row r="15">
          <cell r="B15" t="str">
            <v>BR-VDX6720-24FCOE-01</v>
          </cell>
        </row>
        <row r="16">
          <cell r="B16" t="str">
            <v>BR-VDX6720-24-R</v>
          </cell>
        </row>
        <row r="17">
          <cell r="B17" t="str">
            <v>BR-VDX6720-24VCS-01</v>
          </cell>
        </row>
        <row r="18">
          <cell r="B18" t="str">
            <v>BR-VDX6720-40-R</v>
          </cell>
        </row>
        <row r="19">
          <cell r="B19" t="str">
            <v>BR-VDX6720-60FCOE-01</v>
          </cell>
        </row>
        <row r="20">
          <cell r="B20" t="str">
            <v>BR-VDX6720-60-R</v>
          </cell>
        </row>
        <row r="21">
          <cell r="B21" t="str">
            <v>BR-VDX6720-60VCS-01</v>
          </cell>
        </row>
        <row r="22">
          <cell r="B22" t="str">
            <v>BR-VDX6730-24FCOE-01</v>
          </cell>
        </row>
        <row r="23">
          <cell r="B23" t="str">
            <v>BR-VDX6730-24-R</v>
          </cell>
        </row>
        <row r="24">
          <cell r="B24" t="str">
            <v>BR-VDX6730-24VCS-01</v>
          </cell>
        </row>
        <row r="25">
          <cell r="B25" t="str">
            <v>BR-VDX6730-60FCOE-01</v>
          </cell>
        </row>
        <row r="26">
          <cell r="B26" t="str">
            <v>BR-VDX6730-60-R</v>
          </cell>
        </row>
        <row r="27">
          <cell r="B27" t="str">
            <v>BR-VDX6730-60VCS-01</v>
          </cell>
        </row>
        <row r="28">
          <cell r="B28" t="str">
            <v>CA Automation Suite</v>
          </cell>
        </row>
        <row r="29">
          <cell r="B29" t="str">
            <v>CA eHealth Performance Manager</v>
          </cell>
        </row>
        <row r="30">
          <cell r="B30" t="str">
            <v>CA Server Automation Rapid Server Imaging</v>
          </cell>
        </row>
        <row r="31">
          <cell r="B31" t="str">
            <v>CA Service Desk Manager(CMDB) -Full License</v>
          </cell>
        </row>
        <row r="32">
          <cell r="B32" t="str">
            <v>CA Spectrum Infrastructure Manager</v>
          </cell>
        </row>
        <row r="33">
          <cell r="B33" t="str">
            <v>CA System Performance for Infrastructure Managers</v>
          </cell>
        </row>
        <row r="34">
          <cell r="B34" t="str">
            <v>CA Virtual Assurance for Infrastructure Managers</v>
          </cell>
        </row>
        <row r="35">
          <cell r="B35" t="str">
            <v>Cascade Appliance 10G SAK-10GA</v>
          </cell>
        </row>
        <row r="36">
          <cell r="B36" t="str">
            <v>Cascade 用 10GE-SR SFP</v>
          </cell>
        </row>
        <row r="37">
          <cell r="B37" t="str">
            <v>Check Point Security Domain software blade for managing Unlimited Gateways</v>
          </cell>
        </row>
        <row r="38">
          <cell r="B38" t="str">
            <v>Cisco 1812J</v>
          </cell>
        </row>
        <row r="39">
          <cell r="B39" t="str">
            <v xml:space="preserve">CISCO FOUR POST RAIL KIT FOR NAM2220 </v>
          </cell>
        </row>
        <row r="40">
          <cell r="B40" t="str">
            <v>Citrix Cloud Bridge</v>
          </cell>
        </row>
        <row r="41">
          <cell r="B41" t="str">
            <v>CLエンジニアリング：absc</v>
          </cell>
        </row>
        <row r="42">
          <cell r="B42" t="str">
            <v>CLエンジニアリング：API実装</v>
          </cell>
        </row>
        <row r="43">
          <cell r="B43" t="str">
            <v>CLエンジニアリング：BK(p-datL1)</v>
          </cell>
        </row>
        <row r="44">
          <cell r="B44" t="str">
            <v>CLエンジニアリング：BK(p-datL2)</v>
          </cell>
        </row>
        <row r="45">
          <cell r="B45" t="str">
            <v>CLエンジニアリング：BK(p-sys)</v>
          </cell>
        </row>
        <row r="46">
          <cell r="B46" t="str">
            <v>CLエンジニアリング：BK(pv-datS)</v>
          </cell>
        </row>
        <row r="47">
          <cell r="B47" t="str">
            <v>CLエンジニアリング：BK(TAPE)</v>
          </cell>
        </row>
        <row r="48">
          <cell r="B48" t="str">
            <v>CLエンジニアリング：BK(v-datL)</v>
          </cell>
        </row>
        <row r="49">
          <cell r="B49" t="str">
            <v>CLエンジニアリング：BK(v-sys)</v>
          </cell>
        </row>
        <row r="50">
          <cell r="B50" t="str">
            <v>CLエンジニアリング：BM</v>
          </cell>
        </row>
        <row r="51">
          <cell r="B51" t="str">
            <v>CLエンジニアリング：BM(クラスタ)</v>
          </cell>
        </row>
        <row r="52">
          <cell r="B52" t="str">
            <v>CLエンジニアリング：ClouｄBurst</v>
          </cell>
        </row>
        <row r="53">
          <cell r="B53" t="str">
            <v>CLエンジニアリング：DR@Hybrid</v>
          </cell>
        </row>
        <row r="54">
          <cell r="B54" t="str">
            <v>CLエンジニアリング：DR@大阪</v>
          </cell>
        </row>
        <row r="55">
          <cell r="B55" t="str">
            <v>CLエンジニアリング：IDS/IPS</v>
          </cell>
        </row>
        <row r="56">
          <cell r="B56" t="str">
            <v>CLエンジニアリング：Multi Viewフレームワーク</v>
          </cell>
        </row>
        <row r="57">
          <cell r="B57" t="str">
            <v>CLエンジニアリング：NFSVM</v>
          </cell>
        </row>
        <row r="58">
          <cell r="B58" t="str">
            <v>CLエンジニアリング：pRT</v>
          </cell>
        </row>
        <row r="59">
          <cell r="B59" t="str">
            <v>CLエンジニアリング：SDLC Hybrid</v>
          </cell>
        </row>
        <row r="60">
          <cell r="B60" t="str">
            <v>CLエンジニアリング：SDLC論理環境管理</v>
          </cell>
        </row>
        <row r="61">
          <cell r="B61" t="str">
            <v>CLエンジニアリング：SMTP</v>
          </cell>
        </row>
        <row r="62">
          <cell r="B62" t="str">
            <v>CLエンジニアリング：T1DATA</v>
          </cell>
        </row>
        <row r="63">
          <cell r="B63" t="str">
            <v>CLエンジニアリング：T2DATA</v>
          </cell>
        </row>
        <row r="64">
          <cell r="B64" t="str">
            <v>CLエンジニアリング：vFW</v>
          </cell>
        </row>
        <row r="65">
          <cell r="B65" t="str">
            <v>CLエンジニアリング：vLB</v>
          </cell>
        </row>
        <row r="66">
          <cell r="B66" t="str">
            <v>CLエンジニアリング：VM</v>
          </cell>
        </row>
        <row r="67">
          <cell r="B67" t="str">
            <v>CLエンジニアリング：vRT</v>
          </cell>
        </row>
        <row r="68">
          <cell r="B68" t="str">
            <v>CLエンジニアリング：vSSL</v>
          </cell>
        </row>
        <row r="69">
          <cell r="B69" t="str">
            <v>CLエンジニアリング：WSUS</v>
          </cell>
        </row>
        <row r="70">
          <cell r="B70" t="str">
            <v>CLエンジニアリング：YUM</v>
          </cell>
        </row>
        <row r="71">
          <cell r="B71" t="str">
            <v>CLエンジニアリング：インシデント管理</v>
          </cell>
        </row>
        <row r="72">
          <cell r="B72" t="str">
            <v>CLエンジニアリング：ウィルススキャン</v>
          </cell>
        </row>
        <row r="73">
          <cell r="B73" t="str">
            <v>CLエンジニアリング：運用・業務設計</v>
          </cell>
        </row>
        <row r="74">
          <cell r="B74" t="str">
            <v>CLエンジニアリング：外部接続</v>
          </cell>
        </row>
        <row r="75">
          <cell r="B75" t="str">
            <v>CLエンジニアリング：仮想マシン移行</v>
          </cell>
        </row>
        <row r="76">
          <cell r="B76" t="str">
            <v>CLエンジニアリング：監視設定とアラート通知</v>
          </cell>
        </row>
        <row r="77">
          <cell r="B77" t="str">
            <v>CLエンジニアリング：管理サーバ(NCCM)</v>
          </cell>
        </row>
        <row r="78">
          <cell r="B78" t="str">
            <v>CLエンジニアリング：キャパシティ管理</v>
          </cell>
        </row>
        <row r="79">
          <cell r="B79" t="str">
            <v>CLエンジニアリング：クラウド管理者側認証基盤設計・実装</v>
          </cell>
        </row>
        <row r="80">
          <cell r="B80" t="str">
            <v xml:space="preserve">CLエンジニアリング：構成管理(リソース管理者向け)  </v>
          </cell>
        </row>
        <row r="81">
          <cell r="B81" t="str">
            <v>CLエンジニアリング：コンソール接続</v>
          </cell>
        </row>
        <row r="82">
          <cell r="B82" t="str">
            <v>CLエンジニアリング：サービスメニュー定義</v>
          </cell>
        </row>
        <row r="83">
          <cell r="B83" t="str">
            <v>CLエンジニアリング：システムDR</v>
          </cell>
        </row>
        <row r="84">
          <cell r="B84" t="str">
            <v>CLエンジニアリング：スナップショット</v>
          </cell>
        </row>
        <row r="85">
          <cell r="B85" t="str">
            <v>CLエンジニアリング：製品カスタマイズ</v>
          </cell>
        </row>
        <row r="86">
          <cell r="B86" t="str">
            <v>CLエンジニアリング：全体構成管理(クラウド管理者向け)</v>
          </cell>
        </row>
        <row r="87">
          <cell r="B87" t="str">
            <v>CLエンジニアリング：データ移行</v>
          </cell>
        </row>
        <row r="88">
          <cell r="B88" t="str">
            <v>CLエンジニアリング：テンプレート</v>
          </cell>
        </row>
        <row r="89">
          <cell r="B89" t="str">
            <v>CLエンジニアリング：ベーシック運用設計・実装</v>
          </cell>
        </row>
        <row r="90">
          <cell r="B90" t="str">
            <v>CLエンジニアリング：ユーザ管理</v>
          </cell>
        </row>
        <row r="91">
          <cell r="B91" t="str">
            <v>CLエンジニアリング：リソース傾向管理</v>
          </cell>
        </row>
        <row r="92">
          <cell r="B92" t="str">
            <v>CLエンジニアリング：リソースプール化・初期設定</v>
          </cell>
        </row>
        <row r="93">
          <cell r="B93" t="str">
            <v>CLエンジニアリング：リソースプール定義・初期登録</v>
          </cell>
        </row>
        <row r="94">
          <cell r="B94" t="str">
            <v>CLエンジニアリング：利用案内</v>
          </cell>
        </row>
        <row r="95">
          <cell r="B95" t="str">
            <v>CLエンジニアリング：利用申請</v>
          </cell>
        </row>
        <row r="96">
          <cell r="B96" t="str">
            <v>CNA Brocade 1860</v>
          </cell>
        </row>
        <row r="97">
          <cell r="B97" t="str">
            <v>CPSB-GBLP Check Point Global Policy blade</v>
          </cell>
        </row>
        <row r="98">
          <cell r="B98" t="str">
            <v>CPSB-VPN Check Point IPSEC VPN Blade</v>
          </cell>
        </row>
        <row r="99">
          <cell r="B99" t="str">
            <v>CPSB-VPN-HA Check Point IPSEC VPN Blade</v>
          </cell>
        </row>
        <row r="100">
          <cell r="B100" t="str">
            <v>CPSG-VE1601 Check Point Security Gateway Virtual Edition on Virtual System with up to 16 cores</v>
          </cell>
        </row>
        <row r="101">
          <cell r="B101" t="str">
            <v>CPSG-VE1601-HA Secondary Check Point Security Gateway Virtual Edition on Virtual System with up to 16 cores</v>
          </cell>
        </row>
        <row r="102">
          <cell r="B102" t="str">
            <v>CPSM-PU007 Security Management pre-defined system including container with 7 Management blades (NPM, EPM, LOGS, MNTR, EVIN, PRVS, UDIR)</v>
          </cell>
        </row>
        <row r="103">
          <cell r="B103" t="str">
            <v>CSK 10GE NIC</v>
          </cell>
        </row>
        <row r="104">
          <cell r="B104" t="str">
            <v>DataDomain DD670@DR（BASE)</v>
          </cell>
        </row>
        <row r="105">
          <cell r="B105" t="str">
            <v>DataDomain DD670@DR(ES20)</v>
          </cell>
        </row>
        <row r="106">
          <cell r="B106" t="str">
            <v>DataDomain DD670@第5DC（BASE)</v>
          </cell>
        </row>
        <row r="107">
          <cell r="B107" t="str">
            <v>DataDomain DD670@第5DC(ES20)</v>
          </cell>
        </row>
        <row r="108">
          <cell r="B108" t="str">
            <v>Dell AIM v3 Activation Key</v>
          </cell>
        </row>
        <row r="109">
          <cell r="B109" t="str">
            <v>Dell Basic PDU, Half Height, 30A/200-208V</v>
          </cell>
        </row>
        <row r="110">
          <cell r="B110" t="str">
            <v>Dell Twin AX SFP+ Cable (DACケーブル)  7m</v>
          </cell>
        </row>
        <row r="111">
          <cell r="B111" t="str">
            <v>EX 4200/4500 Virtual Chassis Port cable 1M length(EX-CBL-VCP-1M)</v>
          </cell>
        </row>
        <row r="112">
          <cell r="B112" t="str">
            <v>EX2200-24T-4G</v>
          </cell>
        </row>
        <row r="113">
          <cell r="B113" t="str">
            <v>EX2200-48T-4G(オプション無し)</v>
          </cell>
        </row>
        <row r="114">
          <cell r="B114" t="str">
            <v>EX3200-48T(オプション無し)</v>
          </cell>
        </row>
        <row r="115">
          <cell r="B115" t="str">
            <v>EX3200-48T/uplink 10Gx2</v>
          </cell>
        </row>
        <row r="116">
          <cell r="B116" t="str">
            <v>EX4200-48T(10GEuplinkx2)</v>
          </cell>
        </row>
        <row r="117">
          <cell r="B117" t="str">
            <v>EX4200-48T(オプション無し)</v>
          </cell>
        </row>
        <row r="118">
          <cell r="B118" t="str">
            <v>EX4500-40F-VC1-BF /VC1-FB</v>
          </cell>
        </row>
        <row r="119">
          <cell r="B119" t="str">
            <v>EX-SFP-10GE-SR</v>
          </cell>
        </row>
        <row r="120">
          <cell r="B120" t="str">
            <v>EX-UM-2X4SFP EX3200　2 ポート10G(SFP+)/4 ポート1G(SFP) 拡張モジュール</v>
          </cell>
        </row>
        <row r="121">
          <cell r="B121" t="str">
            <v>FAS3210 (HDD) Tier2</v>
          </cell>
        </row>
        <row r="122">
          <cell r="B122" t="str">
            <v>FAS3210 (初期投資分) Tier2</v>
          </cell>
        </row>
        <row r="123">
          <cell r="B123" t="str">
            <v>FAS3210：検証</v>
          </cell>
        </row>
        <row r="124">
          <cell r="B124" t="str">
            <v>FAS3240 (HDD) Tier2</v>
          </cell>
        </row>
        <row r="125">
          <cell r="B125" t="str">
            <v>FAS3240 (初期投資分) Tier2</v>
          </cell>
        </row>
        <row r="126">
          <cell r="B126" t="str">
            <v>FCOE S/W LICENSE- 16 8G FC ports, 16 FC optics FOR VDX6730-60, VDX6730-40</v>
          </cell>
        </row>
        <row r="127">
          <cell r="B127" t="str">
            <v>FCケーブル(OM3 LC-LC 10m)</v>
          </cell>
        </row>
        <row r="128">
          <cell r="B128" t="str">
            <v>FCスイッチ</v>
          </cell>
        </row>
        <row r="129">
          <cell r="B129" t="str">
            <v>IBM Proventia G5008C v2 オンサイト保守+パートナー年間</v>
          </cell>
        </row>
        <row r="130">
          <cell r="B130" t="str">
            <v>IBM Proventia G5008C v2(オンサイト保守付き)</v>
          </cell>
        </row>
        <row r="131">
          <cell r="B131" t="str">
            <v>IBM 運用監視サービス</v>
          </cell>
        </row>
        <row r="132">
          <cell r="B132" t="str">
            <v>ISMS/PCI-DSSコンサル</v>
          </cell>
        </row>
        <row r="133">
          <cell r="B133" t="str">
            <v>LAC 運用監視サービス</v>
          </cell>
        </row>
        <row r="134">
          <cell r="B134" t="str">
            <v>LCS-SFPP-SR</v>
          </cell>
        </row>
        <row r="135">
          <cell r="B135" t="str">
            <v>LogStorage(LogGateグループ拡張)</v>
          </cell>
        </row>
        <row r="136">
          <cell r="B136" t="str">
            <v>LogStorage(PISO/SecureCube連携パック込み)</v>
          </cell>
        </row>
        <row r="137">
          <cell r="B137" t="str">
            <v>M-2950</v>
          </cell>
        </row>
        <row r="138">
          <cell r="B138" t="str">
            <v>MAG2600</v>
          </cell>
        </row>
        <row r="139">
          <cell r="B139" t="str">
            <v>NAM2200(16GB Mem, 6x146G HDD)</v>
          </cell>
        </row>
        <row r="140">
          <cell r="B140" t="str">
            <v>NAM2220 Chasis</v>
          </cell>
        </row>
        <row r="141">
          <cell r="B141" t="str">
            <v xml:space="preserve">NAM2220-DIMM-16GB </v>
          </cell>
        </row>
        <row r="142">
          <cell r="B142" t="str">
            <v>NAM2220-HDD-6X146G</v>
          </cell>
        </row>
        <row r="143">
          <cell r="B143" t="str">
            <v xml:space="preserve">NAM-APPL-SW-5.0 </v>
          </cell>
        </row>
        <row r="144">
          <cell r="B144" t="str">
            <v>NBU 7 Ent Client Tier2</v>
          </cell>
        </row>
        <row r="145">
          <cell r="B145" t="str">
            <v>NBU 7 Ent Disk</v>
          </cell>
        </row>
        <row r="146">
          <cell r="B146" t="str">
            <v>NBU 7 Ent Server Tier2</v>
          </cell>
        </row>
        <row r="147">
          <cell r="B147" t="str">
            <v>NBU 7 Std Client</v>
          </cell>
        </row>
        <row r="148">
          <cell r="B148" t="str">
            <v>NWエンジニアリング(1/2CU)</v>
          </cell>
        </row>
        <row r="149">
          <cell r="B149" t="str">
            <v>NWエンジニアリング(1/4CU)</v>
          </cell>
        </row>
        <row r="150">
          <cell r="B150" t="str">
            <v>NWエンジニアリング(1/8CU)</v>
          </cell>
        </row>
        <row r="151">
          <cell r="B151" t="str">
            <v>NWエンジニアリング(1CU)</v>
          </cell>
        </row>
        <row r="152">
          <cell r="B152" t="str">
            <v>NWエンジニアリング(DNS)</v>
          </cell>
        </row>
        <row r="153">
          <cell r="B153" t="str">
            <v>NWエンジニアリング(LDAP)</v>
          </cell>
        </row>
        <row r="154">
          <cell r="B154" t="str">
            <v>NWエンジニアリング(NTP)</v>
          </cell>
        </row>
        <row r="155">
          <cell r="B155" t="str">
            <v>NWエンジニアリング(SMTP)</v>
          </cell>
        </row>
        <row r="156">
          <cell r="B156" t="str">
            <v>NWエンジニアリング(syslog)</v>
          </cell>
        </row>
        <row r="157">
          <cell r="B157" t="str">
            <v>NWエンジニアリング(検証環境)</v>
          </cell>
        </row>
        <row r="158">
          <cell r="B158" t="str">
            <v>NWエンジニアリング(設計)</v>
          </cell>
        </row>
        <row r="159">
          <cell r="B159" t="str">
            <v>NWエンジニアリング(全体)</v>
          </cell>
        </row>
        <row r="160">
          <cell r="B160" t="str">
            <v>NWエンジニアリング(連携/DR@hybrid)</v>
          </cell>
        </row>
        <row r="161">
          <cell r="B161" t="str">
            <v>NWエンジニアリング(連携/DR@大阪/AWS)</v>
          </cell>
        </row>
        <row r="162">
          <cell r="B162" t="str">
            <v>NWエンジニアリング(連携/SDLC@hybrid)</v>
          </cell>
        </row>
        <row r="163">
          <cell r="B163" t="str">
            <v>NWエンジニアリング(連携/仮想プライベートクラウド)</v>
          </cell>
        </row>
        <row r="164">
          <cell r="B164" t="str">
            <v>NWエンジニアリング：管理サーバ(NCCM)</v>
          </cell>
        </row>
        <row r="165">
          <cell r="B165" t="str">
            <v>PISO ISM</v>
          </cell>
        </row>
        <row r="166">
          <cell r="B166" t="str">
            <v>PISO Target(3～8)</v>
          </cell>
        </row>
        <row r="167">
          <cell r="B167" t="str">
            <v>PISO Target(9以上)</v>
          </cell>
        </row>
        <row r="168">
          <cell r="B168" t="str">
            <v xml:space="preserve">PowerEdge 2160AS ｱﾅﾛｸﾞ KVM ｽｲｯﾁ(1Uﾌﾞﾗﾝｸﾊﾟﾈﾙなし) </v>
          </cell>
        </row>
        <row r="169">
          <cell r="B169" t="str">
            <v>PowerPath(1サーバ2ソケット分)仮想環境用</v>
          </cell>
        </row>
        <row r="170">
          <cell r="B170" t="str">
            <v>PowerPath(1サーバ2ソケット分)物理環境用</v>
          </cell>
        </row>
        <row r="171">
          <cell r="B171" t="str">
            <v>Powerpath：　本番初期　T-2 Backup</v>
          </cell>
        </row>
        <row r="172">
          <cell r="B172" t="str">
            <v>PowerPath：検証　T-1</v>
          </cell>
        </row>
        <row r="173">
          <cell r="B173" t="str">
            <v>PowerPath：検証　T-2 Online　用</v>
          </cell>
        </row>
        <row r="174">
          <cell r="B174" t="str">
            <v>PowerPath：本番　T-2 Online　用</v>
          </cell>
        </row>
        <row r="175">
          <cell r="B175" t="str">
            <v>PowerPath：本番初期　T-1</v>
          </cell>
        </row>
        <row r="176">
          <cell r="B176" t="str">
            <v>PowerVault™ ML6010CM Rack Mount Library with 2x LTO5 FC Tape Drive 5U</v>
          </cell>
        </row>
        <row r="177">
          <cell r="B177" t="str">
            <v>R610 ラックマウント作業</v>
          </cell>
        </row>
        <row r="178">
          <cell r="B178" t="str">
            <v>R610(Type-A)</v>
          </cell>
        </row>
        <row r="179">
          <cell r="B179" t="str">
            <v>R610(Type-B)</v>
          </cell>
        </row>
        <row r="180">
          <cell r="B180" t="str">
            <v xml:space="preserve">Red Hat Enterprise Linux Server; Premium </v>
          </cell>
        </row>
        <row r="181">
          <cell r="B181" t="str">
            <v>Red Hat Network Satellite Starter Pack</v>
          </cell>
        </row>
        <row r="182">
          <cell r="B182" t="str">
            <v>RHEL (1-2Socket) Standard 1年新規</v>
          </cell>
        </row>
        <row r="183">
          <cell r="B183" t="str">
            <v>RTX1200</v>
          </cell>
        </row>
        <row r="184">
          <cell r="B184" t="str">
            <v>RTX1200</v>
          </cell>
        </row>
        <row r="185">
          <cell r="B185" t="str">
            <v>SecureCube(Winオプション込み)検証</v>
          </cell>
        </row>
        <row r="186">
          <cell r="B186" t="str">
            <v>SecureCube(Winオプション込み)本番</v>
          </cell>
        </row>
        <row r="187">
          <cell r="B187" t="str">
            <v>sFlow Collector</v>
          </cell>
        </row>
        <row r="188">
          <cell r="B188" t="str">
            <v>SII SmartCS NS-2240-32(コンソールサーバ)</v>
          </cell>
        </row>
        <row r="189">
          <cell r="B189" t="str">
            <v>Smart Management (1台)</v>
          </cell>
        </row>
        <row r="190">
          <cell r="B190" t="str">
            <v>Smart Management (無制限)</v>
          </cell>
        </row>
        <row r="191">
          <cell r="B191" t="str">
            <v>SonicWALLSRA 10user license(max 50 user)</v>
          </cell>
        </row>
        <row r="192">
          <cell r="B192" t="str">
            <v>SonicWallSRA VA(1VA)</v>
          </cell>
        </row>
        <row r="193">
          <cell r="B193" t="str">
            <v>SonicWallSRA VA(1VA/10user)</v>
          </cell>
        </row>
        <row r="194">
          <cell r="B194" t="str">
            <v>SonicWallSRA VA(1VA/20user)</v>
          </cell>
        </row>
        <row r="195">
          <cell r="B195" t="str">
            <v>SQL Server CPU Lic</v>
          </cell>
        </row>
        <row r="196">
          <cell r="B196" t="str">
            <v>SRX100-B</v>
          </cell>
        </row>
        <row r="197">
          <cell r="B197" t="str">
            <v>SSエンジニアリング(1/2CU)abs2.0必須</v>
          </cell>
        </row>
        <row r="198">
          <cell r="B198" t="str">
            <v>SSエンジニアリング(1/2CU)リソース/WSUS, YUM, SMTP</v>
          </cell>
        </row>
        <row r="199">
          <cell r="B199" t="str">
            <v>SSエンジニアリング(1/2CU)リソース/テープドライブ</v>
          </cell>
        </row>
        <row r="200">
          <cell r="B200" t="str">
            <v>SSエンジニアリング(1/2CU)連携/DR@hybrid</v>
          </cell>
        </row>
        <row r="201">
          <cell r="B201" t="str">
            <v>SSエンジニアリング(1/2CU)連携/DR@大阪/AWS</v>
          </cell>
        </row>
        <row r="202">
          <cell r="B202" t="str">
            <v>SSエンジニアリング(1/2CU)連携/SDLC@hybrid</v>
          </cell>
        </row>
        <row r="203">
          <cell r="B203" t="str">
            <v>SSエンジニアリング(1/2CU)連携/システムDR</v>
          </cell>
        </row>
        <row r="204">
          <cell r="B204" t="str">
            <v>SSエンジニアリング(1/4CU)abs2.0必須</v>
          </cell>
        </row>
        <row r="205">
          <cell r="B205" t="str">
            <v>SSエンジニアリング(1/4CU)リソース/WSUS, YUM, SMTP</v>
          </cell>
        </row>
        <row r="206">
          <cell r="B206" t="str">
            <v>SSエンジニアリング(1/4CU)リソース/テープドライブ</v>
          </cell>
        </row>
        <row r="207">
          <cell r="B207" t="str">
            <v>SSエンジニアリング(1/4CU)連携/DR@hybrid</v>
          </cell>
        </row>
        <row r="208">
          <cell r="B208" t="str">
            <v>SSエンジニアリング(1/4CU)連携/DR@大阪/AWS</v>
          </cell>
        </row>
        <row r="209">
          <cell r="B209" t="str">
            <v>SSエンジニアリング(1/4CU)連携/SDLC@hybrid</v>
          </cell>
        </row>
        <row r="210">
          <cell r="B210" t="str">
            <v>SSエンジニアリング(1/4CU)連携/システムDR</v>
          </cell>
        </row>
        <row r="211">
          <cell r="B211" t="str">
            <v>SSエンジニアリング(1/8CU)abs2.0必須</v>
          </cell>
        </row>
        <row r="212">
          <cell r="B212" t="str">
            <v>SSエンジニアリング(1/8CU)リソース/WSUS, YUM, SMTP</v>
          </cell>
        </row>
        <row r="213">
          <cell r="B213" t="str">
            <v>SSエンジニアリング(1/8CU)リソース/テープドライブ</v>
          </cell>
        </row>
        <row r="214">
          <cell r="B214" t="str">
            <v>SSエンジニアリング(1/8CU)連携/DR@hybrid</v>
          </cell>
        </row>
        <row r="215">
          <cell r="B215" t="str">
            <v>SSエンジニアリング(1/8CU)連携/DR@大阪/AWS</v>
          </cell>
        </row>
        <row r="216">
          <cell r="B216" t="str">
            <v>SSエンジニアリング(1/8CU)連携/SDLC@hybrid</v>
          </cell>
        </row>
        <row r="217">
          <cell r="B217" t="str">
            <v>SSエンジニアリング(1/8CU)連携/システムDR</v>
          </cell>
        </row>
        <row r="218">
          <cell r="B218" t="str">
            <v>SSエンジニアリング(1CU)abs2.0必須</v>
          </cell>
        </row>
        <row r="219">
          <cell r="B219" t="str">
            <v>SSエンジニアリング(1CU)リソース/WSUS, YUM, SMTP</v>
          </cell>
        </row>
        <row r="220">
          <cell r="B220" t="str">
            <v>SSエンジニアリング(1CU)リソース/テープドライブ</v>
          </cell>
        </row>
        <row r="221">
          <cell r="B221" t="str">
            <v>SSエンジニアリング(1CU)連携/DR@hybrid</v>
          </cell>
        </row>
        <row r="222">
          <cell r="B222" t="str">
            <v>SSエンジニアリング(1CU)連携/DR@大阪/AWS</v>
          </cell>
        </row>
        <row r="223">
          <cell r="B223" t="str">
            <v>SSエンジニアリング(1CU)連携/SDLC@hybrid</v>
          </cell>
        </row>
        <row r="224">
          <cell r="B224" t="str">
            <v>SSエンジニアリング(1CU)連携/システムDR</v>
          </cell>
        </row>
        <row r="225">
          <cell r="B225" t="str">
            <v>SSエンジニアリング(abs2.0全体)abs2.0必須</v>
          </cell>
        </row>
        <row r="226">
          <cell r="B226" t="str">
            <v>SSエンジニアリング(abs2.0全体)リソース/WSUS, YUM, SMTP</v>
          </cell>
        </row>
        <row r="227">
          <cell r="B227" t="str">
            <v>SSエンジニアリング(abs2.0全体)リソース/テープドライブ</v>
          </cell>
        </row>
        <row r="228">
          <cell r="B228" t="str">
            <v>SSエンジニアリング(abs2.0全体)連携/DR@hybrid</v>
          </cell>
        </row>
        <row r="229">
          <cell r="B229" t="str">
            <v>SSエンジニアリング(abs2.0全体)連携/DR@大阪/AWS</v>
          </cell>
        </row>
        <row r="230">
          <cell r="B230" t="str">
            <v>SSエンジニアリング(abs2.0全体)連携/SDLC@hybrid</v>
          </cell>
        </row>
        <row r="231">
          <cell r="B231" t="str">
            <v>SSエンジニアリング(abs2.0全体)連携/システムDR</v>
          </cell>
        </row>
        <row r="232">
          <cell r="B232" t="str">
            <v>SSエンジニアリング(検証)abs2.0必須</v>
          </cell>
        </row>
        <row r="233">
          <cell r="B233" t="str">
            <v>SSエンジニアリング(検証)リソース/WSUS, YUM, SMTP</v>
          </cell>
        </row>
        <row r="234">
          <cell r="B234" t="str">
            <v>SSエンジニアリング(検証)リソース/テープドライブ</v>
          </cell>
        </row>
        <row r="235">
          <cell r="B235" t="str">
            <v>SSエンジニアリング(検証)連携/DR@hybrid</v>
          </cell>
        </row>
        <row r="236">
          <cell r="B236" t="str">
            <v>SSエンジニアリング(検証)連携/DR@大阪/AWS</v>
          </cell>
        </row>
        <row r="237">
          <cell r="B237" t="str">
            <v>SSエンジニアリング(検証)連携/SDLC@hybrid</v>
          </cell>
        </row>
        <row r="238">
          <cell r="B238" t="str">
            <v>SSエンジニアリング(設計)abs2.0必須</v>
          </cell>
        </row>
        <row r="239">
          <cell r="B239" t="str">
            <v>SSエンジニアリング(設計)リソース/WSUS, YUM, SMTP</v>
          </cell>
        </row>
        <row r="240">
          <cell r="B240" t="str">
            <v>SSエンジニアリング(設計)リソース/テープドライブ</v>
          </cell>
        </row>
        <row r="241">
          <cell r="B241" t="str">
            <v>SSエンジニアリング(設計)連携/DR@hybrid</v>
          </cell>
        </row>
        <row r="242">
          <cell r="B242" t="str">
            <v>SSエンジニアリング(設計)連携/DR@大阪/AWS</v>
          </cell>
        </row>
        <row r="243">
          <cell r="B243" t="str">
            <v>SSエンジニアリング(設計)連携/SDLC@hybrid</v>
          </cell>
        </row>
        <row r="244">
          <cell r="B244" t="str">
            <v>SSエンジニアリング(設計)連携/システムDR</v>
          </cell>
        </row>
        <row r="245">
          <cell r="B245" t="str">
            <v>Swiftwing Sirius LCS(オプション無し)</v>
          </cell>
        </row>
        <row r="246">
          <cell r="B246" t="str">
            <v>Swiftwing Sirius LCS+SFPP</v>
          </cell>
        </row>
        <row r="247">
          <cell r="B247" t="str">
            <v>USBメモリ (HVインストール用)</v>
          </cell>
        </row>
        <row r="248">
          <cell r="B248" t="str">
            <v>vCenter HeartBeat</v>
          </cell>
        </row>
        <row r="249">
          <cell r="B249" t="str">
            <v>vCenter Server Std</v>
          </cell>
        </row>
        <row r="250">
          <cell r="B250" t="str">
            <v>VCS S/W LICENSE FOR VDX6730-60, VDX6730-40</v>
          </cell>
        </row>
        <row r="251">
          <cell r="B251" t="str">
            <v>VDX 6730, 40P SFP+, AC, NON-PORT SIDE EXHAUST AF</v>
          </cell>
        </row>
        <row r="252">
          <cell r="B252" t="str">
            <v>VDX CU 1GT</v>
          </cell>
        </row>
        <row r="253">
          <cell r="B253" t="str">
            <v>VDX FC 8G SFP</v>
          </cell>
        </row>
        <row r="254">
          <cell r="B254" t="str">
            <v>VDX60-SVL-PSDPA-1</v>
          </cell>
        </row>
        <row r="255">
          <cell r="B255" t="str">
            <v>VDX6720-24(FCoE+VCS)</v>
          </cell>
        </row>
        <row r="256">
          <cell r="B256" t="str">
            <v>VDX6720-40(FCoE+VCS)</v>
          </cell>
        </row>
        <row r="257">
          <cell r="B257" t="str">
            <v>VDX6720-60(FCoE+VCS)</v>
          </cell>
        </row>
        <row r="258">
          <cell r="B258" t="str">
            <v>VDX6730-24(FCoE+VCS)</v>
          </cell>
        </row>
        <row r="259">
          <cell r="B259" t="str">
            <v>VDX6730-40(FCoE+VCS)</v>
          </cell>
        </row>
        <row r="260">
          <cell r="B260" t="str">
            <v>VDX6730-60(FCoE+VCS)</v>
          </cell>
        </row>
        <row r="261">
          <cell r="B261" t="str">
            <v>Virtual Whitewater 2TB License</v>
          </cell>
        </row>
        <row r="262">
          <cell r="B262" t="str">
            <v>VMAX （コントローラ）</v>
          </cell>
        </row>
        <row r="263">
          <cell r="B263" t="str">
            <v>VMAX （その他：管理サーバ用）</v>
          </cell>
        </row>
        <row r="264">
          <cell r="B264" t="str">
            <v>VMAX （その他：ユーザ提供用）</v>
          </cell>
        </row>
        <row r="265">
          <cell r="B265" t="str">
            <v>VMAX　HW：本番初期</v>
          </cell>
        </row>
        <row r="266">
          <cell r="B266" t="str">
            <v>VMAX SE　HW：検証</v>
          </cell>
        </row>
        <row r="267">
          <cell r="B267" t="str">
            <v>VMAX SE　SW：検証</v>
          </cell>
        </row>
        <row r="268">
          <cell r="B268" t="str">
            <v>VMAX　SW：本番初期</v>
          </cell>
        </row>
        <row r="269">
          <cell r="B269" t="str">
            <v>VMAXe （コントローラ）</v>
          </cell>
        </row>
        <row r="270">
          <cell r="B270" t="str">
            <v>VMAXe （その他：管理サーバ用）</v>
          </cell>
        </row>
        <row r="271">
          <cell r="B271" t="str">
            <v>VMAXe （その他：ユーザ提供用）</v>
          </cell>
        </row>
        <row r="272">
          <cell r="B272" t="str">
            <v>VMAXe：検証</v>
          </cell>
        </row>
        <row r="273">
          <cell r="B273" t="str">
            <v>VNX5300 （DPE 他、初期投資分）Backup</v>
          </cell>
        </row>
        <row r="274">
          <cell r="B274" t="str">
            <v>VNX5300 （DPE 他、初期投資分）Tier2</v>
          </cell>
        </row>
        <row r="275">
          <cell r="B275" t="str">
            <v>VNX5300 （DPE 他、初期投資分）Tier2-BK</v>
          </cell>
        </row>
        <row r="276">
          <cell r="B276" t="str">
            <v>VNX5300 （DPE 他、初期投資分）Tier2-OL</v>
          </cell>
        </row>
        <row r="277">
          <cell r="B277" t="str">
            <v>VNX5300 （HDD、DAE）Backup</v>
          </cell>
        </row>
        <row r="278">
          <cell r="B278" t="str">
            <v>VNX5300 （HDD、DAE）DR</v>
          </cell>
        </row>
        <row r="279">
          <cell r="B279" t="str">
            <v>VNX5300 （HDD、DAE）Tier2</v>
          </cell>
        </row>
        <row r="280">
          <cell r="B280" t="str">
            <v>VNX5300 （HDD、DAE）Tier2-BK</v>
          </cell>
        </row>
        <row r="281">
          <cell r="B281" t="str">
            <v>VNX5300 （HDD、DAE）Tier2-OL</v>
          </cell>
        </row>
        <row r="282">
          <cell r="B282" t="str">
            <v>VNX5300 HW　：　本番初期　T-2 Backup</v>
          </cell>
        </row>
        <row r="283">
          <cell r="B283" t="str">
            <v>VNX5300　HW：検証</v>
          </cell>
        </row>
        <row r="284">
          <cell r="B284" t="str">
            <v>VNX5300　HW：本番初期</v>
          </cell>
        </row>
        <row r="285">
          <cell r="B285" t="str">
            <v>VNX5300 SW　：　本番初期　T-2 Backup</v>
          </cell>
        </row>
        <row r="286">
          <cell r="B286" t="str">
            <v>VNX5300　SW：検証</v>
          </cell>
        </row>
        <row r="287">
          <cell r="B287" t="str">
            <v>VNX5300　SW：本番初期</v>
          </cell>
        </row>
        <row r="288">
          <cell r="B288" t="str">
            <v>VPX 1000Mbps Standard Edition(買切)</v>
          </cell>
        </row>
        <row r="289">
          <cell r="B289" t="str">
            <v>VPX 10Mbps Standard Edition(買切)</v>
          </cell>
        </row>
        <row r="290">
          <cell r="B290" t="str">
            <v>VPX 200Mbps Standard Edition(買切)</v>
          </cell>
        </row>
        <row r="291">
          <cell r="B291" t="str">
            <v>VPX インシデントサポート</v>
          </cell>
        </row>
        <row r="292">
          <cell r="B292" t="str">
            <v>vSphere 4.1 Ent Plus</v>
          </cell>
        </row>
        <row r="293">
          <cell r="B293" t="str">
            <v>vSphere 5 ELA （本番・検証一括）</v>
          </cell>
        </row>
        <row r="294">
          <cell r="B294" t="str">
            <v>vSphere5 SRM：システムDR</v>
          </cell>
        </row>
        <row r="295">
          <cell r="B295" t="str">
            <v>Vyatta Software Basic Subscription, Virtual Machine 5Year(Volume Licence 20110729)@100yen/USD</v>
          </cell>
        </row>
        <row r="296">
          <cell r="B296" t="str">
            <v>Vyatta 無制限ライセンス</v>
          </cell>
        </row>
        <row r="297">
          <cell r="B297" t="str">
            <v>Windows 2008 R2 SP1 DataCenter　（CPUライセンス）</v>
          </cell>
        </row>
        <row r="298">
          <cell r="B298" t="str">
            <v>Windows 2008 R2 SP1 Enterprise　（サーバライセンス）</v>
          </cell>
        </row>
        <row r="299">
          <cell r="B299" t="str">
            <v>Windows 2008 R2 Std　（サーバライセンス）</v>
          </cell>
        </row>
        <row r="300">
          <cell r="B300" t="str">
            <v>XBR-000190</v>
          </cell>
        </row>
        <row r="301">
          <cell r="B301" t="str">
            <v>XBR-DCX-0131</v>
          </cell>
        </row>
        <row r="302">
          <cell r="B302" t="str">
            <v>XBR-R000162</v>
          </cell>
        </row>
        <row r="303">
          <cell r="B303" t="str">
            <v>XFP-10GBASE-SR</v>
          </cell>
        </row>
        <row r="304">
          <cell r="B304" t="str">
            <v>zabbix 親</v>
          </cell>
        </row>
        <row r="305">
          <cell r="B305" t="str">
            <v>zabbix 子</v>
          </cell>
        </row>
        <row r="306">
          <cell r="B306" t="str">
            <v>Zeus 1000Mbps (買切)</v>
          </cell>
        </row>
        <row r="307">
          <cell r="B307" t="str">
            <v>Zeus 10Mbps (買切)</v>
          </cell>
        </row>
        <row r="308">
          <cell r="B308" t="str">
            <v>Zeus 200Mbps (買切)</v>
          </cell>
        </row>
        <row r="309">
          <cell r="B309" t="str">
            <v>一次構築環境費用</v>
          </cell>
        </row>
        <row r="310">
          <cell r="B310" t="str">
            <v>ウイルススキャンソフト(DeepSecurity)</v>
          </cell>
        </row>
        <row r="311">
          <cell r="B311" t="str">
            <v>ウイルススキャンソフト(Server Protect for Windows/Linux)</v>
          </cell>
        </row>
        <row r="312">
          <cell r="B312" t="str">
            <v>検証環境)CA Service Desk Manager(CMDB) - Full License</v>
          </cell>
        </row>
        <row r="313">
          <cell r="B313" t="str">
            <v>サーバ作業費（検証）</v>
          </cell>
        </row>
        <row r="314">
          <cell r="B314" t="str">
            <v>サーバ作業費（本番初期）</v>
          </cell>
        </row>
        <row r="315">
          <cell r="B315" t="str">
            <v>製品名</v>
          </cell>
        </row>
        <row r="316">
          <cell r="B316" t="str">
            <v>検証環境)CA Automation Suite</v>
          </cell>
        </row>
        <row r="317">
          <cell r="B317" t="str">
            <v>検証環境)CA eHealth Performance Manager</v>
          </cell>
        </row>
        <row r="318">
          <cell r="B318" t="str">
            <v>検証環境)CA Server Automation Rapid Server Imaging</v>
          </cell>
        </row>
        <row r="319">
          <cell r="B319" t="str">
            <v>検証環境)CA Spectrum Infrastructure Manager</v>
          </cell>
        </row>
        <row r="320">
          <cell r="B320" t="str">
            <v>検証環境)CA System Performance for Infrastructure Managers</v>
          </cell>
        </row>
        <row r="321">
          <cell r="B321" t="str">
            <v>検証環境)CA Virtual Assurance for Infrastructure Managers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CMP"/>
      <sheetName val="HULFT"/>
      <sheetName val="TSM"/>
      <sheetName val="TWS"/>
      <sheetName val="NTジョブスケジューラ"/>
      <sheetName val="LOG"/>
      <sheetName val="認証SVCDB"/>
      <sheetName val="進捗CXXX"/>
    </sheetNames>
    <definedNames>
      <definedName name="日別計画シｰトをクリアする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図"/>
      <sheetName val="詳細図"/>
      <sheetName val="業務分類台帳(案)"/>
      <sheetName val="利用例①"/>
      <sheetName val="利用例②"/>
      <sheetName val="利用例③"/>
      <sheetName val="修正案の1つ前"/>
      <sheetName val="分析指標選択肢"/>
      <sheetName val="サービス分類 (最新)"/>
      <sheetName val="チーム作業分担票への適用例"/>
      <sheetName val="チーム作業分担(元の資料)"/>
      <sheetName val="業務棚卸(鈴木真人さん分)"/>
      <sheetName val="業務分類台帳(峯田さん)"/>
      <sheetName val="ヘルプデスク(稲垣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A4">
            <v>100</v>
          </cell>
        </row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104</v>
          </cell>
        </row>
        <row r="9">
          <cell r="A9">
            <v>105</v>
          </cell>
        </row>
        <row r="10">
          <cell r="A10">
            <v>106</v>
          </cell>
        </row>
        <row r="11">
          <cell r="A11">
            <v>107</v>
          </cell>
        </row>
        <row r="12">
          <cell r="A12">
            <v>108</v>
          </cell>
        </row>
        <row r="13">
          <cell r="A13">
            <v>109</v>
          </cell>
        </row>
        <row r="14">
          <cell r="A14">
            <v>110</v>
          </cell>
        </row>
        <row r="15">
          <cell r="A15">
            <v>111</v>
          </cell>
        </row>
        <row r="16">
          <cell r="A16">
            <v>112</v>
          </cell>
        </row>
        <row r="17">
          <cell r="A17">
            <v>113</v>
          </cell>
        </row>
        <row r="18">
          <cell r="A18">
            <v>114</v>
          </cell>
        </row>
        <row r="19">
          <cell r="A19">
            <v>115</v>
          </cell>
        </row>
        <row r="20">
          <cell r="A20">
            <v>116</v>
          </cell>
        </row>
        <row r="21">
          <cell r="A21">
            <v>117</v>
          </cell>
        </row>
        <row r="22">
          <cell r="A22">
            <v>118</v>
          </cell>
        </row>
        <row r="23">
          <cell r="A23">
            <v>119</v>
          </cell>
        </row>
        <row r="24">
          <cell r="A24">
            <v>120</v>
          </cell>
        </row>
        <row r="25">
          <cell r="A25">
            <v>121</v>
          </cell>
        </row>
        <row r="26">
          <cell r="A26">
            <v>122</v>
          </cell>
        </row>
        <row r="27">
          <cell r="A27">
            <v>123</v>
          </cell>
        </row>
        <row r="29">
          <cell r="A29">
            <v>200</v>
          </cell>
        </row>
        <row r="30">
          <cell r="A30">
            <v>201</v>
          </cell>
        </row>
        <row r="32">
          <cell r="A32">
            <v>300</v>
          </cell>
        </row>
        <row r="33">
          <cell r="A33">
            <v>301</v>
          </cell>
        </row>
        <row r="34">
          <cell r="A34">
            <v>302</v>
          </cell>
        </row>
        <row r="35">
          <cell r="A35">
            <v>303</v>
          </cell>
        </row>
        <row r="37">
          <cell r="A37">
            <v>400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406</v>
          </cell>
        </row>
        <row r="44">
          <cell r="A44">
            <v>407</v>
          </cell>
        </row>
        <row r="45">
          <cell r="A45">
            <v>408</v>
          </cell>
        </row>
        <row r="46">
          <cell r="A46">
            <v>409</v>
          </cell>
        </row>
        <row r="47">
          <cell r="A47">
            <v>410</v>
          </cell>
        </row>
        <row r="49">
          <cell r="A49">
            <v>500</v>
          </cell>
        </row>
        <row r="50">
          <cell r="A50">
            <v>501</v>
          </cell>
        </row>
        <row r="51">
          <cell r="A51">
            <v>502</v>
          </cell>
        </row>
        <row r="52">
          <cell r="A52">
            <v>503</v>
          </cell>
        </row>
        <row r="53">
          <cell r="A53">
            <v>504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要注意ソフトウェア_R01"/>
    </sheetNames>
    <definedNames>
      <definedName name="_SB1"/>
      <definedName name="_SB2"/>
      <definedName name="_SB3"/>
      <definedName name="_SB4"/>
      <definedName name="ChCHECK1"/>
      <definedName name="dka34_check"/>
      <definedName name="ｆ"/>
      <definedName name="ｆｄｇｆ"/>
      <definedName name="ｆｆ"/>
      <definedName name="ｆｆｆ"/>
      <definedName name="ｆｆｆｆ"/>
      <definedName name="ｆｒ"/>
      <definedName name="main"/>
      <definedName name="OptCHECK1"/>
      <definedName name="OptCHECK2"/>
      <definedName name="SAVE1"/>
      <definedName name="SAVE2"/>
      <definedName name="SB価格算出"/>
      <definedName name="scsicable_check"/>
      <definedName name="んｆｆ"/>
      <definedName name="移動1"/>
      <definedName name="移動2"/>
      <definedName name="移動A"/>
      <definedName name="移動B"/>
      <definedName name="移動D"/>
      <definedName name="解除"/>
      <definedName name="開発1"/>
      <definedName name="初期化1"/>
      <definedName name="設定"/>
      <definedName name="注意1"/>
      <definedName name="訂正1"/>
      <definedName name="範囲1"/>
      <definedName name="表示1"/>
      <definedName name="保護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御見積書"/>
      <sheetName val="発注書"/>
      <sheetName val="添付"/>
      <sheetName val="MKI見積"/>
      <sheetName val="見積（控）"/>
      <sheetName val="請書"/>
      <sheetName val="注文書"/>
      <sheetName val="決裁書"/>
      <sheetName val="納品書"/>
      <sheetName val="納品添付 "/>
      <sheetName val="検収書 "/>
      <sheetName val="前受請求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注意事項_計算ロジック_価格定義"/>
      <sheetName val="計算表_第1 UiPath"/>
      <sheetName val="計算表_第1 BluePrism"/>
      <sheetName val="計算表_第2、3"/>
      <sheetName val="計算表_導入後"/>
      <sheetName val="AWS見積"/>
      <sheetName val="インスタンススペック表"/>
      <sheetName val="標準インスタンス価格表"/>
      <sheetName val="重度使用リザーブド価格表"/>
      <sheetName val="中度使用リザーブド価格表"/>
      <sheetName val="軽度使用リザーブド価格表"/>
      <sheetName val="All Upfrontリザーブド価格表"/>
      <sheetName val="Partial Upfrontリザーブド価格表"/>
      <sheetName val="No Upfrontリザーブド価格表"/>
      <sheetName val="OS"/>
      <sheetName val="EC+"/>
      <sheetName val="EBS"/>
      <sheetName val="EC+管理サー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Windows</v>
          </cell>
          <cell r="B1">
            <v>2</v>
          </cell>
        </row>
        <row r="2">
          <cell r="A2" t="str">
            <v>SQL STD</v>
          </cell>
          <cell r="B2">
            <v>3</v>
          </cell>
        </row>
        <row r="3">
          <cell r="A3" t="str">
            <v>Linux</v>
          </cell>
          <cell r="B3">
            <v>1</v>
          </cell>
        </row>
        <row r="4">
          <cell r="A4" t="str">
            <v>RedHat</v>
          </cell>
          <cell r="B4">
            <v>4</v>
          </cell>
        </row>
        <row r="5">
          <cell r="B5">
            <v>5</v>
          </cell>
        </row>
        <row r="6">
          <cell r="B6">
            <v>6</v>
          </cell>
        </row>
        <row r="7">
          <cell r="B7">
            <v>7</v>
          </cell>
        </row>
        <row r="8">
          <cell r="B8">
            <v>8</v>
          </cell>
        </row>
        <row r="9">
          <cell r="B9">
            <v>9</v>
          </cell>
        </row>
        <row r="10">
          <cell r="B10">
            <v>10</v>
          </cell>
        </row>
      </sheetData>
      <sheetData sheetId="16">
        <row r="3">
          <cell r="A3" t="str">
            <v>m3.medium</v>
          </cell>
          <cell r="B3">
            <v>11000</v>
          </cell>
          <cell r="C3">
            <v>6600</v>
          </cell>
          <cell r="D3">
            <v>15</v>
          </cell>
          <cell r="E3">
            <v>15.068493150684931</v>
          </cell>
          <cell r="F3">
            <v>5000</v>
          </cell>
          <cell r="G3">
            <v>0.2932123569798693</v>
          </cell>
          <cell r="H3">
            <v>0.13175905932310039</v>
          </cell>
          <cell r="I3">
            <v>11000</v>
          </cell>
          <cell r="J3">
            <v>10950</v>
          </cell>
          <cell r="K3">
            <v>11723.8</v>
          </cell>
          <cell r="L3">
            <v>0.4829362524146813</v>
          </cell>
          <cell r="M3">
            <v>7708.8</v>
          </cell>
          <cell r="N3">
            <v>0.58685446009389675</v>
          </cell>
          <cell r="O3">
            <v>23611.703999999998</v>
          </cell>
          <cell r="P3">
            <v>19275.504000000001</v>
          </cell>
        </row>
        <row r="4">
          <cell r="A4" t="str">
            <v>m3.large</v>
          </cell>
          <cell r="B4">
            <v>22000</v>
          </cell>
          <cell r="C4">
            <v>13200</v>
          </cell>
          <cell r="D4">
            <v>30</v>
          </cell>
          <cell r="E4">
            <v>30.136986301369863</v>
          </cell>
          <cell r="F4">
            <v>10000</v>
          </cell>
          <cell r="G4">
            <v>0.2932123569798693</v>
          </cell>
          <cell r="H4">
            <v>0.13175905932310039</v>
          </cell>
          <cell r="I4">
            <v>22000</v>
          </cell>
          <cell r="J4">
            <v>21900</v>
          </cell>
          <cell r="K4">
            <v>23447.599999999999</v>
          </cell>
          <cell r="L4">
            <v>0.4829362524146813</v>
          </cell>
          <cell r="M4">
            <v>15497.900000000001</v>
          </cell>
          <cell r="N4">
            <v>0.58559437829396832</v>
          </cell>
          <cell r="O4">
            <v>47223.407999999996</v>
          </cell>
          <cell r="P4">
            <v>38637.732000000004</v>
          </cell>
        </row>
        <row r="5">
          <cell r="A5" t="str">
            <v>m3.xlarge</v>
          </cell>
          <cell r="B5">
            <v>33000</v>
          </cell>
          <cell r="C5">
            <v>19800</v>
          </cell>
          <cell r="D5">
            <v>45</v>
          </cell>
          <cell r="E5">
            <v>45.205479452054796</v>
          </cell>
          <cell r="F5">
            <v>10000</v>
          </cell>
          <cell r="G5">
            <v>0.32007135655140251</v>
          </cell>
          <cell r="H5">
            <v>0.19251242593599791</v>
          </cell>
          <cell r="I5">
            <v>33000</v>
          </cell>
          <cell r="J5">
            <v>32850</v>
          </cell>
          <cell r="K5">
            <v>46814.899999999994</v>
          </cell>
          <cell r="L5">
            <v>0.41235224044717311</v>
          </cell>
          <cell r="M5">
            <v>30915.5</v>
          </cell>
          <cell r="N5">
            <v>0.51516886090440761</v>
          </cell>
          <cell r="O5">
            <v>83410.092000000004</v>
          </cell>
          <cell r="P5">
            <v>66238.740000000005</v>
          </cell>
        </row>
        <row r="6">
          <cell r="A6" t="str">
            <v>m3.2xlarge</v>
          </cell>
          <cell r="B6">
            <v>44000</v>
          </cell>
          <cell r="C6">
            <v>26400</v>
          </cell>
          <cell r="D6">
            <v>60</v>
          </cell>
          <cell r="E6">
            <v>60.273972602739725</v>
          </cell>
          <cell r="F6">
            <v>10000</v>
          </cell>
          <cell r="G6">
            <v>0.28590360662718012</v>
          </cell>
          <cell r="H6">
            <v>0.18734590282586167</v>
          </cell>
          <cell r="I6">
            <v>44000</v>
          </cell>
          <cell r="J6">
            <v>43800</v>
          </cell>
          <cell r="K6">
            <v>93629.799999999988</v>
          </cell>
          <cell r="L6">
            <v>0.31870816955274622</v>
          </cell>
          <cell r="M6">
            <v>61831</v>
          </cell>
          <cell r="N6">
            <v>0.414651002073255</v>
          </cell>
          <cell r="O6">
            <v>144920.18400000001</v>
          </cell>
          <cell r="P6">
            <v>110577.48000000001</v>
          </cell>
        </row>
        <row r="7">
          <cell r="A7" t="str">
            <v>m4.large</v>
          </cell>
          <cell r="B7">
            <v>22000</v>
          </cell>
          <cell r="C7">
            <v>13200</v>
          </cell>
          <cell r="D7">
            <v>30</v>
          </cell>
          <cell r="E7">
            <v>30.136986301369863</v>
          </cell>
          <cell r="F7">
            <v>10000</v>
          </cell>
          <cell r="G7">
            <v>0.32598996006510611</v>
          </cell>
          <cell r="H7">
            <v>0.14273322094380261</v>
          </cell>
          <cell r="I7">
            <v>22000</v>
          </cell>
          <cell r="J7">
            <v>21900</v>
          </cell>
          <cell r="K7">
            <v>17746.300000000003</v>
          </cell>
          <cell r="L7">
            <v>0.55238445958387028</v>
          </cell>
          <cell r="M7">
            <v>10358.700000000001</v>
          </cell>
          <cell r="N7">
            <v>0.67888662593346905</v>
          </cell>
          <cell r="O7">
            <v>41066.004000000001</v>
          </cell>
          <cell r="P7">
            <v>33087.396000000001</v>
          </cell>
        </row>
        <row r="8">
          <cell r="A8" t="str">
            <v>m4.xlarge</v>
          </cell>
          <cell r="B8">
            <v>33000</v>
          </cell>
          <cell r="C8">
            <v>19800</v>
          </cell>
          <cell r="D8">
            <v>45</v>
          </cell>
          <cell r="E8">
            <v>45.205479452054796</v>
          </cell>
          <cell r="F8">
            <v>10000</v>
          </cell>
          <cell r="G8">
            <v>0.36224142183127661</v>
          </cell>
          <cell r="H8">
            <v>0.21742596608739195</v>
          </cell>
          <cell r="I8">
            <v>33000</v>
          </cell>
          <cell r="J8">
            <v>32850</v>
          </cell>
          <cell r="K8">
            <v>35492.600000000006</v>
          </cell>
          <cell r="L8">
            <v>0.48066652424695572</v>
          </cell>
          <cell r="M8">
            <v>20717.400000000001</v>
          </cell>
          <cell r="N8">
            <v>0.61324611610793134</v>
          </cell>
          <cell r="O8">
            <v>71182.008000000002</v>
          </cell>
          <cell r="P8">
            <v>55224.792000000001</v>
          </cell>
        </row>
        <row r="9">
          <cell r="A9" t="str">
            <v>m4.2xlarge</v>
          </cell>
          <cell r="B9">
            <v>44000</v>
          </cell>
          <cell r="C9">
            <v>26400</v>
          </cell>
          <cell r="D9">
            <v>60</v>
          </cell>
          <cell r="E9">
            <v>60.273972602739725</v>
          </cell>
          <cell r="F9">
            <v>10000</v>
          </cell>
          <cell r="G9">
            <v>0.32883719036833642</v>
          </cell>
          <cell r="H9">
            <v>0.21422429337509996</v>
          </cell>
          <cell r="I9">
            <v>44000</v>
          </cell>
          <cell r="J9">
            <v>43800</v>
          </cell>
          <cell r="K9">
            <v>70985.200000000012</v>
          </cell>
          <cell r="L9">
            <v>0.38158229458153137</v>
          </cell>
          <cell r="M9">
            <v>41434.800000000003</v>
          </cell>
          <cell r="N9">
            <v>0.51387461459403905</v>
          </cell>
          <cell r="O9">
            <v>120464.01600000002</v>
          </cell>
          <cell r="P9">
            <v>88549.584000000003</v>
          </cell>
        </row>
        <row r="10">
          <cell r="A10" t="str">
            <v>m4.4xlarge</v>
          </cell>
          <cell r="B10">
            <v>55000</v>
          </cell>
          <cell r="C10">
            <v>33000</v>
          </cell>
          <cell r="D10">
            <v>75</v>
          </cell>
          <cell r="E10">
            <v>75.342465753424662</v>
          </cell>
          <cell r="F10">
            <v>10000</v>
          </cell>
          <cell r="G10">
            <v>0.27052351744963438</v>
          </cell>
          <cell r="H10">
            <v>0.18439325329212938</v>
          </cell>
          <cell r="I10">
            <v>55000</v>
          </cell>
          <cell r="J10">
            <v>54750</v>
          </cell>
          <cell r="K10">
            <v>141970.40000000002</v>
          </cell>
          <cell r="L10">
            <v>0.27831378952055807</v>
          </cell>
          <cell r="M10">
            <v>82869.600000000006</v>
          </cell>
          <cell r="N10">
            <v>0.39783577339274345</v>
          </cell>
          <cell r="O10">
            <v>208078.03200000004</v>
          </cell>
          <cell r="P10">
            <v>144249.16800000001</v>
          </cell>
        </row>
        <row r="11">
          <cell r="A11" t="str">
            <v>m4.10xlarge</v>
          </cell>
          <cell r="B11">
            <v>55000</v>
          </cell>
          <cell r="C11">
            <v>33000</v>
          </cell>
          <cell r="D11">
            <v>75</v>
          </cell>
          <cell r="E11">
            <v>75.342465753424662</v>
          </cell>
          <cell r="F11">
            <v>10000</v>
          </cell>
          <cell r="G11">
            <v>0.16744402857382212</v>
          </cell>
          <cell r="H11">
            <v>0.12344847743111502</v>
          </cell>
          <cell r="I11">
            <v>55000</v>
          </cell>
          <cell r="J11">
            <v>54750</v>
          </cell>
          <cell r="K11">
            <v>354926</v>
          </cell>
          <cell r="L11">
            <v>0.13364219529579471</v>
          </cell>
          <cell r="M11">
            <v>207174</v>
          </cell>
          <cell r="N11">
            <v>0.20903010033444816</v>
          </cell>
          <cell r="O11">
            <v>438070.08</v>
          </cell>
          <cell r="P11">
            <v>278497.92000000004</v>
          </cell>
        </row>
        <row r="12">
          <cell r="A12" t="str">
            <v>m4.16xlarge</v>
          </cell>
          <cell r="B12">
            <v>55000</v>
          </cell>
          <cell r="C12">
            <v>33000</v>
          </cell>
          <cell r="D12">
            <v>75</v>
          </cell>
          <cell r="E12">
            <v>75.342465753424662</v>
          </cell>
          <cell r="F12">
            <v>10000</v>
          </cell>
          <cell r="G12">
            <v>0.13531181645711507</v>
          </cell>
          <cell r="H12">
            <v>0.10587845258568317</v>
          </cell>
          <cell r="I12">
            <v>55000</v>
          </cell>
          <cell r="J12">
            <v>54750</v>
          </cell>
          <cell r="K12">
            <v>567881.60000000009</v>
          </cell>
          <cell r="L12">
            <v>8.7933217652300319E-2</v>
          </cell>
          <cell r="M12">
            <v>331478.40000000002</v>
          </cell>
          <cell r="N12">
            <v>0.1417555001134044</v>
          </cell>
          <cell r="O12">
            <v>668062.12800000014</v>
          </cell>
          <cell r="P12">
            <v>412746.67200000002</v>
          </cell>
        </row>
        <row r="13">
          <cell r="A13" t="str">
            <v>m5.large</v>
          </cell>
          <cell r="B13">
            <v>22000</v>
          </cell>
          <cell r="C13">
            <v>13200</v>
          </cell>
          <cell r="D13">
            <v>30</v>
          </cell>
          <cell r="E13">
            <v>30.136986301369863</v>
          </cell>
          <cell r="F13">
            <v>10000</v>
          </cell>
          <cell r="G13">
            <v>0.32867175169516222</v>
          </cell>
          <cell r="H13">
            <v>0.14366556533956248</v>
          </cell>
          <cell r="I13">
            <v>22000</v>
          </cell>
          <cell r="J13">
            <v>21900</v>
          </cell>
          <cell r="K13">
            <v>17344.8</v>
          </cell>
          <cell r="L13">
            <v>0.55803571428571419</v>
          </cell>
          <cell r="M13">
            <v>9957.1999999999989</v>
          </cell>
          <cell r="N13">
            <v>0.68744271310724114</v>
          </cell>
          <cell r="O13">
            <v>40632.384000000005</v>
          </cell>
          <cell r="P13">
            <v>32653.775999999998</v>
          </cell>
        </row>
        <row r="14">
          <cell r="A14" t="str">
            <v>m5.xlarge</v>
          </cell>
          <cell r="B14">
            <v>33000</v>
          </cell>
          <cell r="C14">
            <v>19800</v>
          </cell>
          <cell r="D14">
            <v>45</v>
          </cell>
          <cell r="E14">
            <v>45.205479452054796</v>
          </cell>
          <cell r="F14">
            <v>10000</v>
          </cell>
          <cell r="G14">
            <v>0.36578802047570774</v>
          </cell>
          <cell r="H14">
            <v>0.21959694309771757</v>
          </cell>
          <cell r="I14">
            <v>33000</v>
          </cell>
          <cell r="J14">
            <v>32850</v>
          </cell>
          <cell r="K14">
            <v>34689.599999999999</v>
          </cell>
          <cell r="L14">
            <v>0.48638132295719838</v>
          </cell>
          <cell r="M14">
            <v>19914.399999999998</v>
          </cell>
          <cell r="N14">
            <v>0.62257885998893203</v>
          </cell>
          <cell r="O14">
            <v>70314.768000000011</v>
          </cell>
          <cell r="P14">
            <v>54357.551999999996</v>
          </cell>
        </row>
        <row r="15">
          <cell r="A15" t="str">
            <v>m5.2xlarge</v>
          </cell>
          <cell r="B15">
            <v>44000</v>
          </cell>
          <cell r="C15">
            <v>26400</v>
          </cell>
          <cell r="D15">
            <v>60</v>
          </cell>
          <cell r="E15">
            <v>60.273972602739725</v>
          </cell>
          <cell r="F15">
            <v>10000</v>
          </cell>
          <cell r="G15">
            <v>0.33255268060576643</v>
          </cell>
          <cell r="H15">
            <v>0.21662327556695807</v>
          </cell>
          <cell r="I15">
            <v>44000</v>
          </cell>
          <cell r="J15">
            <v>43800</v>
          </cell>
          <cell r="K15">
            <v>69379.199999999997</v>
          </cell>
          <cell r="L15">
            <v>0.38699690402476783</v>
          </cell>
          <cell r="M15">
            <v>39828.799999999996</v>
          </cell>
          <cell r="N15">
            <v>0.52374301675977664</v>
          </cell>
          <cell r="O15">
            <v>118729.53600000001</v>
          </cell>
          <cell r="P15">
            <v>86815.103999999992</v>
          </cell>
        </row>
        <row r="16">
          <cell r="A16" t="str">
            <v>m5.4xlarge</v>
          </cell>
          <cell r="B16">
            <v>55000</v>
          </cell>
          <cell r="C16">
            <v>33000</v>
          </cell>
          <cell r="D16">
            <v>75</v>
          </cell>
          <cell r="E16">
            <v>75.342465753424662</v>
          </cell>
          <cell r="F16">
            <v>10000</v>
          </cell>
          <cell r="G16">
            <v>0.27385007386931831</v>
          </cell>
          <cell r="H16">
            <v>0.18648608257182883</v>
          </cell>
          <cell r="I16">
            <v>55000</v>
          </cell>
          <cell r="J16">
            <v>54750</v>
          </cell>
          <cell r="K16">
            <v>138758.39999999999</v>
          </cell>
          <cell r="L16">
            <v>0.28293345405160708</v>
          </cell>
          <cell r="M16">
            <v>79657.599999999991</v>
          </cell>
          <cell r="N16">
            <v>0.40734303714968506</v>
          </cell>
          <cell r="O16">
            <v>204609.07200000001</v>
          </cell>
          <cell r="P16">
            <v>140780.20799999998</v>
          </cell>
        </row>
        <row r="17">
          <cell r="A17" t="str">
            <v>m5.12xlarge</v>
          </cell>
          <cell r="B17">
            <v>55000</v>
          </cell>
          <cell r="C17">
            <v>33000</v>
          </cell>
          <cell r="D17">
            <v>75</v>
          </cell>
          <cell r="E17">
            <v>75.342465753424662</v>
          </cell>
          <cell r="F17">
            <v>10000</v>
          </cell>
          <cell r="G17">
            <v>0.15518341597096608</v>
          </cell>
          <cell r="H17">
            <v>0.11666944508213169</v>
          </cell>
          <cell r="I17">
            <v>55000</v>
          </cell>
          <cell r="J17">
            <v>54750</v>
          </cell>
          <cell r="K17">
            <v>416275.20000000001</v>
          </cell>
          <cell r="L17">
            <v>0.11623581923005392</v>
          </cell>
          <cell r="M17">
            <v>238972.79999999999</v>
          </cell>
          <cell r="N17">
            <v>0.1864002385923054</v>
          </cell>
          <cell r="O17">
            <v>504327.21600000001</v>
          </cell>
          <cell r="P17">
            <v>312840.62400000001</v>
          </cell>
        </row>
        <row r="18">
          <cell r="A18" t="str">
            <v>m5.24xlarge</v>
          </cell>
          <cell r="B18">
            <v>55000</v>
          </cell>
          <cell r="C18">
            <v>33000</v>
          </cell>
          <cell r="D18">
            <v>75</v>
          </cell>
          <cell r="E18">
            <v>75.342465753424662</v>
          </cell>
          <cell r="F18">
            <v>10000</v>
          </cell>
          <cell r="G18">
            <v>0.11696642415218589</v>
          </cell>
          <cell r="H18">
            <v>9.6125737242646087E-2</v>
          </cell>
          <cell r="I18">
            <v>55000</v>
          </cell>
          <cell r="J18">
            <v>54750</v>
          </cell>
          <cell r="K18">
            <v>832550.40000000002</v>
          </cell>
          <cell r="L18">
            <v>6.1704018165662948E-2</v>
          </cell>
          <cell r="M18">
            <v>477945.59999999998</v>
          </cell>
          <cell r="N18">
            <v>0.10277914816642</v>
          </cell>
          <cell r="O18">
            <v>953904.43200000003</v>
          </cell>
          <cell r="P18">
            <v>570931.24800000002</v>
          </cell>
        </row>
        <row r="19">
          <cell r="A19" t="str">
            <v>t2.nano</v>
          </cell>
          <cell r="B19">
            <v>2200</v>
          </cell>
          <cell r="C19">
            <v>1320</v>
          </cell>
          <cell r="D19">
            <v>3</v>
          </cell>
          <cell r="E19">
            <v>3.0136986301369864</v>
          </cell>
          <cell r="F19">
            <v>1000</v>
          </cell>
          <cell r="G19">
            <v>0.41313378197035761</v>
          </cell>
          <cell r="H19">
            <v>0.17607789632049975</v>
          </cell>
          <cell r="I19">
            <v>2200</v>
          </cell>
          <cell r="J19">
            <v>2190</v>
          </cell>
          <cell r="K19">
            <v>794.97</v>
          </cell>
          <cell r="L19">
            <v>0.73367571533382236</v>
          </cell>
          <cell r="M19">
            <v>610.28</v>
          </cell>
          <cell r="N19">
            <v>0.78206465067778941</v>
          </cell>
          <cell r="O19">
            <v>3048.5676000000003</v>
          </cell>
          <cell r="P19">
            <v>2849.1023999999998</v>
          </cell>
        </row>
        <row r="20">
          <cell r="A20" t="str">
            <v>t2.micro</v>
          </cell>
          <cell r="B20">
            <v>2200</v>
          </cell>
          <cell r="C20">
            <v>1320</v>
          </cell>
          <cell r="D20">
            <v>3</v>
          </cell>
          <cell r="E20">
            <v>3.0136986301369864</v>
          </cell>
          <cell r="F20">
            <v>1000</v>
          </cell>
          <cell r="G20">
            <v>0.33881781767450869</v>
          </cell>
          <cell r="H20">
            <v>0.14724244083700982</v>
          </cell>
          <cell r="I20">
            <v>2200</v>
          </cell>
          <cell r="J20">
            <v>2190</v>
          </cell>
          <cell r="K20">
            <v>1589.94</v>
          </cell>
          <cell r="L20">
            <v>0.57937427578215528</v>
          </cell>
          <cell r="M20">
            <v>1220.56</v>
          </cell>
          <cell r="N20">
            <v>0.64212328767123283</v>
          </cell>
          <cell r="O20">
            <v>3907.1352000000002</v>
          </cell>
          <cell r="P20">
            <v>3508.2048</v>
          </cell>
        </row>
        <row r="21">
          <cell r="A21" t="str">
            <v>t2.small</v>
          </cell>
          <cell r="B21">
            <v>2200</v>
          </cell>
          <cell r="C21">
            <v>1320</v>
          </cell>
          <cell r="D21">
            <v>3</v>
          </cell>
          <cell r="E21">
            <v>3.0136986301369864</v>
          </cell>
          <cell r="F21">
            <v>1000</v>
          </cell>
          <cell r="G21">
            <v>0.25813287200415513</v>
          </cell>
          <cell r="H21">
            <v>0.12081567762742312</v>
          </cell>
          <cell r="I21">
            <v>2200</v>
          </cell>
          <cell r="J21">
            <v>2190</v>
          </cell>
          <cell r="K21">
            <v>3179.88</v>
          </cell>
          <cell r="L21">
            <v>0.40783034257748774</v>
          </cell>
          <cell r="M21">
            <v>2441.12</v>
          </cell>
          <cell r="N21">
            <v>0.4728877679697352</v>
          </cell>
          <cell r="O21">
            <v>5624.2704000000003</v>
          </cell>
          <cell r="P21">
            <v>4826.4096</v>
          </cell>
        </row>
        <row r="22">
          <cell r="A22" t="str">
            <v>t2.medium</v>
          </cell>
          <cell r="B22">
            <v>6600</v>
          </cell>
          <cell r="C22">
            <v>3960</v>
          </cell>
          <cell r="D22">
            <v>9</v>
          </cell>
          <cell r="E22">
            <v>9.0410958904109595</v>
          </cell>
          <cell r="F22">
            <v>3000</v>
          </cell>
          <cell r="G22">
            <v>0.30566150680603038</v>
          </cell>
          <cell r="H22">
            <v>0.13583763318879177</v>
          </cell>
          <cell r="I22">
            <v>6600</v>
          </cell>
          <cell r="J22">
            <v>6570</v>
          </cell>
          <cell r="K22">
            <v>6327.6399999999994</v>
          </cell>
          <cell r="L22">
            <v>0.50939551731944765</v>
          </cell>
          <cell r="M22">
            <v>4882.24</v>
          </cell>
          <cell r="N22">
            <v>0.57368689444161147</v>
          </cell>
          <cell r="O22">
            <v>13403.851200000001</v>
          </cell>
          <cell r="P22">
            <v>11842.8192</v>
          </cell>
        </row>
        <row r="23">
          <cell r="A23" t="str">
            <v>t2.large</v>
          </cell>
          <cell r="B23">
            <v>11000</v>
          </cell>
          <cell r="C23">
            <v>6600</v>
          </cell>
          <cell r="D23">
            <v>15</v>
          </cell>
          <cell r="E23">
            <v>15.068493150684931</v>
          </cell>
          <cell r="F23">
            <v>5000</v>
          </cell>
          <cell r="G23">
            <v>0.29035857245883423</v>
          </cell>
          <cell r="H23">
            <v>0.13083897635497505</v>
          </cell>
          <cell r="I23">
            <v>11000</v>
          </cell>
          <cell r="J23">
            <v>10950</v>
          </cell>
          <cell r="K23">
            <v>12012.880000000001</v>
          </cell>
          <cell r="L23">
            <v>0.47685656154628686</v>
          </cell>
          <cell r="M23">
            <v>9764.48</v>
          </cell>
          <cell r="N23">
            <v>0.52861573160417252</v>
          </cell>
          <cell r="O23">
            <v>23923.910400000001</v>
          </cell>
          <cell r="P23">
            <v>21495.6384</v>
          </cell>
        </row>
        <row r="24">
          <cell r="A24" t="str">
            <v>t2.xlarge</v>
          </cell>
          <cell r="B24">
            <v>22000</v>
          </cell>
          <cell r="C24">
            <v>13200</v>
          </cell>
          <cell r="D24">
            <v>30</v>
          </cell>
          <cell r="E24">
            <v>30.136986301369863</v>
          </cell>
          <cell r="F24">
            <v>10000</v>
          </cell>
          <cell r="G24">
            <v>0.29639017339796336</v>
          </cell>
          <cell r="H24">
            <v>0.13279007597355083</v>
          </cell>
          <cell r="I24">
            <v>22000</v>
          </cell>
          <cell r="J24">
            <v>21900</v>
          </cell>
          <cell r="K24">
            <v>22821.260000000002</v>
          </cell>
          <cell r="L24">
            <v>0.48969997714733438</v>
          </cell>
          <cell r="M24">
            <v>19528.96</v>
          </cell>
          <cell r="N24">
            <v>0.52861573160417252</v>
          </cell>
          <cell r="O24">
            <v>46546.960800000001</v>
          </cell>
          <cell r="P24">
            <v>42991.2768</v>
          </cell>
        </row>
        <row r="25">
          <cell r="A25" t="str">
            <v>t2.2xlarge</v>
          </cell>
          <cell r="B25">
            <v>33000</v>
          </cell>
          <cell r="C25">
            <v>19800</v>
          </cell>
          <cell r="D25">
            <v>45</v>
          </cell>
          <cell r="E25">
            <v>45.205479452054796</v>
          </cell>
          <cell r="F25">
            <v>10000</v>
          </cell>
          <cell r="G25">
            <v>0.32923417880294747</v>
          </cell>
          <cell r="H25">
            <v>0.19778848047932751</v>
          </cell>
          <cell r="I25">
            <v>33000</v>
          </cell>
          <cell r="J25">
            <v>32850</v>
          </cell>
          <cell r="K25">
            <v>44036.52</v>
          </cell>
          <cell r="L25">
            <v>0.42725304773840728</v>
          </cell>
          <cell r="M25">
            <v>39057.919999999998</v>
          </cell>
          <cell r="N25">
            <v>0.45683424023389912</v>
          </cell>
          <cell r="O25">
            <v>80409.441599999991</v>
          </cell>
          <cell r="P25">
            <v>75032.553599999999</v>
          </cell>
        </row>
        <row r="26">
          <cell r="A26" t="str">
            <v>t3.nano</v>
          </cell>
          <cell r="B26">
            <v>2200</v>
          </cell>
          <cell r="C26">
            <v>1320</v>
          </cell>
          <cell r="D26">
            <v>3</v>
          </cell>
          <cell r="E26">
            <v>3.0136986301369864</v>
          </cell>
          <cell r="F26">
            <v>1000</v>
          </cell>
          <cell r="G26">
            <v>0.39930132266483886</v>
          </cell>
          <cell r="H26">
            <v>0.17033027388777597</v>
          </cell>
          <cell r="I26">
            <v>2200</v>
          </cell>
          <cell r="J26">
            <v>2190</v>
          </cell>
          <cell r="K26">
            <v>915.42000000000007</v>
          </cell>
          <cell r="L26">
            <v>0.70521861777150918</v>
          </cell>
          <cell r="M26">
            <v>546.04</v>
          </cell>
          <cell r="N26">
            <v>0.80042689434365</v>
          </cell>
          <cell r="O26">
            <v>3178.6536000000001</v>
          </cell>
          <cell r="P26">
            <v>2779.7231999999999</v>
          </cell>
        </row>
        <row r="27">
          <cell r="A27" t="str">
            <v>t3.micro</v>
          </cell>
          <cell r="B27">
            <v>2200</v>
          </cell>
          <cell r="C27">
            <v>1320</v>
          </cell>
          <cell r="D27">
            <v>3</v>
          </cell>
          <cell r="E27">
            <v>3.0136986301369864</v>
          </cell>
          <cell r="F27">
            <v>1000</v>
          </cell>
          <cell r="G27">
            <v>0.32232898743956395</v>
          </cell>
          <cell r="H27">
            <v>0.14146913578449713</v>
          </cell>
          <cell r="I27">
            <v>2200</v>
          </cell>
          <cell r="J27">
            <v>2190</v>
          </cell>
          <cell r="K27">
            <v>1830.8400000000001</v>
          </cell>
          <cell r="L27">
            <v>0.54466230936819171</v>
          </cell>
          <cell r="M27">
            <v>1092.08</v>
          </cell>
          <cell r="N27">
            <v>0.66725978647686834</v>
          </cell>
          <cell r="O27">
            <v>4167.3072000000002</v>
          </cell>
          <cell r="P27">
            <v>3369.4463999999998</v>
          </cell>
        </row>
        <row r="28">
          <cell r="A28" t="str">
            <v>t3.small</v>
          </cell>
          <cell r="B28">
            <v>2200</v>
          </cell>
          <cell r="C28">
            <v>1320</v>
          </cell>
          <cell r="D28">
            <v>3</v>
          </cell>
          <cell r="E28">
            <v>3.0136986301369864</v>
          </cell>
          <cell r="F28">
            <v>1000</v>
          </cell>
          <cell r="G28">
            <v>0.24257155736677832</v>
          </cell>
          <cell r="H28">
            <v>0.11620458928713349</v>
          </cell>
          <cell r="I28">
            <v>2200</v>
          </cell>
          <cell r="J28">
            <v>2190</v>
          </cell>
          <cell r="K28">
            <v>3661.6800000000003</v>
          </cell>
          <cell r="L28">
            <v>0.37425149700598803</v>
          </cell>
          <cell r="M28">
            <v>2184.16</v>
          </cell>
          <cell r="N28">
            <v>0.50066755674232311</v>
          </cell>
          <cell r="O28">
            <v>6144.6144000000004</v>
          </cell>
          <cell r="P28">
            <v>4548.8927999999996</v>
          </cell>
        </row>
        <row r="29">
          <cell r="A29" t="str">
            <v>t3.medium</v>
          </cell>
          <cell r="B29">
            <v>6600</v>
          </cell>
          <cell r="C29">
            <v>3960</v>
          </cell>
          <cell r="D29">
            <v>9</v>
          </cell>
          <cell r="E29">
            <v>9.0410958904109595</v>
          </cell>
          <cell r="F29">
            <v>3000</v>
          </cell>
          <cell r="G29">
            <v>0.31499321888324805</v>
          </cell>
          <cell r="H29">
            <v>0.1389659025108777</v>
          </cell>
          <cell r="I29">
            <v>6600</v>
          </cell>
          <cell r="J29">
            <v>6570</v>
          </cell>
          <cell r="K29">
            <v>5845.84</v>
          </cell>
          <cell r="L29">
            <v>0.52916274694261523</v>
          </cell>
          <cell r="M29">
            <v>4368.32</v>
          </cell>
          <cell r="N29">
            <v>0.60064068339562204</v>
          </cell>
          <cell r="O29">
            <v>12883.5072</v>
          </cell>
          <cell r="P29">
            <v>11287.785599999999</v>
          </cell>
        </row>
        <row r="30">
          <cell r="A30" t="str">
            <v>t3.large</v>
          </cell>
          <cell r="B30">
            <v>11000</v>
          </cell>
          <cell r="C30">
            <v>6600</v>
          </cell>
          <cell r="D30">
            <v>15</v>
          </cell>
          <cell r="E30">
            <v>15.068493150684931</v>
          </cell>
          <cell r="F30">
            <v>5000</v>
          </cell>
          <cell r="G30">
            <v>0.30120405339950929</v>
          </cell>
          <cell r="H30">
            <v>0.13436502043154061</v>
          </cell>
          <cell r="I30">
            <v>11000</v>
          </cell>
          <cell r="J30">
            <v>10950</v>
          </cell>
          <cell r="K30">
            <v>10952.919999999998</v>
          </cell>
          <cell r="L30">
            <v>0.49993334222103725</v>
          </cell>
          <cell r="M30">
            <v>8736.64</v>
          </cell>
          <cell r="N30">
            <v>0.55621477306437261</v>
          </cell>
          <cell r="O30">
            <v>22779.153599999998</v>
          </cell>
          <cell r="P30">
            <v>20385.571199999998</v>
          </cell>
        </row>
        <row r="31">
          <cell r="A31" t="str">
            <v>t3.xlarge</v>
          </cell>
          <cell r="B31">
            <v>22000</v>
          </cell>
          <cell r="C31">
            <v>13200</v>
          </cell>
          <cell r="D31">
            <v>30</v>
          </cell>
          <cell r="E31">
            <v>30.136986301369863</v>
          </cell>
          <cell r="F31">
            <v>10000</v>
          </cell>
          <cell r="G31">
            <v>0.29353409967871352</v>
          </cell>
          <cell r="H31">
            <v>0.13186313523539048</v>
          </cell>
          <cell r="I31">
            <v>22000</v>
          </cell>
          <cell r="J31">
            <v>21900</v>
          </cell>
          <cell r="K31">
            <v>23383.360000000001</v>
          </cell>
          <cell r="L31">
            <v>0.48362135671911272</v>
          </cell>
          <cell r="M31">
            <v>17473.28</v>
          </cell>
          <cell r="N31">
            <v>0.55621477306437261</v>
          </cell>
          <cell r="O31">
            <v>47154.0288</v>
          </cell>
          <cell r="P31">
            <v>40771.142399999997</v>
          </cell>
        </row>
        <row r="32">
          <cell r="A32" t="str">
            <v>t3.2xlarge</v>
          </cell>
          <cell r="B32">
            <v>33000</v>
          </cell>
          <cell r="C32">
            <v>19800</v>
          </cell>
          <cell r="D32">
            <v>45</v>
          </cell>
          <cell r="E32">
            <v>45.205479452054796</v>
          </cell>
          <cell r="F32">
            <v>10000</v>
          </cell>
          <cell r="G32">
            <v>0.32022463901734916</v>
          </cell>
          <cell r="H32">
            <v>0.19260008116054114</v>
          </cell>
          <cell r="I32">
            <v>33000</v>
          </cell>
          <cell r="J32">
            <v>32850</v>
          </cell>
          <cell r="K32">
            <v>46766.720000000001</v>
          </cell>
          <cell r="L32">
            <v>0.41260177510452578</v>
          </cell>
          <cell r="M32">
            <v>34946.559999999998</v>
          </cell>
          <cell r="N32">
            <v>0.48453785855801534</v>
          </cell>
          <cell r="O32">
            <v>83358.0576</v>
          </cell>
          <cell r="P32">
            <v>70592.284799999994</v>
          </cell>
        </row>
        <row r="33">
          <cell r="A33" t="str">
            <v>c3.large</v>
          </cell>
          <cell r="B33">
            <v>11000</v>
          </cell>
          <cell r="C33">
            <v>6600</v>
          </cell>
          <cell r="D33">
            <v>15</v>
          </cell>
          <cell r="E33">
            <v>15.068493150684931</v>
          </cell>
          <cell r="F33">
            <v>5000</v>
          </cell>
          <cell r="G33">
            <v>0.24115893265944094</v>
          </cell>
          <cell r="H33">
            <v>0.11579302919313922</v>
          </cell>
          <cell r="I33">
            <v>11000</v>
          </cell>
          <cell r="J33">
            <v>10950</v>
          </cell>
          <cell r="K33">
            <v>18549.3</v>
          </cell>
          <cell r="L33">
            <v>0.37119524870081666</v>
          </cell>
          <cell r="M33">
            <v>10278.4</v>
          </cell>
          <cell r="N33">
            <v>0.51581843191196697</v>
          </cell>
          <cell r="O33">
            <v>30983.243999999999</v>
          </cell>
          <cell r="P33">
            <v>22050.671999999999</v>
          </cell>
        </row>
        <row r="34">
          <cell r="A34" t="str">
            <v>c3.xlarge</v>
          </cell>
          <cell r="B34">
            <v>22000</v>
          </cell>
          <cell r="C34">
            <v>13200</v>
          </cell>
          <cell r="D34">
            <v>30</v>
          </cell>
          <cell r="E34">
            <v>30.136986301369863</v>
          </cell>
          <cell r="F34">
            <v>10000</v>
          </cell>
          <cell r="G34">
            <v>0.24115893265944094</v>
          </cell>
          <cell r="H34">
            <v>0.11579302919313922</v>
          </cell>
          <cell r="I34">
            <v>22000</v>
          </cell>
          <cell r="J34">
            <v>21900</v>
          </cell>
          <cell r="K34">
            <v>37098.6</v>
          </cell>
          <cell r="L34">
            <v>0.37119524870081666</v>
          </cell>
          <cell r="M34">
            <v>20476.5</v>
          </cell>
          <cell r="N34">
            <v>0.51679586563307489</v>
          </cell>
          <cell r="O34">
            <v>61966.487999999998</v>
          </cell>
          <cell r="P34">
            <v>44014.62</v>
          </cell>
        </row>
        <row r="35">
          <cell r="A35" t="str">
            <v>c3.2xlarge</v>
          </cell>
          <cell r="B35">
            <v>44000</v>
          </cell>
          <cell r="C35">
            <v>26400</v>
          </cell>
          <cell r="D35">
            <v>60</v>
          </cell>
          <cell r="E35">
            <v>60.273972602739725</v>
          </cell>
          <cell r="F35">
            <v>10000</v>
          </cell>
          <cell r="G35">
            <v>0.32154481133024787</v>
          </cell>
          <cell r="H35">
            <v>0.20955039265726688</v>
          </cell>
          <cell r="I35">
            <v>44000</v>
          </cell>
          <cell r="J35">
            <v>43800</v>
          </cell>
          <cell r="K35">
            <v>74277.5</v>
          </cell>
          <cell r="L35">
            <v>0.37094281298299847</v>
          </cell>
          <cell r="M35">
            <v>41033.300000000003</v>
          </cell>
          <cell r="N35">
            <v>0.51630668617158593</v>
          </cell>
          <cell r="O35">
            <v>124019.70000000001</v>
          </cell>
          <cell r="P35">
            <v>88115.964000000007</v>
          </cell>
        </row>
        <row r="36">
          <cell r="A36" t="str">
            <v>c3.4xlarge</v>
          </cell>
          <cell r="B36">
            <v>55000</v>
          </cell>
          <cell r="C36">
            <v>33000</v>
          </cell>
          <cell r="D36">
            <v>75</v>
          </cell>
          <cell r="E36">
            <v>75.342465753424662</v>
          </cell>
          <cell r="F36">
            <v>10000</v>
          </cell>
          <cell r="G36">
            <v>0.26411548282780567</v>
          </cell>
          <cell r="H36">
            <v>0.18038527690198608</v>
          </cell>
          <cell r="I36">
            <v>55000</v>
          </cell>
          <cell r="J36">
            <v>54750</v>
          </cell>
          <cell r="K36">
            <v>148474.70000000001</v>
          </cell>
          <cell r="L36">
            <v>0.26940622867200686</v>
          </cell>
          <cell r="M36">
            <v>81986.299999999988</v>
          </cell>
          <cell r="N36">
            <v>0.40040574448774763</v>
          </cell>
          <cell r="O36">
            <v>215102.67600000004</v>
          </cell>
          <cell r="P36">
            <v>143295.204</v>
          </cell>
        </row>
        <row r="37">
          <cell r="A37" t="str">
            <v>c3.8xlarge</v>
          </cell>
          <cell r="B37">
            <v>55000</v>
          </cell>
          <cell r="C37">
            <v>33000</v>
          </cell>
          <cell r="D37">
            <v>75</v>
          </cell>
          <cell r="E37">
            <v>75.342465753424662</v>
          </cell>
          <cell r="F37">
            <v>10000</v>
          </cell>
          <cell r="G37">
            <v>0.18297984548242574</v>
          </cell>
          <cell r="H37">
            <v>0.13217474096282472</v>
          </cell>
          <cell r="I37">
            <v>55000</v>
          </cell>
          <cell r="J37">
            <v>54750</v>
          </cell>
          <cell r="K37">
            <v>297029.7</v>
          </cell>
          <cell r="L37">
            <v>0.15563717860922616</v>
          </cell>
          <cell r="M37">
            <v>164052.90000000002</v>
          </cell>
          <cell r="N37">
            <v>0.25022520268241416</v>
          </cell>
          <cell r="O37">
            <v>375542.07600000006</v>
          </cell>
          <cell r="P37">
            <v>231927.13200000004</v>
          </cell>
        </row>
        <row r="38">
          <cell r="A38" t="str">
            <v>c4.large</v>
          </cell>
          <cell r="B38">
            <v>11000</v>
          </cell>
          <cell r="C38">
            <v>6600</v>
          </cell>
          <cell r="D38">
            <v>15</v>
          </cell>
          <cell r="E38">
            <v>15.068493150684931</v>
          </cell>
          <cell r="F38">
            <v>5000</v>
          </cell>
          <cell r="G38">
            <v>0.24745782026729771</v>
          </cell>
          <cell r="H38">
            <v>0.11763709570422952</v>
          </cell>
          <cell r="I38">
            <v>11000</v>
          </cell>
          <cell r="J38">
            <v>10950</v>
          </cell>
          <cell r="K38">
            <v>17505.399999999998</v>
          </cell>
          <cell r="L38">
            <v>0.38481272447408932</v>
          </cell>
          <cell r="M38">
            <v>10117.800000000001</v>
          </cell>
          <cell r="N38">
            <v>0.51975051975051967</v>
          </cell>
          <cell r="O38">
            <v>29855.831999999999</v>
          </cell>
          <cell r="P38">
            <v>21877.224000000002</v>
          </cell>
        </row>
        <row r="39">
          <cell r="A39" t="str">
            <v>c4.xlarge</v>
          </cell>
          <cell r="B39">
            <v>22000</v>
          </cell>
          <cell r="C39">
            <v>13200</v>
          </cell>
          <cell r="D39">
            <v>30</v>
          </cell>
          <cell r="E39">
            <v>30.136986301369863</v>
          </cell>
          <cell r="F39">
            <v>10000</v>
          </cell>
          <cell r="G39">
            <v>0.24745782026729771</v>
          </cell>
          <cell r="H39">
            <v>0.11763709570422952</v>
          </cell>
          <cell r="I39">
            <v>22000</v>
          </cell>
          <cell r="J39">
            <v>21900</v>
          </cell>
          <cell r="K39">
            <v>35010.799999999996</v>
          </cell>
          <cell r="L39">
            <v>0.38481272447408932</v>
          </cell>
          <cell r="M39">
            <v>20235.600000000002</v>
          </cell>
          <cell r="N39">
            <v>0.51975051975051967</v>
          </cell>
          <cell r="O39">
            <v>59711.663999999997</v>
          </cell>
          <cell r="P39">
            <v>43754.448000000004</v>
          </cell>
        </row>
        <row r="40">
          <cell r="A40" t="str">
            <v>c4.2xlarge</v>
          </cell>
          <cell r="B40">
            <v>44000</v>
          </cell>
          <cell r="C40">
            <v>26400</v>
          </cell>
          <cell r="D40">
            <v>60</v>
          </cell>
          <cell r="E40">
            <v>60.273972602739725</v>
          </cell>
          <cell r="F40">
            <v>10000</v>
          </cell>
          <cell r="G40">
            <v>0.33105355503903056</v>
          </cell>
          <cell r="H40">
            <v>0.2156538943720793</v>
          </cell>
          <cell r="I40">
            <v>44000</v>
          </cell>
          <cell r="J40">
            <v>43800</v>
          </cell>
          <cell r="K40">
            <v>70021.599999999991</v>
          </cell>
          <cell r="L40">
            <v>0.38481272447408932</v>
          </cell>
          <cell r="M40">
            <v>40471.200000000004</v>
          </cell>
          <cell r="N40">
            <v>0.51975051975051967</v>
          </cell>
          <cell r="O40">
            <v>119423.32799999999</v>
          </cell>
          <cell r="P40">
            <v>87508.896000000008</v>
          </cell>
        </row>
        <row r="41">
          <cell r="A41" t="str">
            <v>c4.4xlarge</v>
          </cell>
          <cell r="B41">
            <v>55000</v>
          </cell>
          <cell r="C41">
            <v>33000</v>
          </cell>
          <cell r="D41">
            <v>75</v>
          </cell>
          <cell r="E41">
            <v>75.342465753424662</v>
          </cell>
          <cell r="F41">
            <v>10000</v>
          </cell>
          <cell r="G41">
            <v>0.27250602307947236</v>
          </cell>
          <cell r="H41">
            <v>0.18563949404867353</v>
          </cell>
          <cell r="I41">
            <v>55000</v>
          </cell>
          <cell r="J41">
            <v>54750</v>
          </cell>
          <cell r="K41">
            <v>140043.19999999998</v>
          </cell>
          <cell r="L41">
            <v>0.2810673062509369</v>
          </cell>
          <cell r="M41">
            <v>80942.400000000009</v>
          </cell>
          <cell r="N41">
            <v>0.40348612007746926</v>
          </cell>
          <cell r="O41">
            <v>205996.65599999999</v>
          </cell>
          <cell r="P41">
            <v>142167.79200000002</v>
          </cell>
        </row>
        <row r="42">
          <cell r="A42" t="str">
            <v>c4.8xlarge</v>
          </cell>
          <cell r="B42">
            <v>55000</v>
          </cell>
          <cell r="C42">
            <v>33000</v>
          </cell>
          <cell r="D42">
            <v>75</v>
          </cell>
          <cell r="E42">
            <v>75.342465753424662</v>
          </cell>
          <cell r="F42">
            <v>10000</v>
          </cell>
          <cell r="G42">
            <v>0.18366268851546516</v>
          </cell>
          <cell r="H42">
            <v>0.13256183812021474</v>
          </cell>
          <cell r="I42">
            <v>55000</v>
          </cell>
          <cell r="J42">
            <v>54750</v>
          </cell>
          <cell r="K42">
            <v>294861.59999999998</v>
          </cell>
          <cell r="L42">
            <v>0.15660235529942371</v>
          </cell>
          <cell r="M42">
            <v>161884.80000000002</v>
          </cell>
          <cell r="N42">
            <v>0.25272947836635662</v>
          </cell>
          <cell r="O42">
            <v>373200.52799999999</v>
          </cell>
          <cell r="P42">
            <v>229585.58400000003</v>
          </cell>
        </row>
        <row r="43">
          <cell r="A43" t="str">
            <v>c5.large</v>
          </cell>
          <cell r="B43">
            <v>11000</v>
          </cell>
          <cell r="C43">
            <v>6600</v>
          </cell>
          <cell r="D43">
            <v>15</v>
          </cell>
          <cell r="E43">
            <v>15.068493150684931</v>
          </cell>
          <cell r="F43">
            <v>5000</v>
          </cell>
          <cell r="G43">
            <v>0.25756799578286932</v>
          </cell>
          <cell r="H43">
            <v>0.12064577210668623</v>
          </cell>
          <cell r="I43">
            <v>11000</v>
          </cell>
          <cell r="J43">
            <v>10950</v>
          </cell>
          <cell r="K43">
            <v>15979.7</v>
          </cell>
          <cell r="L43">
            <v>0.40661425860666844</v>
          </cell>
          <cell r="M43">
            <v>8592.1</v>
          </cell>
          <cell r="N43">
            <v>0.56032872618602914</v>
          </cell>
          <cell r="O43">
            <v>28208.076000000001</v>
          </cell>
          <cell r="P43">
            <v>20229.468000000001</v>
          </cell>
        </row>
        <row r="44">
          <cell r="A44" t="str">
            <v>c5.xlarge</v>
          </cell>
          <cell r="B44">
            <v>22000</v>
          </cell>
          <cell r="C44">
            <v>13200</v>
          </cell>
          <cell r="D44">
            <v>30</v>
          </cell>
          <cell r="E44">
            <v>30.136986301369863</v>
          </cell>
          <cell r="F44">
            <v>10000</v>
          </cell>
          <cell r="G44">
            <v>0.25756799578286932</v>
          </cell>
          <cell r="H44">
            <v>0.12064577210668623</v>
          </cell>
          <cell r="I44">
            <v>22000</v>
          </cell>
          <cell r="J44">
            <v>21900</v>
          </cell>
          <cell r="K44">
            <v>31959.4</v>
          </cell>
          <cell r="L44">
            <v>0.40661425860666844</v>
          </cell>
          <cell r="M44">
            <v>17184.2</v>
          </cell>
          <cell r="N44">
            <v>0.56032872618602914</v>
          </cell>
          <cell r="O44">
            <v>56416.152000000002</v>
          </cell>
          <cell r="P44">
            <v>40458.936000000002</v>
          </cell>
        </row>
        <row r="45">
          <cell r="A45" t="str">
            <v>c5.2xlarge</v>
          </cell>
          <cell r="B45">
            <v>44000</v>
          </cell>
          <cell r="C45">
            <v>26400</v>
          </cell>
          <cell r="D45">
            <v>60</v>
          </cell>
          <cell r="E45">
            <v>60.273972602739725</v>
          </cell>
          <cell r="F45">
            <v>10000</v>
          </cell>
          <cell r="G45">
            <v>0.34603827946389554</v>
          </cell>
          <cell r="H45">
            <v>0.22543209268006356</v>
          </cell>
          <cell r="I45">
            <v>44000</v>
          </cell>
          <cell r="J45">
            <v>43800</v>
          </cell>
          <cell r="K45">
            <v>63918.8</v>
          </cell>
          <cell r="L45">
            <v>0.40661425860666844</v>
          </cell>
          <cell r="M45">
            <v>34368.400000000001</v>
          </cell>
          <cell r="N45">
            <v>0.56032872618602914</v>
          </cell>
          <cell r="O45">
            <v>112832.304</v>
          </cell>
          <cell r="P45">
            <v>80917.872000000003</v>
          </cell>
        </row>
        <row r="46">
          <cell r="A46" t="str">
            <v>c5.4xlarge</v>
          </cell>
          <cell r="B46">
            <v>55000</v>
          </cell>
          <cell r="C46">
            <v>33000</v>
          </cell>
          <cell r="D46">
            <v>75</v>
          </cell>
          <cell r="E46">
            <v>75.342465753424662</v>
          </cell>
          <cell r="F46">
            <v>10000</v>
          </cell>
          <cell r="G46">
            <v>0.28605454190754631</v>
          </cell>
          <cell r="H46">
            <v>0.1942366009455328</v>
          </cell>
          <cell r="I46">
            <v>55000</v>
          </cell>
          <cell r="J46">
            <v>54750</v>
          </cell>
          <cell r="K46">
            <v>127837.6</v>
          </cell>
          <cell r="L46">
            <v>0.29985606908683832</v>
          </cell>
          <cell r="M46">
            <v>68736.800000000003</v>
          </cell>
          <cell r="N46">
            <v>0.44336722629463227</v>
          </cell>
          <cell r="O46">
            <v>192814.60800000001</v>
          </cell>
          <cell r="P46">
            <v>128985.74400000001</v>
          </cell>
        </row>
        <row r="47">
          <cell r="A47" t="str">
            <v>c5.9xlarge</v>
          </cell>
          <cell r="B47">
            <v>55000</v>
          </cell>
          <cell r="C47">
            <v>33000</v>
          </cell>
          <cell r="D47">
            <v>75</v>
          </cell>
          <cell r="E47">
            <v>75.342465753424662</v>
          </cell>
          <cell r="F47">
            <v>10000</v>
          </cell>
          <cell r="G47">
            <v>0.18600199524474761</v>
          </cell>
          <cell r="H47">
            <v>0.13389026096228362</v>
          </cell>
          <cell r="I47">
            <v>55000</v>
          </cell>
          <cell r="J47">
            <v>54750</v>
          </cell>
          <cell r="K47">
            <v>287634.59999999998</v>
          </cell>
          <cell r="L47">
            <v>0.15990789305360115</v>
          </cell>
          <cell r="M47">
            <v>154657.79999999999</v>
          </cell>
          <cell r="N47">
            <v>0.2614515791675382</v>
          </cell>
          <cell r="O47">
            <v>365395.36800000002</v>
          </cell>
          <cell r="P47">
            <v>221780.424</v>
          </cell>
        </row>
        <row r="48">
          <cell r="A48" t="str">
            <v>c5.18xlarge</v>
          </cell>
          <cell r="B48">
            <v>55000</v>
          </cell>
          <cell r="C48">
            <v>33000</v>
          </cell>
          <cell r="D48">
            <v>75</v>
          </cell>
          <cell r="E48">
            <v>75.342465753424662</v>
          </cell>
          <cell r="F48">
            <v>10000</v>
          </cell>
          <cell r="G48">
            <v>0.13458935803018302</v>
          </cell>
          <cell r="H48">
            <v>0.1054906209156536</v>
          </cell>
          <cell r="I48">
            <v>55000</v>
          </cell>
          <cell r="J48">
            <v>54750</v>
          </cell>
          <cell r="K48">
            <v>575269.19999999995</v>
          </cell>
          <cell r="L48">
            <v>8.6902113459399341E-2</v>
          </cell>
          <cell r="M48">
            <v>309315.59999999998</v>
          </cell>
          <cell r="N48">
            <v>0.15038498556304139</v>
          </cell>
          <cell r="O48">
            <v>676040.73600000003</v>
          </cell>
          <cell r="P48">
            <v>388810.848</v>
          </cell>
        </row>
        <row r="49">
          <cell r="A49" t="str">
            <v>r3.large</v>
          </cell>
          <cell r="B49">
            <v>22000</v>
          </cell>
          <cell r="C49">
            <v>13200</v>
          </cell>
          <cell r="D49">
            <v>30</v>
          </cell>
          <cell r="E49">
            <v>30.136986301369863</v>
          </cell>
          <cell r="F49">
            <v>10000</v>
          </cell>
          <cell r="G49">
            <v>0.29004606682605405</v>
          </cell>
          <cell r="H49">
            <v>0.13073855349183522</v>
          </cell>
          <cell r="I49">
            <v>22000</v>
          </cell>
          <cell r="J49">
            <v>21900</v>
          </cell>
          <cell r="K49">
            <v>24090</v>
          </cell>
          <cell r="L49">
            <v>0.47619047619047616</v>
          </cell>
          <cell r="M49">
            <v>16060</v>
          </cell>
          <cell r="N49">
            <v>0.57692307692307687</v>
          </cell>
          <cell r="O49">
            <v>47917.2</v>
          </cell>
          <cell r="P49">
            <v>39244.800000000003</v>
          </cell>
        </row>
        <row r="50">
          <cell r="A50" t="str">
            <v>r3.xlarge</v>
          </cell>
          <cell r="B50">
            <v>33000</v>
          </cell>
          <cell r="C50">
            <v>19800</v>
          </cell>
          <cell r="D50">
            <v>45</v>
          </cell>
          <cell r="E50">
            <v>45.205479452054796</v>
          </cell>
          <cell r="F50">
            <v>10000</v>
          </cell>
          <cell r="G50">
            <v>0.31605309602584064</v>
          </cell>
          <cell r="H50">
            <v>0.1902218547120606</v>
          </cell>
          <cell r="I50">
            <v>33000</v>
          </cell>
          <cell r="J50">
            <v>32850</v>
          </cell>
          <cell r="K50">
            <v>48099.7</v>
          </cell>
          <cell r="L50">
            <v>0.40580755703850663</v>
          </cell>
          <cell r="M50">
            <v>32039.700000000004</v>
          </cell>
          <cell r="N50">
            <v>0.50624367195410058</v>
          </cell>
          <cell r="O50">
            <v>84797.676000000007</v>
          </cell>
          <cell r="P50">
            <v>67452.876000000004</v>
          </cell>
        </row>
        <row r="51">
          <cell r="A51" t="str">
            <v>r3.2xlarge</v>
          </cell>
          <cell r="B51">
            <v>44000</v>
          </cell>
          <cell r="C51">
            <v>26400</v>
          </cell>
          <cell r="D51">
            <v>60</v>
          </cell>
          <cell r="E51">
            <v>60.273972602739725</v>
          </cell>
          <cell r="F51">
            <v>10000</v>
          </cell>
          <cell r="G51">
            <v>0.28452021503490132</v>
          </cell>
          <cell r="H51">
            <v>0.18650482118783929</v>
          </cell>
          <cell r="I51">
            <v>44000</v>
          </cell>
          <cell r="J51">
            <v>43800</v>
          </cell>
          <cell r="K51">
            <v>94513.1</v>
          </cell>
          <cell r="L51">
            <v>0.31667282419380377</v>
          </cell>
          <cell r="M51">
            <v>64079.400000000009</v>
          </cell>
          <cell r="N51">
            <v>0.4060089321965083</v>
          </cell>
          <cell r="O51">
            <v>145874.14800000002</v>
          </cell>
          <cell r="P51">
            <v>113005.75200000001</v>
          </cell>
        </row>
        <row r="52">
          <cell r="A52" t="str">
            <v>r3.4xlarge</v>
          </cell>
          <cell r="B52">
            <v>55000</v>
          </cell>
          <cell r="C52">
            <v>33000</v>
          </cell>
          <cell r="D52">
            <v>75</v>
          </cell>
          <cell r="E52">
            <v>75.342465753424662</v>
          </cell>
          <cell r="F52">
            <v>10000</v>
          </cell>
          <cell r="G52">
            <v>0.23623155816832381</v>
          </cell>
          <cell r="H52">
            <v>0.16329715926583457</v>
          </cell>
          <cell r="I52">
            <v>55000</v>
          </cell>
          <cell r="J52">
            <v>54750</v>
          </cell>
          <cell r="K52">
            <v>182762.8</v>
          </cell>
          <cell r="L52">
            <v>0.23051389230390953</v>
          </cell>
          <cell r="M52">
            <v>128158.80000000002</v>
          </cell>
          <cell r="N52">
            <v>0.29932950191570878</v>
          </cell>
          <cell r="O52">
            <v>252133.82399999999</v>
          </cell>
          <cell r="P52">
            <v>193161.50400000002</v>
          </cell>
        </row>
        <row r="53">
          <cell r="A53" t="str">
            <v>r3.8xlarge</v>
          </cell>
          <cell r="B53">
            <v>55000</v>
          </cell>
          <cell r="C53">
            <v>33000</v>
          </cell>
          <cell r="D53">
            <v>75</v>
          </cell>
          <cell r="E53">
            <v>75.342465753424662</v>
          </cell>
          <cell r="F53">
            <v>10000</v>
          </cell>
          <cell r="G53">
            <v>0.17069387620196563</v>
          </cell>
          <cell r="H53">
            <v>0.12526115788503825</v>
          </cell>
          <cell r="I53">
            <v>55000</v>
          </cell>
          <cell r="J53">
            <v>54750</v>
          </cell>
          <cell r="K53">
            <v>341275</v>
          </cell>
          <cell r="L53">
            <v>0.13824884792626729</v>
          </cell>
          <cell r="M53">
            <v>256317.60000000003</v>
          </cell>
          <cell r="N53">
            <v>0.1760067586595325</v>
          </cell>
          <cell r="O53">
            <v>423327</v>
          </cell>
          <cell r="P53">
            <v>331573.00800000003</v>
          </cell>
        </row>
        <row r="54">
          <cell r="A54" t="str">
            <v>r4.large</v>
          </cell>
          <cell r="B54">
            <v>22000</v>
          </cell>
          <cell r="C54">
            <v>13200</v>
          </cell>
          <cell r="D54">
            <v>30</v>
          </cell>
          <cell r="E54">
            <v>30.136986301369863</v>
          </cell>
          <cell r="F54">
            <v>10000</v>
          </cell>
          <cell r="G54">
            <v>0.31054656075023446</v>
          </cell>
          <cell r="H54">
            <v>0.13746751910057176</v>
          </cell>
          <cell r="I54">
            <v>22000</v>
          </cell>
          <cell r="J54">
            <v>21900</v>
          </cell>
          <cell r="K54">
            <v>20235.600000000002</v>
          </cell>
          <cell r="L54">
            <v>0.51975051975051967</v>
          </cell>
          <cell r="M54">
            <v>12848</v>
          </cell>
          <cell r="N54">
            <v>0.63025210084033612</v>
          </cell>
          <cell r="O54">
            <v>43754.448000000004</v>
          </cell>
          <cell r="P54">
            <v>35775.839999999997</v>
          </cell>
        </row>
        <row r="55">
          <cell r="A55" t="str">
            <v>r4.xlarge</v>
          </cell>
          <cell r="B55">
            <v>33000</v>
          </cell>
          <cell r="C55">
            <v>19800</v>
          </cell>
          <cell r="D55">
            <v>45</v>
          </cell>
          <cell r="E55">
            <v>45.205479452054796</v>
          </cell>
          <cell r="F55">
            <v>10000</v>
          </cell>
          <cell r="G55">
            <v>0.34204241448084455</v>
          </cell>
          <cell r="H55">
            <v>0.20528928734645299</v>
          </cell>
          <cell r="I55">
            <v>33000</v>
          </cell>
          <cell r="J55">
            <v>32850</v>
          </cell>
          <cell r="K55">
            <v>40471.200000000004</v>
          </cell>
          <cell r="L55">
            <v>0.4480286738351254</v>
          </cell>
          <cell r="M55">
            <v>25696</v>
          </cell>
          <cell r="N55">
            <v>0.56109725685785539</v>
          </cell>
          <cell r="O55">
            <v>76558.896000000008</v>
          </cell>
          <cell r="P55">
            <v>60601.68</v>
          </cell>
        </row>
        <row r="56">
          <cell r="A56" t="str">
            <v>r4.2xlarge</v>
          </cell>
          <cell r="B56">
            <v>44000</v>
          </cell>
          <cell r="C56">
            <v>26400</v>
          </cell>
          <cell r="D56">
            <v>60</v>
          </cell>
          <cell r="E56">
            <v>60.273972602739725</v>
          </cell>
          <cell r="F56">
            <v>10000</v>
          </cell>
          <cell r="G56">
            <v>0.30799019968316005</v>
          </cell>
          <cell r="H56">
            <v>0.20098256694348804</v>
          </cell>
          <cell r="I56">
            <v>44000</v>
          </cell>
          <cell r="J56">
            <v>43800</v>
          </cell>
          <cell r="K56">
            <v>80942.400000000009</v>
          </cell>
          <cell r="L56">
            <v>0.35112359550561795</v>
          </cell>
          <cell r="M56">
            <v>51392</v>
          </cell>
          <cell r="N56">
            <v>0.46012269938650308</v>
          </cell>
          <cell r="O56">
            <v>131217.79200000002</v>
          </cell>
          <cell r="P56">
            <v>99303.360000000001</v>
          </cell>
        </row>
        <row r="57">
          <cell r="A57" t="str">
            <v>r4.4xlarge</v>
          </cell>
          <cell r="B57">
            <v>55000</v>
          </cell>
          <cell r="C57">
            <v>33000</v>
          </cell>
          <cell r="D57">
            <v>75</v>
          </cell>
          <cell r="E57">
            <v>75.342465753424662</v>
          </cell>
          <cell r="F57">
            <v>10000</v>
          </cell>
          <cell r="G57">
            <v>0.25214017338585826</v>
          </cell>
          <cell r="H57">
            <v>0.1729770393889816</v>
          </cell>
          <cell r="I57">
            <v>55000</v>
          </cell>
          <cell r="J57">
            <v>54750</v>
          </cell>
          <cell r="K57">
            <v>161884.80000000002</v>
          </cell>
          <cell r="L57">
            <v>0.25272947836635662</v>
          </cell>
          <cell r="M57">
            <v>102784</v>
          </cell>
          <cell r="N57">
            <v>0.34754402224281744</v>
          </cell>
          <cell r="O57">
            <v>229585.58400000003</v>
          </cell>
          <cell r="P57">
            <v>165756.72</v>
          </cell>
        </row>
        <row r="58">
          <cell r="A58" t="str">
            <v>r4.8xlarge</v>
          </cell>
          <cell r="B58">
            <v>55000</v>
          </cell>
          <cell r="C58">
            <v>33000</v>
          </cell>
          <cell r="D58">
            <v>75</v>
          </cell>
          <cell r="E58">
            <v>75.342465753424662</v>
          </cell>
          <cell r="F58">
            <v>10000</v>
          </cell>
          <cell r="G58">
            <v>0.17520785666647737</v>
          </cell>
          <cell r="H58">
            <v>0.12779005080414105</v>
          </cell>
          <cell r="I58">
            <v>55000</v>
          </cell>
          <cell r="J58">
            <v>54750</v>
          </cell>
          <cell r="K58">
            <v>323769.60000000003</v>
          </cell>
          <cell r="L58">
            <v>0.14464244387873176</v>
          </cell>
          <cell r="M58">
            <v>205568</v>
          </cell>
          <cell r="N58">
            <v>0.21031968592260236</v>
          </cell>
          <cell r="O58">
            <v>404421.16800000006</v>
          </cell>
          <cell r="P58">
            <v>276763.44</v>
          </cell>
        </row>
        <row r="59">
          <cell r="A59" t="str">
            <v>r4.16xlarge</v>
          </cell>
          <cell r="B59">
            <v>55000</v>
          </cell>
          <cell r="C59">
            <v>33000</v>
          </cell>
          <cell r="D59">
            <v>75</v>
          </cell>
          <cell r="E59">
            <v>75.342465753424662</v>
          </cell>
          <cell r="F59">
            <v>10000</v>
          </cell>
          <cell r="G59">
            <v>0.12832785776456804</v>
          </cell>
          <cell r="H59">
            <v>0.10214230739215381</v>
          </cell>
          <cell r="I59">
            <v>55000</v>
          </cell>
          <cell r="J59">
            <v>54750</v>
          </cell>
          <cell r="K59">
            <v>647539.20000000007</v>
          </cell>
          <cell r="L59">
            <v>7.7959336410128463E-2</v>
          </cell>
          <cell r="M59">
            <v>411136</v>
          </cell>
          <cell r="N59">
            <v>0.11751801942964588</v>
          </cell>
          <cell r="O59">
            <v>754092.33600000013</v>
          </cell>
          <cell r="P59">
            <v>498776.88</v>
          </cell>
        </row>
        <row r="60">
          <cell r="A60" t="str">
            <v>r5.large</v>
          </cell>
          <cell r="B60">
            <v>22000</v>
          </cell>
          <cell r="C60">
            <v>13200</v>
          </cell>
          <cell r="D60">
            <v>30</v>
          </cell>
          <cell r="E60">
            <v>30.136986301369863</v>
          </cell>
          <cell r="F60">
            <v>10000</v>
          </cell>
          <cell r="G60">
            <v>0.31434777080311288</v>
          </cell>
          <cell r="H60">
            <v>0.13874752565841583</v>
          </cell>
          <cell r="I60">
            <v>22000</v>
          </cell>
          <cell r="J60">
            <v>21900</v>
          </cell>
          <cell r="K60">
            <v>19593.2</v>
          </cell>
          <cell r="L60">
            <v>0.52779732582688255</v>
          </cell>
          <cell r="M60">
            <v>12205.599999999999</v>
          </cell>
          <cell r="N60">
            <v>0.64212328767123295</v>
          </cell>
          <cell r="O60">
            <v>43060.656000000003</v>
          </cell>
          <cell r="P60">
            <v>35082.047999999995</v>
          </cell>
        </row>
        <row r="61">
          <cell r="A61" t="str">
            <v>r5.xlarge</v>
          </cell>
          <cell r="B61">
            <v>33000</v>
          </cell>
          <cell r="C61">
            <v>19800</v>
          </cell>
          <cell r="D61">
            <v>45</v>
          </cell>
          <cell r="E61">
            <v>45.205479452054796</v>
          </cell>
          <cell r="F61">
            <v>10000</v>
          </cell>
          <cell r="G61">
            <v>0.34697897986694654</v>
          </cell>
          <cell r="H61">
            <v>0.20822019985669329</v>
          </cell>
          <cell r="I61">
            <v>33000</v>
          </cell>
          <cell r="J61">
            <v>32850</v>
          </cell>
          <cell r="K61">
            <v>39186.400000000001</v>
          </cell>
          <cell r="L61">
            <v>0.4560194568301581</v>
          </cell>
          <cell r="M61">
            <v>24411.199999999997</v>
          </cell>
          <cell r="N61">
            <v>0.57368689444161147</v>
          </cell>
          <cell r="O61">
            <v>75171.312000000005</v>
          </cell>
          <cell r="P61">
            <v>59214.095999999998</v>
          </cell>
        </row>
        <row r="62">
          <cell r="A62" t="str">
            <v>r5.2xlarge</v>
          </cell>
          <cell r="B62">
            <v>44000</v>
          </cell>
          <cell r="C62">
            <v>26400</v>
          </cell>
          <cell r="D62">
            <v>60</v>
          </cell>
          <cell r="E62">
            <v>60.273972602739725</v>
          </cell>
          <cell r="F62">
            <v>10000</v>
          </cell>
          <cell r="G62">
            <v>0.31303640075003442</v>
          </cell>
          <cell r="H62">
            <v>0.20415425341533713</v>
          </cell>
          <cell r="I62">
            <v>44000</v>
          </cell>
          <cell r="J62">
            <v>43800</v>
          </cell>
          <cell r="K62">
            <v>78372.800000000003</v>
          </cell>
          <cell r="L62">
            <v>0.35850860420650094</v>
          </cell>
          <cell r="M62">
            <v>48822.399999999994</v>
          </cell>
          <cell r="N62">
            <v>0.4728877679697352</v>
          </cell>
          <cell r="O62">
            <v>128442.62400000001</v>
          </cell>
          <cell r="P62">
            <v>96528.191999999995</v>
          </cell>
        </row>
        <row r="63">
          <cell r="A63" t="str">
            <v>r5.4xlarge</v>
          </cell>
          <cell r="B63">
            <v>55000</v>
          </cell>
          <cell r="C63">
            <v>33000</v>
          </cell>
          <cell r="D63">
            <v>75</v>
          </cell>
          <cell r="E63">
            <v>75.342465753424662</v>
          </cell>
          <cell r="F63">
            <v>10000</v>
          </cell>
          <cell r="G63">
            <v>0.25654673462964445</v>
          </cell>
          <cell r="H63">
            <v>0.17569075526456579</v>
          </cell>
          <cell r="I63">
            <v>55000</v>
          </cell>
          <cell r="J63">
            <v>54750</v>
          </cell>
          <cell r="K63">
            <v>156745.60000000001</v>
          </cell>
          <cell r="L63">
            <v>0.25887063371531133</v>
          </cell>
          <cell r="M63">
            <v>97644.799999999988</v>
          </cell>
          <cell r="N63">
            <v>0.35926422686338383</v>
          </cell>
          <cell r="O63">
            <v>224035.24800000002</v>
          </cell>
          <cell r="P63">
            <v>160206.38399999999</v>
          </cell>
        </row>
        <row r="64">
          <cell r="A64" t="str">
            <v>r5.8xlarge</v>
          </cell>
          <cell r="B64">
            <v>55000</v>
          </cell>
          <cell r="C64">
            <v>33000</v>
          </cell>
          <cell r="D64">
            <v>75</v>
          </cell>
          <cell r="E64">
            <v>75.342465753424662</v>
          </cell>
          <cell r="F64">
            <v>10000</v>
          </cell>
          <cell r="G64" t="e">
            <v>#N/A</v>
          </cell>
          <cell r="H64" t="e">
            <v>#N/A</v>
          </cell>
          <cell r="I64">
            <v>55000</v>
          </cell>
          <cell r="J64">
            <v>54750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  <cell r="O64" t="e">
            <v>#N/A</v>
          </cell>
          <cell r="P64" t="e">
            <v>#N/A</v>
          </cell>
        </row>
        <row r="65">
          <cell r="A65" t="str">
            <v>r5.16xlarge</v>
          </cell>
          <cell r="B65">
            <v>55000</v>
          </cell>
          <cell r="C65">
            <v>33000</v>
          </cell>
          <cell r="D65">
            <v>75</v>
          </cell>
          <cell r="E65">
            <v>75.342465753424662</v>
          </cell>
          <cell r="F65">
            <v>10000</v>
          </cell>
          <cell r="G65" t="e">
            <v>#N/A</v>
          </cell>
          <cell r="H65" t="e">
            <v>#N/A</v>
          </cell>
          <cell r="I65">
            <v>55000</v>
          </cell>
          <cell r="J65">
            <v>54750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</row>
        <row r="66">
          <cell r="A66" t="str">
            <v>m1.small</v>
          </cell>
          <cell r="B66">
            <v>6600</v>
          </cell>
          <cell r="C66">
            <v>3960</v>
          </cell>
          <cell r="D66">
            <v>9</v>
          </cell>
          <cell r="E66">
            <v>9.0410958904109595</v>
          </cell>
          <cell r="F66">
            <v>3000</v>
          </cell>
          <cell r="G66">
            <v>0.29267821046406783</v>
          </cell>
          <cell r="H66">
            <v>0.13158643002862735</v>
          </cell>
          <cell r="I66">
            <v>6600</v>
          </cell>
          <cell r="J66">
            <v>6570</v>
          </cell>
          <cell r="K66">
            <v>7066.4</v>
          </cell>
          <cell r="L66">
            <v>0.48179871520342615</v>
          </cell>
          <cell r="M66">
            <v>4898.3</v>
          </cell>
          <cell r="N66">
            <v>0.57288351368555068</v>
          </cell>
          <cell r="O66">
            <v>14201.712</v>
          </cell>
          <cell r="P66">
            <v>11860.164000000001</v>
          </cell>
        </row>
        <row r="67">
          <cell r="A67" t="str">
            <v>m1.medium</v>
          </cell>
          <cell r="B67">
            <v>11000</v>
          </cell>
          <cell r="C67">
            <v>6600</v>
          </cell>
          <cell r="D67">
            <v>15</v>
          </cell>
          <cell r="E67">
            <v>15.068493150684931</v>
          </cell>
          <cell r="F67">
            <v>5000</v>
          </cell>
          <cell r="G67">
            <v>0.27085419026868462</v>
          </cell>
          <cell r="H67">
            <v>0.12469382894365905</v>
          </cell>
          <cell r="I67">
            <v>11000</v>
          </cell>
          <cell r="J67">
            <v>10950</v>
          </cell>
          <cell r="K67">
            <v>14213.099999999999</v>
          </cell>
          <cell r="L67">
            <v>0.43516100957354226</v>
          </cell>
          <cell r="M67">
            <v>9796.6</v>
          </cell>
          <cell r="N67">
            <v>0.52779732582688255</v>
          </cell>
          <cell r="O67">
            <v>26300.148000000001</v>
          </cell>
          <cell r="P67">
            <v>21530.328000000001</v>
          </cell>
        </row>
        <row r="68">
          <cell r="A68" t="str">
            <v>m1.large</v>
          </cell>
          <cell r="B68">
            <v>22000</v>
          </cell>
          <cell r="C68">
            <v>13200</v>
          </cell>
          <cell r="D68">
            <v>30</v>
          </cell>
          <cell r="E68">
            <v>30.136986301369863</v>
          </cell>
          <cell r="F68">
            <v>10000</v>
          </cell>
          <cell r="G68">
            <v>0.27117854685859383</v>
          </cell>
          <cell r="H68">
            <v>0.12479402501124538</v>
          </cell>
          <cell r="I68">
            <v>22000</v>
          </cell>
          <cell r="J68">
            <v>21900</v>
          </cell>
          <cell r="K68">
            <v>28345.9</v>
          </cell>
          <cell r="L68">
            <v>0.43585645793985178</v>
          </cell>
          <cell r="M68">
            <v>19512.899999999998</v>
          </cell>
          <cell r="N68">
            <v>0.52882072977260719</v>
          </cell>
          <cell r="O68">
            <v>52513.572</v>
          </cell>
          <cell r="P68">
            <v>42973.932000000001</v>
          </cell>
        </row>
        <row r="69">
          <cell r="A69" t="str">
            <v>m1.xlarge</v>
          </cell>
          <cell r="B69">
            <v>33000</v>
          </cell>
          <cell r="C69">
            <v>19800</v>
          </cell>
          <cell r="D69">
            <v>45</v>
          </cell>
          <cell r="E69">
            <v>45.205479452054796</v>
          </cell>
          <cell r="F69">
            <v>10000</v>
          </cell>
          <cell r="G69">
            <v>0.29222305623526063</v>
          </cell>
          <cell r="H69">
            <v>0.17692026760809934</v>
          </cell>
          <cell r="I69">
            <v>33000</v>
          </cell>
          <cell r="J69">
            <v>32850</v>
          </cell>
          <cell r="K69">
            <v>56691.8</v>
          </cell>
          <cell r="L69">
            <v>0.36686776455242132</v>
          </cell>
          <cell r="M69">
            <v>39025.799999999996</v>
          </cell>
          <cell r="N69">
            <v>0.45703839122486295</v>
          </cell>
          <cell r="O69">
            <v>94077.144</v>
          </cell>
          <cell r="P69">
            <v>74997.864000000001</v>
          </cell>
        </row>
        <row r="70">
          <cell r="A70" t="str">
            <v>t1.micro</v>
          </cell>
          <cell r="B70">
            <v>2200</v>
          </cell>
          <cell r="C70">
            <v>1320</v>
          </cell>
          <cell r="D70">
            <v>3</v>
          </cell>
          <cell r="E70">
            <v>3.0136986301369864</v>
          </cell>
          <cell r="F70">
            <v>1000</v>
          </cell>
          <cell r="G70">
            <v>0.27894550101029419</v>
          </cell>
          <cell r="H70">
            <v>0.12721323267076243</v>
          </cell>
          <cell r="I70">
            <v>2200</v>
          </cell>
          <cell r="J70">
            <v>2190</v>
          </cell>
          <cell r="K70">
            <v>2649.9</v>
          </cell>
          <cell r="L70">
            <v>0.45248868778280549</v>
          </cell>
          <cell r="M70">
            <v>2087.8000000000002</v>
          </cell>
          <cell r="N70">
            <v>0.51194539249146753</v>
          </cell>
          <cell r="O70">
            <v>5051.8919999999998</v>
          </cell>
          <cell r="P70">
            <v>4444.8240000000005</v>
          </cell>
        </row>
        <row r="71">
          <cell r="A71" t="str">
            <v>m2.xlarge</v>
          </cell>
          <cell r="B71">
            <v>22000</v>
          </cell>
          <cell r="C71">
            <v>13200</v>
          </cell>
          <cell r="D71">
            <v>30</v>
          </cell>
          <cell r="E71">
            <v>30.136986301369863</v>
          </cell>
          <cell r="F71">
            <v>10000</v>
          </cell>
          <cell r="G71">
            <v>0.27150397450081148</v>
          </cell>
          <cell r="H71">
            <v>0.12489461851903892</v>
          </cell>
          <cell r="I71">
            <v>22000</v>
          </cell>
          <cell r="J71">
            <v>21900</v>
          </cell>
          <cell r="K71">
            <v>28265.599999999999</v>
          </cell>
          <cell r="L71">
            <v>0.43655413271245636</v>
          </cell>
          <cell r="M71">
            <v>23046.1</v>
          </cell>
          <cell r="N71">
            <v>0.48725028422933248</v>
          </cell>
          <cell r="O71">
            <v>52426.847999999998</v>
          </cell>
          <cell r="P71">
            <v>46789.788</v>
          </cell>
        </row>
        <row r="72">
          <cell r="A72" t="str">
            <v>m2.2xlarge</v>
          </cell>
          <cell r="B72">
            <v>44000</v>
          </cell>
          <cell r="C72">
            <v>26400</v>
          </cell>
          <cell r="D72">
            <v>60</v>
          </cell>
          <cell r="E72">
            <v>60.273972602739725</v>
          </cell>
          <cell r="F72">
            <v>10000</v>
          </cell>
          <cell r="G72">
            <v>0.36645202672768468</v>
          </cell>
          <cell r="H72">
            <v>0.23907721713009825</v>
          </cell>
          <cell r="I72">
            <v>44000</v>
          </cell>
          <cell r="J72">
            <v>43800</v>
          </cell>
          <cell r="K72">
            <v>56611.5</v>
          </cell>
          <cell r="L72">
            <v>0.4362050163576881</v>
          </cell>
          <cell r="M72">
            <v>46172.499999999993</v>
          </cell>
          <cell r="N72">
            <v>0.48681541582150101</v>
          </cell>
          <cell r="O72">
            <v>104940.42000000001</v>
          </cell>
          <cell r="P72">
            <v>93666.299999999988</v>
          </cell>
        </row>
        <row r="73">
          <cell r="A73" t="str">
            <v>m2.4xlarge</v>
          </cell>
          <cell r="B73">
            <v>55000.000000000007</v>
          </cell>
          <cell r="C73">
            <v>33000</v>
          </cell>
          <cell r="D73">
            <v>75</v>
          </cell>
          <cell r="E73">
            <v>75.342465753424662</v>
          </cell>
          <cell r="F73">
            <v>10000</v>
          </cell>
          <cell r="G73">
            <v>0.30492770679561315</v>
          </cell>
          <cell r="H73">
            <v>0.20645071214194871</v>
          </cell>
          <cell r="I73">
            <v>55000.000000000007</v>
          </cell>
          <cell r="J73">
            <v>54750</v>
          </cell>
          <cell r="K73">
            <v>113223</v>
          </cell>
          <cell r="L73">
            <v>0.32594524119947849</v>
          </cell>
          <cell r="M73">
            <v>92344.999999999985</v>
          </cell>
          <cell r="N73">
            <v>0.37220843672456577</v>
          </cell>
          <cell r="O73">
            <v>177030.84000000003</v>
          </cell>
          <cell r="P73">
            <v>154482.59999999998</v>
          </cell>
        </row>
        <row r="74">
          <cell r="A74" t="str">
            <v>c1.medium</v>
          </cell>
          <cell r="B74">
            <v>11000</v>
          </cell>
          <cell r="C74">
            <v>6600</v>
          </cell>
          <cell r="D74">
            <v>15</v>
          </cell>
          <cell r="E74">
            <v>15.068493150684931</v>
          </cell>
          <cell r="F74">
            <v>5000</v>
          </cell>
          <cell r="G74">
            <v>0.22943639618787734</v>
          </cell>
          <cell r="H74">
            <v>0.1124215835613246</v>
          </cell>
          <cell r="I74">
            <v>11000</v>
          </cell>
          <cell r="J74">
            <v>10950</v>
          </cell>
          <cell r="K74">
            <v>20717.400000000001</v>
          </cell>
          <cell r="L74">
            <v>0.34578146611341631</v>
          </cell>
          <cell r="M74">
            <v>12687.4</v>
          </cell>
          <cell r="N74">
            <v>0.46324891908585542</v>
          </cell>
          <cell r="O74">
            <v>33324.792000000001</v>
          </cell>
          <cell r="P74">
            <v>24652.392</v>
          </cell>
        </row>
        <row r="75">
          <cell r="A75" t="str">
            <v>c1.xlarge</v>
          </cell>
          <cell r="B75">
            <v>44000</v>
          </cell>
          <cell r="C75">
            <v>26400</v>
          </cell>
          <cell r="D75">
            <v>60</v>
          </cell>
          <cell r="E75">
            <v>60.273972602739725</v>
          </cell>
          <cell r="F75">
            <v>10000</v>
          </cell>
          <cell r="G75">
            <v>0.30434323006417535</v>
          </cell>
          <cell r="H75">
            <v>0.19870347990763831</v>
          </cell>
          <cell r="I75">
            <v>44000</v>
          </cell>
          <cell r="J75">
            <v>43800</v>
          </cell>
          <cell r="K75">
            <v>82869.600000000006</v>
          </cell>
          <cell r="L75">
            <v>0.34578146611341631</v>
          </cell>
          <cell r="M75">
            <v>50749.599999999999</v>
          </cell>
          <cell r="N75">
            <v>0.46324891908585542</v>
          </cell>
          <cell r="O75">
            <v>133299.16800000001</v>
          </cell>
          <cell r="P75">
            <v>98609.567999999999</v>
          </cell>
        </row>
      </sheetData>
      <sheetData sheetId="17">
        <row r="1">
          <cell r="A1" t="str">
            <v>DISK(Magnetic) 東京</v>
          </cell>
          <cell r="B1">
            <v>0.08</v>
          </cell>
        </row>
        <row r="2">
          <cell r="A2" t="str">
            <v>DISK(SSD) 東京</v>
          </cell>
          <cell r="B2">
            <v>0.12</v>
          </cell>
        </row>
        <row r="3">
          <cell r="A3" t="str">
            <v>DISK(st1) 東京</v>
          </cell>
          <cell r="B3">
            <v>5.3999999999999999E-2</v>
          </cell>
        </row>
        <row r="4">
          <cell r="A4" t="str">
            <v>DISK(sc1) 東京</v>
          </cell>
          <cell r="B4">
            <v>0.03</v>
          </cell>
        </row>
        <row r="5">
          <cell r="A5" t="str">
            <v>BACKUP(SNAPSHOT) 東京</v>
          </cell>
          <cell r="B5">
            <v>0.05</v>
          </cell>
        </row>
        <row r="6">
          <cell r="A6" t="str">
            <v>DISK(Magnetic) 米国-バージニア</v>
          </cell>
          <cell r="B6">
            <v>0.05</v>
          </cell>
        </row>
        <row r="7">
          <cell r="A7" t="str">
            <v>DISK(SSD) バージニア</v>
          </cell>
          <cell r="B7">
            <v>0.1</v>
          </cell>
        </row>
        <row r="8">
          <cell r="A8" t="str">
            <v>DISK(st1) バージニア</v>
          </cell>
          <cell r="B8">
            <v>4.4999999999999998E-2</v>
          </cell>
        </row>
        <row r="9">
          <cell r="A9" t="str">
            <v>DISK(sc1) バージニア</v>
          </cell>
          <cell r="B9">
            <v>2.5000000000000001E-2</v>
          </cell>
        </row>
        <row r="10">
          <cell r="A10" t="str">
            <v>BACKUP(SNAPSHOT) 米国-バージニア</v>
          </cell>
          <cell r="B10">
            <v>0.05</v>
          </cell>
        </row>
        <row r="11">
          <cell r="A11" t="str">
            <v>DISK(Magnetic) シンガポール</v>
          </cell>
          <cell r="B11">
            <v>0.08</v>
          </cell>
        </row>
        <row r="12">
          <cell r="A12" t="str">
            <v>DISK(SSD) シンガポール</v>
          </cell>
          <cell r="B12">
            <v>0.12</v>
          </cell>
        </row>
        <row r="13">
          <cell r="A13" t="str">
            <v>DISK(st1) シンガポール</v>
          </cell>
          <cell r="B13">
            <v>5.3999999999999999E-2</v>
          </cell>
        </row>
        <row r="14">
          <cell r="A14" t="str">
            <v>DISK(sc1) シンガポール</v>
          </cell>
          <cell r="B14">
            <v>0.03</v>
          </cell>
        </row>
        <row r="15">
          <cell r="A15" t="str">
            <v>BACKUP(SNAPSHOT) シンガポール</v>
          </cell>
          <cell r="B15">
            <v>0.05</v>
          </cell>
        </row>
        <row r="16">
          <cell r="A16" t="str">
            <v xml:space="preserve"> </v>
          </cell>
        </row>
        <row r="17">
          <cell r="A17" t="str">
            <v xml:space="preserve"> </v>
          </cell>
        </row>
        <row r="18">
          <cell r="A18" t="str">
            <v xml:space="preserve"> </v>
          </cell>
        </row>
        <row r="19">
          <cell r="A19" t="str">
            <v xml:space="preserve"> </v>
          </cell>
        </row>
        <row r="20">
          <cell r="A20" t="str">
            <v xml:space="preserve"> </v>
          </cell>
        </row>
        <row r="21">
          <cell r="A21" t="str">
            <v xml:space="preserve"> </v>
          </cell>
        </row>
        <row r="22">
          <cell r="A22" t="str">
            <v xml:space="preserve"> </v>
          </cell>
        </row>
        <row r="23">
          <cell r="A23" t="str">
            <v xml:space="preserve"> </v>
          </cell>
        </row>
        <row r="24">
          <cell r="A24" t="str">
            <v xml:space="preserve"> </v>
          </cell>
        </row>
        <row r="25">
          <cell r="A25" t="str">
            <v xml:space="preserve"> </v>
          </cell>
        </row>
        <row r="26">
          <cell r="A26" t="str">
            <v xml:space="preserve"> </v>
          </cell>
        </row>
        <row r="27">
          <cell r="A27" t="str">
            <v xml:space="preserve"> </v>
          </cell>
        </row>
        <row r="28">
          <cell r="A28" t="str">
            <v xml:space="preserve"> </v>
          </cell>
        </row>
        <row r="29">
          <cell r="A29" t="str">
            <v xml:space="preserve"> </v>
          </cell>
        </row>
      </sheetData>
      <sheetData sheetId="18">
        <row r="3">
          <cell r="B3" t="str">
            <v>東京</v>
          </cell>
        </row>
        <row r="4">
          <cell r="B4" t="str">
            <v>バージニア</v>
          </cell>
        </row>
        <row r="5">
          <cell r="B5" t="str">
            <v>シンガポール</v>
          </cell>
        </row>
        <row r="21">
          <cell r="F21">
            <v>25.402799999999999</v>
          </cell>
        </row>
        <row r="29">
          <cell r="F29" t="e">
            <v>#N/A</v>
          </cell>
        </row>
        <row r="37">
          <cell r="F37" t="e">
            <v>#N/A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器明細表"/>
      <sheetName val="正式見積･ｹｰｽ１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et0124"/>
    </sheetNames>
    <definedNames>
      <definedName name="bCancel_Click"/>
      <definedName name="bOk_Click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変更要求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情報(5.3.19"/>
      <sheetName val="加入者ｽﾃｰﾀ_x0002__x0000__x0000__x0000_+_x0000_⽘_x0015__x0000__x0000_饦"/>
      <sheetName val="_x0000_:_x0013__x0000_0é0°_x0000__x0000__x0000__x0000_ ReQ_x0005_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:”_x0013__x0000_0é0°_x0000_ ReQ_x0005_"/>
      <sheetName val="進捗表(ISOL）"/>
      <sheetName val="集計表（ISOL）　ｄｏｎ’ｔ　ｔｏｕｃｈ"/>
      <sheetName val="Cover"/>
      <sheetName val="改定履歴 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者ｽﾃｰﾀｽ等 (5.±.2) "/>
      <sheetName val="加入者ｽﾃｰﾀ_x0002_   + ⽘_x0015_  饦"/>
      <sheetName val=" :”_x0013_ 0é0°     ReQ_x0005_"/>
      <sheetName val="加入者属性盻録情報(2.3.1.1.2)"/>
      <sheetName val="リスト"/>
      <sheetName val="1.3.6.4.ReturnMonthCmd"/>
      <sheetName val="1.3.6.4.main"/>
      <sheetName val="1.3.6.4._execute"/>
      <sheetName val="新業務機能記述書"/>
      <sheetName val="CS060MPRCSP"/>
      <sheetName val="CS060MPRCPT"/>
      <sheetName val="CS060MPAIRG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加入者ｽﾃｰﾀ_x0002_"/>
      <sheetName val=":”_x0013_"/>
      <sheetName val="ローン要件情報(加入者）㓌9.1.1)"/>
      <sheetName val="障害管理台帳"/>
      <sheetName val="進捗グラフ"/>
      <sheetName val="集計表"/>
      <sheetName val="ローン要件情報(加入者）⻌9.1.1)"/>
      <sheetName val="JOB一٘ಢ蔌る_x0000_"/>
      <sheetName val="JOB一ﱸଊ蔌る_x0000_"/>
      <sheetName val="ローン要件情報(加入者）㓌9.1.1_x0000_"/>
      <sheetName val="☆B010(A031)振込計算"/>
      <sheetName val="JOB一먐°蔌る_x0000_"/>
      <sheetName val="JOB一ᗨኆ蔌る_x0000_"/>
      <sheetName val="ྪ_x0004_Ѐ_x0000_"/>
      <sheetName val="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JOB一_x0010__x0000_괠Ţ踇"/>
      <sheetName val="JOB一蚘_x0013_޹〚_x0005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3月17日"/>
      <sheetName val="3月31日"/>
      <sheetName val="HW構成"/>
      <sheetName val="SSA構成図"/>
      <sheetName val="ノード1.3.5"/>
      <sheetName val="ノード7.9.11"/>
      <sheetName val="SW構成"/>
      <sheetName val="IP"/>
      <sheetName val="VG LV"/>
      <sheetName val="導入SW"/>
      <sheetName val="sys0_1"/>
      <sheetName val="sys0_2"/>
      <sheetName val="sys0_3"/>
      <sheetName val="DISK_1"/>
      <sheetName val="DISK_2"/>
      <sheetName val="DISK_3"/>
      <sheetName val="DISK_4"/>
      <sheetName val="user1"/>
      <sheetName val="user2"/>
      <sheetName val="user3"/>
      <sheetName val="PSSP1"/>
      <sheetName val="PSSP2"/>
      <sheetName val="PSSP3"/>
      <sheetName val="PSSP4"/>
      <sheetName val="PSSP5"/>
      <sheetName val="HA概要"/>
      <sheetName val="ワークシート 1"/>
      <sheetName val="ワークシート 2"/>
      <sheetName val="HACMPパラメータ属性"/>
      <sheetName val="TSM運用"/>
      <sheetName val="TSM構成"/>
      <sheetName val="TSM_WS1"/>
      <sheetName val="TSM_WS2"/>
      <sheetName val="TSM_WS3"/>
      <sheetName val="TSM_WS4"/>
      <sheetName val="TSM_WS5"/>
      <sheetName val="TSM_WS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1-1-02-2．SSAループ構成図</v>
          </cell>
        </row>
        <row r="4">
          <cell r="B4" t="str">
            <v>A1</v>
          </cell>
          <cell r="C4" t="str">
            <v>NODE1</v>
          </cell>
          <cell r="D4" t="str">
            <v>A2</v>
          </cell>
          <cell r="F4" t="str">
            <v>A1</v>
          </cell>
          <cell r="G4" t="str">
            <v>NODE11</v>
          </cell>
          <cell r="H4" t="str">
            <v>A2</v>
          </cell>
        </row>
        <row r="8">
          <cell r="B8">
            <v>1</v>
          </cell>
          <cell r="H8">
            <v>16</v>
          </cell>
        </row>
        <row r="9">
          <cell r="B9">
            <v>2</v>
          </cell>
          <cell r="H9">
            <v>15</v>
          </cell>
        </row>
        <row r="10">
          <cell r="B10">
            <v>3</v>
          </cell>
          <cell r="H10">
            <v>14</v>
          </cell>
        </row>
        <row r="11">
          <cell r="B11">
            <v>4</v>
          </cell>
          <cell r="H11">
            <v>13</v>
          </cell>
        </row>
        <row r="14">
          <cell r="B14" t="str">
            <v>A2</v>
          </cell>
          <cell r="C14" t="str">
            <v>NODE3</v>
          </cell>
          <cell r="D14" t="str">
            <v>A1</v>
          </cell>
        </row>
        <row r="16">
          <cell r="F16" t="str">
            <v>A1</v>
          </cell>
          <cell r="G16" t="str">
            <v>NODE9</v>
          </cell>
          <cell r="H16" t="str">
            <v>A2</v>
          </cell>
        </row>
        <row r="19">
          <cell r="B19" t="str">
            <v>A1</v>
          </cell>
          <cell r="C19" t="str">
            <v>NODE5</v>
          </cell>
          <cell r="D19" t="str">
            <v>A2</v>
          </cell>
        </row>
        <row r="22">
          <cell r="B22">
            <v>5</v>
          </cell>
          <cell r="H22">
            <v>12</v>
          </cell>
        </row>
        <row r="23">
          <cell r="B23">
            <v>6</v>
          </cell>
          <cell r="H23">
            <v>11</v>
          </cell>
        </row>
        <row r="24">
          <cell r="B24">
            <v>7</v>
          </cell>
          <cell r="H24">
            <v>10</v>
          </cell>
        </row>
        <row r="25">
          <cell r="B25">
            <v>8</v>
          </cell>
          <cell r="H25">
            <v>9</v>
          </cell>
        </row>
        <row r="28">
          <cell r="D28" t="str">
            <v>A2</v>
          </cell>
          <cell r="E28" t="str">
            <v>NODE7</v>
          </cell>
          <cell r="F28" t="str">
            <v>A1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"/>
      <sheetName val="業務分類台帳入力"/>
      <sheetName val="選択肢(個別)"/>
      <sheetName val="選択肢(パターン)"/>
      <sheetName val="IT基盤選択肢"/>
      <sheetName val="業務コード一覧"/>
      <sheetName val="ｼｽﾃﾑ管理台帳"/>
      <sheetName val="Sheet1"/>
    </sheetNames>
    <sheetDataSet>
      <sheetData sheetId="0"/>
      <sheetData sheetId="1"/>
      <sheetData sheetId="2">
        <row r="2">
          <cell r="A2" t="str">
            <v>インフラ</v>
          </cell>
          <cell r="C2" t="str">
            <v>AV・IT完成品</v>
          </cell>
          <cell r="E2" t="str">
            <v>IT推進本部会</v>
          </cell>
          <cell r="G2" t="str">
            <v>BOM</v>
          </cell>
        </row>
        <row r="3">
          <cell r="A3" t="str">
            <v>活動（イベント）</v>
          </cell>
          <cell r="C3" t="str">
            <v>AV・IT部品</v>
          </cell>
          <cell r="E3" t="str">
            <v>IT報告書</v>
          </cell>
          <cell r="G3" t="str">
            <v>IT投資状況分析</v>
          </cell>
        </row>
        <row r="4">
          <cell r="A4" t="str">
            <v>共通</v>
          </cell>
          <cell r="C4" t="str">
            <v>ITガバナンス</v>
          </cell>
          <cell r="E4" t="str">
            <v>おしかけ座談会</v>
          </cell>
          <cell r="G4" t="str">
            <v>グループウェア</v>
          </cell>
        </row>
        <row r="5">
          <cell r="A5" t="str">
            <v>業務システム</v>
          </cell>
          <cell r="C5" t="str">
            <v>アフターサービス</v>
          </cell>
          <cell r="E5" t="str">
            <v>サービス運用</v>
          </cell>
          <cell r="G5" t="str">
            <v>コンピュータ機器管理</v>
          </cell>
        </row>
        <row r="6">
          <cell r="C6" t="str">
            <v>クライアント機器管理</v>
          </cell>
          <cell r="E6" t="str">
            <v>システム基盤運用</v>
          </cell>
          <cell r="G6" t="str">
            <v>コンプライアンス活動</v>
          </cell>
        </row>
        <row r="7">
          <cell r="C7" t="str">
            <v>グループウェア</v>
          </cell>
          <cell r="E7" t="str">
            <v>ファシリティ管理</v>
          </cell>
          <cell r="G7" t="str">
            <v>システム概況分析</v>
          </cell>
        </row>
        <row r="8">
          <cell r="C8" t="str">
            <v>サーバ管理</v>
          </cell>
          <cell r="E8" t="str">
            <v>マスター管理</v>
          </cell>
          <cell r="G8" t="str">
            <v>セキュリティ管理</v>
          </cell>
        </row>
        <row r="9">
          <cell r="C9" t="str">
            <v>ストレージ管理</v>
          </cell>
          <cell r="E9" t="str">
            <v>リゾート・旅行サービス管理</v>
          </cell>
          <cell r="G9" t="str">
            <v>ソフトウェアライセンス管理</v>
          </cell>
        </row>
        <row r="10">
          <cell r="C10" t="str">
            <v>セキュリティ管理</v>
          </cell>
          <cell r="E10" t="str">
            <v>レンタル・リースサービス管理</v>
          </cell>
          <cell r="G10" t="str">
            <v>パンデミック対策</v>
          </cell>
        </row>
        <row r="11">
          <cell r="C11" t="str">
            <v>ソフトウェア</v>
          </cell>
          <cell r="E11" t="str">
            <v>安全衛生</v>
          </cell>
          <cell r="G11" t="str">
            <v>ベンダー管理</v>
          </cell>
        </row>
        <row r="12">
          <cell r="C12" t="str">
            <v>テレコミュニケーション</v>
          </cell>
          <cell r="E12" t="str">
            <v>管理会計</v>
          </cell>
          <cell r="G12" t="str">
            <v>メンバー管理</v>
          </cell>
        </row>
        <row r="13">
          <cell r="C13" t="str">
            <v>ファシリティ管理</v>
          </cell>
          <cell r="E13" t="str">
            <v>危機管理</v>
          </cell>
          <cell r="G13" t="str">
            <v>ユーザー満足度調査</v>
          </cell>
        </row>
        <row r="14">
          <cell r="C14" t="str">
            <v>リゾートビジネス</v>
          </cell>
          <cell r="E14" t="str">
            <v>教育サービス管理</v>
          </cell>
          <cell r="G14" t="str">
            <v>リース管理</v>
          </cell>
        </row>
        <row r="15">
          <cell r="C15" t="str">
            <v>レンタル・リースビジネス</v>
          </cell>
          <cell r="E15" t="str">
            <v>計画管理</v>
          </cell>
          <cell r="G15" t="str">
            <v>レッスン管理（教材・日程）</v>
          </cell>
        </row>
        <row r="16">
          <cell r="C16" t="str">
            <v>仮想化</v>
          </cell>
          <cell r="E16" t="str">
            <v>原価管理</v>
          </cell>
          <cell r="G16" t="str">
            <v>意匠権管理</v>
          </cell>
        </row>
        <row r="17">
          <cell r="C17" t="str">
            <v>稼働スケジュール管理</v>
          </cell>
          <cell r="E17" t="str">
            <v>広報</v>
          </cell>
          <cell r="G17" t="str">
            <v>運転管理</v>
          </cell>
        </row>
        <row r="18">
          <cell r="C18" t="str">
            <v>会計</v>
          </cell>
          <cell r="E18" t="str">
            <v>購買管理</v>
          </cell>
          <cell r="G18" t="str">
            <v>営業利益予算</v>
          </cell>
        </row>
        <row r="19">
          <cell r="C19" t="str">
            <v>海外卸（元物品販売）</v>
          </cell>
          <cell r="E19" t="str">
            <v>災害対策</v>
          </cell>
          <cell r="G19" t="str">
            <v>化学物質調査</v>
          </cell>
        </row>
        <row r="20">
          <cell r="C20" t="str">
            <v>楽器完成品</v>
          </cell>
          <cell r="E20" t="str">
            <v>財務会計</v>
          </cell>
          <cell r="G20" t="str">
            <v>稼働スケジュール管理</v>
          </cell>
        </row>
        <row r="21">
          <cell r="C21" t="str">
            <v>楽器部品</v>
          </cell>
          <cell r="E21" t="str">
            <v>資産管理</v>
          </cell>
          <cell r="G21" t="str">
            <v>稼動スケジュール管理</v>
          </cell>
        </row>
        <row r="22">
          <cell r="C22" t="str">
            <v>監視</v>
          </cell>
          <cell r="E22" t="str">
            <v>受注管理</v>
          </cell>
          <cell r="G22" t="str">
            <v>会場管理</v>
          </cell>
        </row>
        <row r="23">
          <cell r="C23" t="str">
            <v>管理</v>
          </cell>
          <cell r="E23" t="str">
            <v>出荷管理</v>
          </cell>
          <cell r="G23" t="str">
            <v>勘定科目</v>
          </cell>
        </row>
        <row r="24">
          <cell r="C24" t="str">
            <v>危機管理</v>
          </cell>
          <cell r="E24" t="str">
            <v>情報収集・分析</v>
          </cell>
          <cell r="G24" t="str">
            <v>環境ISO</v>
          </cell>
        </row>
        <row r="25">
          <cell r="C25" t="str">
            <v>共通サービス</v>
          </cell>
          <cell r="E25" t="str">
            <v>人材派遣サービス管理</v>
          </cell>
          <cell r="G25" t="str">
            <v>監視</v>
          </cell>
        </row>
        <row r="26">
          <cell r="C26" t="str">
            <v>教室ビジネス</v>
          </cell>
          <cell r="E26" t="str">
            <v>人事管理</v>
          </cell>
          <cell r="G26" t="str">
            <v>基準生産計画（ＭＰＳ）</v>
          </cell>
        </row>
        <row r="27">
          <cell r="C27" t="str">
            <v>金融(カード・保険)ビジネス</v>
          </cell>
          <cell r="E27" t="str">
            <v>製造工程管理</v>
          </cell>
          <cell r="G27" t="str">
            <v>議事進行</v>
          </cell>
        </row>
        <row r="28">
          <cell r="C28" t="str">
            <v>広報</v>
          </cell>
          <cell r="E28" t="str">
            <v>製品保守管理</v>
          </cell>
          <cell r="G28" t="str">
            <v>共通サービス</v>
          </cell>
        </row>
        <row r="29">
          <cell r="C29" t="str">
            <v>国内卸（元物品販売）</v>
          </cell>
          <cell r="E29" t="str">
            <v>設計管理</v>
          </cell>
          <cell r="G29" t="str">
            <v>業務報告書</v>
          </cell>
        </row>
        <row r="30">
          <cell r="C30" t="str">
            <v>小売</v>
          </cell>
          <cell r="E30" t="str">
            <v>倉庫管理</v>
          </cell>
          <cell r="G30" t="str">
            <v>銀行</v>
          </cell>
        </row>
        <row r="31">
          <cell r="C31" t="str">
            <v>状況の把握</v>
          </cell>
          <cell r="E31" t="str">
            <v>知的財産権管理</v>
          </cell>
          <cell r="G31" t="str">
            <v>契約情報</v>
          </cell>
        </row>
        <row r="32">
          <cell r="C32" t="str">
            <v>人材派遣ビジネス</v>
          </cell>
          <cell r="E32" t="str">
            <v>買掛管理</v>
          </cell>
          <cell r="G32" t="str">
            <v>見積・引合</v>
          </cell>
        </row>
        <row r="33">
          <cell r="C33" t="str">
            <v>人事管理</v>
          </cell>
          <cell r="E33" t="str">
            <v>売掛管理</v>
          </cell>
          <cell r="G33" t="str">
            <v>原価集計・コスト見積</v>
          </cell>
        </row>
        <row r="34">
          <cell r="C34" t="str">
            <v>知的財産権管理</v>
          </cell>
          <cell r="E34" t="str">
            <v>品質管理</v>
          </cell>
          <cell r="G34" t="str">
            <v>個人情報管理</v>
          </cell>
        </row>
        <row r="35">
          <cell r="C35" t="str">
            <v>電子部品</v>
          </cell>
          <cell r="E35" t="str">
            <v>予算管理</v>
          </cell>
          <cell r="G35" t="str">
            <v>固定資産管理</v>
          </cell>
        </row>
        <row r="36">
          <cell r="C36" t="str">
            <v>報告</v>
          </cell>
          <cell r="G36" t="str">
            <v>固定資産管理（無形）</v>
          </cell>
        </row>
        <row r="37">
          <cell r="G37" t="str">
            <v>固定資産管理（有形）</v>
          </cell>
        </row>
        <row r="38">
          <cell r="G38" t="str">
            <v>顧客管理</v>
          </cell>
        </row>
        <row r="39">
          <cell r="G39" t="str">
            <v>工数</v>
          </cell>
        </row>
        <row r="40">
          <cell r="G40" t="str">
            <v>工程（作業区）</v>
          </cell>
        </row>
        <row r="41">
          <cell r="G41" t="str">
            <v>工程作業計画</v>
          </cell>
        </row>
        <row r="42">
          <cell r="G42" t="str">
            <v>広報活動</v>
          </cell>
        </row>
        <row r="43">
          <cell r="G43" t="str">
            <v>構成管理</v>
          </cell>
        </row>
        <row r="44">
          <cell r="G44" t="str">
            <v>講師管理</v>
          </cell>
        </row>
        <row r="45">
          <cell r="G45" t="str">
            <v>購買情報</v>
          </cell>
        </row>
        <row r="46">
          <cell r="G46" t="str">
            <v>購買発注</v>
          </cell>
        </row>
        <row r="47">
          <cell r="G47" t="str">
            <v>債権管理</v>
          </cell>
        </row>
        <row r="48">
          <cell r="G48" t="str">
            <v>債務管理</v>
          </cell>
        </row>
        <row r="49">
          <cell r="G49" t="str">
            <v>災害/安全対策</v>
          </cell>
        </row>
        <row r="50">
          <cell r="G50" t="str">
            <v>在庫管理</v>
          </cell>
        </row>
        <row r="51">
          <cell r="G51" t="str">
            <v>在庫統計管理</v>
          </cell>
        </row>
        <row r="52">
          <cell r="G52" t="str">
            <v>在庫予算</v>
          </cell>
        </row>
        <row r="53">
          <cell r="G53" t="str">
            <v>財務報告作成</v>
          </cell>
        </row>
        <row r="54">
          <cell r="G54" t="str">
            <v>作業手順</v>
          </cell>
        </row>
        <row r="55">
          <cell r="G55" t="str">
            <v>仕入先</v>
          </cell>
        </row>
        <row r="56">
          <cell r="G56" t="str">
            <v>仕入先評価</v>
          </cell>
        </row>
        <row r="57">
          <cell r="G57" t="str">
            <v>仕販在庫計画</v>
          </cell>
        </row>
        <row r="58">
          <cell r="G58" t="str">
            <v>支払処理</v>
          </cell>
        </row>
        <row r="59">
          <cell r="G59" t="str">
            <v>資材所要量計画（ＭＲＰ）</v>
          </cell>
        </row>
        <row r="60">
          <cell r="G60" t="str">
            <v>資産管理</v>
          </cell>
        </row>
        <row r="61">
          <cell r="G61" t="str">
            <v>資産評価</v>
          </cell>
        </row>
        <row r="62">
          <cell r="G62" t="str">
            <v>事業部別BS管理</v>
          </cell>
        </row>
        <row r="63">
          <cell r="G63" t="str">
            <v>事務所環境整備</v>
          </cell>
        </row>
        <row r="64">
          <cell r="G64" t="str">
            <v>実際原価積上</v>
          </cell>
        </row>
        <row r="65">
          <cell r="G65" t="str">
            <v>実績管理</v>
          </cell>
        </row>
        <row r="66">
          <cell r="G66" t="str">
            <v>実用新案権管理</v>
          </cell>
        </row>
        <row r="67">
          <cell r="G67" t="str">
            <v>借入金予算</v>
          </cell>
        </row>
        <row r="68">
          <cell r="G68" t="str">
            <v>手配計画</v>
          </cell>
        </row>
        <row r="69">
          <cell r="G69" t="str">
            <v>受注</v>
          </cell>
        </row>
        <row r="70">
          <cell r="G70" t="str">
            <v>受発注・専伝情報</v>
          </cell>
        </row>
        <row r="71">
          <cell r="G71" t="str">
            <v>修理管理</v>
          </cell>
        </row>
        <row r="72">
          <cell r="G72" t="str">
            <v>従業員管理</v>
          </cell>
        </row>
        <row r="73">
          <cell r="G73" t="str">
            <v>出荷</v>
          </cell>
        </row>
        <row r="74">
          <cell r="G74" t="str">
            <v>出金処理</v>
          </cell>
        </row>
        <row r="75">
          <cell r="G75" t="str">
            <v>出庫（払出）</v>
          </cell>
        </row>
        <row r="76">
          <cell r="G76" t="str">
            <v>商標権管理</v>
          </cell>
        </row>
        <row r="77">
          <cell r="G77" t="str">
            <v>情報ネットワークセキュリティ管理</v>
          </cell>
        </row>
        <row r="78">
          <cell r="G78" t="str">
            <v>人員計画</v>
          </cell>
        </row>
        <row r="79">
          <cell r="G79" t="str">
            <v>人材育成</v>
          </cell>
        </row>
        <row r="80">
          <cell r="G80" t="str">
            <v>人材情報管理</v>
          </cell>
        </row>
        <row r="81">
          <cell r="G81" t="str">
            <v>図面管理</v>
          </cell>
        </row>
        <row r="82">
          <cell r="G82" t="str">
            <v>性能管理</v>
          </cell>
        </row>
        <row r="83">
          <cell r="G83" t="str">
            <v>成績管理（グレード）</v>
          </cell>
        </row>
        <row r="84">
          <cell r="G84" t="str">
            <v>生産計画</v>
          </cell>
        </row>
        <row r="85">
          <cell r="G85" t="str">
            <v>生産予算</v>
          </cell>
        </row>
        <row r="86">
          <cell r="G86" t="str">
            <v>生徒管理</v>
          </cell>
        </row>
        <row r="87">
          <cell r="G87" t="str">
            <v>生販在庫計画</v>
          </cell>
        </row>
        <row r="88">
          <cell r="G88" t="str">
            <v>製造指示</v>
          </cell>
        </row>
        <row r="89">
          <cell r="G89" t="str">
            <v>製造進捗管理</v>
          </cell>
        </row>
        <row r="90">
          <cell r="G90" t="str">
            <v>請求書発行</v>
          </cell>
        </row>
        <row r="91">
          <cell r="G91" t="str">
            <v>税管理</v>
          </cell>
        </row>
        <row r="92">
          <cell r="G92" t="str">
            <v>設計管理</v>
          </cell>
        </row>
        <row r="93">
          <cell r="G93" t="str">
            <v>設備管理</v>
          </cell>
        </row>
        <row r="94">
          <cell r="G94" t="str">
            <v>設備投資予算</v>
          </cell>
        </row>
        <row r="95">
          <cell r="G95" t="str">
            <v>戦略マップ作成</v>
          </cell>
        </row>
        <row r="96">
          <cell r="G96" t="str">
            <v>組織情報管理</v>
          </cell>
        </row>
        <row r="97">
          <cell r="G97" t="str">
            <v>総勘定元帳</v>
          </cell>
        </row>
        <row r="98">
          <cell r="G98" t="str">
            <v>棚卸管理</v>
          </cell>
        </row>
        <row r="99">
          <cell r="G99" t="str">
            <v>中期計画書分析</v>
          </cell>
        </row>
        <row r="100">
          <cell r="G100" t="str">
            <v>著作権管理</v>
          </cell>
        </row>
        <row r="101">
          <cell r="G101" t="str">
            <v>調律管理</v>
          </cell>
        </row>
        <row r="102">
          <cell r="G102" t="str">
            <v>賃率</v>
          </cell>
        </row>
        <row r="103">
          <cell r="G103" t="str">
            <v>投資勘定</v>
          </cell>
        </row>
        <row r="104">
          <cell r="G104" t="str">
            <v>投資計画</v>
          </cell>
        </row>
        <row r="105">
          <cell r="G105" t="str">
            <v>得意先</v>
          </cell>
        </row>
        <row r="106">
          <cell r="G106" t="str">
            <v>特許管理</v>
          </cell>
        </row>
        <row r="107">
          <cell r="G107" t="str">
            <v>内部統制</v>
          </cell>
        </row>
        <row r="108">
          <cell r="G108" t="str">
            <v>入金処理</v>
          </cell>
        </row>
        <row r="109">
          <cell r="G109" t="str">
            <v>入金消込（残高確認）</v>
          </cell>
        </row>
        <row r="110">
          <cell r="G110" t="str">
            <v>入庫（受入）</v>
          </cell>
        </row>
        <row r="111">
          <cell r="G111" t="str">
            <v>納期管理</v>
          </cell>
        </row>
        <row r="112">
          <cell r="G112" t="str">
            <v>能率</v>
          </cell>
        </row>
        <row r="113">
          <cell r="G113" t="str">
            <v>廃番管理</v>
          </cell>
        </row>
        <row r="114">
          <cell r="G114" t="str">
            <v>買掛金計上</v>
          </cell>
        </row>
        <row r="115">
          <cell r="G115" t="str">
            <v>売掛金計上</v>
          </cell>
        </row>
        <row r="116">
          <cell r="G116" t="str">
            <v>売上・在庫計画</v>
          </cell>
        </row>
        <row r="117">
          <cell r="G117" t="str">
            <v>売上担当</v>
          </cell>
        </row>
        <row r="118">
          <cell r="G118" t="str">
            <v>売上予算</v>
          </cell>
        </row>
        <row r="119">
          <cell r="G119" t="str">
            <v>売上予実績</v>
          </cell>
        </row>
        <row r="120">
          <cell r="G120" t="str">
            <v>販売統計管理</v>
          </cell>
        </row>
        <row r="121">
          <cell r="G121" t="str">
            <v>販売予測</v>
          </cell>
        </row>
        <row r="122">
          <cell r="G122" t="str">
            <v>標準原価積上</v>
          </cell>
        </row>
        <row r="123">
          <cell r="G123" t="str">
            <v>品質検査</v>
          </cell>
        </row>
        <row r="124">
          <cell r="G124" t="str">
            <v>品目</v>
          </cell>
        </row>
        <row r="125">
          <cell r="G125" t="str">
            <v>部門</v>
          </cell>
        </row>
        <row r="126">
          <cell r="G126" t="str">
            <v>部門損益</v>
          </cell>
        </row>
        <row r="127">
          <cell r="G127" t="str">
            <v>福利厚生管理</v>
          </cell>
        </row>
        <row r="128">
          <cell r="G128" t="str">
            <v>変更/リリース管理</v>
          </cell>
        </row>
        <row r="129">
          <cell r="G129" t="str">
            <v>保守/点検</v>
          </cell>
        </row>
        <row r="130">
          <cell r="G130" t="str">
            <v>報酬管理（勤怠・給与）</v>
          </cell>
        </row>
        <row r="131">
          <cell r="G131" t="str">
            <v>防災対策</v>
          </cell>
        </row>
        <row r="132">
          <cell r="G132" t="str">
            <v>無形固定資産管理</v>
          </cell>
        </row>
        <row r="133">
          <cell r="G133" t="str">
            <v>問題管理</v>
          </cell>
        </row>
        <row r="134">
          <cell r="G134" t="str">
            <v>問題管理</v>
          </cell>
        </row>
        <row r="135">
          <cell r="G135" t="str">
            <v>輸出入手続</v>
          </cell>
        </row>
      </sheetData>
      <sheetData sheetId="3"/>
      <sheetData sheetId="4">
        <row r="2">
          <cell r="A2" t="str">
            <v>SAP</v>
          </cell>
        </row>
        <row r="3">
          <cell r="A3" t="str">
            <v>HOST</v>
          </cell>
        </row>
        <row r="4">
          <cell r="A4" t="str">
            <v>BASE</v>
          </cell>
        </row>
        <row r="5">
          <cell r="A5" t="str">
            <v>YEAST</v>
          </cell>
        </row>
        <row r="6">
          <cell r="A6" t="str">
            <v>TAP</v>
          </cell>
        </row>
        <row r="7">
          <cell r="A7" t="str">
            <v>ACOS</v>
          </cell>
        </row>
        <row r="8">
          <cell r="A8" t="str">
            <v>ChESS</v>
          </cell>
        </row>
        <row r="9">
          <cell r="A9" t="str">
            <v>Notes</v>
          </cell>
        </row>
        <row r="10">
          <cell r="A10" t="str">
            <v>Adagio</v>
          </cell>
        </row>
        <row r="11">
          <cell r="A11" t="str">
            <v>SPIRAL</v>
          </cell>
        </row>
        <row r="12">
          <cell r="A12" t="str">
            <v>Y-TONE</v>
          </cell>
        </row>
        <row r="13">
          <cell r="A13" t="str">
            <v>POS</v>
          </cell>
        </row>
        <row r="14">
          <cell r="A14" t="str">
            <v>PDM</v>
          </cell>
        </row>
        <row r="15">
          <cell r="A15" t="str">
            <v>統合サーバー</v>
          </cell>
        </row>
        <row r="16">
          <cell r="A16" t="str">
            <v>iSFA</v>
          </cell>
        </row>
      </sheetData>
      <sheetData sheetId="5"/>
      <sheetData sheetId="6">
        <row r="5">
          <cell r="A5" t="str">
            <v>AA</v>
          </cell>
        </row>
        <row r="6">
          <cell r="A6" t="str">
            <v>AN</v>
          </cell>
        </row>
        <row r="7">
          <cell r="A7" t="str">
            <v>AO</v>
          </cell>
        </row>
        <row r="8">
          <cell r="A8" t="str">
            <v>AO3</v>
          </cell>
        </row>
        <row r="9">
          <cell r="A9" t="str">
            <v>AO5</v>
          </cell>
        </row>
        <row r="10">
          <cell r="A10" t="str">
            <v>AOC</v>
          </cell>
        </row>
        <row r="11">
          <cell r="A11" t="str">
            <v>BA</v>
          </cell>
        </row>
        <row r="12">
          <cell r="A12" t="str">
            <v>BF</v>
          </cell>
        </row>
        <row r="13">
          <cell r="A13" t="str">
            <v>BM</v>
          </cell>
        </row>
        <row r="14">
          <cell r="A14" t="str">
            <v>BS</v>
          </cell>
        </row>
        <row r="15">
          <cell r="A15" t="str">
            <v>BX</v>
          </cell>
        </row>
        <row r="16">
          <cell r="A16" t="str">
            <v>DA</v>
          </cell>
        </row>
        <row r="17">
          <cell r="A17" t="str">
            <v>DA</v>
          </cell>
        </row>
        <row r="18">
          <cell r="A18" t="str">
            <v>DA</v>
          </cell>
        </row>
        <row r="19">
          <cell r="A19" t="str">
            <v>DAW</v>
          </cell>
        </row>
        <row r="20">
          <cell r="A20" t="str">
            <v>DO</v>
          </cell>
        </row>
        <row r="21">
          <cell r="A21" t="str">
            <v>DR</v>
          </cell>
        </row>
        <row r="22">
          <cell r="A22" t="str">
            <v>EJ1</v>
          </cell>
        </row>
        <row r="23">
          <cell r="A23" t="str">
            <v>EP</v>
          </cell>
        </row>
        <row r="24">
          <cell r="A24" t="str">
            <v>EP1</v>
          </cell>
        </row>
        <row r="25">
          <cell r="A25" t="str">
            <v>ESA</v>
          </cell>
        </row>
        <row r="26">
          <cell r="A26" t="str">
            <v>GK1</v>
          </cell>
        </row>
        <row r="27">
          <cell r="A27" t="str">
            <v>GR</v>
          </cell>
        </row>
        <row r="28">
          <cell r="A28" t="str">
            <v>HB</v>
          </cell>
        </row>
        <row r="29">
          <cell r="A29" t="str">
            <v>HB1</v>
          </cell>
        </row>
        <row r="30">
          <cell r="A30" t="str">
            <v>HB2</v>
          </cell>
        </row>
        <row r="31">
          <cell r="A31" t="str">
            <v>HIA</v>
          </cell>
        </row>
        <row r="32">
          <cell r="A32" t="str">
            <v>IE</v>
          </cell>
        </row>
        <row r="33">
          <cell r="A33" t="str">
            <v>IG</v>
          </cell>
        </row>
        <row r="34">
          <cell r="A34" t="str">
            <v>IGD</v>
          </cell>
        </row>
        <row r="35">
          <cell r="A35" t="str">
            <v>IK</v>
          </cell>
        </row>
        <row r="36">
          <cell r="A36" t="str">
            <v>IT</v>
          </cell>
        </row>
        <row r="37">
          <cell r="A37" t="str">
            <v>ITA</v>
          </cell>
        </row>
        <row r="38">
          <cell r="A38" t="str">
            <v>ITB</v>
          </cell>
        </row>
        <row r="39">
          <cell r="A39" t="str">
            <v>JA</v>
          </cell>
        </row>
        <row r="40">
          <cell r="A40" t="str">
            <v>JEC</v>
          </cell>
        </row>
        <row r="41">
          <cell r="A41" t="str">
            <v>JJ</v>
          </cell>
        </row>
        <row r="42">
          <cell r="A42" t="str">
            <v>JJC</v>
          </cell>
        </row>
        <row r="43">
          <cell r="A43" t="str">
            <v>JK</v>
          </cell>
        </row>
        <row r="44">
          <cell r="A44" t="str">
            <v>JS</v>
          </cell>
        </row>
        <row r="45">
          <cell r="A45" t="str">
            <v>JS</v>
          </cell>
        </row>
        <row r="46">
          <cell r="A46" t="str">
            <v>JSC</v>
          </cell>
        </row>
        <row r="47">
          <cell r="A47" t="str">
            <v>JU</v>
          </cell>
        </row>
        <row r="48">
          <cell r="A48" t="str">
            <v>JW</v>
          </cell>
        </row>
        <row r="49">
          <cell r="A49" t="str">
            <v>JWC</v>
          </cell>
        </row>
        <row r="50">
          <cell r="A50" t="str">
            <v>JWS</v>
          </cell>
        </row>
        <row r="51">
          <cell r="A51" t="str">
            <v>KB</v>
          </cell>
        </row>
        <row r="52">
          <cell r="A52" t="str">
            <v>KBA</v>
          </cell>
        </row>
        <row r="53">
          <cell r="A53" t="str">
            <v>KD</v>
          </cell>
        </row>
        <row r="54">
          <cell r="A54" t="str">
            <v>KEC</v>
          </cell>
        </row>
        <row r="55">
          <cell r="A55" t="str">
            <v>KF1</v>
          </cell>
        </row>
        <row r="56">
          <cell r="A56" t="str">
            <v>KG</v>
          </cell>
        </row>
        <row r="57">
          <cell r="A57" t="str">
            <v>KH</v>
          </cell>
        </row>
        <row r="58">
          <cell r="A58" t="str">
            <v>KN</v>
          </cell>
        </row>
        <row r="59">
          <cell r="A59" t="str">
            <v>KNB</v>
          </cell>
        </row>
        <row r="60">
          <cell r="A60" t="str">
            <v>KSA</v>
          </cell>
        </row>
        <row r="61">
          <cell r="A61" t="str">
            <v>KSB</v>
          </cell>
        </row>
        <row r="62">
          <cell r="A62" t="str">
            <v>LA1</v>
          </cell>
        </row>
        <row r="63">
          <cell r="A63" t="str">
            <v>LC</v>
          </cell>
        </row>
        <row r="64">
          <cell r="A64" t="str">
            <v>LD</v>
          </cell>
        </row>
        <row r="65">
          <cell r="A65" t="str">
            <v>QT</v>
          </cell>
        </row>
        <row r="66">
          <cell r="A66" t="str">
            <v>QU</v>
          </cell>
        </row>
        <row r="67">
          <cell r="A67" t="str">
            <v>QU2</v>
          </cell>
        </row>
        <row r="68">
          <cell r="A68" t="str">
            <v>QY</v>
          </cell>
        </row>
        <row r="69">
          <cell r="A69" t="str">
            <v>RLA</v>
          </cell>
        </row>
        <row r="70">
          <cell r="A70" t="str">
            <v>SC</v>
          </cell>
        </row>
        <row r="71">
          <cell r="A71" t="str">
            <v>SF</v>
          </cell>
        </row>
        <row r="72">
          <cell r="A72" t="str">
            <v>SF</v>
          </cell>
        </row>
        <row r="73">
          <cell r="A73" t="str">
            <v>SP</v>
          </cell>
        </row>
        <row r="74">
          <cell r="A74" t="str">
            <v>SP(JP)</v>
          </cell>
        </row>
        <row r="75">
          <cell r="A75" t="str">
            <v>SP1</v>
          </cell>
        </row>
        <row r="76">
          <cell r="A76" t="str">
            <v>SQ</v>
          </cell>
        </row>
        <row r="77">
          <cell r="A77" t="str">
            <v>VB2</v>
          </cell>
        </row>
        <row r="78">
          <cell r="A78" t="str">
            <v>VB3</v>
          </cell>
        </row>
        <row r="79">
          <cell r="A79" t="str">
            <v>WM1</v>
          </cell>
        </row>
        <row r="80">
          <cell r="A80" t="str">
            <v>WR3</v>
          </cell>
        </row>
        <row r="81">
          <cell r="A81" t="str">
            <v>YA</v>
          </cell>
        </row>
        <row r="82">
          <cell r="A82" t="str">
            <v>YAA</v>
          </cell>
        </row>
        <row r="83">
          <cell r="A83" t="str">
            <v>YAB</v>
          </cell>
        </row>
        <row r="84">
          <cell r="A84" t="str">
            <v>YAC</v>
          </cell>
        </row>
        <row r="85">
          <cell r="A85" t="str">
            <v>YAD</v>
          </cell>
        </row>
        <row r="86">
          <cell r="A86" t="str">
            <v>YAF</v>
          </cell>
        </row>
        <row r="87">
          <cell r="A87" t="str">
            <v>YAG</v>
          </cell>
        </row>
        <row r="88">
          <cell r="A88" t="str">
            <v>YAH</v>
          </cell>
        </row>
        <row r="89">
          <cell r="A89" t="str">
            <v>YAI</v>
          </cell>
        </row>
        <row r="90">
          <cell r="A90" t="str">
            <v>YAJ</v>
          </cell>
        </row>
        <row r="91">
          <cell r="A91" t="str">
            <v>YAK</v>
          </cell>
        </row>
        <row r="92">
          <cell r="A92" t="str">
            <v>YB</v>
          </cell>
        </row>
        <row r="93">
          <cell r="A93" t="str">
            <v>YC</v>
          </cell>
        </row>
        <row r="94">
          <cell r="A94" t="str">
            <v>YM</v>
          </cell>
        </row>
        <row r="95">
          <cell r="A95">
            <v>99</v>
          </cell>
        </row>
        <row r="96">
          <cell r="A96" t="str">
            <v>PE</v>
          </cell>
        </row>
        <row r="97">
          <cell r="A97" t="str">
            <v>DWA</v>
          </cell>
        </row>
        <row r="98">
          <cell r="A98" t="str">
            <v>DWA</v>
          </cell>
        </row>
        <row r="99">
          <cell r="A99" t="str">
            <v>DWB</v>
          </cell>
        </row>
        <row r="100">
          <cell r="A100" t="str">
            <v>DWC</v>
          </cell>
        </row>
        <row r="101">
          <cell r="A101" t="str">
            <v>DWE</v>
          </cell>
        </row>
        <row r="102">
          <cell r="A102" t="str">
            <v>DWF</v>
          </cell>
        </row>
        <row r="103">
          <cell r="A103" t="str">
            <v>CK</v>
          </cell>
        </row>
        <row r="104">
          <cell r="A104" t="str">
            <v>DG</v>
          </cell>
        </row>
        <row r="105">
          <cell r="A105" t="str">
            <v>DN</v>
          </cell>
        </row>
        <row r="106">
          <cell r="A106" t="str">
            <v>DVA</v>
          </cell>
        </row>
        <row r="107">
          <cell r="A107" t="str">
            <v>DVB</v>
          </cell>
        </row>
        <row r="108">
          <cell r="A108" t="str">
            <v>MA</v>
          </cell>
        </row>
        <row r="109">
          <cell r="A109" t="str">
            <v>MA1</v>
          </cell>
        </row>
        <row r="110">
          <cell r="A110" t="str">
            <v>MEa-m</v>
          </cell>
        </row>
        <row r="111">
          <cell r="A111" t="str">
            <v>MM</v>
          </cell>
        </row>
        <row r="112">
          <cell r="A112" t="str">
            <v>MN</v>
          </cell>
        </row>
        <row r="113">
          <cell r="A113" t="str">
            <v>NA</v>
          </cell>
        </row>
        <row r="114">
          <cell r="A114" t="str">
            <v>PA</v>
          </cell>
        </row>
        <row r="115">
          <cell r="A115" t="str">
            <v>PB</v>
          </cell>
        </row>
        <row r="116">
          <cell r="A116" t="str">
            <v>PC</v>
          </cell>
        </row>
        <row r="117">
          <cell r="A117" t="str">
            <v>PD</v>
          </cell>
        </row>
        <row r="118">
          <cell r="A118" t="str">
            <v>PF</v>
          </cell>
        </row>
        <row r="119">
          <cell r="A119" t="str">
            <v>PG</v>
          </cell>
        </row>
        <row r="120">
          <cell r="A120" t="str">
            <v>PH</v>
          </cell>
        </row>
        <row r="121">
          <cell r="A121" t="str">
            <v>PI</v>
          </cell>
        </row>
        <row r="122">
          <cell r="A122" t="str">
            <v>PJ</v>
          </cell>
        </row>
        <row r="123">
          <cell r="A123" t="str">
            <v>PK</v>
          </cell>
        </row>
        <row r="124">
          <cell r="A124" t="str">
            <v>PL</v>
          </cell>
        </row>
        <row r="125">
          <cell r="A125" t="str">
            <v>PM</v>
          </cell>
        </row>
        <row r="126">
          <cell r="A126" t="str">
            <v>PN</v>
          </cell>
        </row>
        <row r="127">
          <cell r="A127" t="str">
            <v>PO</v>
          </cell>
        </row>
        <row r="128">
          <cell r="A128" t="str">
            <v>PP</v>
          </cell>
        </row>
        <row r="129">
          <cell r="A129" t="str">
            <v>PQ</v>
          </cell>
        </row>
        <row r="130">
          <cell r="A130" t="str">
            <v>PR</v>
          </cell>
        </row>
        <row r="131">
          <cell r="A131" t="str">
            <v>PT</v>
          </cell>
        </row>
        <row r="132">
          <cell r="A132" t="str">
            <v>PU</v>
          </cell>
        </row>
        <row r="133">
          <cell r="A133" t="str">
            <v>PV</v>
          </cell>
        </row>
        <row r="134">
          <cell r="A134" t="str">
            <v>PW</v>
          </cell>
        </row>
        <row r="135">
          <cell r="A135" t="str">
            <v>PY</v>
          </cell>
        </row>
        <row r="136">
          <cell r="A136" t="str">
            <v>PZ</v>
          </cell>
        </row>
        <row r="137">
          <cell r="A137" t="str">
            <v>FA</v>
          </cell>
        </row>
        <row r="138">
          <cell r="A138" t="str">
            <v>FD</v>
          </cell>
        </row>
        <row r="139">
          <cell r="A139" t="str">
            <v>GWA</v>
          </cell>
        </row>
        <row r="140">
          <cell r="A140" t="str">
            <v>GX</v>
          </cell>
        </row>
        <row r="141">
          <cell r="A141" t="str">
            <v>GY</v>
          </cell>
        </row>
        <row r="142">
          <cell r="A142" t="str">
            <v>VQ</v>
          </cell>
        </row>
        <row r="143">
          <cell r="A143" t="str">
            <v>VSY</v>
          </cell>
        </row>
        <row r="144">
          <cell r="A144" t="str">
            <v>XJ</v>
          </cell>
        </row>
        <row r="145">
          <cell r="A145" t="str">
            <v>XK</v>
          </cell>
        </row>
        <row r="146">
          <cell r="A146" t="str">
            <v>XL</v>
          </cell>
        </row>
        <row r="147">
          <cell r="A147" t="str">
            <v>DE</v>
          </cell>
        </row>
        <row r="148">
          <cell r="A148" t="str">
            <v>ND</v>
          </cell>
        </row>
        <row r="149">
          <cell r="A149" t="str">
            <v>CG</v>
          </cell>
        </row>
        <row r="150">
          <cell r="A150" t="str">
            <v>CN</v>
          </cell>
        </row>
        <row r="151">
          <cell r="A151" t="str">
            <v>CY</v>
          </cell>
        </row>
        <row r="152">
          <cell r="A152" t="str">
            <v>CY</v>
          </cell>
        </row>
        <row r="153">
          <cell r="A153" t="str">
            <v>QQ</v>
          </cell>
        </row>
        <row r="154">
          <cell r="A154" t="str">
            <v>BN</v>
          </cell>
        </row>
        <row r="155">
          <cell r="A155" t="str">
            <v>CH</v>
          </cell>
        </row>
        <row r="156">
          <cell r="A156" t="str">
            <v>CH</v>
          </cell>
        </row>
        <row r="157">
          <cell r="A157" t="str">
            <v>CH</v>
          </cell>
        </row>
        <row r="158">
          <cell r="A158" t="str">
            <v>CH</v>
          </cell>
        </row>
        <row r="159">
          <cell r="A159" t="str">
            <v>DX</v>
          </cell>
        </row>
        <row r="160">
          <cell r="A160" t="str">
            <v>FA</v>
          </cell>
        </row>
        <row r="161">
          <cell r="A161" t="str">
            <v>JMA</v>
          </cell>
        </row>
        <row r="162">
          <cell r="A162" t="str">
            <v>JMB</v>
          </cell>
        </row>
        <row r="163">
          <cell r="A163" t="str">
            <v>JMC</v>
          </cell>
        </row>
        <row r="164">
          <cell r="A164" t="str">
            <v>JMD</v>
          </cell>
        </row>
        <row r="165">
          <cell r="A165" t="str">
            <v>JME</v>
          </cell>
        </row>
        <row r="166">
          <cell r="A166" t="str">
            <v>JMF</v>
          </cell>
        </row>
        <row r="167">
          <cell r="A167" t="str">
            <v>JMG</v>
          </cell>
        </row>
        <row r="168">
          <cell r="A168" t="str">
            <v>VY</v>
          </cell>
        </row>
        <row r="169">
          <cell r="A169">
            <v>99</v>
          </cell>
        </row>
        <row r="170">
          <cell r="A170" t="str">
            <v>SI</v>
          </cell>
        </row>
        <row r="171">
          <cell r="A171" t="str">
            <v>DWD</v>
          </cell>
        </row>
        <row r="172">
          <cell r="A172" t="str">
            <v>LF</v>
          </cell>
        </row>
        <row r="173">
          <cell r="A173" t="str">
            <v>LG</v>
          </cell>
        </row>
        <row r="174">
          <cell r="A174" t="str">
            <v>MA3</v>
          </cell>
        </row>
        <row r="175">
          <cell r="A175" t="str">
            <v>KZ</v>
          </cell>
        </row>
        <row r="176">
          <cell r="A176" t="str">
            <v>GJ</v>
          </cell>
        </row>
        <row r="177">
          <cell r="A177" t="str">
            <v>GJ1</v>
          </cell>
        </row>
        <row r="178">
          <cell r="A178" t="str">
            <v>GJ2</v>
          </cell>
        </row>
        <row r="179">
          <cell r="A179" t="str">
            <v>GJ3</v>
          </cell>
        </row>
        <row r="180">
          <cell r="A180" t="str">
            <v>QB</v>
          </cell>
        </row>
        <row r="181">
          <cell r="A181" t="str">
            <v>QC</v>
          </cell>
        </row>
        <row r="182">
          <cell r="A182" t="str">
            <v>QX</v>
          </cell>
        </row>
        <row r="183">
          <cell r="A183" t="str">
            <v>EF</v>
          </cell>
        </row>
        <row r="184">
          <cell r="A184" t="str">
            <v>EL</v>
          </cell>
        </row>
        <row r="185">
          <cell r="A185" t="str">
            <v>QV</v>
          </cell>
        </row>
        <row r="186">
          <cell r="A186" t="str">
            <v>DZ</v>
          </cell>
        </row>
        <row r="187">
          <cell r="A187" t="str">
            <v>CA</v>
          </cell>
        </row>
        <row r="188">
          <cell r="A188" t="str">
            <v>QE</v>
          </cell>
        </row>
        <row r="189">
          <cell r="A189" t="str">
            <v>QN</v>
          </cell>
        </row>
        <row r="190">
          <cell r="A190" t="str">
            <v>QNU</v>
          </cell>
        </row>
        <row r="191">
          <cell r="A191" t="str">
            <v>KBZ</v>
          </cell>
        </row>
        <row r="192">
          <cell r="A192" t="str">
            <v>DZ</v>
          </cell>
        </row>
        <row r="193">
          <cell r="A193" t="str">
            <v>GJ</v>
          </cell>
        </row>
        <row r="194">
          <cell r="A194" t="str">
            <v>SCNO</v>
          </cell>
        </row>
        <row r="195">
          <cell r="A195" t="str">
            <v>SCSO</v>
          </cell>
        </row>
        <row r="196">
          <cell r="A196" t="str">
            <v>RBA</v>
          </cell>
        </row>
        <row r="197">
          <cell r="A197" t="str">
            <v>RBC</v>
          </cell>
        </row>
        <row r="198">
          <cell r="A198" t="str">
            <v>RFA</v>
          </cell>
        </row>
        <row r="199">
          <cell r="A199" t="str">
            <v>RW</v>
          </cell>
        </row>
        <row r="200">
          <cell r="A200" t="str">
            <v>RY</v>
          </cell>
        </row>
        <row r="201">
          <cell r="A201" t="str">
            <v>JY</v>
          </cell>
        </row>
        <row r="202">
          <cell r="A202" t="str">
            <v>BD</v>
          </cell>
        </row>
        <row r="203">
          <cell r="A203" t="str">
            <v>MA2</v>
          </cell>
        </row>
        <row r="204">
          <cell r="A204" t="str">
            <v>ZRA</v>
          </cell>
        </row>
        <row r="205">
          <cell r="A205" t="str">
            <v>ZRH</v>
          </cell>
        </row>
        <row r="206">
          <cell r="A206" t="str">
            <v>AI</v>
          </cell>
        </row>
        <row r="207">
          <cell r="A207" t="str">
            <v>GT1</v>
          </cell>
        </row>
        <row r="208">
          <cell r="A208" t="str">
            <v>ZRC</v>
          </cell>
        </row>
        <row r="209">
          <cell r="A209" t="str">
            <v>AJ</v>
          </cell>
        </row>
        <row r="210">
          <cell r="A210" t="str">
            <v>QI</v>
          </cell>
        </row>
        <row r="211">
          <cell r="A211" t="str">
            <v>WF</v>
          </cell>
        </row>
        <row r="212">
          <cell r="A212" t="str">
            <v>ZDA</v>
          </cell>
        </row>
        <row r="213">
          <cell r="A213" t="str">
            <v>ZRL</v>
          </cell>
        </row>
        <row r="214">
          <cell r="A214" t="str">
            <v>MA4</v>
          </cell>
        </row>
        <row r="215">
          <cell r="A215" t="str">
            <v>ZZM</v>
          </cell>
        </row>
        <row r="216">
          <cell r="A216" t="str">
            <v>QP</v>
          </cell>
        </row>
        <row r="217">
          <cell r="A217" t="str">
            <v>VV</v>
          </cell>
        </row>
        <row r="218">
          <cell r="A218" t="str">
            <v>XA</v>
          </cell>
        </row>
        <row r="219">
          <cell r="A219" t="str">
            <v>ZV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gnetcloud.sharepoint.com/sites/AWS2/Shared%20Documents/General/02.CAC&#8658;MN,CACMNS/&#12471;&#12473;&#12486;&#12512;&#35519;&#26619;&#31080;(&#12486;&#12531;&#12503;&#12524;&#12540;&#12488;)_201910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22581" refreshedDate="43076.778658796298" createdVersion="6" refreshedVersion="6" minRefreshableVersion="3" recordCount="97">
  <cacheSource type="worksheet">
    <worksheetSource ref="D6:AP167" sheet="五十嵐さん受領資料" r:id="rId2"/>
  </cacheSource>
  <cacheFields count="33">
    <cacheField name="仕訳対象システム" numFmtId="0">
      <sharedItems/>
    </cacheField>
    <cacheField name="AP・MWライセンス体系" numFmtId="0">
      <sharedItems containsBlank="1"/>
    </cacheField>
    <cacheField name="アプリ・HW適合性" numFmtId="0">
      <sharedItems containsBlank="1"/>
    </cacheField>
    <cacheField name="サービス利用" numFmtId="0">
      <sharedItems containsBlank="1"/>
    </cacheField>
    <cacheField name="メンテナンス性" numFmtId="0">
      <sharedItems containsBlank="1"/>
    </cacheField>
    <cacheField name="システム利用不可時_x000a_のユーザ影響" numFmtId="0">
      <sharedItems containsBlank="1"/>
    </cacheField>
    <cacheField name="拡張性" numFmtId="0">
      <sharedItems containsBlank="1"/>
    </cacheField>
    <cacheField name="OSバージョン" numFmtId="0">
      <sharedItems containsBlank="1"/>
    </cacheField>
    <cacheField name="OSバージョン2" numFmtId="0">
      <sharedItems containsBlank="1"/>
    </cacheField>
    <cacheField name="性能" numFmtId="0">
      <sharedItems containsBlank="1"/>
    </cacheField>
    <cacheField name="システム間連携" numFmtId="0">
      <sharedItems containsBlank="1"/>
    </cacheField>
    <cacheField name="データ流量" numFmtId="0">
      <sharedItems containsBlank="1"/>
    </cacheField>
    <cacheField name="ピーク性" numFmtId="0">
      <sharedItems containsBlank="1"/>
    </cacheField>
    <cacheField name="機密情報" numFmtId="0">
      <sharedItems containsBlank="1"/>
    </cacheField>
    <cacheField name="個人情報" numFmtId="0">
      <sharedItems containsBlank="1"/>
    </cacheField>
    <cacheField name="利用ユーザ分類_x000a_ユーザ数" numFmtId="0">
      <sharedItems containsBlank="1"/>
    </cacheField>
    <cacheField name="運用サービス内容" numFmtId="0">
      <sharedItems containsBlank="1"/>
    </cacheField>
    <cacheField name="監視有無" numFmtId="0">
      <sharedItems containsBlank="1"/>
    </cacheField>
    <cacheField name="グローバル対応、現地からの利用" numFmtId="0">
      <sharedItems containsBlank="1"/>
    </cacheField>
    <cacheField name="BCP、DR" numFmtId="0">
      <sharedItems containsBlank="1"/>
    </cacheField>
    <cacheField name="ストレージ容量" numFmtId="0">
      <sharedItems containsBlank="1"/>
    </cacheField>
    <cacheField name="サービス時間" numFmtId="0">
      <sharedItems containsBlank="1"/>
    </cacheField>
    <cacheField name="台数_x000a_（概算）" numFmtId="0">
      <sharedItems containsSemiMixedTypes="0" containsString="0" containsNumber="1" containsInteger="1" minValue="0" maxValue="42"/>
    </cacheField>
    <cacheField name="堂島/タイヤ" numFmtId="0">
      <sharedItems/>
    </cacheField>
    <cacheField name="台数_x000a_（仮想）" numFmtId="0">
      <sharedItems containsString="0" containsBlank="1" containsNumber="1" containsInteger="1" minValue="0" maxValue="26"/>
    </cacheField>
    <cacheField name="台数_x000a_（物理）" numFmtId="0">
      <sharedItems containsString="0" containsBlank="1" containsNumber="1" containsInteger="1" minValue="0" maxValue="18"/>
    </cacheField>
    <cacheField name="除外フラグ" numFmtId="0">
      <sharedItems containsBlank="1"/>
    </cacheField>
    <cacheField name="移行先" numFmtId="0">
      <sharedItems count="9">
        <s v="①AWS"/>
        <s v="⑤廃止"/>
        <s v="④作り替え・サービス切替"/>
        <s v="②プライベートクラウド"/>
        <s v="グレーアウト"/>
        <s v="⑥残置"/>
        <s v="③オンプレミス"/>
        <s v="⑦クラウド化済"/>
        <s v="Azure利用中" u="1"/>
      </sharedItems>
    </cacheField>
    <cacheField name="仕訳理由（項目）" numFmtId="0">
      <sharedItems containsBlank="1" count="11">
        <s v="サービス時間"/>
        <s v="その他"/>
        <s v="OSバージョン"/>
        <m/>
        <s v="システム間連携"/>
        <s v="メンテナンス性"/>
        <s v="アプリ・HW適合性"/>
        <s v="AP・MWライセンス体系"/>
        <s v="グローバル対応、現地からの利用"/>
        <s v="機密情報" u="1"/>
        <s v="個人情報" u="1"/>
      </sharedItems>
    </cacheField>
    <cacheField name="仕訳理由（詳細）" numFmtId="0">
      <sharedItems containsBlank="1" count="57">
        <s v="24時間365日_x000a_※特に指定していない"/>
        <s v="今後廃止予定。"/>
        <s v="SCOMは作り替え。SCCMは資産管理であるが、LanScope に寄せる方針？"/>
        <s v="AWS化への特段の障壁なし。"/>
        <s v="旧OS/特殊である・塩漬けシステムである、など"/>
        <m/>
        <s v="EDI絡みなので、可用性要件は高い。SAP関連システム。"/>
        <s v="SAPシステムとの連携あり。可用性要件はSAPと同等。"/>
        <s v="AWS化への特段の障壁なし。SAPと連携しているが、データ量も少なく、可用性要件も高くない。"/>
        <s v="SAPと同等の可用性要件。_x000a_"/>
        <s v="可用性レベルは高いが、シングルAZでもOK。"/>
        <s v="システム個別に決められた時間のみ、または長期非稼働日のみ"/>
        <s v="EDI PaaSに移行する方針。"/>
        <s v="SharePoint Onlineに切り替え予定"/>
        <s v="24時間365日"/>
        <s v="Oracle ライセンス上問題なければOK。直近案内でもメンテナンスはOK。現状シングル構成。ユーザ影響は問題ないが、財務諸表が必要なタイミングで止まっていると困る。"/>
        <s v="印刷イメージを各プリンタに投げている。DL量が多い。_x000a_また、SAPと同等の可用性要件。_x000a_"/>
        <s v="利用不可時に財務部門のみ打撃有。可用性要件は高め。SAPとやり取りするが、データ量はそこまで多くない。"/>
        <s v="システム個別に決められた時間のみ、または長期非稼働日のみ。サーバリブートを伴うメンテナンスのみであればAWS化可能。"/>
        <s v="SAPとの連携あり"/>
        <s v="2018年度廃止予定。"/>
        <s v="GPU利用"/>
        <s v="インターネット回線入口近くに設置する方針。"/>
        <s v="クラウドサービス利用"/>
        <s v="クラウド監視サービスに切り替え"/>
        <s v="廃止された環境"/>
        <s v="クラウド化済"/>
        <s v="廃止予定"/>
        <s v="デスクトップ環境と通信が多くあり、DaaSが配置されるプライベートクラウドに配置。"/>
        <s v="VDI環境とセットのため"/>
        <s v="AIX であり、仮想化不可"/>
        <s v="既にHW保守切れ。仕組みとしては別システムで動いているものの、過去データ参照のためのみ存在。"/>
        <s v="エクサリティクスというアプライアンスを利用。ゲストOSはOracle BIシステムとして稼働。"/>
        <s v="システムダウン時の影響度が高く、可用性の観点でプライベートクラウド化。"/>
        <s v="デスクトップ環境との連携があり、DaaSが配置されるプライベートクラウドに配置。"/>
        <s v="AWS化への特段の障壁なし。オンプレExchange のアーカイブ。将来的にデータとしては残すが、取り込むことはなくなる。"/>
        <s v="クラウドにマッチしない課金体系"/>
        <s v="クラウド向けのバックアップ環境に作り替え"/>
        <s v="SAPとの連携あり。SAPと同等の可用性レベル。"/>
        <s v="専用HW"/>
        <s v="CADIOS2 （タイヤ生産管理システム-原価管理）_x000a_各拠点用にCADIOS x というものは、各拠点に存在している。マレーシア以外はAWS化が完了している。_x000a_AWS化については、別プロジェクトとして動いている。"/>
        <s v="クラウドサービスのLBサービスに切り替え"/>
        <s v="FT構成のため"/>
        <s v="グローバルアクセスあり"/>
        <s v="DHCP サーバのため"/>
        <s v="IMH-VDI環境用途のため"/>
        <s v="仕組上、IMHに残置"/>
        <s v="Azure利用中"/>
        <s v="残置システムとの連携のため"/>
        <s v="可用性レベルは高いが、。シングルAZでもOK。" u="1"/>
        <s v="漏洩した場合、精神的・経済的ダメージが大きい個人情報を取り扱う" u="1"/>
        <s v="24時間365日　※指定なし" u="1"/>
        <s v="他システムとの連携あり" u="1"/>
        <s v="AWS化への特段の支障なし" u="1"/>
        <s v="AWS化への特段の障壁なし" u="1"/>
        <s v="AWSでは利用できない/保守がない" u="1"/>
        <s v="非公開の主力製品の製造方法など、漏洩した場合経営ダメージが甚大な秘密情報" u="1"/>
      </sharedItems>
    </cacheField>
    <cacheField name="コメント1" numFmtId="0">
      <sharedItems containsBlank="1"/>
    </cacheField>
    <cacheField name="コメント2" numFmtId="0">
      <sharedItems containsBlank="1"/>
    </cacheField>
    <cacheField name="コメント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ライセンス認証KMSサーバ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s v="KMSサーバ"/>
    <s v="「アプリ・HW適合性」要確認"/>
    <m/>
  </r>
  <r>
    <s v="System Insight Manager"/>
    <m/>
    <m/>
    <m/>
    <m/>
    <m/>
    <m/>
    <m/>
    <m/>
    <m/>
    <m/>
    <m/>
    <m/>
    <m/>
    <m/>
    <m/>
    <m/>
    <m/>
    <m/>
    <m/>
    <m/>
    <m/>
    <n v="1"/>
    <s v="堂島"/>
    <n v="1"/>
    <n v="0"/>
    <m/>
    <x v="1"/>
    <x v="1"/>
    <x v="1"/>
    <m/>
    <m/>
    <m/>
  </r>
  <r>
    <s v="System Center 運用"/>
    <s v="C"/>
    <s v="C"/>
    <s v="B"/>
    <s v="B"/>
    <s v="C"/>
    <s v="B"/>
    <s v="C"/>
    <s v="B"/>
    <s v="B"/>
    <s v="A"/>
    <s v="B"/>
    <s v="B"/>
    <s v="B"/>
    <s v="B"/>
    <s v="社内ユーザ"/>
    <s v="B"/>
    <s v="C"/>
    <s v="B"/>
    <s v="D"/>
    <s v="B"/>
    <s v="24時間365日_x000a_※特に指定していない"/>
    <n v="8"/>
    <s v="堂島"/>
    <n v="8"/>
    <n v="0"/>
    <m/>
    <x v="2"/>
    <x v="1"/>
    <x v="2"/>
    <m/>
    <s v="「アプリ・HW適合性」要確認"/>
    <m/>
  </r>
  <r>
    <s v="従業員照会システム"/>
    <s v="C"/>
    <s v="C"/>
    <s v="B"/>
    <s v="B"/>
    <s v="B"/>
    <s v="B"/>
    <s v="C"/>
    <s v="B"/>
    <s v="B"/>
    <s v="A"/>
    <s v="B"/>
    <s v="B"/>
    <s v="B"/>
    <s v="A"/>
    <s v="社内ユーザ"/>
    <s v="B"/>
    <s v="B"/>
    <s v="B"/>
    <s v="D"/>
    <s v="B"/>
    <s v="24時間365日"/>
    <n v="1"/>
    <s v="堂島"/>
    <n v="1"/>
    <n v="0"/>
    <m/>
    <x v="0"/>
    <x v="0"/>
    <x v="3"/>
    <m/>
    <s v="「アプリ・HW適合性」要確認"/>
    <m/>
  </r>
  <r>
    <s v="北米R/3"/>
    <s v="C"/>
    <s v="C"/>
    <s v="B"/>
    <s v="B"/>
    <s v="C"/>
    <s v="B"/>
    <s v="A"/>
    <s v="B"/>
    <s v="B"/>
    <s v="B"/>
    <s v="B"/>
    <s v="B"/>
    <s v="B"/>
    <s v="B"/>
    <s v="社内ユーザ"/>
    <s v="B"/>
    <s v="C"/>
    <s v="A"/>
    <s v="D"/>
    <s v="B"/>
    <s v="24時間365日_x000a_※特に指定していない"/>
    <n v="2"/>
    <s v="堂島"/>
    <n v="2"/>
    <n v="0"/>
    <m/>
    <x v="3"/>
    <x v="2"/>
    <x v="4"/>
    <m/>
    <s v="「アプリ・HW適合性」要確認"/>
    <m/>
  </r>
  <r>
    <s v="Windows7管理PC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3"/>
    <s v="堂島"/>
    <n v="3"/>
    <n v="0"/>
    <m/>
    <x v="0"/>
    <x v="0"/>
    <x v="0"/>
    <m/>
    <s v="「アプリ・HW適合性」要確認"/>
    <m/>
  </r>
  <r>
    <s v="ADRMS"/>
    <s v="C"/>
    <s v="C"/>
    <s v="B"/>
    <s v="B"/>
    <s v="B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2"/>
    <s v="堂島"/>
    <n v="2"/>
    <n v="0"/>
    <m/>
    <x v="0"/>
    <x v="0"/>
    <x v="3"/>
    <s v="特定企業との契約書等のやり取り用途。"/>
    <s v="「アプリ・HW適合性」要確認"/>
    <m/>
  </r>
  <r>
    <s v="RP標準原価管理システム_x000a_※RP標準原価計算に統合"/>
    <m/>
    <m/>
    <m/>
    <m/>
    <m/>
    <m/>
    <m/>
    <s v="B"/>
    <s v="B"/>
    <m/>
    <m/>
    <m/>
    <m/>
    <m/>
    <s v="社内ユーザ"/>
    <m/>
    <m/>
    <m/>
    <m/>
    <m/>
    <m/>
    <n v="0"/>
    <s v="堂島"/>
    <m/>
    <m/>
    <s v="除外"/>
    <x v="4"/>
    <x v="3"/>
    <x v="5"/>
    <m/>
    <m/>
    <m/>
  </r>
  <r>
    <s v="JTBサーバ"/>
    <s v="C"/>
    <s v="C"/>
    <s v="B"/>
    <s v="B"/>
    <s v="B"/>
    <s v="B"/>
    <s v="A"/>
    <s v="B"/>
    <s v="B"/>
    <s v="A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3"/>
    <x v="2"/>
    <x v="4"/>
    <m/>
    <s v="「アプリ・HW適合性」要確認"/>
    <m/>
  </r>
  <r>
    <s v="ATヒ　サプライヤ管理システム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社外品質速報システム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住商オートリースEDIサーバ"/>
    <s v="C"/>
    <s v="C"/>
    <s v="B"/>
    <s v="B"/>
    <s v="A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3"/>
    <x v="0"/>
    <x v="6"/>
    <s v="ユーザ→CSV転送→InternetへのOutboud通信がある。データ量は少ない。随時データ転送される。"/>
    <s v="「アプリ・HW適合性」要確認"/>
    <m/>
  </r>
  <r>
    <s v="SAP Solution Manag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中国SAP ERP 6.0開発機"/>
    <s v="C"/>
    <s v="C"/>
    <s v="B"/>
    <s v="B"/>
    <s v="C"/>
    <s v="B"/>
    <s v="C"/>
    <s v="B"/>
    <s v="B"/>
    <s v="B"/>
    <s v="B"/>
    <s v="B"/>
    <s v="B"/>
    <s v="B"/>
    <s v="社内ユーザ"/>
    <s v="B"/>
    <s v="C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R/3データ取り込みシステム"/>
    <s v="C"/>
    <s v="C"/>
    <s v="B"/>
    <s v="B"/>
    <s v="B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3"/>
    <x v="4"/>
    <x v="7"/>
    <m/>
    <s v="「アプリ・HW適合性」要確認"/>
    <m/>
  </r>
  <r>
    <s v="CPS"/>
    <s v="C"/>
    <s v="C"/>
    <s v="B"/>
    <s v="B"/>
    <s v="B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0"/>
    <x v="0"/>
    <x v="8"/>
    <s v="銀行とのキャッシュデータのやり取りするためのシステム。手作りシステム。今後なくなる可能性あり。"/>
    <s v="「アプリ・HW適合性」要確認"/>
    <m/>
  </r>
  <r>
    <s v="カンホンーシステム"/>
    <s v="C"/>
    <s v="C"/>
    <s v="B"/>
    <s v="B"/>
    <s v="C"/>
    <s v="B"/>
    <s v="C"/>
    <s v="B"/>
    <s v="B"/>
    <s v="B"/>
    <s v="B"/>
    <s v="B"/>
    <s v="B"/>
    <s v="A"/>
    <s v="社内ユーザ"/>
    <s v="B"/>
    <s v="C"/>
    <s v="B"/>
    <s v="D"/>
    <s v="B"/>
    <s v="24時間365日_x000a_※特に指定していない"/>
    <n v="2"/>
    <s v="堂島"/>
    <n v="2"/>
    <n v="0"/>
    <m/>
    <x v="0"/>
    <x v="0"/>
    <x v="3"/>
    <m/>
    <s v="「アプリ・HW適合性」要確認"/>
    <m/>
  </r>
  <r>
    <s v="品番"/>
    <s v="C"/>
    <s v="C"/>
    <s v="B"/>
    <s v="A"/>
    <s v="B"/>
    <s v="B"/>
    <s v="C"/>
    <s v="B"/>
    <s v="B"/>
    <s v="A"/>
    <s v="B"/>
    <s v="A"/>
    <s v="A"/>
    <s v="B"/>
    <s v="社内ユーザ_x000a_約130名"/>
    <s v="B"/>
    <s v="A"/>
    <s v="B"/>
    <s v="B"/>
    <s v="B"/>
    <s v="24時間365日"/>
    <n v="3"/>
    <s v="堂島"/>
    <n v="3"/>
    <n v="0"/>
    <m/>
    <x v="3"/>
    <x v="5"/>
    <x v="9"/>
    <m/>
    <s v="「アプリ・HW適合性」要確認"/>
    <m/>
  </r>
  <r>
    <s v="販促"/>
    <s v="C"/>
    <s v="C"/>
    <s v="B"/>
    <s v="A"/>
    <s v="B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2"/>
    <s v="堂島"/>
    <n v="2"/>
    <n v="0"/>
    <m/>
    <x v="0"/>
    <x v="0"/>
    <x v="3"/>
    <m/>
    <s v="「アプリ・HW適合性」要確認"/>
    <m/>
  </r>
  <r>
    <s v="EDIツール"/>
    <s v="C"/>
    <s v="C"/>
    <s v="B"/>
    <s v="A"/>
    <s v="A"/>
    <s v="B"/>
    <s v="C"/>
    <s v="B"/>
    <s v="B"/>
    <s v="A"/>
    <s v="B"/>
    <s v="B"/>
    <s v="B"/>
    <s v="B"/>
    <s v="社内ユーザ"/>
    <s v="B"/>
    <s v="B"/>
    <s v="B"/>
    <s v="B"/>
    <s v="B"/>
    <s v="24時間365日"/>
    <n v="3"/>
    <s v="堂島"/>
    <n v="3"/>
    <n v="0"/>
    <m/>
    <x v="0"/>
    <x v="0"/>
    <x v="3"/>
    <m/>
    <s v="「アプリ・HW適合性」要確認"/>
    <m/>
  </r>
  <r>
    <s v="ワークフロー"/>
    <s v="C"/>
    <s v="C"/>
    <s v="B"/>
    <s v="B"/>
    <s v="A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2"/>
    <s v="堂島"/>
    <n v="2"/>
    <n v="0"/>
    <m/>
    <x v="0"/>
    <x v="0"/>
    <x v="10"/>
    <m/>
    <s v="「アプリ・HW適合性」要確認"/>
    <m/>
  </r>
  <r>
    <s v="RP標準原価計算"/>
    <s v="C"/>
    <s v="C"/>
    <s v="B"/>
    <s v="A"/>
    <s v="B"/>
    <s v="B"/>
    <s v="C"/>
    <s v="B"/>
    <s v="B"/>
    <s v="A"/>
    <s v="B"/>
    <s v="A"/>
    <s v="B"/>
    <s v="B"/>
    <s v="社内ユーザ_x000a_約60名"/>
    <s v="B"/>
    <s v="A"/>
    <s v="A"/>
    <s v="B"/>
    <s v="B"/>
    <s v="24時間365日"/>
    <n v="6"/>
    <s v="堂島"/>
    <n v="6"/>
    <n v="0"/>
    <m/>
    <x v="3"/>
    <x v="5"/>
    <x v="11"/>
    <m/>
    <s v="「アプリ・HW適合性」要確認"/>
    <m/>
  </r>
  <r>
    <s v="HDC-EDI"/>
    <s v="C"/>
    <s v="C"/>
    <s v="B"/>
    <s v="A"/>
    <s v="A"/>
    <s v="B"/>
    <s v="C"/>
    <s v="B"/>
    <s v="B"/>
    <s v="A"/>
    <s v="B"/>
    <s v="B"/>
    <s v="B"/>
    <s v="B"/>
    <s v="社内ユーザ"/>
    <s v="B"/>
    <s v="A"/>
    <s v="B"/>
    <s v="B"/>
    <s v="B"/>
    <s v="24時間365日"/>
    <n v="2"/>
    <s v="堂島"/>
    <n v="2"/>
    <n v="0"/>
    <m/>
    <x v="2"/>
    <x v="1"/>
    <x v="12"/>
    <m/>
    <s v="「アプリ・HW適合性」要確認"/>
    <m/>
  </r>
  <r>
    <s v="LLamaSoft SupplyChainGuru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Sharepoint"/>
    <s v="B"/>
    <s v="B"/>
    <s v="B"/>
    <s v="B"/>
    <s v="C"/>
    <s v="B"/>
    <s v="C"/>
    <s v="B"/>
    <s v="B"/>
    <s v="B"/>
    <s v="B"/>
    <s v="B"/>
    <s v="B"/>
    <s v="A"/>
    <s v="社内ユーザ"/>
    <s v="B"/>
    <s v="B"/>
    <s v="B"/>
    <s v="C"/>
    <s v="B"/>
    <s v="24時間365日_x000a_※特に指定していない"/>
    <n v="6"/>
    <s v="堂島"/>
    <n v="6"/>
    <n v="0"/>
    <m/>
    <x v="2"/>
    <x v="1"/>
    <x v="13"/>
    <m/>
    <m/>
    <m/>
  </r>
  <r>
    <s v="無線LAN 802.1x認証サーバ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2"/>
    <s v="堂島"/>
    <n v="2"/>
    <n v="0"/>
    <m/>
    <x v="5"/>
    <x v="1"/>
    <x v="14"/>
    <s v="可用性レベルは低いため、AWS化可能性有"/>
    <s v="「アプリ・HW適合性」要確認"/>
    <m/>
  </r>
  <r>
    <s v="モールドエイジング管理システム"/>
    <s v="C"/>
    <s v="C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2"/>
    <s v="堂島"/>
    <n v="2"/>
    <n v="0"/>
    <m/>
    <x v="0"/>
    <x v="0"/>
    <x v="0"/>
    <m/>
    <s v="「アプリ・HW適合性」要確認"/>
    <m/>
  </r>
  <r>
    <s v="OracleBI"/>
    <s v="C"/>
    <s v="C"/>
    <s v="B"/>
    <s v="A"/>
    <s v="A"/>
    <s v="B"/>
    <s v="C"/>
    <s v="B"/>
    <s v="B"/>
    <s v="A"/>
    <s v="B"/>
    <s v="A"/>
    <s v="B"/>
    <s v="B"/>
    <s v="社内ユーザ"/>
    <s v="B"/>
    <s v="B"/>
    <s v="A"/>
    <s v="D"/>
    <s v="B"/>
    <s v="24時間365日"/>
    <n v="4"/>
    <s v="堂島"/>
    <n v="4"/>
    <n v="0"/>
    <m/>
    <x v="3"/>
    <x v="1"/>
    <x v="15"/>
    <m/>
    <s v="「アプリ・HW適合性」要確認"/>
    <m/>
  </r>
  <r>
    <s v="OpenPrint"/>
    <s v="C"/>
    <s v="C"/>
    <s v="B"/>
    <s v="A"/>
    <s v="A"/>
    <s v="B"/>
    <s v="C"/>
    <s v="B"/>
    <s v="B"/>
    <s v="A"/>
    <s v="B"/>
    <s v="A"/>
    <s v="B"/>
    <s v="B"/>
    <s v="社内ユーザ"/>
    <s v="B"/>
    <s v="B"/>
    <s v="B"/>
    <s v="B"/>
    <s v="B"/>
    <s v="24時間365日"/>
    <n v="3"/>
    <s v="堂島"/>
    <n v="3"/>
    <n v="0"/>
    <m/>
    <x v="3"/>
    <x v="4"/>
    <x v="16"/>
    <m/>
    <s v="「アプリ・HW適合性」要確認"/>
    <m/>
  </r>
  <r>
    <s v="連結決算STRAVIS"/>
    <s v="C"/>
    <s v="C"/>
    <s v="B"/>
    <s v="B"/>
    <s v="B"/>
    <s v="B"/>
    <s v="C"/>
    <s v="B"/>
    <s v="B"/>
    <s v="A"/>
    <s v="B"/>
    <s v="A"/>
    <s v="B"/>
    <s v="B"/>
    <s v="社内ユーザ"/>
    <s v="B"/>
    <s v="B"/>
    <s v="A"/>
    <s v="B"/>
    <s v="B"/>
    <s v="24時間365日"/>
    <n v="2"/>
    <s v="堂島"/>
    <n v="2"/>
    <n v="0"/>
    <m/>
    <x v="0"/>
    <x v="0"/>
    <x v="17"/>
    <m/>
    <s v="「アプリ・HW適合性」要確認"/>
    <m/>
  </r>
  <r>
    <s v="SAP R3"/>
    <s v="B"/>
    <s v="B"/>
    <s v="B"/>
    <s v="A"/>
    <s v="A"/>
    <s v="B"/>
    <s v="C"/>
    <s v="B"/>
    <s v="B"/>
    <s v="A"/>
    <s v="B"/>
    <s v="A"/>
    <s v="B"/>
    <s v="A"/>
    <s v="社内ユーザ_x000a_約1700名"/>
    <s v="B"/>
    <s v="A"/>
    <s v="A"/>
    <s v="B"/>
    <s v="A"/>
    <s v="24時間365日"/>
    <n v="10"/>
    <s v="堂島"/>
    <n v="9"/>
    <n v="1"/>
    <m/>
    <x v="3"/>
    <x v="5"/>
    <x v="18"/>
    <s v="年4回スケジュールを決めており、それに従って止めている。日曜のAM10:00-14:00。AM10:00-14:00 はバッチが動かない、オンライン時間帯。10日前までのリブート処理だけだと問題ない。"/>
    <m/>
    <m/>
  </r>
  <r>
    <s v="ecoFAX"/>
    <s v="C"/>
    <s v="C"/>
    <s v="B"/>
    <s v="B"/>
    <s v="A"/>
    <s v="B"/>
    <s v="C"/>
    <s v="B"/>
    <s v="B"/>
    <s v="A"/>
    <s v="B"/>
    <s v="B"/>
    <s v="B"/>
    <s v="B"/>
    <s v="社内ユーザ"/>
    <s v="B"/>
    <s v="B"/>
    <s v="B"/>
    <s v="B"/>
    <s v="B"/>
    <s v="24時間365日"/>
    <n v="1"/>
    <s v="堂島"/>
    <n v="1"/>
    <n v="0"/>
    <m/>
    <x v="3"/>
    <x v="4"/>
    <x v="19"/>
    <m/>
    <s v="「アプリ・HW適合性」要確認"/>
    <m/>
  </r>
  <r>
    <s v="E2K10"/>
    <s v="C"/>
    <s v="C"/>
    <s v="B"/>
    <s v="A"/>
    <s v="A"/>
    <s v="B"/>
    <s v="C"/>
    <s v="B"/>
    <s v="B"/>
    <s v="A"/>
    <s v="B"/>
    <s v="B"/>
    <s v="A"/>
    <s v="A"/>
    <s v="社内ユーザ"/>
    <s v="B"/>
    <s v="A"/>
    <s v="B"/>
    <s v="B"/>
    <s v="A"/>
    <s v="24時間365日"/>
    <n v="22"/>
    <s v="堂島"/>
    <n v="22"/>
    <n v="0"/>
    <m/>
    <x v="1"/>
    <x v="1"/>
    <x v="20"/>
    <m/>
    <s v="「アプリ・HW適合性」要確認"/>
    <m/>
  </r>
  <r>
    <s v="VDI用"/>
    <s v="X_x000a_（Citrixライセンス）"/>
    <s v="X_x000a_（Citrixライセンス）"/>
    <s v="B"/>
    <s v="A"/>
    <s v="A"/>
    <s v="B"/>
    <s v="C"/>
    <s v="B"/>
    <s v="B"/>
    <s v="B"/>
    <s v="B"/>
    <s v="B"/>
    <s v="A"/>
    <s v="A"/>
    <s v="社内ユーザ"/>
    <s v="B"/>
    <s v="B"/>
    <s v="B"/>
    <s v="B"/>
    <s v="A"/>
    <s v="24時間365日"/>
    <n v="16"/>
    <s v="堂島"/>
    <n v="16"/>
    <n v="0"/>
    <m/>
    <x v="6"/>
    <x v="6"/>
    <x v="21"/>
    <m/>
    <m/>
    <m/>
  </r>
  <r>
    <s v="iFilt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4"/>
    <s v="堂島"/>
    <n v="4"/>
    <n v="0"/>
    <m/>
    <x v="3"/>
    <x v="4"/>
    <x v="22"/>
    <m/>
    <s v="「アプリ・HW適合性」要確認"/>
    <m/>
  </r>
  <r>
    <s v="SMTPサーバ"/>
    <s v="C"/>
    <s v="C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2"/>
    <x v="0"/>
    <x v="23"/>
    <m/>
    <s v="「アプリ・HW適合性」要確認"/>
    <m/>
  </r>
  <r>
    <s v="プロキシサーバ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3"/>
    <x v="4"/>
    <x v="22"/>
    <m/>
    <s v="「アプリ・HW適合性」要確認"/>
    <m/>
  </r>
  <r>
    <s v="SCCM2012R2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GDMS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NetCrunch"/>
    <s v="C"/>
    <s v="C"/>
    <s v="B"/>
    <s v="B"/>
    <s v="C"/>
    <s v="B"/>
    <s v="C"/>
    <s v="B"/>
    <s v="B"/>
    <s v="A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2"/>
    <x v="1"/>
    <x v="24"/>
    <s v="死活監視のみ"/>
    <m/>
    <m/>
  </r>
  <r>
    <s v="System Center Operations Manag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HIPプリンタサーバ"/>
    <s v="C"/>
    <s v="C"/>
    <s v="B"/>
    <s v="B"/>
    <s v="A"/>
    <s v="B"/>
    <s v="C"/>
    <s v="B"/>
    <s v="B"/>
    <s v="B"/>
    <s v="B"/>
    <s v="B"/>
    <s v="B"/>
    <s v="B"/>
    <s v="社内ユーザ"/>
    <s v="B"/>
    <s v="B"/>
    <s v="B"/>
    <s v="B"/>
    <s v="B"/>
    <s v="24時間365日"/>
    <n v="2"/>
    <s v="堂島"/>
    <n v="2"/>
    <n v="0"/>
    <m/>
    <x v="1"/>
    <x v="1"/>
    <x v="20"/>
    <m/>
    <s v="「アプリ・HW適合性」要確認"/>
    <m/>
  </r>
  <r>
    <s v="TTJ SFA中継サーバー"/>
    <s v="C"/>
    <s v="C"/>
    <s v="B"/>
    <s v="B"/>
    <s v="C"/>
    <s v="B"/>
    <s v="C"/>
    <s v="B"/>
    <s v="B"/>
    <s v="A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1"/>
    <x v="1"/>
    <x v="25"/>
    <m/>
    <m/>
    <m/>
  </r>
  <r>
    <s v="HP Device Manag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System Center Virtual Machine Manag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StorSimple"/>
    <s v="C"/>
    <s v="C"/>
    <s v="B"/>
    <s v="A"/>
    <s v="A"/>
    <s v="B"/>
    <s v="C"/>
    <s v="B"/>
    <s v="B"/>
    <s v="A"/>
    <s v="B"/>
    <s v="B"/>
    <s v="A"/>
    <s v="A"/>
    <s v="社内ユーザ"/>
    <s v="B"/>
    <s v="B"/>
    <s v="B"/>
    <s v="C"/>
    <s v="A"/>
    <s v="24時間365日"/>
    <n v="3"/>
    <s v="堂島"/>
    <n v="3"/>
    <n v="0"/>
    <m/>
    <x v="7"/>
    <x v="1"/>
    <x v="26"/>
    <m/>
    <s v="「アプリ・HW適合性」要確認"/>
    <m/>
  </r>
  <r>
    <s v="MobileIron"/>
    <m/>
    <m/>
    <m/>
    <m/>
    <m/>
    <m/>
    <m/>
    <m/>
    <m/>
    <m/>
    <m/>
    <m/>
    <m/>
    <m/>
    <m/>
    <m/>
    <m/>
    <m/>
    <m/>
    <m/>
    <m/>
    <n v="1"/>
    <s v="堂島"/>
    <n v="1"/>
    <n v="0"/>
    <m/>
    <x v="1"/>
    <x v="1"/>
    <x v="27"/>
    <m/>
    <m/>
    <m/>
  </r>
  <r>
    <s v="Windows Server Update Services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5"/>
    <s v="堂島"/>
    <n v="5"/>
    <n v="0"/>
    <m/>
    <x v="0"/>
    <x v="0"/>
    <x v="0"/>
    <m/>
    <s v="「アプリ・HW適合性」要確認"/>
    <m/>
  </r>
  <r>
    <s v="セキュアカメラ"/>
    <s v="C"/>
    <s v="C"/>
    <s v="B"/>
    <s v="B"/>
    <s v="C"/>
    <s v="B"/>
    <s v="C"/>
    <s v="B"/>
    <s v="B"/>
    <s v="A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3"/>
    <x v="4"/>
    <x v="28"/>
    <s v="iPhone で、写真を撮影すると、Internet経由でリバプロ通してサーバに保管する。iPhone から保存済の写真を消す仕組み。アップロード型であるが、ダウンロードする場合は容量がある程度ある。"/>
    <s v="「アプリ・HW適合性」要確認"/>
    <m/>
  </r>
  <r>
    <s v="LanScopeCat"/>
    <s v="B"/>
    <s v="B"/>
    <s v="B"/>
    <s v="B"/>
    <s v="C"/>
    <s v="B"/>
    <s v="C"/>
    <s v="B"/>
    <s v="B"/>
    <s v="B"/>
    <s v="B"/>
    <s v="B"/>
    <s v="B"/>
    <s v="B"/>
    <s v="社内ユーザ"/>
    <s v="B"/>
    <s v="B"/>
    <s v="B"/>
    <s v="C"/>
    <s v="B"/>
    <s v="24時間365日_x000a_※特に指定していない"/>
    <n v="8"/>
    <s v="堂島"/>
    <n v="8"/>
    <n v="0"/>
    <m/>
    <x v="0"/>
    <x v="0"/>
    <x v="0"/>
    <m/>
    <m/>
    <m/>
  </r>
  <r>
    <s v="McafeeMove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堂島"/>
    <n v="1"/>
    <n v="0"/>
    <m/>
    <x v="5"/>
    <x v="1"/>
    <x v="29"/>
    <m/>
    <s v="「アプリ・HW適合性」要確認"/>
    <m/>
  </r>
  <r>
    <s v="McAfee EPO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2"/>
    <s v="堂島"/>
    <n v="2"/>
    <n v="0"/>
    <m/>
    <x v="0"/>
    <x v="0"/>
    <x v="0"/>
    <m/>
    <s v="「アプリ・HW適合性」要確認"/>
    <m/>
  </r>
  <r>
    <s v="IO"/>
    <s v="X_x000a_（IBMWebSphere_x000a_Oracle）"/>
    <s v="C"/>
    <s v="B"/>
    <s v="A"/>
    <s v="A"/>
    <s v="B"/>
    <s v="A"/>
    <s v="B"/>
    <s v="B"/>
    <s v="A"/>
    <s v="B"/>
    <s v="A"/>
    <s v="B"/>
    <s v="B"/>
    <s v="社内ユーザ_x000a_/社外ユーザ(一部)_x000a_約260名"/>
    <s v="B"/>
    <s v="A"/>
    <s v="A"/>
    <s v="B"/>
    <s v="B"/>
    <s v="24時間365日"/>
    <n v="22"/>
    <s v="堂島"/>
    <n v="0"/>
    <n v="18"/>
    <m/>
    <x v="6"/>
    <x v="2"/>
    <x v="30"/>
    <m/>
    <m/>
    <m/>
  </r>
  <r>
    <s v="KNHVDI"/>
    <s v="X_x000a_（Citrixライセンス）"/>
    <s v="A_x000a_（GPU利用）"/>
    <s v="B"/>
    <s v="A"/>
    <s v="A"/>
    <s v="B"/>
    <s v="C"/>
    <s v="B"/>
    <s v="B"/>
    <s v="B"/>
    <s v="B"/>
    <s v="B"/>
    <s v="A"/>
    <s v="A"/>
    <s v="社内ユーザ"/>
    <s v="B"/>
    <s v="B"/>
    <s v="A"/>
    <s v="B"/>
    <s v="A"/>
    <s v="24時間365日"/>
    <n v="18"/>
    <s v="堂島"/>
    <n v="18"/>
    <n v="0"/>
    <m/>
    <x v="6"/>
    <x v="6"/>
    <x v="21"/>
    <m/>
    <m/>
    <m/>
  </r>
  <r>
    <s v="AirWatch"/>
    <s v="C"/>
    <s v="C"/>
    <s v="B"/>
    <s v="B"/>
    <s v="B"/>
    <s v="B"/>
    <s v="C"/>
    <s v="B"/>
    <s v="B"/>
    <s v="A"/>
    <s v="B"/>
    <s v="B"/>
    <s v="B"/>
    <s v="B"/>
    <s v="社内ユーザ"/>
    <s v="B"/>
    <s v="B"/>
    <s v="A"/>
    <s v="D"/>
    <s v="B"/>
    <s v="24時間365日"/>
    <n v="2"/>
    <s v="堂島"/>
    <n v="2"/>
    <n v="0"/>
    <m/>
    <x v="3"/>
    <x v="4"/>
    <x v="22"/>
    <m/>
    <s v="「アプリ・HW適合性」要確認"/>
    <m/>
  </r>
  <r>
    <s v="TMGテスト機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n v="1"/>
    <n v="0"/>
    <m/>
    <x v="0"/>
    <x v="0"/>
    <x v="0"/>
    <m/>
    <s v="「アプリ・HW適合性」要確認"/>
    <m/>
  </r>
  <r>
    <s v="Ariba"/>
    <m/>
    <m/>
    <m/>
    <m/>
    <m/>
    <m/>
    <m/>
    <m/>
    <m/>
    <m/>
    <m/>
    <m/>
    <m/>
    <m/>
    <m/>
    <m/>
    <m/>
    <m/>
    <s v="★"/>
    <m/>
    <m/>
    <n v="4"/>
    <s v="堂島"/>
    <m/>
    <n v="4"/>
    <m/>
    <x v="1"/>
    <x v="1"/>
    <x v="31"/>
    <m/>
    <m/>
    <m/>
  </r>
  <r>
    <s v="CADIOS TTM"/>
    <s v="B"/>
    <s v="B"/>
    <s v="B"/>
    <s v="A"/>
    <s v="B"/>
    <s v="B"/>
    <s v="C"/>
    <s v="B"/>
    <s v="B"/>
    <s v="A"/>
    <s v="B"/>
    <s v="A"/>
    <s v="A"/>
    <s v="B"/>
    <s v="社内ユーザ"/>
    <s v="B"/>
    <s v="A"/>
    <s v="A"/>
    <s v="B"/>
    <s v="B"/>
    <s v="24時間365日"/>
    <n v="3"/>
    <s v="堂島"/>
    <n v="0"/>
    <n v="3"/>
    <m/>
    <x v="0"/>
    <x v="0"/>
    <x v="3"/>
    <s v="日本と北米はAWS化済"/>
    <m/>
    <m/>
  </r>
  <r>
    <s v="CPSサーバ"/>
    <s v="C"/>
    <s v="C"/>
    <s v="B"/>
    <s v="B"/>
    <s v="B"/>
    <s v="B"/>
    <s v="C"/>
    <s v="B"/>
    <s v="X"/>
    <s v="A"/>
    <s v="B"/>
    <s v="B"/>
    <s v="B"/>
    <s v="B"/>
    <s v="社内ユーザ"/>
    <s v="B"/>
    <s v="B"/>
    <s v="B"/>
    <s v="D"/>
    <s v="B"/>
    <s v="24時間365日"/>
    <n v="1"/>
    <s v="堂島"/>
    <m/>
    <n v="1"/>
    <m/>
    <x v="0"/>
    <x v="0"/>
    <x v="3"/>
    <m/>
    <s v="「アプリ・HW適合性」要確認"/>
    <m/>
  </r>
  <r>
    <s v="OBIサーバ_x000a_※VMのみのため除外"/>
    <m/>
    <m/>
    <m/>
    <m/>
    <m/>
    <m/>
    <m/>
    <s v="B"/>
    <s v="X"/>
    <m/>
    <m/>
    <m/>
    <m/>
    <m/>
    <m/>
    <m/>
    <m/>
    <m/>
    <m/>
    <m/>
    <m/>
    <n v="1"/>
    <s v="堂島"/>
    <m/>
    <n v="1"/>
    <m/>
    <x v="1"/>
    <x v="1"/>
    <x v="32"/>
    <m/>
    <m/>
    <m/>
  </r>
  <r>
    <s v="年計予算"/>
    <s v="C"/>
    <s v="C"/>
    <s v="B"/>
    <s v="B"/>
    <s v="A"/>
    <s v="B"/>
    <s v="C"/>
    <s v="B"/>
    <s v="X"/>
    <s v="A"/>
    <s v="B"/>
    <s v="A"/>
    <s v="B"/>
    <s v="B"/>
    <s v="社内ユーザ"/>
    <s v="B"/>
    <s v="A"/>
    <s v="B"/>
    <s v="D"/>
    <s v="B"/>
    <s v="24時間365日"/>
    <n v="2"/>
    <s v="堂島"/>
    <m/>
    <n v="2"/>
    <m/>
    <x v="3"/>
    <x v="0"/>
    <x v="33"/>
    <m/>
    <s v="「アプリ・HW適合性」要確認"/>
    <m/>
  </r>
  <r>
    <s v="JSサーバー_x000a_※下行と重複"/>
    <m/>
    <m/>
    <m/>
    <m/>
    <m/>
    <m/>
    <m/>
    <s v="B"/>
    <s v="X"/>
    <m/>
    <m/>
    <m/>
    <m/>
    <m/>
    <m/>
    <m/>
    <m/>
    <m/>
    <m/>
    <m/>
    <m/>
    <n v="0"/>
    <s v="堂島"/>
    <m/>
    <m/>
    <s v="除外"/>
    <x v="4"/>
    <x v="3"/>
    <x v="5"/>
    <m/>
    <m/>
    <m/>
  </r>
  <r>
    <s v="労働時間管理システム"/>
    <s v="C"/>
    <s v="C"/>
    <s v="B"/>
    <s v="B"/>
    <s v="C"/>
    <s v="B"/>
    <s v="C"/>
    <s v="B"/>
    <s v="X"/>
    <s v="A"/>
    <s v="B"/>
    <s v="B"/>
    <s v="B"/>
    <s v="B"/>
    <s v="社内ユーザ"/>
    <s v="B"/>
    <s v="B"/>
    <s v="B"/>
    <s v="D"/>
    <s v="B"/>
    <s v="24時間365日"/>
    <n v="2"/>
    <s v="堂島"/>
    <m/>
    <n v="2"/>
    <m/>
    <x v="3"/>
    <x v="4"/>
    <x v="34"/>
    <m/>
    <s v="「アプリ・HW適合性」要確認"/>
    <m/>
  </r>
  <r>
    <s v="知財管理システム"/>
    <s v="C"/>
    <s v="C"/>
    <s v="B"/>
    <s v="B"/>
    <s v="B"/>
    <s v="B"/>
    <s v="C"/>
    <s v="B"/>
    <s v="X"/>
    <s v="B"/>
    <s v="B"/>
    <s v="B"/>
    <s v="A"/>
    <s v="B"/>
    <s v="社内ユーザ"/>
    <s v="B"/>
    <s v="B"/>
    <s v="B"/>
    <s v="C"/>
    <s v="B"/>
    <s v="24時間365日"/>
    <n v="2"/>
    <s v="堂島"/>
    <m/>
    <n v="2"/>
    <m/>
    <x v="0"/>
    <x v="0"/>
    <x v="3"/>
    <m/>
    <s v="「アプリ・HW適合性」要確認"/>
    <m/>
  </r>
  <r>
    <s v="メールアーカイブ"/>
    <s v="C"/>
    <s v="C"/>
    <s v="B"/>
    <s v="B"/>
    <s v="C"/>
    <s v="B"/>
    <s v="C"/>
    <s v="B"/>
    <s v="X"/>
    <s v="A"/>
    <s v="B"/>
    <s v="B"/>
    <s v="A"/>
    <s v="A"/>
    <s v="社内ユーザ"/>
    <s v="B"/>
    <s v="B"/>
    <s v="B"/>
    <s v="C"/>
    <s v="A"/>
    <s v="24時間365日"/>
    <n v="2"/>
    <s v="堂島"/>
    <m/>
    <n v="2"/>
    <m/>
    <x v="0"/>
    <x v="0"/>
    <x v="35"/>
    <m/>
    <s v="「アプリ・HW適合性」要確認"/>
    <m/>
  </r>
  <r>
    <s v="グローバル需給"/>
    <s v="X_x000a_（IBMGIViewPlanner_x000a_DB2）"/>
    <s v="C"/>
    <s v="B"/>
    <s v="B"/>
    <s v="B"/>
    <s v="B"/>
    <s v="C"/>
    <s v="B"/>
    <s v="X"/>
    <s v="A"/>
    <s v="B"/>
    <s v="B"/>
    <s v="B"/>
    <s v="B"/>
    <s v="社内ユーザ"/>
    <s v="B"/>
    <s v="A"/>
    <s v="B"/>
    <s v="D"/>
    <s v="B"/>
    <s v="24時間365日"/>
    <n v="7"/>
    <s v="堂島"/>
    <m/>
    <n v="7"/>
    <m/>
    <x v="0"/>
    <x v="7"/>
    <x v="36"/>
    <m/>
    <m/>
    <m/>
  </r>
  <r>
    <s v="バックアップ環境統合"/>
    <s v="C"/>
    <s v="C"/>
    <s v="B"/>
    <s v="B"/>
    <s v="C"/>
    <s v="B"/>
    <s v="C"/>
    <s v="B"/>
    <s v="X"/>
    <s v="A"/>
    <s v="B"/>
    <s v="B"/>
    <s v="B"/>
    <s v="B"/>
    <s v="社内ユーザ"/>
    <s v="B"/>
    <s v="B"/>
    <s v="B"/>
    <s v="D"/>
    <s v="A"/>
    <s v="24時間365日"/>
    <n v="3"/>
    <s v="堂島"/>
    <m/>
    <n v="3"/>
    <m/>
    <x v="2"/>
    <x v="1"/>
    <x v="37"/>
    <m/>
    <s v="「アプリ・HW適合性」要確認"/>
    <m/>
  </r>
  <r>
    <s v="DWH"/>
    <s v="C"/>
    <s v="C"/>
    <s v="B"/>
    <s v="A"/>
    <s v="A"/>
    <s v="B"/>
    <s v="C"/>
    <s v="B"/>
    <s v="X"/>
    <s v="A"/>
    <s v="B"/>
    <s v="B"/>
    <s v="B"/>
    <s v="B"/>
    <s v="社内ユーザ"/>
    <s v="B"/>
    <s v="A"/>
    <s v="B"/>
    <s v="B"/>
    <s v="A"/>
    <s v="24時間365日"/>
    <n v="1"/>
    <s v="堂島"/>
    <m/>
    <n v="1"/>
    <m/>
    <x v="3"/>
    <x v="5"/>
    <x v="38"/>
    <m/>
    <s v="「アプリ・HW適合性」要確認"/>
    <m/>
  </r>
  <r>
    <s v="JNX関連サーバ"/>
    <s v="C"/>
    <s v="C"/>
    <s v="B"/>
    <s v="B"/>
    <s v="B"/>
    <s v="B"/>
    <s v="C"/>
    <s v="B"/>
    <s v="X"/>
    <s v="A"/>
    <s v="B"/>
    <s v="B"/>
    <s v="B"/>
    <s v="B"/>
    <s v="社内ユーザ"/>
    <s v="B"/>
    <s v="B"/>
    <s v="B"/>
    <s v="B"/>
    <s v="B"/>
    <s v="24時間365日"/>
    <n v="1"/>
    <s v="堂島"/>
    <m/>
    <n v="1"/>
    <m/>
    <x v="0"/>
    <x v="0"/>
    <x v="3"/>
    <m/>
    <s v="「アプリ・HW適合性」要確認"/>
    <m/>
  </r>
  <r>
    <s v="TELSTAFF"/>
    <s v="C"/>
    <s v="A_x000a_（専用HW）"/>
    <s v="B"/>
    <s v="B"/>
    <s v="C"/>
    <s v="B"/>
    <s v="C"/>
    <s v="B"/>
    <s v="X"/>
    <s v="A"/>
    <s v="B"/>
    <s v="B"/>
    <s v="B"/>
    <s v="B"/>
    <s v="社内ユーザ"/>
    <s v="B"/>
    <s v="A"/>
    <s v="B"/>
    <s v="D"/>
    <s v="B"/>
    <s v="24時間365日"/>
    <n v="1"/>
    <s v="堂島"/>
    <m/>
    <n v="1"/>
    <m/>
    <x v="6"/>
    <x v="6"/>
    <x v="39"/>
    <m/>
    <m/>
    <m/>
  </r>
  <r>
    <s v="インターネットGW"/>
    <s v="C"/>
    <s v="C"/>
    <s v="B"/>
    <s v="B"/>
    <s v="A"/>
    <s v="B"/>
    <s v="C"/>
    <s v="B"/>
    <s v="X"/>
    <s v="B"/>
    <s v="B"/>
    <s v="B"/>
    <s v="B"/>
    <s v="B"/>
    <s v="社内ユーザ"/>
    <s v="B"/>
    <s v="B"/>
    <s v="B"/>
    <s v="D"/>
    <s v="B"/>
    <s v="24時間365日"/>
    <n v="3"/>
    <s v="堂島"/>
    <m/>
    <n v="3"/>
    <m/>
    <x v="3"/>
    <x v="4"/>
    <x v="22"/>
    <s v="IWSS/IMSS"/>
    <s v="「アプリ・HW適合性」要確認"/>
    <m/>
  </r>
  <r>
    <s v="中国向けSAP-ERPシステム"/>
    <s v="C"/>
    <s v="C"/>
    <s v="B"/>
    <s v="A"/>
    <s v="B"/>
    <s v="B"/>
    <s v="C"/>
    <s v="B"/>
    <s v="X"/>
    <s v="A"/>
    <s v="B"/>
    <s v="A"/>
    <s v="B"/>
    <s v="B"/>
    <s v="社内ユーザ"/>
    <s v="B"/>
    <s v="A"/>
    <s v="A"/>
    <s v="B"/>
    <s v="B"/>
    <s v="24時間365日"/>
    <n v="1"/>
    <s v="堂島"/>
    <m/>
    <n v="1"/>
    <m/>
    <x v="0"/>
    <x v="0"/>
    <x v="3"/>
    <s v="工場系物流の仕組み"/>
    <s v="「アプリ・HW適合性」要確認"/>
    <m/>
  </r>
  <r>
    <s v="CADIOS TTM"/>
    <m/>
    <m/>
    <m/>
    <m/>
    <m/>
    <m/>
    <m/>
    <m/>
    <m/>
    <m/>
    <m/>
    <m/>
    <m/>
    <m/>
    <m/>
    <m/>
    <m/>
    <m/>
    <m/>
    <m/>
    <m/>
    <n v="3"/>
    <s v="堂島"/>
    <m/>
    <m/>
    <s v="除外"/>
    <x v="0"/>
    <x v="0"/>
    <x v="40"/>
    <m/>
    <m/>
    <m/>
  </r>
  <r>
    <s v="リバースプロキシー"/>
    <s v="C"/>
    <s v="C"/>
    <s v="B"/>
    <s v="B"/>
    <s v="A"/>
    <s v="B"/>
    <s v="C"/>
    <s v="B"/>
    <s v="X"/>
    <s v="B"/>
    <s v="B"/>
    <s v="B"/>
    <s v="B"/>
    <s v="B"/>
    <s v="社内ユーザ"/>
    <s v="B"/>
    <s v="B"/>
    <s v="B"/>
    <s v="D"/>
    <s v="B"/>
    <s v="24時間365日"/>
    <n v="1"/>
    <s v="堂島"/>
    <m/>
    <n v="1"/>
    <m/>
    <x v="2"/>
    <x v="1"/>
    <x v="41"/>
    <m/>
    <s v="「アプリ・HW適合性」要確認"/>
    <m/>
  </r>
  <r>
    <s v="システムセンター系サーバ"/>
    <s v="C"/>
    <s v="C"/>
    <s v="B"/>
    <s v="B"/>
    <s v="C"/>
    <s v="B"/>
    <s v="C"/>
    <s v="B"/>
    <s v="X"/>
    <s v="B"/>
    <s v="B"/>
    <s v="B"/>
    <s v="B"/>
    <s v="B"/>
    <s v="社内ユーザ"/>
    <s v="B"/>
    <s v="B"/>
    <s v="B"/>
    <s v="D"/>
    <s v="B"/>
    <s v="24時間365日_x000a_※特に指定していない"/>
    <n v="0"/>
    <s v="堂島"/>
    <m/>
    <m/>
    <s v="除外"/>
    <x v="0"/>
    <x v="0"/>
    <x v="0"/>
    <m/>
    <s v="「アプリ・HW適合性」要確認"/>
    <m/>
  </r>
  <r>
    <s v="仮想化クライアント環境"/>
    <s v="C"/>
    <s v="C"/>
    <s v="B"/>
    <s v="B"/>
    <s v="C"/>
    <s v="B"/>
    <s v="C"/>
    <s v="B"/>
    <s v="X"/>
    <s v="B"/>
    <s v="B"/>
    <s v="B"/>
    <s v="B"/>
    <s v="B"/>
    <s v="社内ユーザ"/>
    <s v="B"/>
    <s v="B"/>
    <s v="B"/>
    <s v="D"/>
    <s v="B"/>
    <s v="24時間365日_x000a_※特に指定していない"/>
    <n v="1"/>
    <s v="堂島"/>
    <m/>
    <n v="1"/>
    <m/>
    <x v="0"/>
    <x v="0"/>
    <x v="0"/>
    <m/>
    <s v="「アプリ・HW適合性」要確認"/>
    <m/>
  </r>
  <r>
    <s v="ロケーションリプレイス"/>
    <s v="C"/>
    <s v="C"/>
    <s v="B"/>
    <s v="A"/>
    <s v="B"/>
    <s v="B"/>
    <s v="C"/>
    <s v="B"/>
    <s v="X"/>
    <s v="A"/>
    <s v="B"/>
    <s v="B"/>
    <s v="B"/>
    <s v="B"/>
    <s v="社内ユーザ"/>
    <s v="B"/>
    <s v="A"/>
    <s v="B"/>
    <s v="B"/>
    <s v="B"/>
    <s v="24時間365日"/>
    <n v="2"/>
    <s v="堂島"/>
    <m/>
    <n v="2"/>
    <m/>
    <x v="6"/>
    <x v="6"/>
    <x v="42"/>
    <m/>
    <s v="「アプリ・HW適合性」要確認"/>
    <m/>
  </r>
  <r>
    <s v="CCS管理"/>
    <s v="C"/>
    <s v="C"/>
    <s v="B"/>
    <s v="B"/>
    <s v="C"/>
    <s v="B"/>
    <s v="C"/>
    <s v="B"/>
    <s v="B"/>
    <s v="B"/>
    <s v="B"/>
    <s v="B"/>
    <s v="B"/>
    <s v="A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3"/>
    <m/>
    <s v="「アプリ・HW適合性」要確認"/>
    <m/>
  </r>
  <r>
    <s v="タイヤ試験場実験"/>
    <s v="C"/>
    <s v="C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0"/>
    <s v="タイヤ"/>
    <m/>
    <m/>
    <s v="除外"/>
    <x v="0"/>
    <x v="0"/>
    <x v="0"/>
    <m/>
    <s v="「アプリ・HW適合性」要確認"/>
    <m/>
  </r>
  <r>
    <s v="知的資産検索と課題解決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A"/>
    <s v="D"/>
    <s v="B"/>
    <s v="24時間365日_x000a_※特に指定していない"/>
    <n v="1"/>
    <s v="タイヤ"/>
    <n v="1"/>
    <n v="0"/>
    <m/>
    <x v="0"/>
    <x v="8"/>
    <x v="43"/>
    <m/>
    <s v="「アプリ・HW適合性」要確認"/>
    <m/>
  </r>
  <r>
    <s v="EWSデータ転送"/>
    <s v="C"/>
    <s v="C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0"/>
    <m/>
    <s v="「アプリ・HW適合性」要確認"/>
    <m/>
  </r>
  <r>
    <s v="PDF変換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0"/>
    <m/>
    <s v="「アプリ・HW適合性」要確認"/>
    <m/>
  </r>
  <r>
    <s v="PLM"/>
    <s v="X_x000a_（Oracle_x000a_Enovia）"/>
    <s v="C"/>
    <s v="B"/>
    <s v="A"/>
    <s v="A"/>
    <s v="B"/>
    <s v="C"/>
    <s v="B"/>
    <s v="B"/>
    <s v="A"/>
    <s v="B"/>
    <s v="B"/>
    <s v="A"/>
    <s v="B"/>
    <s v="社内ユーザ"/>
    <s v="B"/>
    <s v="B"/>
    <s v="A"/>
    <s v="B"/>
    <s v="B"/>
    <s v="24時間365日_x000a_※特に指定していない"/>
    <n v="17"/>
    <s v="タイヤ"/>
    <n v="7"/>
    <n v="10"/>
    <m/>
    <x v="3"/>
    <x v="7"/>
    <x v="36"/>
    <m/>
    <m/>
    <m/>
  </r>
  <r>
    <s v="SharePoint(IMH)"/>
    <s v="B"/>
    <s v="B"/>
    <s v="B"/>
    <s v="B"/>
    <s v="C"/>
    <s v="B"/>
    <s v="C"/>
    <s v="B"/>
    <s v="B"/>
    <s v="B"/>
    <s v="B"/>
    <s v="B"/>
    <s v="A"/>
    <s v="B"/>
    <s v="社内ユーザ"/>
    <s v="B"/>
    <s v="B"/>
    <s v="A"/>
    <s v="D"/>
    <s v="B"/>
    <s v="24時間365日_x000a_※特に指定していない"/>
    <n v="6"/>
    <s v="タイヤ"/>
    <n v="6"/>
    <n v="0"/>
    <m/>
    <x v="2"/>
    <x v="1"/>
    <x v="13"/>
    <m/>
    <m/>
    <m/>
  </r>
  <r>
    <s v="VDI（IMH）"/>
    <s v="A_x000a_（Citrix）"/>
    <s v="A_x000a_（GPU利用）"/>
    <s v="B"/>
    <s v="A"/>
    <s v="A"/>
    <s v="B"/>
    <s v="C"/>
    <s v="B"/>
    <s v="A"/>
    <s v="B"/>
    <s v="B"/>
    <s v="B"/>
    <s v="B"/>
    <s v="B"/>
    <s v="社内ユーザ"/>
    <s v="B"/>
    <s v="B"/>
    <s v="A"/>
    <s v="B"/>
    <s v="A"/>
    <s v="24時間365日_x000a_※特に指定していない"/>
    <n v="42"/>
    <s v="タイヤ"/>
    <n v="26"/>
    <n v="16"/>
    <m/>
    <x v="6"/>
    <x v="6"/>
    <x v="21"/>
    <m/>
    <m/>
    <m/>
  </r>
  <r>
    <s v="Visual Studio Team Foundation Server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0"/>
    <m/>
    <s v="「アプリ・HW適合性」要確認"/>
    <m/>
  </r>
  <r>
    <s v="クレーム推移"/>
    <s v="C"/>
    <s v="C"/>
    <s v="B"/>
    <s v="B"/>
    <s v="C"/>
    <s v="B"/>
    <s v="C"/>
    <s v="B"/>
    <s v="B"/>
    <s v="B"/>
    <s v="B"/>
    <s v="B"/>
    <s v="B"/>
    <s v="A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3"/>
    <m/>
    <s v="「アプリ・HW適合性」要確認"/>
    <m/>
  </r>
  <r>
    <s v="スキャニング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0"/>
    <m/>
    <s v="「アプリ・HW適合性」要確認"/>
    <m/>
  </r>
  <r>
    <s v="ｷﾞﾎﾝ教育"/>
    <s v="C"/>
    <s v="C"/>
    <s v="B"/>
    <s v="B"/>
    <s v="C"/>
    <s v="B"/>
    <s v="C"/>
    <s v="B"/>
    <s v="B"/>
    <s v="B"/>
    <s v="B"/>
    <s v="B"/>
    <s v="B"/>
    <s v="A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3"/>
    <m/>
    <s v="「アプリ・HW適合性」要確認"/>
    <m/>
  </r>
  <r>
    <s v="CADIOS検索用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A"/>
    <s v="D"/>
    <s v="B"/>
    <s v="24時間365日_x000a_※特に指定していない"/>
    <n v="1"/>
    <s v="タイヤ"/>
    <n v="1"/>
    <n v="0"/>
    <m/>
    <x v="0"/>
    <x v="8"/>
    <x v="43"/>
    <m/>
    <s v="「アプリ・HW適合性」要確認"/>
    <m/>
  </r>
  <r>
    <s v="AdvanceCAD"/>
    <s v="C"/>
    <s v="C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_x000a_※特に指定していない"/>
    <n v="1"/>
    <s v="タイヤ"/>
    <n v="1"/>
    <n v="0"/>
    <m/>
    <x v="0"/>
    <x v="0"/>
    <x v="0"/>
    <m/>
    <s v="「アプリ・HW適合性」要確認"/>
    <m/>
  </r>
  <r>
    <s v="DHCP（IMH）"/>
    <s v="C"/>
    <s v="C"/>
    <s v="B"/>
    <s v="A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タイヤ"/>
    <n v="1"/>
    <n v="0"/>
    <m/>
    <x v="5"/>
    <x v="1"/>
    <x v="44"/>
    <m/>
    <s v="「アプリ・HW適合性」要確認"/>
    <m/>
  </r>
  <r>
    <s v="ドメインコントローラー（IMH）"/>
    <s v="C"/>
    <s v="C"/>
    <s v="B"/>
    <s v="A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タイヤ"/>
    <n v="1"/>
    <n v="0"/>
    <m/>
    <x v="6"/>
    <x v="4"/>
    <x v="45"/>
    <m/>
    <s v="「アプリ・HW適合性」要確認"/>
    <m/>
  </r>
  <r>
    <s v="ネットワーク管理（IMH）"/>
    <s v="C"/>
    <s v="C"/>
    <s v="B"/>
    <s v="B"/>
    <s v="C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"/>
    <s v="タイヤ"/>
    <n v="1"/>
    <n v="0"/>
    <m/>
    <x v="5"/>
    <x v="1"/>
    <x v="46"/>
    <m/>
    <s v="「アプリ・HW適合性」要確認"/>
    <m/>
  </r>
  <r>
    <s v="ファイルサーバ（IMH）"/>
    <s v="※StoreSimple"/>
    <s v="C"/>
    <s v="B"/>
    <s v="A"/>
    <s v="B"/>
    <s v="B"/>
    <s v="C"/>
    <s v="B"/>
    <s v="B"/>
    <s v="B"/>
    <s v="B"/>
    <s v="B"/>
    <s v="A"/>
    <s v="B"/>
    <s v="社内ユーザ"/>
    <s v="B"/>
    <s v="B"/>
    <s v="A"/>
    <s v="C"/>
    <s v="A"/>
    <s v="24時間365日"/>
    <n v="6"/>
    <s v="タイヤ"/>
    <n v="5"/>
    <n v="1"/>
    <m/>
    <x v="7"/>
    <x v="1"/>
    <x v="47"/>
    <m/>
    <m/>
    <m/>
  </r>
  <r>
    <s v="プリンタサーバ（IMH）"/>
    <s v="C"/>
    <s v="C"/>
    <s v="B"/>
    <s v="A"/>
    <s v="B"/>
    <s v="B"/>
    <s v="C"/>
    <s v="B"/>
    <s v="B"/>
    <s v="B"/>
    <s v="B"/>
    <s v="B"/>
    <s v="B"/>
    <s v="B"/>
    <s v="社内ユーザ"/>
    <s v="B"/>
    <s v="B"/>
    <s v="B"/>
    <s v="B"/>
    <s v="B"/>
    <s v="24時間365日"/>
    <n v="1"/>
    <s v="タイヤ"/>
    <n v="1"/>
    <n v="0"/>
    <m/>
    <x v="6"/>
    <x v="4"/>
    <x v="45"/>
    <m/>
    <s v="「アプリ・HW適合性」要確認"/>
    <m/>
  </r>
  <r>
    <s v="ライセンスサーバ（IMH）"/>
    <s v="A_x000a_ABAQUS"/>
    <s v="A_x000a_（動かせない）"/>
    <s v="B"/>
    <s v="B"/>
    <s v="B"/>
    <s v="B"/>
    <s v="C"/>
    <s v="B"/>
    <s v="B"/>
    <s v="B"/>
    <s v="B"/>
    <s v="B"/>
    <s v="B"/>
    <s v="B"/>
    <s v="社内ユーザ"/>
    <s v="B"/>
    <s v="B"/>
    <s v="B"/>
    <s v="D"/>
    <s v="B"/>
    <s v="24時間365日"/>
    <n v="10"/>
    <s v="タイヤ"/>
    <n v="9"/>
    <n v="1"/>
    <m/>
    <x v="6"/>
    <x v="4"/>
    <x v="4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showHeaders="0" compact="0" compactData="0" gridDropZones="1" multipleFieldFilters="0">
  <location ref="A3:D20" firstHeaderRow="2" firstDataRow="2" firstDataCol="3"/>
  <pivotFields count="3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10">
        <item x="0"/>
        <item x="3"/>
        <item x="6"/>
        <item h="1" sd="0" m="1" x="8"/>
        <item h="1" sd="0" x="4"/>
        <item h="1" x="2"/>
        <item h="1" x="5"/>
        <item h="1" x="1"/>
        <item h="1" x="7"/>
        <item t="default"/>
      </items>
    </pivotField>
    <pivotField axis="axisRow" compact="0" outline="0" showAll="0" defaultSubtotal="0">
      <items count="11">
        <item x="3"/>
        <item sd="0" x="4"/>
        <item sd="0" x="5"/>
        <item sd="0" x="0"/>
        <item m="1" x="10"/>
        <item m="1" x="9"/>
        <item x="8"/>
        <item x="2"/>
        <item sd="0" x="6"/>
        <item sd="0" x="7"/>
        <item x="1"/>
      </items>
    </pivotField>
    <pivotField axis="axisRow" compact="0" outline="0" showAll="0" defaultSubtotal="0">
      <items count="57">
        <item x="14"/>
        <item x="0"/>
        <item m="1" x="55"/>
        <item x="36"/>
        <item x="43"/>
        <item x="11"/>
        <item x="4"/>
        <item m="1" x="52"/>
        <item m="1" x="56"/>
        <item m="1" x="50"/>
        <item x="5"/>
        <item x="2"/>
        <item x="3"/>
        <item x="6"/>
        <item x="7"/>
        <item x="8"/>
        <item x="9"/>
        <item m="1" x="49"/>
        <item x="12"/>
        <item x="13"/>
        <item m="1" x="51"/>
        <item x="15"/>
        <item x="16"/>
        <item x="17"/>
        <item x="18"/>
        <item x="19"/>
        <item x="20"/>
        <item x="22"/>
        <item x="23"/>
        <item x="24"/>
        <item x="25"/>
        <item x="26"/>
        <item x="28"/>
        <item x="29"/>
        <item x="30"/>
        <item m="1" x="54"/>
        <item x="33"/>
        <item x="34"/>
        <item x="35"/>
        <item x="37"/>
        <item x="38"/>
        <item m="1" x="53"/>
        <item x="39"/>
        <item x="41"/>
        <item x="42"/>
        <item x="21"/>
        <item x="44"/>
        <item x="45"/>
        <item x="46"/>
        <item x="47"/>
        <item x="1"/>
        <item x="10"/>
        <item x="27"/>
        <item x="31"/>
        <item x="32"/>
        <item x="40"/>
        <item x="48"/>
      </items>
    </pivotField>
    <pivotField compact="0" outline="0" showAll="0"/>
    <pivotField compact="0" outline="0" showAll="0"/>
    <pivotField compact="0" outline="0" showAll="0"/>
  </pivotFields>
  <rowFields count="3">
    <field x="27"/>
    <field x="28"/>
    <field x="29"/>
  </rowFields>
  <rowItems count="16">
    <i>
      <x/>
      <x v="3"/>
    </i>
    <i r="1">
      <x v="6"/>
      <x v="4"/>
    </i>
    <i r="1">
      <x v="9"/>
    </i>
    <i t="default">
      <x/>
    </i>
    <i>
      <x v="1"/>
      <x v="1"/>
    </i>
    <i r="1">
      <x v="2"/>
    </i>
    <i r="1">
      <x v="3"/>
    </i>
    <i r="1">
      <x v="7"/>
      <x v="6"/>
    </i>
    <i r="1">
      <x v="9"/>
    </i>
    <i r="1">
      <x v="10"/>
      <x v="21"/>
    </i>
    <i t="default">
      <x v="1"/>
    </i>
    <i>
      <x v="2"/>
      <x v="1"/>
    </i>
    <i r="1">
      <x v="7"/>
      <x v="34"/>
    </i>
    <i r="1">
      <x v="8"/>
    </i>
    <i t="default">
      <x v="2"/>
    </i>
    <i t="grand">
      <x/>
    </i>
  </rowItems>
  <colItems count="1">
    <i/>
  </colItems>
  <dataFields count="1">
    <dataField name="データの個数 / 仕訳対象システム" fld="0" subtotal="count" baseField="0" baseItem="0"/>
  </dataFields>
  <formats count="1">
    <format dxfId="0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3:K20"/>
  <sheetViews>
    <sheetView workbookViewId="0">
      <selection activeCell="A25" sqref="A25"/>
    </sheetView>
  </sheetViews>
  <sheetFormatPr defaultRowHeight="18" x14ac:dyDescent="0.45"/>
  <cols>
    <col min="1" max="1" width="30.09765625" customWidth="1"/>
    <col min="2" max="2" width="31.796875" bestFit="1" customWidth="1"/>
    <col min="3" max="3" width="162.5" bestFit="1" customWidth="1"/>
    <col min="4" max="4" width="5.5" customWidth="1"/>
    <col min="11" max="11" width="9" style="11"/>
  </cols>
  <sheetData>
    <row r="3" spans="1:11" x14ac:dyDescent="0.45">
      <c r="A3" s="2" t="s">
        <v>8</v>
      </c>
    </row>
    <row r="4" spans="1:11" x14ac:dyDescent="0.45">
      <c r="D4" t="s">
        <v>25</v>
      </c>
    </row>
    <row r="5" spans="1:11" x14ac:dyDescent="0.45">
      <c r="A5" t="s">
        <v>5</v>
      </c>
      <c r="B5" t="s">
        <v>20</v>
      </c>
      <c r="D5" s="1">
        <v>43</v>
      </c>
      <c r="G5" s="4" t="s">
        <v>5</v>
      </c>
      <c r="H5" s="4" t="s">
        <v>20</v>
      </c>
      <c r="I5" t="s">
        <v>24</v>
      </c>
      <c r="J5" s="1">
        <v>24</v>
      </c>
    </row>
    <row r="6" spans="1:11" x14ac:dyDescent="0.45">
      <c r="B6" t="s">
        <v>19</v>
      </c>
      <c r="C6" t="s">
        <v>17</v>
      </c>
      <c r="D6" s="1">
        <v>2</v>
      </c>
      <c r="G6" s="5"/>
      <c r="H6" s="4" t="s">
        <v>19</v>
      </c>
      <c r="I6" t="s">
        <v>17</v>
      </c>
      <c r="J6" s="1">
        <v>2</v>
      </c>
    </row>
    <row r="7" spans="1:11" x14ac:dyDescent="0.45">
      <c r="B7" t="s">
        <v>6</v>
      </c>
      <c r="D7" s="1">
        <v>1</v>
      </c>
      <c r="G7" s="9" t="s">
        <v>26</v>
      </c>
      <c r="H7" s="9"/>
      <c r="I7" s="9"/>
      <c r="J7" s="10">
        <v>26</v>
      </c>
      <c r="K7" s="11">
        <f>J7/$J$18</f>
        <v>0.29213483146067415</v>
      </c>
    </row>
    <row r="8" spans="1:11" x14ac:dyDescent="0.45">
      <c r="A8" s="7" t="s">
        <v>26</v>
      </c>
      <c r="B8" s="7"/>
      <c r="C8" s="7"/>
      <c r="D8" s="8">
        <v>46</v>
      </c>
      <c r="G8" s="4" t="s">
        <v>4</v>
      </c>
      <c r="H8" s="4" t="s">
        <v>14</v>
      </c>
      <c r="I8" t="s">
        <v>13</v>
      </c>
      <c r="J8" s="1">
        <v>18</v>
      </c>
    </row>
    <row r="9" spans="1:11" x14ac:dyDescent="0.45">
      <c r="A9" t="s">
        <v>4</v>
      </c>
      <c r="B9" t="s">
        <v>14</v>
      </c>
      <c r="D9" s="1">
        <v>9</v>
      </c>
      <c r="G9" s="4"/>
      <c r="H9" s="4" t="s">
        <v>21</v>
      </c>
      <c r="I9" t="s">
        <v>11</v>
      </c>
      <c r="J9" s="1">
        <v>17</v>
      </c>
    </row>
    <row r="10" spans="1:11" x14ac:dyDescent="0.45">
      <c r="B10" t="s">
        <v>21</v>
      </c>
      <c r="D10" s="1">
        <v>4</v>
      </c>
      <c r="G10" s="4"/>
      <c r="H10" s="4" t="s">
        <v>20</v>
      </c>
      <c r="I10" t="s">
        <v>0</v>
      </c>
      <c r="J10" s="1">
        <v>11</v>
      </c>
    </row>
    <row r="11" spans="1:11" x14ac:dyDescent="0.45">
      <c r="B11" t="s">
        <v>20</v>
      </c>
      <c r="D11" s="1">
        <v>2</v>
      </c>
      <c r="G11" s="4"/>
      <c r="H11" s="4" t="s">
        <v>23</v>
      </c>
      <c r="I11" t="s">
        <v>16</v>
      </c>
      <c r="J11" s="1">
        <v>5</v>
      </c>
    </row>
    <row r="12" spans="1:11" x14ac:dyDescent="0.45">
      <c r="B12" t="s">
        <v>1</v>
      </c>
      <c r="C12" t="s">
        <v>12</v>
      </c>
      <c r="D12" s="1">
        <v>2</v>
      </c>
      <c r="G12" s="4"/>
      <c r="H12" s="4" t="s">
        <v>22</v>
      </c>
      <c r="I12" t="s">
        <v>15</v>
      </c>
      <c r="J12" s="1">
        <v>2</v>
      </c>
    </row>
    <row r="13" spans="1:11" x14ac:dyDescent="0.45">
      <c r="B13" t="s">
        <v>6</v>
      </c>
      <c r="D13" s="1">
        <v>1</v>
      </c>
      <c r="G13" s="4"/>
      <c r="H13" s="4" t="s">
        <v>1</v>
      </c>
      <c r="I13" t="s">
        <v>12</v>
      </c>
      <c r="J13" s="1">
        <v>2</v>
      </c>
    </row>
    <row r="14" spans="1:11" x14ac:dyDescent="0.45">
      <c r="B14" t="s">
        <v>29</v>
      </c>
      <c r="C14" t="s">
        <v>30</v>
      </c>
      <c r="D14" s="1">
        <v>1</v>
      </c>
      <c r="G14" s="5"/>
      <c r="H14" s="4" t="s">
        <v>7</v>
      </c>
      <c r="I14" t="s">
        <v>18</v>
      </c>
      <c r="J14" s="1">
        <v>1</v>
      </c>
    </row>
    <row r="15" spans="1:11" x14ac:dyDescent="0.45">
      <c r="A15" s="7" t="s">
        <v>27</v>
      </c>
      <c r="B15" s="7"/>
      <c r="C15" s="7"/>
      <c r="D15" s="8">
        <v>19</v>
      </c>
      <c r="G15" s="9" t="s">
        <v>27</v>
      </c>
      <c r="H15" s="9"/>
      <c r="I15" s="9"/>
      <c r="J15" s="10">
        <v>56</v>
      </c>
      <c r="K15" s="11">
        <f>J15/$J$18</f>
        <v>0.6292134831460674</v>
      </c>
    </row>
    <row r="16" spans="1:11" x14ac:dyDescent="0.45">
      <c r="A16" t="s">
        <v>3</v>
      </c>
      <c r="B16" t="s">
        <v>14</v>
      </c>
      <c r="D16" s="1">
        <v>3</v>
      </c>
      <c r="G16" s="5" t="s">
        <v>3</v>
      </c>
      <c r="H16" s="4" t="s">
        <v>6</v>
      </c>
      <c r="I16" t="s">
        <v>10</v>
      </c>
      <c r="J16" s="1">
        <v>7</v>
      </c>
    </row>
    <row r="17" spans="1:11" x14ac:dyDescent="0.45">
      <c r="B17" t="s">
        <v>1</v>
      </c>
      <c r="C17" t="s">
        <v>31</v>
      </c>
      <c r="D17" s="1">
        <v>1</v>
      </c>
      <c r="G17" s="9" t="s">
        <v>28</v>
      </c>
      <c r="H17" s="9"/>
      <c r="I17" s="9"/>
      <c r="J17" s="10">
        <v>7</v>
      </c>
      <c r="K17" s="11">
        <f>J17/$J$18</f>
        <v>7.8651685393258425E-2</v>
      </c>
    </row>
    <row r="18" spans="1:11" x14ac:dyDescent="0.45">
      <c r="B18" t="s">
        <v>7</v>
      </c>
      <c r="D18" s="1">
        <v>5</v>
      </c>
      <c r="G18" s="6" t="s">
        <v>9</v>
      </c>
      <c r="H18" s="6"/>
      <c r="I18" s="6"/>
      <c r="J18" s="3">
        <v>89</v>
      </c>
    </row>
    <row r="19" spans="1:11" x14ac:dyDescent="0.45">
      <c r="A19" s="7" t="s">
        <v>28</v>
      </c>
      <c r="B19" s="7"/>
      <c r="C19" s="7"/>
      <c r="D19" s="8">
        <v>9</v>
      </c>
    </row>
    <row r="20" spans="1:11" x14ac:dyDescent="0.45">
      <c r="A20" t="s">
        <v>9</v>
      </c>
      <c r="D20" s="1">
        <v>74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44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8.69921875" defaultRowHeight="16.2" x14ac:dyDescent="0.45"/>
  <cols>
    <col min="1" max="1" width="37.8984375" style="69" bestFit="1" customWidth="1"/>
    <col min="2" max="2" width="8.59765625" style="69" bestFit="1" customWidth="1"/>
    <col min="3" max="3" width="7.69921875" style="69" bestFit="1" customWidth="1"/>
    <col min="4" max="4" width="8.8984375" style="69" bestFit="1" customWidth="1"/>
    <col min="5" max="5" width="7.296875" style="69" bestFit="1" customWidth="1"/>
    <col min="6" max="6" width="7.69921875" style="69" bestFit="1" customWidth="1"/>
    <col min="7" max="11" width="2.19921875" style="69" bestFit="1" customWidth="1"/>
    <col min="12" max="12" width="3" style="69" bestFit="1" customWidth="1"/>
    <col min="13" max="13" width="4.796875" style="69" bestFit="1" customWidth="1"/>
    <col min="14" max="14" width="6.69921875" style="69" bestFit="1" customWidth="1"/>
    <col min="15" max="15" width="7.296875" style="69" bestFit="1" customWidth="1"/>
    <col min="16" max="16" width="5.796875" style="69" bestFit="1" customWidth="1"/>
    <col min="17" max="22" width="4.796875" style="69" bestFit="1" customWidth="1"/>
    <col min="23" max="16384" width="8.69921875" style="69"/>
  </cols>
  <sheetData>
    <row r="1" spans="1:23" s="67" customFormat="1" x14ac:dyDescent="0.45">
      <c r="C1" s="180" t="s">
        <v>216</v>
      </c>
      <c r="D1" s="180"/>
      <c r="E1" s="180"/>
      <c r="F1" s="180"/>
      <c r="G1" s="180"/>
      <c r="H1" s="180"/>
      <c r="I1" s="180"/>
      <c r="J1" s="180"/>
      <c r="K1" s="180"/>
      <c r="L1" s="180"/>
      <c r="M1" s="181" t="s">
        <v>217</v>
      </c>
      <c r="N1" s="181"/>
      <c r="O1" s="181"/>
      <c r="P1" s="181"/>
      <c r="Q1" s="181"/>
      <c r="R1" s="181"/>
      <c r="S1" s="181"/>
      <c r="T1" s="181"/>
      <c r="U1" s="181"/>
      <c r="V1" s="181"/>
    </row>
    <row r="2" spans="1:23" x14ac:dyDescent="0.45">
      <c r="A2" s="68" t="s">
        <v>218</v>
      </c>
      <c r="B2" s="68" t="s">
        <v>219</v>
      </c>
      <c r="C2" s="68" t="s">
        <v>220</v>
      </c>
      <c r="D2" s="68" t="s">
        <v>221</v>
      </c>
      <c r="E2" s="68" t="s">
        <v>222</v>
      </c>
      <c r="F2" s="68" t="s">
        <v>223</v>
      </c>
      <c r="G2" s="68">
        <v>5</v>
      </c>
      <c r="H2" s="68">
        <v>6</v>
      </c>
      <c r="I2" s="68">
        <v>7</v>
      </c>
      <c r="J2" s="68">
        <v>8</v>
      </c>
      <c r="K2" s="68">
        <v>9</v>
      </c>
      <c r="L2" s="68">
        <v>10</v>
      </c>
      <c r="M2" s="68" t="s">
        <v>224</v>
      </c>
      <c r="N2" s="68" t="s">
        <v>225</v>
      </c>
      <c r="O2" s="68" t="s">
        <v>226</v>
      </c>
      <c r="P2" s="68" t="s">
        <v>227</v>
      </c>
      <c r="Q2" s="68">
        <v>5</v>
      </c>
      <c r="R2" s="68">
        <v>6</v>
      </c>
      <c r="S2" s="68">
        <v>7</v>
      </c>
      <c r="T2" s="68">
        <v>8</v>
      </c>
      <c r="U2" s="68">
        <v>9</v>
      </c>
      <c r="V2" s="68">
        <v>10</v>
      </c>
    </row>
    <row r="3" spans="1:23" x14ac:dyDescent="0.45">
      <c r="A3" s="70" t="s">
        <v>228</v>
      </c>
      <c r="B3" s="71" t="s">
        <v>229</v>
      </c>
      <c r="C3" s="72">
        <v>9.6000000000000002E-2</v>
      </c>
      <c r="D3" s="72">
        <v>0.14599999999999999</v>
      </c>
      <c r="E3" s="73">
        <v>0.35299999999999998</v>
      </c>
      <c r="F3" s="72">
        <v>0.156</v>
      </c>
      <c r="G3" s="72"/>
      <c r="H3" s="72"/>
      <c r="I3" s="72"/>
      <c r="J3" s="72"/>
      <c r="K3" s="72"/>
      <c r="L3" s="72"/>
      <c r="M3" s="72" t="e">
        <f>NA()</f>
        <v>#N/A</v>
      </c>
      <c r="N3" s="74" t="e">
        <f>NA()</f>
        <v>#N/A</v>
      </c>
      <c r="O3" s="74" t="e">
        <f>NA()</f>
        <v>#N/A</v>
      </c>
      <c r="P3" s="74" t="e">
        <f>NA()</f>
        <v>#N/A</v>
      </c>
      <c r="Q3" s="74" t="e">
        <f>NA()</f>
        <v>#N/A</v>
      </c>
      <c r="R3" s="74" t="e">
        <f>NA()</f>
        <v>#N/A</v>
      </c>
      <c r="S3" s="74" t="e">
        <f>NA()</f>
        <v>#N/A</v>
      </c>
      <c r="T3" s="74" t="e">
        <f>NA()</f>
        <v>#N/A</v>
      </c>
      <c r="U3" s="74" t="e">
        <f>NA()</f>
        <v>#N/A</v>
      </c>
      <c r="V3" s="74" t="e">
        <f>NA()</f>
        <v>#N/A</v>
      </c>
      <c r="W3" s="75"/>
    </row>
    <row r="4" spans="1:23" x14ac:dyDescent="0.45">
      <c r="A4" s="70" t="s">
        <v>230</v>
      </c>
      <c r="B4" s="71" t="s">
        <v>231</v>
      </c>
      <c r="C4" s="72">
        <v>0.193</v>
      </c>
      <c r="D4" s="72">
        <v>0.29199999999999998</v>
      </c>
      <c r="E4" s="73">
        <v>0.70599999999999996</v>
      </c>
      <c r="F4" s="72">
        <v>0.253</v>
      </c>
      <c r="G4" s="72"/>
      <c r="H4" s="72"/>
      <c r="I4" s="72"/>
      <c r="J4" s="72"/>
      <c r="K4" s="72"/>
      <c r="L4" s="72"/>
      <c r="M4" s="72" t="e">
        <f>NA()</f>
        <v>#N/A</v>
      </c>
      <c r="N4" s="74" t="e">
        <f>NA()</f>
        <v>#N/A</v>
      </c>
      <c r="O4" s="74" t="e">
        <f>NA()</f>
        <v>#N/A</v>
      </c>
      <c r="P4" s="74" t="e">
        <f>NA()</f>
        <v>#N/A</v>
      </c>
      <c r="Q4" s="74" t="e">
        <f>NA()</f>
        <v>#N/A</v>
      </c>
      <c r="R4" s="74" t="e">
        <f>NA()</f>
        <v>#N/A</v>
      </c>
      <c r="S4" s="74" t="e">
        <f>NA()</f>
        <v>#N/A</v>
      </c>
      <c r="T4" s="74" t="e">
        <f>NA()</f>
        <v>#N/A</v>
      </c>
      <c r="U4" s="74" t="e">
        <f>NA()</f>
        <v>#N/A</v>
      </c>
      <c r="V4" s="74" t="e">
        <f>NA()</f>
        <v>#N/A</v>
      </c>
      <c r="W4" s="75"/>
    </row>
    <row r="5" spans="1:23" x14ac:dyDescent="0.45">
      <c r="A5" s="76" t="s">
        <v>232</v>
      </c>
      <c r="B5" s="77" t="s">
        <v>233</v>
      </c>
      <c r="C5" s="72">
        <v>0.38500000000000001</v>
      </c>
      <c r="D5" s="72">
        <v>0.58299999999999996</v>
      </c>
      <c r="E5" s="73">
        <v>1.333</v>
      </c>
      <c r="F5" s="72">
        <v>0.44500000000000001</v>
      </c>
      <c r="G5" s="72"/>
      <c r="H5" s="72"/>
      <c r="I5" s="72"/>
      <c r="J5" s="72"/>
      <c r="K5" s="72"/>
      <c r="L5" s="72"/>
      <c r="M5" s="72" t="e">
        <f>NA()</f>
        <v>#N/A</v>
      </c>
      <c r="N5" s="74" t="e">
        <f>NA()</f>
        <v>#N/A</v>
      </c>
      <c r="O5" s="74" t="e">
        <f>NA()</f>
        <v>#N/A</v>
      </c>
      <c r="P5" s="74" t="e">
        <f>NA()</f>
        <v>#N/A</v>
      </c>
      <c r="Q5" s="74" t="e">
        <f>NA()</f>
        <v>#N/A</v>
      </c>
      <c r="R5" s="74" t="e">
        <f>NA()</f>
        <v>#N/A</v>
      </c>
      <c r="S5" s="74" t="e">
        <f>NA()</f>
        <v>#N/A</v>
      </c>
      <c r="T5" s="74" t="e">
        <f>NA()</f>
        <v>#N/A</v>
      </c>
      <c r="U5" s="74" t="e">
        <f>NA()</f>
        <v>#N/A</v>
      </c>
      <c r="V5" s="74" t="e">
        <f>NA()</f>
        <v>#N/A</v>
      </c>
      <c r="W5" s="75"/>
    </row>
    <row r="6" spans="1:23" x14ac:dyDescent="0.45">
      <c r="A6" s="76" t="s">
        <v>234</v>
      </c>
      <c r="B6" s="77" t="s">
        <v>235</v>
      </c>
      <c r="C6" s="72">
        <v>0.77</v>
      </c>
      <c r="D6" s="72">
        <v>1.1659999999999999</v>
      </c>
      <c r="E6" s="73">
        <v>2.665</v>
      </c>
      <c r="F6" s="72">
        <v>0.9</v>
      </c>
      <c r="G6" s="72"/>
      <c r="H6" s="72"/>
      <c r="I6" s="72"/>
      <c r="J6" s="72"/>
      <c r="K6" s="72"/>
      <c r="L6" s="72"/>
      <c r="M6" s="72" t="e">
        <f>NA()</f>
        <v>#N/A</v>
      </c>
      <c r="N6" s="74" t="e">
        <f>NA()</f>
        <v>#N/A</v>
      </c>
      <c r="O6" s="74" t="e">
        <f>NA()</f>
        <v>#N/A</v>
      </c>
      <c r="P6" s="74" t="e">
        <f>NA()</f>
        <v>#N/A</v>
      </c>
      <c r="Q6" s="74" t="e">
        <f>NA()</f>
        <v>#N/A</v>
      </c>
      <c r="R6" s="74" t="e">
        <f>NA()</f>
        <v>#N/A</v>
      </c>
      <c r="S6" s="74" t="e">
        <f>NA()</f>
        <v>#N/A</v>
      </c>
      <c r="T6" s="74" t="e">
        <f>NA()</f>
        <v>#N/A</v>
      </c>
      <c r="U6" s="74" t="e">
        <f>NA()</f>
        <v>#N/A</v>
      </c>
      <c r="V6" s="74" t="e">
        <f>NA()</f>
        <v>#N/A</v>
      </c>
      <c r="W6" s="75"/>
    </row>
    <row r="7" spans="1:23" x14ac:dyDescent="0.45">
      <c r="A7" s="76" t="s">
        <v>236</v>
      </c>
      <c r="B7" s="77" t="s">
        <v>237</v>
      </c>
      <c r="C7" s="72">
        <v>0.129</v>
      </c>
      <c r="D7" s="72">
        <v>0.221</v>
      </c>
      <c r="E7" s="73">
        <v>0.70099999999999996</v>
      </c>
      <c r="F7" s="72">
        <v>0.189</v>
      </c>
      <c r="G7" s="72"/>
      <c r="H7" s="72"/>
      <c r="I7" s="72"/>
      <c r="J7" s="72"/>
      <c r="K7" s="72"/>
      <c r="L7" s="72"/>
      <c r="M7" s="72" t="e">
        <f>NA()</f>
        <v>#N/A</v>
      </c>
      <c r="N7" s="74" t="e">
        <f>NA()</f>
        <v>#N/A</v>
      </c>
      <c r="O7" s="74" t="e">
        <f>NA()</f>
        <v>#N/A</v>
      </c>
      <c r="P7" s="74" t="e">
        <f>NA()</f>
        <v>#N/A</v>
      </c>
      <c r="Q7" s="74" t="e">
        <f>NA()</f>
        <v>#N/A</v>
      </c>
      <c r="R7" s="74" t="e">
        <f>NA()</f>
        <v>#N/A</v>
      </c>
      <c r="S7" s="74" t="e">
        <f>NA()</f>
        <v>#N/A</v>
      </c>
      <c r="T7" s="74" t="e">
        <f>NA()</f>
        <v>#N/A</v>
      </c>
      <c r="U7" s="74" t="e">
        <f>NA()</f>
        <v>#N/A</v>
      </c>
      <c r="V7" s="74" t="e">
        <f>NA()</f>
        <v>#N/A</v>
      </c>
      <c r="W7" s="75"/>
    </row>
    <row r="8" spans="1:23" x14ac:dyDescent="0.45">
      <c r="A8" s="76" t="s">
        <v>238</v>
      </c>
      <c r="B8" s="77" t="s">
        <v>239</v>
      </c>
      <c r="C8" s="72">
        <v>0.25800000000000001</v>
      </c>
      <c r="D8" s="72">
        <v>0.442</v>
      </c>
      <c r="E8" s="73">
        <v>0.92200000000000004</v>
      </c>
      <c r="F8" s="72">
        <v>0.318</v>
      </c>
      <c r="G8" s="72"/>
      <c r="H8" s="72"/>
      <c r="I8" s="72"/>
      <c r="J8" s="72"/>
      <c r="K8" s="72"/>
      <c r="L8" s="72"/>
      <c r="M8" s="72" t="e">
        <f>NA()</f>
        <v>#N/A</v>
      </c>
      <c r="N8" s="74" t="e">
        <f>NA()</f>
        <v>#N/A</v>
      </c>
      <c r="O8" s="74" t="e">
        <f>NA()</f>
        <v>#N/A</v>
      </c>
      <c r="P8" s="74" t="e">
        <f>NA()</f>
        <v>#N/A</v>
      </c>
      <c r="Q8" s="74" t="e">
        <f>NA()</f>
        <v>#N/A</v>
      </c>
      <c r="R8" s="74" t="e">
        <f>NA()</f>
        <v>#N/A</v>
      </c>
      <c r="S8" s="74" t="e">
        <f>NA()</f>
        <v>#N/A</v>
      </c>
      <c r="T8" s="74" t="e">
        <f>NA()</f>
        <v>#N/A</v>
      </c>
      <c r="U8" s="74" t="e">
        <f>NA()</f>
        <v>#N/A</v>
      </c>
      <c r="V8" s="74" t="e">
        <f>NA()</f>
        <v>#N/A</v>
      </c>
      <c r="W8" s="75"/>
    </row>
    <row r="9" spans="1:23" x14ac:dyDescent="0.45">
      <c r="A9" s="76" t="s">
        <v>240</v>
      </c>
      <c r="B9" s="77" t="s">
        <v>241</v>
      </c>
      <c r="C9" s="72">
        <v>0.51600000000000001</v>
      </c>
      <c r="D9" s="72">
        <v>0.88400000000000001</v>
      </c>
      <c r="E9" s="73">
        <v>1.8440000000000001</v>
      </c>
      <c r="F9" s="72">
        <v>0.64600000000000002</v>
      </c>
      <c r="G9" s="72"/>
      <c r="H9" s="72"/>
      <c r="I9" s="72"/>
      <c r="J9" s="72"/>
      <c r="K9" s="72"/>
      <c r="L9" s="72"/>
      <c r="M9" s="72" t="e">
        <f>NA()</f>
        <v>#N/A</v>
      </c>
      <c r="N9" s="74" t="e">
        <f>NA()</f>
        <v>#N/A</v>
      </c>
      <c r="O9" s="74" t="e">
        <f>NA()</f>
        <v>#N/A</v>
      </c>
      <c r="P9" s="74" t="e">
        <f>NA()</f>
        <v>#N/A</v>
      </c>
      <c r="Q9" s="74" t="e">
        <f>NA()</f>
        <v>#N/A</v>
      </c>
      <c r="R9" s="74" t="e">
        <f>NA()</f>
        <v>#N/A</v>
      </c>
      <c r="S9" s="74" t="e">
        <f>NA()</f>
        <v>#N/A</v>
      </c>
      <c r="T9" s="74" t="e">
        <f>NA()</f>
        <v>#N/A</v>
      </c>
      <c r="U9" s="74" t="e">
        <f>NA()</f>
        <v>#N/A</v>
      </c>
      <c r="V9" s="74" t="e">
        <f>NA()</f>
        <v>#N/A</v>
      </c>
      <c r="W9" s="75"/>
    </row>
    <row r="10" spans="1:23" x14ac:dyDescent="0.45">
      <c r="A10" s="76" t="s">
        <v>242</v>
      </c>
      <c r="B10" s="77" t="s">
        <v>243</v>
      </c>
      <c r="C10" s="72">
        <v>1.032</v>
      </c>
      <c r="D10" s="72">
        <v>1.768</v>
      </c>
      <c r="E10" s="73">
        <v>3.6880000000000002</v>
      </c>
      <c r="F10" s="72">
        <v>1.1619999999999999</v>
      </c>
      <c r="G10" s="72"/>
      <c r="H10" s="72"/>
      <c r="I10" s="72"/>
      <c r="J10" s="72"/>
      <c r="K10" s="72"/>
      <c r="L10" s="72"/>
      <c r="M10" s="72" t="e">
        <f>NA()</f>
        <v>#N/A</v>
      </c>
      <c r="N10" s="74" t="e">
        <f>NA()</f>
        <v>#N/A</v>
      </c>
      <c r="O10" s="74" t="e">
        <f>NA()</f>
        <v>#N/A</v>
      </c>
      <c r="P10" s="74" t="e">
        <f>NA()</f>
        <v>#N/A</v>
      </c>
      <c r="Q10" s="74" t="e">
        <f>NA()</f>
        <v>#N/A</v>
      </c>
      <c r="R10" s="74" t="e">
        <f>NA()</f>
        <v>#N/A</v>
      </c>
      <c r="S10" s="74" t="e">
        <f>NA()</f>
        <v>#N/A</v>
      </c>
      <c r="T10" s="74" t="e">
        <f>NA()</f>
        <v>#N/A</v>
      </c>
      <c r="U10" s="74" t="e">
        <f>NA()</f>
        <v>#N/A</v>
      </c>
      <c r="V10" s="74" t="e">
        <f>NA()</f>
        <v>#N/A</v>
      </c>
      <c r="W10" s="75"/>
    </row>
    <row r="11" spans="1:23" x14ac:dyDescent="0.45">
      <c r="A11" s="76" t="s">
        <v>244</v>
      </c>
      <c r="B11" s="77" t="s">
        <v>245</v>
      </c>
      <c r="C11" s="72">
        <v>2.58</v>
      </c>
      <c r="D11" s="72">
        <v>4.42</v>
      </c>
      <c r="E11" s="73">
        <v>9.2200000000000006</v>
      </c>
      <c r="F11" s="72">
        <v>2.71</v>
      </c>
      <c r="G11" s="72"/>
      <c r="H11" s="72"/>
      <c r="I11" s="72"/>
      <c r="J11" s="72"/>
      <c r="K11" s="72"/>
      <c r="L11" s="72"/>
      <c r="M11" s="72" t="e">
        <f>NA()</f>
        <v>#N/A</v>
      </c>
      <c r="N11" s="74" t="e">
        <f>NA()</f>
        <v>#N/A</v>
      </c>
      <c r="O11" s="74" t="e">
        <f>NA()</f>
        <v>#N/A</v>
      </c>
      <c r="P11" s="74" t="e">
        <f>NA()</f>
        <v>#N/A</v>
      </c>
      <c r="Q11" s="74" t="e">
        <f>NA()</f>
        <v>#N/A</v>
      </c>
      <c r="R11" s="74" t="e">
        <f>NA()</f>
        <v>#N/A</v>
      </c>
      <c r="S11" s="74" t="e">
        <f>NA()</f>
        <v>#N/A</v>
      </c>
      <c r="T11" s="74" t="e">
        <f>NA()</f>
        <v>#N/A</v>
      </c>
      <c r="U11" s="74" t="e">
        <f>NA()</f>
        <v>#N/A</v>
      </c>
      <c r="V11" s="74" t="e">
        <f>NA()</f>
        <v>#N/A</v>
      </c>
      <c r="W11" s="75"/>
    </row>
    <row r="12" spans="1:23" x14ac:dyDescent="0.45">
      <c r="A12" s="76" t="s">
        <v>246</v>
      </c>
      <c r="B12" s="77" t="s">
        <v>247</v>
      </c>
      <c r="C12" s="72">
        <v>4.1280000000000001</v>
      </c>
      <c r="D12" s="72">
        <v>7.0720000000000001</v>
      </c>
      <c r="E12" s="73">
        <v>14.752000000000001</v>
      </c>
      <c r="F12" s="72">
        <v>4.258</v>
      </c>
      <c r="G12" s="75"/>
      <c r="H12" s="75"/>
      <c r="I12" s="75"/>
      <c r="J12" s="75"/>
      <c r="K12" s="75"/>
      <c r="L12" s="75"/>
      <c r="M12" s="72" t="e">
        <f>NA()</f>
        <v>#N/A</v>
      </c>
      <c r="N12" s="74" t="e">
        <f>NA()</f>
        <v>#N/A</v>
      </c>
      <c r="O12" s="74" t="e">
        <f>NA()</f>
        <v>#N/A</v>
      </c>
      <c r="P12" s="74" t="e">
        <f>NA()</f>
        <v>#N/A</v>
      </c>
      <c r="Q12" s="74" t="e">
        <f>NA()</f>
        <v>#N/A</v>
      </c>
      <c r="R12" s="74" t="e">
        <f>NA()</f>
        <v>#N/A</v>
      </c>
      <c r="S12" s="74" t="e">
        <f>NA()</f>
        <v>#N/A</v>
      </c>
      <c r="T12" s="74" t="e">
        <f>NA()</f>
        <v>#N/A</v>
      </c>
      <c r="U12" s="74" t="e">
        <f>NA()</f>
        <v>#N/A</v>
      </c>
      <c r="V12" s="74" t="e">
        <f>NA()</f>
        <v>#N/A</v>
      </c>
    </row>
    <row r="13" spans="1:23" x14ac:dyDescent="0.45">
      <c r="A13" s="76" t="s">
        <v>248</v>
      </c>
      <c r="B13" s="77" t="s">
        <v>249</v>
      </c>
      <c r="C13" s="72">
        <v>0.124</v>
      </c>
      <c r="D13" s="72">
        <v>0.216</v>
      </c>
      <c r="E13" s="73">
        <v>0.69599999999999995</v>
      </c>
      <c r="F13" s="72">
        <v>0.184</v>
      </c>
      <c r="G13" s="72"/>
      <c r="H13" s="72"/>
      <c r="I13" s="72"/>
      <c r="J13" s="72"/>
      <c r="K13" s="72"/>
      <c r="L13" s="72"/>
      <c r="M13" s="72" t="e">
        <f>NA()</f>
        <v>#N/A</v>
      </c>
      <c r="N13" s="74" t="e">
        <f>NA()</f>
        <v>#N/A</v>
      </c>
      <c r="O13" s="74" t="e">
        <f>NA()</f>
        <v>#N/A</v>
      </c>
      <c r="P13" s="74" t="e">
        <f>NA()</f>
        <v>#N/A</v>
      </c>
      <c r="Q13" s="74" t="e">
        <f>NA()</f>
        <v>#N/A</v>
      </c>
      <c r="R13" s="74" t="e">
        <f>NA()</f>
        <v>#N/A</v>
      </c>
      <c r="S13" s="74" t="e">
        <f>NA()</f>
        <v>#N/A</v>
      </c>
      <c r="T13" s="74" t="e">
        <f>NA()</f>
        <v>#N/A</v>
      </c>
      <c r="U13" s="74" t="e">
        <f>NA()</f>
        <v>#N/A</v>
      </c>
      <c r="V13" s="74" t="e">
        <f>NA()</f>
        <v>#N/A</v>
      </c>
      <c r="W13" s="75"/>
    </row>
    <row r="14" spans="1:23" x14ac:dyDescent="0.45">
      <c r="A14" s="76" t="s">
        <v>250</v>
      </c>
      <c r="B14" s="77" t="s">
        <v>251</v>
      </c>
      <c r="C14" s="72">
        <v>0.248</v>
      </c>
      <c r="D14" s="72">
        <v>0.432</v>
      </c>
      <c r="E14" s="73">
        <v>0.91200000000000003</v>
      </c>
      <c r="F14" s="72">
        <v>0.308</v>
      </c>
      <c r="G14" s="72"/>
      <c r="H14" s="72"/>
      <c r="I14" s="72"/>
      <c r="J14" s="72"/>
      <c r="K14" s="72"/>
      <c r="L14" s="72"/>
      <c r="M14" s="72" t="e">
        <f>NA()</f>
        <v>#N/A</v>
      </c>
      <c r="N14" s="74" t="e">
        <f>NA()</f>
        <v>#N/A</v>
      </c>
      <c r="O14" s="74" t="e">
        <f>NA()</f>
        <v>#N/A</v>
      </c>
      <c r="P14" s="74" t="e">
        <f>NA()</f>
        <v>#N/A</v>
      </c>
      <c r="Q14" s="74" t="e">
        <f>NA()</f>
        <v>#N/A</v>
      </c>
      <c r="R14" s="74" t="e">
        <f>NA()</f>
        <v>#N/A</v>
      </c>
      <c r="S14" s="74" t="e">
        <f>NA()</f>
        <v>#N/A</v>
      </c>
      <c r="T14" s="74" t="e">
        <f>NA()</f>
        <v>#N/A</v>
      </c>
      <c r="U14" s="74" t="e">
        <f>NA()</f>
        <v>#N/A</v>
      </c>
      <c r="V14" s="74" t="e">
        <f>NA()</f>
        <v>#N/A</v>
      </c>
      <c r="W14" s="75"/>
    </row>
    <row r="15" spans="1:23" x14ac:dyDescent="0.45">
      <c r="A15" s="76" t="s">
        <v>252</v>
      </c>
      <c r="B15" s="77" t="s">
        <v>253</v>
      </c>
      <c r="C15" s="72">
        <v>0.496</v>
      </c>
      <c r="D15" s="72">
        <v>0.86399999999999999</v>
      </c>
      <c r="E15" s="73">
        <v>1.8240000000000001</v>
      </c>
      <c r="F15" s="72">
        <v>0.626</v>
      </c>
      <c r="G15" s="72"/>
      <c r="H15" s="72"/>
      <c r="I15" s="72"/>
      <c r="J15" s="72"/>
      <c r="K15" s="72"/>
      <c r="L15" s="72"/>
      <c r="M15" s="72" t="e">
        <f>NA()</f>
        <v>#N/A</v>
      </c>
      <c r="N15" s="74" t="e">
        <f>NA()</f>
        <v>#N/A</v>
      </c>
      <c r="O15" s="74" t="e">
        <f>NA()</f>
        <v>#N/A</v>
      </c>
      <c r="P15" s="74" t="e">
        <f>NA()</f>
        <v>#N/A</v>
      </c>
      <c r="Q15" s="74" t="e">
        <f>NA()</f>
        <v>#N/A</v>
      </c>
      <c r="R15" s="74" t="e">
        <f>NA()</f>
        <v>#N/A</v>
      </c>
      <c r="S15" s="74" t="e">
        <f>NA()</f>
        <v>#N/A</v>
      </c>
      <c r="T15" s="74" t="e">
        <f>NA()</f>
        <v>#N/A</v>
      </c>
      <c r="U15" s="74" t="e">
        <f>NA()</f>
        <v>#N/A</v>
      </c>
      <c r="V15" s="74" t="e">
        <f>NA()</f>
        <v>#N/A</v>
      </c>
      <c r="W15" s="75"/>
    </row>
    <row r="16" spans="1:23" x14ac:dyDescent="0.45">
      <c r="A16" s="76" t="s">
        <v>254</v>
      </c>
      <c r="B16" s="77" t="s">
        <v>255</v>
      </c>
      <c r="C16" s="72">
        <v>0.99199999999999999</v>
      </c>
      <c r="D16" s="72">
        <v>1.728</v>
      </c>
      <c r="E16" s="73">
        <v>3.6480000000000001</v>
      </c>
      <c r="F16" s="72">
        <v>1.1220000000000001</v>
      </c>
      <c r="G16" s="72"/>
      <c r="H16" s="72"/>
      <c r="I16" s="72"/>
      <c r="J16" s="72"/>
      <c r="K16" s="72"/>
      <c r="L16" s="72"/>
      <c r="M16" s="72" t="e">
        <f>NA()</f>
        <v>#N/A</v>
      </c>
      <c r="N16" s="74" t="e">
        <f>NA()</f>
        <v>#N/A</v>
      </c>
      <c r="O16" s="74" t="e">
        <f>NA()</f>
        <v>#N/A</v>
      </c>
      <c r="P16" s="74" t="e">
        <f>NA()</f>
        <v>#N/A</v>
      </c>
      <c r="Q16" s="74" t="e">
        <f>NA()</f>
        <v>#N/A</v>
      </c>
      <c r="R16" s="74" t="e">
        <f>NA()</f>
        <v>#N/A</v>
      </c>
      <c r="S16" s="74" t="e">
        <f>NA()</f>
        <v>#N/A</v>
      </c>
      <c r="T16" s="74" t="e">
        <f>NA()</f>
        <v>#N/A</v>
      </c>
      <c r="U16" s="74" t="e">
        <f>NA()</f>
        <v>#N/A</v>
      </c>
      <c r="V16" s="74" t="e">
        <f>NA()</f>
        <v>#N/A</v>
      </c>
      <c r="W16" s="75"/>
    </row>
    <row r="17" spans="1:23" x14ac:dyDescent="0.45">
      <c r="A17" s="76" t="s">
        <v>256</v>
      </c>
      <c r="B17" s="77" t="s">
        <v>257</v>
      </c>
      <c r="C17" s="72">
        <v>2.976</v>
      </c>
      <c r="D17" s="72">
        <v>5.1840000000000002</v>
      </c>
      <c r="E17" s="73">
        <v>10.944000000000001</v>
      </c>
      <c r="F17" s="72">
        <v>3.1059999999999999</v>
      </c>
      <c r="G17" s="72"/>
      <c r="H17" s="72"/>
      <c r="I17" s="72"/>
      <c r="J17" s="72"/>
      <c r="K17" s="72"/>
      <c r="L17" s="72"/>
      <c r="M17" s="72" t="e">
        <f>NA()</f>
        <v>#N/A</v>
      </c>
      <c r="N17" s="74" t="e">
        <f>NA()</f>
        <v>#N/A</v>
      </c>
      <c r="O17" s="74" t="e">
        <f>NA()</f>
        <v>#N/A</v>
      </c>
      <c r="P17" s="74" t="e">
        <f>NA()</f>
        <v>#N/A</v>
      </c>
      <c r="Q17" s="74" t="e">
        <f>NA()</f>
        <v>#N/A</v>
      </c>
      <c r="R17" s="74" t="e">
        <f>NA()</f>
        <v>#N/A</v>
      </c>
      <c r="S17" s="74" t="e">
        <f>NA()</f>
        <v>#N/A</v>
      </c>
      <c r="T17" s="74" t="e">
        <f>NA()</f>
        <v>#N/A</v>
      </c>
      <c r="U17" s="74" t="e">
        <f>NA()</f>
        <v>#N/A</v>
      </c>
      <c r="V17" s="74" t="e">
        <f>NA()</f>
        <v>#N/A</v>
      </c>
      <c r="W17" s="75"/>
    </row>
    <row r="18" spans="1:23" x14ac:dyDescent="0.45">
      <c r="A18" s="76" t="s">
        <v>258</v>
      </c>
      <c r="B18" s="77" t="s">
        <v>259</v>
      </c>
      <c r="C18" s="72">
        <v>5.952</v>
      </c>
      <c r="D18" s="72">
        <v>10.368</v>
      </c>
      <c r="E18" s="73">
        <v>21.888000000000002</v>
      </c>
      <c r="F18" s="72">
        <v>6.0819999999999999</v>
      </c>
      <c r="G18" s="75"/>
      <c r="H18" s="75"/>
      <c r="I18" s="75"/>
      <c r="J18" s="75"/>
      <c r="K18" s="75"/>
      <c r="L18" s="75"/>
      <c r="M18" s="72" t="e">
        <f>NA()</f>
        <v>#N/A</v>
      </c>
      <c r="N18" s="74" t="e">
        <f>NA()</f>
        <v>#N/A</v>
      </c>
      <c r="O18" s="74" t="e">
        <f>NA()</f>
        <v>#N/A</v>
      </c>
      <c r="P18" s="74" t="e">
        <f>NA()</f>
        <v>#N/A</v>
      </c>
      <c r="Q18" s="74" t="e">
        <f>NA()</f>
        <v>#N/A</v>
      </c>
      <c r="R18" s="74" t="e">
        <f>NA()</f>
        <v>#N/A</v>
      </c>
      <c r="S18" s="74" t="e">
        <f>NA()</f>
        <v>#N/A</v>
      </c>
      <c r="T18" s="74" t="e">
        <f>NA()</f>
        <v>#N/A</v>
      </c>
      <c r="U18" s="74" t="e">
        <f>NA()</f>
        <v>#N/A</v>
      </c>
      <c r="V18" s="74" t="e">
        <f>NA()</f>
        <v>#N/A</v>
      </c>
    </row>
    <row r="19" spans="1:23" x14ac:dyDescent="0.45">
      <c r="A19" s="70" t="s">
        <v>260</v>
      </c>
      <c r="B19" s="71" t="s">
        <v>261</v>
      </c>
      <c r="C19" s="78">
        <v>1.52E-2</v>
      </c>
      <c r="D19" s="78">
        <v>1.9800000000000002E-2</v>
      </c>
      <c r="E19" s="72" t="s">
        <v>262</v>
      </c>
      <c r="F19" s="78">
        <v>7.5200000000000003E-2</v>
      </c>
      <c r="G19" s="72"/>
      <c r="H19" s="72"/>
      <c r="I19" s="72"/>
      <c r="J19" s="72"/>
      <c r="K19" s="72"/>
      <c r="L19" s="72"/>
      <c r="M19" s="72" t="e">
        <f>NA()</f>
        <v>#N/A</v>
      </c>
      <c r="N19" s="74" t="e">
        <f>NA()</f>
        <v>#N/A</v>
      </c>
      <c r="O19" s="74" t="e">
        <f>NA()</f>
        <v>#N/A</v>
      </c>
      <c r="P19" s="74" t="e">
        <f>NA()</f>
        <v>#N/A</v>
      </c>
      <c r="Q19" s="74" t="e">
        <f>NA()</f>
        <v>#N/A</v>
      </c>
      <c r="R19" s="74" t="e">
        <f>NA()</f>
        <v>#N/A</v>
      </c>
      <c r="S19" s="74" t="e">
        <f>NA()</f>
        <v>#N/A</v>
      </c>
      <c r="T19" s="74" t="e">
        <f>NA()</f>
        <v>#N/A</v>
      </c>
      <c r="U19" s="74" t="e">
        <f>NA()</f>
        <v>#N/A</v>
      </c>
      <c r="V19" s="74" t="e">
        <f>NA()</f>
        <v>#N/A</v>
      </c>
      <c r="W19" s="75"/>
    </row>
    <row r="20" spans="1:23" x14ac:dyDescent="0.45">
      <c r="A20" s="70" t="s">
        <v>263</v>
      </c>
      <c r="B20" s="71" t="s">
        <v>264</v>
      </c>
      <c r="C20" s="78">
        <v>3.04E-2</v>
      </c>
      <c r="D20" s="78">
        <v>3.9600000000000003E-2</v>
      </c>
      <c r="E20" s="72" t="s">
        <v>262</v>
      </c>
      <c r="F20" s="78">
        <v>9.0399999999999994E-2</v>
      </c>
      <c r="G20" s="72"/>
      <c r="H20" s="72"/>
      <c r="I20" s="72"/>
      <c r="J20" s="72"/>
      <c r="K20" s="72"/>
      <c r="L20" s="72"/>
      <c r="M20" s="72" t="e">
        <f>NA()</f>
        <v>#N/A</v>
      </c>
      <c r="N20" s="74" t="e">
        <f>NA()</f>
        <v>#N/A</v>
      </c>
      <c r="O20" s="74" t="e">
        <f>NA()</f>
        <v>#N/A</v>
      </c>
      <c r="P20" s="74" t="e">
        <f>NA()</f>
        <v>#N/A</v>
      </c>
      <c r="Q20" s="74" t="e">
        <f>NA()</f>
        <v>#N/A</v>
      </c>
      <c r="R20" s="74" t="e">
        <f>NA()</f>
        <v>#N/A</v>
      </c>
      <c r="S20" s="74" t="e">
        <f>NA()</f>
        <v>#N/A</v>
      </c>
      <c r="T20" s="74" t="e">
        <f>NA()</f>
        <v>#N/A</v>
      </c>
      <c r="U20" s="74" t="e">
        <f>NA()</f>
        <v>#N/A</v>
      </c>
      <c r="V20" s="74" t="e">
        <f>NA()</f>
        <v>#N/A</v>
      </c>
      <c r="W20" s="75"/>
    </row>
    <row r="21" spans="1:23" x14ac:dyDescent="0.45">
      <c r="A21" s="70" t="s">
        <v>265</v>
      </c>
      <c r="B21" s="71" t="s">
        <v>266</v>
      </c>
      <c r="C21" s="78">
        <v>6.08E-2</v>
      </c>
      <c r="D21" s="78">
        <v>7.8799999999999995E-2</v>
      </c>
      <c r="E21" s="72" t="s">
        <v>262</v>
      </c>
      <c r="F21" s="78">
        <v>0.1208</v>
      </c>
      <c r="G21" s="72"/>
      <c r="H21" s="72"/>
      <c r="I21" s="72"/>
      <c r="J21" s="72"/>
      <c r="K21" s="72"/>
      <c r="L21" s="72"/>
      <c r="M21" s="72" t="e">
        <f>NA()</f>
        <v>#N/A</v>
      </c>
      <c r="N21" s="74" t="e">
        <f>NA()</f>
        <v>#N/A</v>
      </c>
      <c r="O21" s="74" t="e">
        <f>NA()</f>
        <v>#N/A</v>
      </c>
      <c r="P21" s="74" t="e">
        <f>NA()</f>
        <v>#N/A</v>
      </c>
      <c r="Q21" s="74" t="e">
        <f>NA()</f>
        <v>#N/A</v>
      </c>
      <c r="R21" s="74" t="e">
        <f>NA()</f>
        <v>#N/A</v>
      </c>
      <c r="S21" s="74" t="e">
        <f>NA()</f>
        <v>#N/A</v>
      </c>
      <c r="T21" s="74" t="e">
        <f>NA()</f>
        <v>#N/A</v>
      </c>
      <c r="U21" s="74" t="e">
        <f>NA()</f>
        <v>#N/A</v>
      </c>
      <c r="V21" s="74" t="e">
        <f>NA()</f>
        <v>#N/A</v>
      </c>
      <c r="W21" s="75"/>
    </row>
    <row r="22" spans="1:23" x14ac:dyDescent="0.45">
      <c r="A22" s="70" t="s">
        <v>267</v>
      </c>
      <c r="B22" s="71" t="s">
        <v>268</v>
      </c>
      <c r="C22" s="78">
        <v>0.1216</v>
      </c>
      <c r="D22" s="78">
        <v>0.14960000000000001</v>
      </c>
      <c r="E22" s="72" t="s">
        <v>262</v>
      </c>
      <c r="F22" s="78">
        <v>0.18160000000000001</v>
      </c>
      <c r="G22" s="72"/>
      <c r="H22" s="72"/>
      <c r="I22" s="72"/>
      <c r="J22" s="72"/>
      <c r="K22" s="72"/>
      <c r="L22" s="72"/>
      <c r="M22" s="72" t="e">
        <f>NA()</f>
        <v>#N/A</v>
      </c>
      <c r="N22" s="74" t="e">
        <f>NA()</f>
        <v>#N/A</v>
      </c>
      <c r="O22" s="74" t="e">
        <f>NA()</f>
        <v>#N/A</v>
      </c>
      <c r="P22" s="74" t="e">
        <f>NA()</f>
        <v>#N/A</v>
      </c>
      <c r="Q22" s="74" t="e">
        <f>NA()</f>
        <v>#N/A</v>
      </c>
      <c r="R22" s="74" t="e">
        <f>NA()</f>
        <v>#N/A</v>
      </c>
      <c r="S22" s="74" t="e">
        <f>NA()</f>
        <v>#N/A</v>
      </c>
      <c r="T22" s="74" t="e">
        <f>NA()</f>
        <v>#N/A</v>
      </c>
      <c r="U22" s="74" t="e">
        <f>NA()</f>
        <v>#N/A</v>
      </c>
      <c r="V22" s="74" t="e">
        <f>NA()</f>
        <v>#N/A</v>
      </c>
      <c r="W22" s="75"/>
    </row>
    <row r="23" spans="1:23" x14ac:dyDescent="0.45">
      <c r="A23" s="70" t="s">
        <v>269</v>
      </c>
      <c r="B23" s="71" t="s">
        <v>270</v>
      </c>
      <c r="C23" s="78">
        <v>0.2432</v>
      </c>
      <c r="D23" s="78">
        <v>0.28420000000000001</v>
      </c>
      <c r="E23" s="72" t="s">
        <v>262</v>
      </c>
      <c r="F23" s="78">
        <v>0.30320000000000003</v>
      </c>
      <c r="G23" s="72"/>
      <c r="H23" s="72"/>
      <c r="I23" s="72"/>
      <c r="J23" s="72"/>
      <c r="K23" s="72"/>
      <c r="L23" s="72"/>
      <c r="M23" s="72" t="e">
        <f>NA()</f>
        <v>#N/A</v>
      </c>
      <c r="N23" s="74" t="e">
        <f>NA()</f>
        <v>#N/A</v>
      </c>
      <c r="O23" s="74" t="e">
        <f>NA()</f>
        <v>#N/A</v>
      </c>
      <c r="P23" s="74" t="e">
        <f>NA()</f>
        <v>#N/A</v>
      </c>
      <c r="Q23" s="74" t="e">
        <f>NA()</f>
        <v>#N/A</v>
      </c>
      <c r="R23" s="74" t="e">
        <f>NA()</f>
        <v>#N/A</v>
      </c>
      <c r="S23" s="74" t="e">
        <f>NA()</f>
        <v>#N/A</v>
      </c>
      <c r="T23" s="74" t="e">
        <f>NA()</f>
        <v>#N/A</v>
      </c>
      <c r="U23" s="74" t="e">
        <f>NA()</f>
        <v>#N/A</v>
      </c>
      <c r="V23" s="74" t="e">
        <f>NA()</f>
        <v>#N/A</v>
      </c>
      <c r="W23" s="75"/>
    </row>
    <row r="24" spans="1:23" x14ac:dyDescent="0.45">
      <c r="A24" s="70" t="s">
        <v>271</v>
      </c>
      <c r="B24" s="71" t="s">
        <v>272</v>
      </c>
      <c r="C24" s="78">
        <v>0.4864</v>
      </c>
      <c r="D24" s="78">
        <v>0.5484</v>
      </c>
      <c r="E24" s="72" t="s">
        <v>262</v>
      </c>
      <c r="F24" s="78">
        <v>0.61639999999999995</v>
      </c>
      <c r="G24" s="72"/>
      <c r="H24" s="72"/>
      <c r="I24" s="72"/>
      <c r="J24" s="72"/>
      <c r="K24" s="72"/>
      <c r="L24" s="72"/>
      <c r="M24" s="72" t="e">
        <f>NA()</f>
        <v>#N/A</v>
      </c>
      <c r="N24" s="74" t="e">
        <f>NA()</f>
        <v>#N/A</v>
      </c>
      <c r="O24" s="74" t="e">
        <f>NA()</f>
        <v>#N/A</v>
      </c>
      <c r="P24" s="74" t="e">
        <f>NA()</f>
        <v>#N/A</v>
      </c>
      <c r="Q24" s="74" t="e">
        <f>NA()</f>
        <v>#N/A</v>
      </c>
      <c r="R24" s="74" t="e">
        <f>NA()</f>
        <v>#N/A</v>
      </c>
      <c r="S24" s="74" t="e">
        <f>NA()</f>
        <v>#N/A</v>
      </c>
      <c r="T24" s="74" t="e">
        <f>NA()</f>
        <v>#N/A</v>
      </c>
      <c r="U24" s="74" t="e">
        <f>NA()</f>
        <v>#N/A</v>
      </c>
      <c r="V24" s="74" t="e">
        <f>NA()</f>
        <v>#N/A</v>
      </c>
      <c r="W24" s="75"/>
    </row>
    <row r="25" spans="1:23" x14ac:dyDescent="0.45">
      <c r="A25" s="70" t="s">
        <v>273</v>
      </c>
      <c r="B25" s="71" t="s">
        <v>274</v>
      </c>
      <c r="C25" s="79">
        <v>1.3599999999999999E-2</v>
      </c>
      <c r="D25" s="79">
        <v>2.2800000000000001E-2</v>
      </c>
      <c r="E25" s="80" t="s">
        <v>262</v>
      </c>
      <c r="F25" s="79">
        <v>7.3599999999999999E-2</v>
      </c>
      <c r="G25" s="72"/>
      <c r="H25" s="72"/>
      <c r="I25" s="72"/>
      <c r="J25" s="72"/>
      <c r="K25" s="72"/>
      <c r="L25" s="72"/>
      <c r="M25" s="72" t="e">
        <f>NA()</f>
        <v>#N/A</v>
      </c>
      <c r="N25" s="74" t="e">
        <f>NA()</f>
        <v>#N/A</v>
      </c>
      <c r="O25" s="74" t="e">
        <f>NA()</f>
        <v>#N/A</v>
      </c>
      <c r="P25" s="74" t="e">
        <f>NA()</f>
        <v>#N/A</v>
      </c>
      <c r="Q25" s="74" t="e">
        <f>NA()</f>
        <v>#N/A</v>
      </c>
      <c r="R25" s="74" t="e">
        <f>NA()</f>
        <v>#N/A</v>
      </c>
      <c r="S25" s="74" t="e">
        <f>NA()</f>
        <v>#N/A</v>
      </c>
      <c r="T25" s="74" t="e">
        <f>NA()</f>
        <v>#N/A</v>
      </c>
      <c r="U25" s="74" t="e">
        <f>NA()</f>
        <v>#N/A</v>
      </c>
      <c r="V25" s="74" t="e">
        <f>NA()</f>
        <v>#N/A</v>
      </c>
      <c r="W25" s="75"/>
    </row>
    <row r="26" spans="1:23" x14ac:dyDescent="0.45">
      <c r="A26" s="70" t="s">
        <v>275</v>
      </c>
      <c r="B26" s="71" t="s">
        <v>276</v>
      </c>
      <c r="C26" s="79">
        <v>2.7199999999999998E-2</v>
      </c>
      <c r="D26" s="79">
        <v>4.5600000000000002E-2</v>
      </c>
      <c r="E26" s="80" t="s">
        <v>262</v>
      </c>
      <c r="F26" s="79">
        <v>8.72E-2</v>
      </c>
      <c r="G26" s="72"/>
      <c r="H26" s="72"/>
      <c r="I26" s="72"/>
      <c r="J26" s="72"/>
      <c r="K26" s="72"/>
      <c r="L26" s="72"/>
      <c r="M26" s="72" t="e">
        <f>NA()</f>
        <v>#N/A</v>
      </c>
      <c r="N26" s="74" t="e">
        <f>NA()</f>
        <v>#N/A</v>
      </c>
      <c r="O26" s="74" t="e">
        <f>NA()</f>
        <v>#N/A</v>
      </c>
      <c r="P26" s="74" t="e">
        <f>NA()</f>
        <v>#N/A</v>
      </c>
      <c r="Q26" s="74" t="e">
        <f>NA()</f>
        <v>#N/A</v>
      </c>
      <c r="R26" s="74" t="e">
        <f>NA()</f>
        <v>#N/A</v>
      </c>
      <c r="S26" s="74" t="e">
        <f>NA()</f>
        <v>#N/A</v>
      </c>
      <c r="T26" s="74" t="e">
        <f>NA()</f>
        <v>#N/A</v>
      </c>
      <c r="U26" s="74" t="e">
        <f>NA()</f>
        <v>#N/A</v>
      </c>
      <c r="V26" s="74" t="e">
        <f>NA()</f>
        <v>#N/A</v>
      </c>
      <c r="W26" s="75"/>
    </row>
    <row r="27" spans="1:23" x14ac:dyDescent="0.45">
      <c r="A27" s="70" t="s">
        <v>277</v>
      </c>
      <c r="B27" s="71" t="s">
        <v>278</v>
      </c>
      <c r="C27" s="79">
        <v>5.4399999999999997E-2</v>
      </c>
      <c r="D27" s="79">
        <v>7.2800000000000004E-2</v>
      </c>
      <c r="E27" s="80" t="s">
        <v>262</v>
      </c>
      <c r="F27" s="79">
        <v>0.1144</v>
      </c>
      <c r="G27" s="72"/>
      <c r="H27" s="72"/>
      <c r="I27" s="72"/>
      <c r="J27" s="72"/>
      <c r="K27" s="72"/>
      <c r="L27" s="72"/>
      <c r="M27" s="72" t="e">
        <f>NA()</f>
        <v>#N/A</v>
      </c>
      <c r="N27" s="74" t="e">
        <f>NA()</f>
        <v>#N/A</v>
      </c>
      <c r="O27" s="74" t="e">
        <f>NA()</f>
        <v>#N/A</v>
      </c>
      <c r="P27" s="74" t="e">
        <f>NA()</f>
        <v>#N/A</v>
      </c>
      <c r="Q27" s="74" t="e">
        <f>NA()</f>
        <v>#N/A</v>
      </c>
      <c r="R27" s="74" t="e">
        <f>NA()</f>
        <v>#N/A</v>
      </c>
      <c r="S27" s="74" t="e">
        <f>NA()</f>
        <v>#N/A</v>
      </c>
      <c r="T27" s="74" t="e">
        <f>NA()</f>
        <v>#N/A</v>
      </c>
      <c r="U27" s="74" t="e">
        <f>NA()</f>
        <v>#N/A</v>
      </c>
      <c r="V27" s="74" t="e">
        <f>NA()</f>
        <v>#N/A</v>
      </c>
      <c r="W27" s="75"/>
    </row>
    <row r="28" spans="1:23" x14ac:dyDescent="0.45">
      <c r="A28" s="70" t="s">
        <v>279</v>
      </c>
      <c r="B28" s="71" t="s">
        <v>280</v>
      </c>
      <c r="C28" s="79">
        <v>0.10879999999999999</v>
      </c>
      <c r="D28" s="79">
        <v>0.13639999999999999</v>
      </c>
      <c r="E28" s="80" t="s">
        <v>262</v>
      </c>
      <c r="F28" s="79">
        <v>0.16880000000000001</v>
      </c>
      <c r="G28" s="72"/>
      <c r="H28" s="72"/>
      <c r="I28" s="72"/>
      <c r="J28" s="72"/>
      <c r="K28" s="72"/>
      <c r="L28" s="72"/>
      <c r="M28" s="72" t="e">
        <f>NA()</f>
        <v>#N/A</v>
      </c>
      <c r="N28" s="74" t="e">
        <f>NA()</f>
        <v>#N/A</v>
      </c>
      <c r="O28" s="74" t="e">
        <f>NA()</f>
        <v>#N/A</v>
      </c>
      <c r="P28" s="74" t="e">
        <f>NA()</f>
        <v>#N/A</v>
      </c>
      <c r="Q28" s="74" t="e">
        <f>NA()</f>
        <v>#N/A</v>
      </c>
      <c r="R28" s="74" t="e">
        <f>NA()</f>
        <v>#N/A</v>
      </c>
      <c r="S28" s="74" t="e">
        <f>NA()</f>
        <v>#N/A</v>
      </c>
      <c r="T28" s="74" t="e">
        <f>NA()</f>
        <v>#N/A</v>
      </c>
      <c r="U28" s="74" t="e">
        <f>NA()</f>
        <v>#N/A</v>
      </c>
      <c r="V28" s="74" t="e">
        <f>NA()</f>
        <v>#N/A</v>
      </c>
      <c r="W28" s="75"/>
    </row>
    <row r="29" spans="1:23" x14ac:dyDescent="0.45">
      <c r="A29" s="70" t="s">
        <v>281</v>
      </c>
      <c r="B29" s="71" t="s">
        <v>282</v>
      </c>
      <c r="C29" s="79">
        <v>0.21759999999999999</v>
      </c>
      <c r="D29" s="79">
        <v>0.29120000000000001</v>
      </c>
      <c r="E29" s="80">
        <v>0.7712</v>
      </c>
      <c r="F29" s="79">
        <v>0.27760000000000001</v>
      </c>
      <c r="G29" s="72"/>
      <c r="H29" s="72"/>
      <c r="I29" s="72"/>
      <c r="J29" s="72"/>
      <c r="K29" s="72"/>
      <c r="L29" s="72"/>
      <c r="M29" s="72" t="e">
        <f>NA()</f>
        <v>#N/A</v>
      </c>
      <c r="N29" s="74" t="e">
        <f>NA()</f>
        <v>#N/A</v>
      </c>
      <c r="O29" s="74" t="e">
        <f>NA()</f>
        <v>#N/A</v>
      </c>
      <c r="P29" s="74" t="e">
        <f>NA()</f>
        <v>#N/A</v>
      </c>
      <c r="Q29" s="74" t="e">
        <f>NA()</f>
        <v>#N/A</v>
      </c>
      <c r="R29" s="74" t="e">
        <f>NA()</f>
        <v>#N/A</v>
      </c>
      <c r="S29" s="74" t="e">
        <f>NA()</f>
        <v>#N/A</v>
      </c>
      <c r="T29" s="74" t="e">
        <f>NA()</f>
        <v>#N/A</v>
      </c>
      <c r="U29" s="74" t="e">
        <f>NA()</f>
        <v>#N/A</v>
      </c>
      <c r="V29" s="74" t="e">
        <f>NA()</f>
        <v>#N/A</v>
      </c>
      <c r="W29" s="75"/>
    </row>
    <row r="30" spans="1:23" x14ac:dyDescent="0.45">
      <c r="A30" s="70" t="s">
        <v>283</v>
      </c>
      <c r="B30" s="71" t="s">
        <v>284</v>
      </c>
      <c r="C30" s="79">
        <v>0.43519999999999998</v>
      </c>
      <c r="D30" s="79">
        <v>0.58240000000000003</v>
      </c>
      <c r="E30" s="80">
        <v>1.5424</v>
      </c>
      <c r="F30" s="79">
        <v>0.56520000000000004</v>
      </c>
      <c r="G30" s="72"/>
      <c r="H30" s="72"/>
      <c r="I30" s="72"/>
      <c r="J30" s="72"/>
      <c r="K30" s="72"/>
      <c r="L30" s="72"/>
      <c r="M30" s="72" t="e">
        <f>NA()</f>
        <v>#N/A</v>
      </c>
      <c r="N30" s="74" t="e">
        <f>NA()</f>
        <v>#N/A</v>
      </c>
      <c r="O30" s="74" t="e">
        <f>NA()</f>
        <v>#N/A</v>
      </c>
      <c r="P30" s="74" t="e">
        <f>NA()</f>
        <v>#N/A</v>
      </c>
      <c r="Q30" s="74" t="e">
        <f>NA()</f>
        <v>#N/A</v>
      </c>
      <c r="R30" s="74" t="e">
        <f>NA()</f>
        <v>#N/A</v>
      </c>
      <c r="S30" s="74" t="e">
        <f>NA()</f>
        <v>#N/A</v>
      </c>
      <c r="T30" s="74" t="e">
        <f>NA()</f>
        <v>#N/A</v>
      </c>
      <c r="U30" s="74" t="e">
        <f>NA()</f>
        <v>#N/A</v>
      </c>
      <c r="V30" s="74" t="e">
        <f>NA()</f>
        <v>#N/A</v>
      </c>
      <c r="W30" s="75"/>
    </row>
    <row r="31" spans="1:23" x14ac:dyDescent="0.45">
      <c r="A31" s="70" t="s">
        <v>285</v>
      </c>
      <c r="B31" s="71" t="s">
        <v>286</v>
      </c>
      <c r="C31" s="72">
        <v>0.128</v>
      </c>
      <c r="D31" s="72">
        <v>0.23100000000000001</v>
      </c>
      <c r="E31" s="73">
        <v>0.57199999999999995</v>
      </c>
      <c r="F31" s="72">
        <v>0.188</v>
      </c>
      <c r="G31" s="72"/>
      <c r="H31" s="72"/>
      <c r="I31" s="72"/>
      <c r="J31" s="72"/>
      <c r="K31" s="72"/>
      <c r="L31" s="72"/>
      <c r="M31" s="72" t="e">
        <f>NA()</f>
        <v>#N/A</v>
      </c>
      <c r="N31" s="74" t="e">
        <f>NA()</f>
        <v>#N/A</v>
      </c>
      <c r="O31" s="74" t="e">
        <f>NA()</f>
        <v>#N/A</v>
      </c>
      <c r="P31" s="74" t="e">
        <f>NA()</f>
        <v>#N/A</v>
      </c>
      <c r="Q31" s="74" t="e">
        <f>NA()</f>
        <v>#N/A</v>
      </c>
      <c r="R31" s="74" t="e">
        <f>NA()</f>
        <v>#N/A</v>
      </c>
      <c r="S31" s="74" t="e">
        <f>NA()</f>
        <v>#N/A</v>
      </c>
      <c r="T31" s="74" t="e">
        <f>NA()</f>
        <v>#N/A</v>
      </c>
      <c r="U31" s="74" t="e">
        <f>NA()</f>
        <v>#N/A</v>
      </c>
      <c r="V31" s="74" t="e">
        <f>NA()</f>
        <v>#N/A</v>
      </c>
      <c r="W31" s="75"/>
    </row>
    <row r="32" spans="1:23" x14ac:dyDescent="0.45">
      <c r="A32" s="70" t="s">
        <v>287</v>
      </c>
      <c r="B32" s="71" t="s">
        <v>288</v>
      </c>
      <c r="C32" s="72">
        <v>0.255</v>
      </c>
      <c r="D32" s="72">
        <v>0.46200000000000002</v>
      </c>
      <c r="E32" s="73">
        <v>1.141</v>
      </c>
      <c r="F32" s="72">
        <v>0.315</v>
      </c>
      <c r="G32" s="72"/>
      <c r="H32" s="72"/>
      <c r="I32" s="72"/>
      <c r="J32" s="72"/>
      <c r="K32" s="72"/>
      <c r="L32" s="72"/>
      <c r="M32" s="72" t="e">
        <f>NA()</f>
        <v>#N/A</v>
      </c>
      <c r="N32" s="74" t="e">
        <f>NA()</f>
        <v>#N/A</v>
      </c>
      <c r="O32" s="74" t="e">
        <f>NA()</f>
        <v>#N/A</v>
      </c>
      <c r="P32" s="74" t="e">
        <f>NA()</f>
        <v>#N/A</v>
      </c>
      <c r="Q32" s="74" t="e">
        <f>NA()</f>
        <v>#N/A</v>
      </c>
      <c r="R32" s="74" t="e">
        <f>NA()</f>
        <v>#N/A</v>
      </c>
      <c r="S32" s="74" t="e">
        <f>NA()</f>
        <v>#N/A</v>
      </c>
      <c r="T32" s="74" t="e">
        <f>NA()</f>
        <v>#N/A</v>
      </c>
      <c r="U32" s="74" t="e">
        <f>NA()</f>
        <v>#N/A</v>
      </c>
      <c r="V32" s="74" t="e">
        <f>NA()</f>
        <v>#N/A</v>
      </c>
      <c r="W32" s="75"/>
    </row>
    <row r="33" spans="1:23" x14ac:dyDescent="0.45">
      <c r="A33" s="70" t="s">
        <v>289</v>
      </c>
      <c r="B33" s="71" t="s">
        <v>290</v>
      </c>
      <c r="C33" s="72">
        <v>0.51100000000000001</v>
      </c>
      <c r="D33" s="72">
        <v>0.92500000000000004</v>
      </c>
      <c r="E33" s="73">
        <v>2.282</v>
      </c>
      <c r="F33" s="72">
        <v>0.64100000000000001</v>
      </c>
      <c r="G33" s="72"/>
      <c r="H33" s="72"/>
      <c r="I33" s="72"/>
      <c r="J33" s="72"/>
      <c r="K33" s="72"/>
      <c r="L33" s="72"/>
      <c r="M33" s="72" t="e">
        <f>NA()</f>
        <v>#N/A</v>
      </c>
      <c r="N33" s="74" t="e">
        <f>NA()</f>
        <v>#N/A</v>
      </c>
      <c r="O33" s="74" t="e">
        <f>NA()</f>
        <v>#N/A</v>
      </c>
      <c r="P33" s="74" t="e">
        <f>NA()</f>
        <v>#N/A</v>
      </c>
      <c r="Q33" s="74" t="e">
        <f>NA()</f>
        <v>#N/A</v>
      </c>
      <c r="R33" s="74" t="e">
        <f>NA()</f>
        <v>#N/A</v>
      </c>
      <c r="S33" s="74" t="e">
        <f>NA()</f>
        <v>#N/A</v>
      </c>
      <c r="T33" s="74" t="e">
        <f>NA()</f>
        <v>#N/A</v>
      </c>
      <c r="U33" s="74" t="e">
        <f>NA()</f>
        <v>#N/A</v>
      </c>
      <c r="V33" s="74" t="e">
        <f>NA()</f>
        <v>#N/A</v>
      </c>
      <c r="W33" s="75"/>
    </row>
    <row r="34" spans="1:23" x14ac:dyDescent="0.45">
      <c r="A34" s="70" t="s">
        <v>291</v>
      </c>
      <c r="B34" s="71" t="s">
        <v>292</v>
      </c>
      <c r="C34" s="72">
        <v>1.0209999999999999</v>
      </c>
      <c r="D34" s="72">
        <v>1.849</v>
      </c>
      <c r="E34" s="73">
        <v>4.5640000000000001</v>
      </c>
      <c r="F34" s="72">
        <v>1.151</v>
      </c>
      <c r="G34" s="72"/>
      <c r="H34" s="72"/>
      <c r="I34" s="72"/>
      <c r="J34" s="72"/>
      <c r="K34" s="72"/>
      <c r="L34" s="72"/>
      <c r="M34" s="72" t="e">
        <f>NA()</f>
        <v>#N/A</v>
      </c>
      <c r="N34" s="74" t="e">
        <f>NA()</f>
        <v>#N/A</v>
      </c>
      <c r="O34" s="74" t="e">
        <f>NA()</f>
        <v>#N/A</v>
      </c>
      <c r="P34" s="74" t="e">
        <f>NA()</f>
        <v>#N/A</v>
      </c>
      <c r="Q34" s="74" t="e">
        <f>NA()</f>
        <v>#N/A</v>
      </c>
      <c r="R34" s="74" t="e">
        <f>NA()</f>
        <v>#N/A</v>
      </c>
      <c r="S34" s="74" t="e">
        <f>NA()</f>
        <v>#N/A</v>
      </c>
      <c r="T34" s="74" t="e">
        <f>NA()</f>
        <v>#N/A</v>
      </c>
      <c r="U34" s="74" t="e">
        <f>NA()</f>
        <v>#N/A</v>
      </c>
      <c r="V34" s="74" t="e">
        <f>NA()</f>
        <v>#N/A</v>
      </c>
      <c r="W34" s="75"/>
    </row>
    <row r="35" spans="1:23" x14ac:dyDescent="0.45">
      <c r="A35" s="70" t="s">
        <v>293</v>
      </c>
      <c r="B35" s="71" t="s">
        <v>294</v>
      </c>
      <c r="C35" s="72">
        <v>2.0430000000000001</v>
      </c>
      <c r="D35" s="72">
        <v>3.6989999999999998</v>
      </c>
      <c r="E35" s="73">
        <v>9.1280000000000001</v>
      </c>
      <c r="F35" s="72">
        <v>2.173</v>
      </c>
      <c r="G35" s="72"/>
      <c r="H35" s="72"/>
      <c r="I35" s="72"/>
      <c r="J35" s="72"/>
      <c r="K35" s="72"/>
      <c r="L35" s="72"/>
      <c r="M35" s="72" t="e">
        <f>NA()</f>
        <v>#N/A</v>
      </c>
      <c r="N35" s="74" t="e">
        <f>NA()</f>
        <v>#N/A</v>
      </c>
      <c r="O35" s="74" t="e">
        <f>NA()</f>
        <v>#N/A</v>
      </c>
      <c r="P35" s="74" t="e">
        <f>NA()</f>
        <v>#N/A</v>
      </c>
      <c r="Q35" s="74" t="e">
        <f>NA()</f>
        <v>#N/A</v>
      </c>
      <c r="R35" s="74" t="e">
        <f>NA()</f>
        <v>#N/A</v>
      </c>
      <c r="S35" s="74" t="e">
        <f>NA()</f>
        <v>#N/A</v>
      </c>
      <c r="T35" s="74" t="e">
        <f>NA()</f>
        <v>#N/A</v>
      </c>
      <c r="U35" s="74" t="e">
        <f>NA()</f>
        <v>#N/A</v>
      </c>
      <c r="V35" s="74" t="e">
        <f>NA()</f>
        <v>#N/A</v>
      </c>
      <c r="W35" s="75"/>
    </row>
    <row r="36" spans="1:23" x14ac:dyDescent="0.45">
      <c r="A36" s="70" t="s">
        <v>295</v>
      </c>
      <c r="B36" s="71" t="s">
        <v>296</v>
      </c>
      <c r="C36" s="73">
        <v>0.126</v>
      </c>
      <c r="D36" s="73">
        <v>0.218</v>
      </c>
      <c r="E36" s="73">
        <v>1.345</v>
      </c>
      <c r="F36" s="73">
        <v>0.186</v>
      </c>
      <c r="G36" s="72"/>
      <c r="H36" s="72"/>
      <c r="I36" s="72"/>
      <c r="J36" s="72"/>
      <c r="K36" s="72"/>
      <c r="L36" s="72"/>
      <c r="M36" s="72" t="e">
        <f>NA()</f>
        <v>#N/A</v>
      </c>
      <c r="N36" s="74" t="e">
        <f>NA()</f>
        <v>#N/A</v>
      </c>
      <c r="O36" s="74" t="e">
        <f>NA()</f>
        <v>#N/A</v>
      </c>
      <c r="P36" s="74" t="e">
        <f>NA()</f>
        <v>#N/A</v>
      </c>
      <c r="Q36" s="74" t="e">
        <f>NA()</f>
        <v>#N/A</v>
      </c>
      <c r="R36" s="74" t="e">
        <f>NA()</f>
        <v>#N/A</v>
      </c>
      <c r="S36" s="74" t="e">
        <f>NA()</f>
        <v>#N/A</v>
      </c>
      <c r="T36" s="74" t="e">
        <f>NA()</f>
        <v>#N/A</v>
      </c>
      <c r="U36" s="74" t="e">
        <f>NA()</f>
        <v>#N/A</v>
      </c>
      <c r="V36" s="74" t="e">
        <f>NA()</f>
        <v>#N/A</v>
      </c>
      <c r="W36" s="75"/>
    </row>
    <row r="37" spans="1:23" x14ac:dyDescent="0.45">
      <c r="A37" s="70" t="s">
        <v>297</v>
      </c>
      <c r="B37" s="71" t="s">
        <v>298</v>
      </c>
      <c r="C37" s="73">
        <v>0.252</v>
      </c>
      <c r="D37" s="73">
        <v>0.436</v>
      </c>
      <c r="E37" s="73">
        <v>1.5629999999999999</v>
      </c>
      <c r="F37" s="73">
        <v>0.312</v>
      </c>
      <c r="G37" s="72"/>
      <c r="H37" s="72"/>
      <c r="I37" s="72"/>
      <c r="J37" s="72"/>
      <c r="K37" s="72"/>
      <c r="L37" s="72"/>
      <c r="M37" s="72" t="e">
        <f>NA()</f>
        <v>#N/A</v>
      </c>
      <c r="N37" s="74" t="e">
        <f>NA()</f>
        <v>#N/A</v>
      </c>
      <c r="O37" s="74" t="e">
        <f>NA()</f>
        <v>#N/A</v>
      </c>
      <c r="P37" s="74" t="e">
        <f>NA()</f>
        <v>#N/A</v>
      </c>
      <c r="Q37" s="74" t="e">
        <f>NA()</f>
        <v>#N/A</v>
      </c>
      <c r="R37" s="74" t="e">
        <f>NA()</f>
        <v>#N/A</v>
      </c>
      <c r="S37" s="74" t="e">
        <f>NA()</f>
        <v>#N/A</v>
      </c>
      <c r="T37" s="74" t="e">
        <f>NA()</f>
        <v>#N/A</v>
      </c>
      <c r="U37" s="74" t="e">
        <f>NA()</f>
        <v>#N/A</v>
      </c>
      <c r="V37" s="74" t="e">
        <f>NA()</f>
        <v>#N/A</v>
      </c>
      <c r="W37" s="75"/>
    </row>
    <row r="38" spans="1:23" x14ac:dyDescent="0.45">
      <c r="A38" s="70" t="s">
        <v>299</v>
      </c>
      <c r="B38" s="71" t="s">
        <v>300</v>
      </c>
      <c r="C38" s="73">
        <v>0.504</v>
      </c>
      <c r="D38" s="73">
        <v>0.872</v>
      </c>
      <c r="E38" s="73">
        <v>3.125</v>
      </c>
      <c r="F38" s="73">
        <v>0.63400000000000001</v>
      </c>
      <c r="G38" s="72"/>
      <c r="H38" s="72"/>
      <c r="I38" s="72"/>
      <c r="J38" s="72"/>
      <c r="K38" s="72"/>
      <c r="L38" s="72"/>
      <c r="M38" s="72" t="e">
        <f>NA()</f>
        <v>#N/A</v>
      </c>
      <c r="N38" s="74" t="e">
        <f>NA()</f>
        <v>#N/A</v>
      </c>
      <c r="O38" s="74" t="e">
        <f>NA()</f>
        <v>#N/A</v>
      </c>
      <c r="P38" s="74" t="e">
        <f>NA()</f>
        <v>#N/A</v>
      </c>
      <c r="Q38" s="74" t="e">
        <f>NA()</f>
        <v>#N/A</v>
      </c>
      <c r="R38" s="74" t="e">
        <f>NA()</f>
        <v>#N/A</v>
      </c>
      <c r="S38" s="74" t="e">
        <f>NA()</f>
        <v>#N/A</v>
      </c>
      <c r="T38" s="74" t="e">
        <f>NA()</f>
        <v>#N/A</v>
      </c>
      <c r="U38" s="74" t="e">
        <f>NA()</f>
        <v>#N/A</v>
      </c>
      <c r="V38" s="74" t="e">
        <f>NA()</f>
        <v>#N/A</v>
      </c>
      <c r="W38" s="75"/>
    </row>
    <row r="39" spans="1:23" x14ac:dyDescent="0.45">
      <c r="A39" s="70" t="s">
        <v>301</v>
      </c>
      <c r="B39" s="71" t="s">
        <v>302</v>
      </c>
      <c r="C39" s="73">
        <v>1.008</v>
      </c>
      <c r="D39" s="73">
        <v>1.744</v>
      </c>
      <c r="E39" s="73">
        <v>5.7610000000000001</v>
      </c>
      <c r="F39" s="73">
        <v>1.1379999999999999</v>
      </c>
      <c r="G39" s="72"/>
      <c r="H39" s="72"/>
      <c r="I39" s="72"/>
      <c r="J39" s="72"/>
      <c r="K39" s="72"/>
      <c r="L39" s="72"/>
      <c r="M39" s="72" t="e">
        <f>NA()</f>
        <v>#N/A</v>
      </c>
      <c r="N39" s="74" t="e">
        <f>NA()</f>
        <v>#N/A</v>
      </c>
      <c r="O39" s="74" t="e">
        <f>NA()</f>
        <v>#N/A</v>
      </c>
      <c r="P39" s="74" t="e">
        <f>NA()</f>
        <v>#N/A</v>
      </c>
      <c r="Q39" s="74" t="e">
        <f>NA()</f>
        <v>#N/A</v>
      </c>
      <c r="R39" s="74" t="e">
        <f>NA()</f>
        <v>#N/A</v>
      </c>
      <c r="S39" s="74" t="e">
        <f>NA()</f>
        <v>#N/A</v>
      </c>
      <c r="T39" s="74" t="e">
        <f>NA()</f>
        <v>#N/A</v>
      </c>
      <c r="U39" s="74" t="e">
        <f>NA()</f>
        <v>#N/A</v>
      </c>
      <c r="V39" s="74" t="e">
        <f>NA()</f>
        <v>#N/A</v>
      </c>
      <c r="W39" s="75"/>
    </row>
    <row r="40" spans="1:23" x14ac:dyDescent="0.45">
      <c r="A40" s="70" t="s">
        <v>303</v>
      </c>
      <c r="B40" s="71" t="s">
        <v>304</v>
      </c>
      <c r="C40" s="73">
        <v>2.016</v>
      </c>
      <c r="D40" s="73">
        <v>3.6720000000000002</v>
      </c>
      <c r="E40" s="73">
        <v>12.932</v>
      </c>
      <c r="F40" s="73">
        <v>2.1459999999999999</v>
      </c>
      <c r="G40" s="72"/>
      <c r="H40" s="72"/>
      <c r="I40" s="72"/>
      <c r="J40" s="72"/>
      <c r="K40" s="72"/>
      <c r="L40" s="72"/>
      <c r="M40" s="72" t="e">
        <f>NA()</f>
        <v>#N/A</v>
      </c>
      <c r="N40" s="74" t="e">
        <f>NA()</f>
        <v>#N/A</v>
      </c>
      <c r="O40" s="74" t="e">
        <f>NA()</f>
        <v>#N/A</v>
      </c>
      <c r="P40" s="74" t="e">
        <f>NA()</f>
        <v>#N/A</v>
      </c>
      <c r="Q40" s="74" t="e">
        <f>NA()</f>
        <v>#N/A</v>
      </c>
      <c r="R40" s="74" t="e">
        <f>NA()</f>
        <v>#N/A</v>
      </c>
      <c r="S40" s="74" t="e">
        <f>NA()</f>
        <v>#N/A</v>
      </c>
      <c r="T40" s="74" t="e">
        <f>NA()</f>
        <v>#N/A</v>
      </c>
      <c r="U40" s="74" t="e">
        <f>NA()</f>
        <v>#N/A</v>
      </c>
      <c r="V40" s="74" t="e">
        <f>NA()</f>
        <v>#N/A</v>
      </c>
      <c r="W40" s="75"/>
    </row>
    <row r="41" spans="1:23" x14ac:dyDescent="0.45">
      <c r="A41" s="70" t="s">
        <v>305</v>
      </c>
      <c r="B41" s="71" t="s">
        <v>306</v>
      </c>
      <c r="C41" s="73">
        <v>0.107</v>
      </c>
      <c r="D41" s="73">
        <v>0.19900000000000001</v>
      </c>
      <c r="E41" s="73">
        <v>0.67900000000000005</v>
      </c>
      <c r="F41" s="73">
        <v>0.16700000000000001</v>
      </c>
      <c r="G41" s="72"/>
      <c r="H41" s="72"/>
      <c r="I41" s="72"/>
      <c r="J41" s="72"/>
      <c r="K41" s="72"/>
      <c r="L41" s="72"/>
      <c r="M41" s="72" t="e">
        <f>NA()</f>
        <v>#N/A</v>
      </c>
      <c r="N41" s="74" t="e">
        <f>NA()</f>
        <v>#N/A</v>
      </c>
      <c r="O41" s="74" t="e">
        <f>NA()</f>
        <v>#N/A</v>
      </c>
      <c r="P41" s="74" t="e">
        <f>NA()</f>
        <v>#N/A</v>
      </c>
      <c r="Q41" s="74" t="e">
        <f>NA()</f>
        <v>#N/A</v>
      </c>
      <c r="R41" s="74" t="e">
        <f>NA()</f>
        <v>#N/A</v>
      </c>
      <c r="S41" s="74" t="e">
        <f>NA()</f>
        <v>#N/A</v>
      </c>
      <c r="T41" s="74" t="e">
        <f>NA()</f>
        <v>#N/A</v>
      </c>
      <c r="U41" s="74" t="e">
        <f>NA()</f>
        <v>#N/A</v>
      </c>
      <c r="V41" s="74" t="e">
        <f>NA()</f>
        <v>#N/A</v>
      </c>
      <c r="W41" s="75"/>
    </row>
    <row r="42" spans="1:23" x14ac:dyDescent="0.45">
      <c r="A42" s="70" t="s">
        <v>307</v>
      </c>
      <c r="B42" s="71" t="s">
        <v>308</v>
      </c>
      <c r="C42" s="73">
        <v>0.214</v>
      </c>
      <c r="D42" s="73">
        <v>0.39800000000000002</v>
      </c>
      <c r="E42" s="73">
        <v>0.878</v>
      </c>
      <c r="F42" s="73">
        <v>0.27400000000000002</v>
      </c>
      <c r="G42" s="72"/>
      <c r="H42" s="72"/>
      <c r="I42" s="72"/>
      <c r="J42" s="72"/>
      <c r="K42" s="72"/>
      <c r="L42" s="72"/>
      <c r="M42" s="72" t="e">
        <f>NA()</f>
        <v>#N/A</v>
      </c>
      <c r="N42" s="74" t="e">
        <f>NA()</f>
        <v>#N/A</v>
      </c>
      <c r="O42" s="74" t="e">
        <f>NA()</f>
        <v>#N/A</v>
      </c>
      <c r="P42" s="74" t="e">
        <f>NA()</f>
        <v>#N/A</v>
      </c>
      <c r="Q42" s="74" t="e">
        <f>NA()</f>
        <v>#N/A</v>
      </c>
      <c r="R42" s="74" t="e">
        <f>NA()</f>
        <v>#N/A</v>
      </c>
      <c r="S42" s="74" t="e">
        <f>NA()</f>
        <v>#N/A</v>
      </c>
      <c r="T42" s="74" t="e">
        <f>NA()</f>
        <v>#N/A</v>
      </c>
      <c r="U42" s="74" t="e">
        <f>NA()</f>
        <v>#N/A</v>
      </c>
      <c r="V42" s="74" t="e">
        <f>NA()</f>
        <v>#N/A</v>
      </c>
      <c r="W42" s="75"/>
    </row>
    <row r="43" spans="1:23" x14ac:dyDescent="0.45">
      <c r="A43" s="70" t="s">
        <v>309</v>
      </c>
      <c r="B43" s="71" t="s">
        <v>310</v>
      </c>
      <c r="C43" s="73">
        <v>0.42799999999999999</v>
      </c>
      <c r="D43" s="73">
        <v>0.79600000000000004</v>
      </c>
      <c r="E43" s="73">
        <v>1.756</v>
      </c>
      <c r="F43" s="73">
        <v>0.55800000000000005</v>
      </c>
      <c r="G43" s="72"/>
      <c r="H43" s="72"/>
      <c r="I43" s="72"/>
      <c r="J43" s="72"/>
      <c r="K43" s="72"/>
      <c r="L43" s="72"/>
      <c r="M43" s="72" t="e">
        <f>NA()</f>
        <v>#N/A</v>
      </c>
      <c r="N43" s="74" t="e">
        <f>NA()</f>
        <v>#N/A</v>
      </c>
      <c r="O43" s="74" t="e">
        <f>NA()</f>
        <v>#N/A</v>
      </c>
      <c r="P43" s="74" t="e">
        <f>NA()</f>
        <v>#N/A</v>
      </c>
      <c r="Q43" s="74" t="e">
        <f>NA()</f>
        <v>#N/A</v>
      </c>
      <c r="R43" s="74" t="e">
        <f>NA()</f>
        <v>#N/A</v>
      </c>
      <c r="S43" s="74" t="e">
        <f>NA()</f>
        <v>#N/A</v>
      </c>
      <c r="T43" s="74" t="e">
        <f>NA()</f>
        <v>#N/A</v>
      </c>
      <c r="U43" s="74" t="e">
        <f>NA()</f>
        <v>#N/A</v>
      </c>
      <c r="V43" s="74" t="e">
        <f>NA()</f>
        <v>#N/A</v>
      </c>
      <c r="W43" s="75"/>
    </row>
    <row r="44" spans="1:23" x14ac:dyDescent="0.45">
      <c r="A44" s="70" t="s">
        <v>311</v>
      </c>
      <c r="B44" s="71" t="s">
        <v>312</v>
      </c>
      <c r="C44" s="73">
        <v>0.85599999999999998</v>
      </c>
      <c r="D44" s="73">
        <v>1.5920000000000001</v>
      </c>
      <c r="E44" s="73">
        <v>3.512</v>
      </c>
      <c r="F44" s="73">
        <v>0.98599999999999999</v>
      </c>
      <c r="G44" s="72"/>
      <c r="H44" s="72"/>
      <c r="I44" s="72"/>
      <c r="J44" s="72"/>
      <c r="K44" s="72"/>
      <c r="L44" s="72"/>
      <c r="M44" s="72" t="e">
        <f>NA()</f>
        <v>#N/A</v>
      </c>
      <c r="N44" s="74" t="e">
        <f>NA()</f>
        <v>#N/A</v>
      </c>
      <c r="O44" s="74" t="e">
        <f>NA()</f>
        <v>#N/A</v>
      </c>
      <c r="P44" s="74" t="e">
        <f>NA()</f>
        <v>#N/A</v>
      </c>
      <c r="Q44" s="74" t="e">
        <f>NA()</f>
        <v>#N/A</v>
      </c>
      <c r="R44" s="74" t="e">
        <f>NA()</f>
        <v>#N/A</v>
      </c>
      <c r="S44" s="74" t="e">
        <f>NA()</f>
        <v>#N/A</v>
      </c>
      <c r="T44" s="74" t="e">
        <f>NA()</f>
        <v>#N/A</v>
      </c>
      <c r="U44" s="74" t="e">
        <f>NA()</f>
        <v>#N/A</v>
      </c>
      <c r="V44" s="74" t="e">
        <f>NA()</f>
        <v>#N/A</v>
      </c>
      <c r="W44" s="75"/>
    </row>
    <row r="45" spans="1:23" x14ac:dyDescent="0.45">
      <c r="A45" s="70" t="s">
        <v>313</v>
      </c>
      <c r="B45" s="71" t="s">
        <v>314</v>
      </c>
      <c r="C45" s="73">
        <v>1.9259999999999999</v>
      </c>
      <c r="D45" s="73">
        <v>3.5819999999999999</v>
      </c>
      <c r="E45" s="73">
        <v>7.9020000000000001</v>
      </c>
      <c r="F45" s="73">
        <v>2.056</v>
      </c>
      <c r="G45" s="72"/>
      <c r="H45" s="72"/>
      <c r="I45" s="72"/>
      <c r="J45" s="72"/>
      <c r="K45" s="72"/>
      <c r="L45" s="72"/>
      <c r="M45" s="72" t="e">
        <f>NA()</f>
        <v>#N/A</v>
      </c>
      <c r="N45" s="74" t="e">
        <f>NA()</f>
        <v>#N/A</v>
      </c>
      <c r="O45" s="74" t="e">
        <f>NA()</f>
        <v>#N/A</v>
      </c>
      <c r="P45" s="74" t="e">
        <f>NA()</f>
        <v>#N/A</v>
      </c>
      <c r="Q45" s="74" t="e">
        <f>NA()</f>
        <v>#N/A</v>
      </c>
      <c r="R45" s="74" t="e">
        <f>NA()</f>
        <v>#N/A</v>
      </c>
      <c r="S45" s="74" t="e">
        <f>NA()</f>
        <v>#N/A</v>
      </c>
      <c r="T45" s="74" t="e">
        <f>NA()</f>
        <v>#N/A</v>
      </c>
      <c r="U45" s="74" t="e">
        <f>NA()</f>
        <v>#N/A</v>
      </c>
      <c r="V45" s="74" t="e">
        <f>NA()</f>
        <v>#N/A</v>
      </c>
      <c r="W45" s="75"/>
    </row>
    <row r="46" spans="1:23" x14ac:dyDescent="0.45">
      <c r="A46" s="70" t="s">
        <v>315</v>
      </c>
      <c r="B46" s="71" t="s">
        <v>316</v>
      </c>
      <c r="C46" s="73">
        <v>3.8519999999999999</v>
      </c>
      <c r="D46" s="73">
        <v>7.1639999999999997</v>
      </c>
      <c r="E46" s="73">
        <v>15.804</v>
      </c>
      <c r="F46" s="73">
        <v>3.9820000000000002</v>
      </c>
      <c r="G46" s="72"/>
      <c r="H46" s="72"/>
      <c r="I46" s="72"/>
      <c r="J46" s="72"/>
      <c r="K46" s="72"/>
      <c r="L46" s="72"/>
      <c r="M46" s="72" t="e">
        <f>NA()</f>
        <v>#N/A</v>
      </c>
      <c r="N46" s="74" t="e">
        <f>NA()</f>
        <v>#N/A</v>
      </c>
      <c r="O46" s="74" t="e">
        <f>NA()</f>
        <v>#N/A</v>
      </c>
      <c r="P46" s="74" t="e">
        <f>NA()</f>
        <v>#N/A</v>
      </c>
      <c r="Q46" s="74" t="e">
        <f>NA()</f>
        <v>#N/A</v>
      </c>
      <c r="R46" s="74" t="e">
        <f>NA()</f>
        <v>#N/A</v>
      </c>
      <c r="S46" s="74" t="e">
        <f>NA()</f>
        <v>#N/A</v>
      </c>
      <c r="T46" s="74" t="e">
        <f>NA()</f>
        <v>#N/A</v>
      </c>
      <c r="U46" s="74" t="e">
        <f>NA()</f>
        <v>#N/A</v>
      </c>
      <c r="V46" s="74" t="e">
        <f>NA()</f>
        <v>#N/A</v>
      </c>
      <c r="W46" s="75"/>
    </row>
    <row r="47" spans="1:23" x14ac:dyDescent="0.45">
      <c r="A47" s="81" t="s">
        <v>317</v>
      </c>
      <c r="B47" s="82" t="s">
        <v>318</v>
      </c>
      <c r="C47" s="72">
        <v>0.2</v>
      </c>
      <c r="D47" s="72">
        <v>0.3</v>
      </c>
      <c r="E47" s="73">
        <v>0.96099999999999997</v>
      </c>
      <c r="F47" s="72">
        <v>0.26</v>
      </c>
      <c r="G47" s="72"/>
      <c r="H47" s="72"/>
      <c r="I47" s="72"/>
      <c r="J47" s="83"/>
      <c r="K47" s="83"/>
      <c r="L47" s="83"/>
      <c r="M47" s="83" t="e">
        <f>NA()</f>
        <v>#N/A</v>
      </c>
      <c r="N47" s="84" t="e">
        <f>NA()</f>
        <v>#N/A</v>
      </c>
      <c r="O47" s="84" t="e">
        <f>NA()</f>
        <v>#N/A</v>
      </c>
      <c r="P47" s="84" t="e">
        <f>NA()</f>
        <v>#N/A</v>
      </c>
      <c r="Q47" s="84" t="e">
        <f>NA()</f>
        <v>#N/A</v>
      </c>
      <c r="R47" s="84" t="e">
        <f>NA()</f>
        <v>#N/A</v>
      </c>
      <c r="S47" s="84" t="e">
        <f>NA()</f>
        <v>#N/A</v>
      </c>
      <c r="T47" s="84" t="e">
        <f>NA()</f>
        <v>#N/A</v>
      </c>
      <c r="U47" s="84" t="e">
        <f>NA()</f>
        <v>#N/A</v>
      </c>
      <c r="V47" s="84" t="e">
        <f>NA()</f>
        <v>#N/A</v>
      </c>
    </row>
    <row r="48" spans="1:23" x14ac:dyDescent="0.45">
      <c r="A48" s="81" t="s">
        <v>319</v>
      </c>
      <c r="B48" s="82" t="s">
        <v>320</v>
      </c>
      <c r="C48" s="72">
        <v>0.39900000000000002</v>
      </c>
      <c r="D48" s="72">
        <v>0.59899999999999998</v>
      </c>
      <c r="E48" s="73">
        <v>1.427</v>
      </c>
      <c r="F48" s="72">
        <v>0.45900000000000002</v>
      </c>
      <c r="G48" s="72"/>
      <c r="H48" s="72"/>
      <c r="I48" s="72"/>
      <c r="J48" s="83"/>
      <c r="K48" s="83"/>
      <c r="L48" s="83"/>
      <c r="M48" s="83" t="e">
        <f>NA()</f>
        <v>#N/A</v>
      </c>
      <c r="N48" s="84" t="e">
        <f>NA()</f>
        <v>#N/A</v>
      </c>
      <c r="O48" s="84" t="e">
        <f>NA()</f>
        <v>#N/A</v>
      </c>
      <c r="P48" s="84" t="e">
        <f>NA()</f>
        <v>#N/A</v>
      </c>
      <c r="Q48" s="84" t="e">
        <f>NA()</f>
        <v>#N/A</v>
      </c>
      <c r="R48" s="84" t="e">
        <f>NA()</f>
        <v>#N/A</v>
      </c>
      <c r="S48" s="84" t="e">
        <f>NA()</f>
        <v>#N/A</v>
      </c>
      <c r="T48" s="84" t="e">
        <f>NA()</f>
        <v>#N/A</v>
      </c>
      <c r="U48" s="84" t="e">
        <f>NA()</f>
        <v>#N/A</v>
      </c>
      <c r="V48" s="84" t="e">
        <f>NA()</f>
        <v>#N/A</v>
      </c>
    </row>
    <row r="49" spans="1:22" x14ac:dyDescent="0.45">
      <c r="A49" s="81" t="s">
        <v>321</v>
      </c>
      <c r="B49" s="82" t="s">
        <v>322</v>
      </c>
      <c r="C49" s="72">
        <v>0.79800000000000004</v>
      </c>
      <c r="D49" s="72">
        <v>1.177</v>
      </c>
      <c r="E49" s="73">
        <v>2.8719999999999999</v>
      </c>
      <c r="F49" s="72">
        <v>0.92800000000000005</v>
      </c>
      <c r="G49" s="72"/>
      <c r="H49" s="72"/>
      <c r="I49" s="72"/>
      <c r="J49" s="83"/>
      <c r="K49" s="83"/>
      <c r="L49" s="83"/>
      <c r="M49" s="83" t="e">
        <f>NA()</f>
        <v>#N/A</v>
      </c>
      <c r="N49" s="84" t="e">
        <f>NA()</f>
        <v>#N/A</v>
      </c>
      <c r="O49" s="84" t="e">
        <f>NA()</f>
        <v>#N/A</v>
      </c>
      <c r="P49" s="84" t="e">
        <f>NA()</f>
        <v>#N/A</v>
      </c>
      <c r="Q49" s="84" t="e">
        <f>NA()</f>
        <v>#N/A</v>
      </c>
      <c r="R49" s="84" t="e">
        <f>NA()</f>
        <v>#N/A</v>
      </c>
      <c r="S49" s="84" t="e">
        <f>NA()</f>
        <v>#N/A</v>
      </c>
      <c r="T49" s="84" t="e">
        <f>NA()</f>
        <v>#N/A</v>
      </c>
      <c r="U49" s="84" t="e">
        <f>NA()</f>
        <v>#N/A</v>
      </c>
      <c r="V49" s="84" t="e">
        <f>NA()</f>
        <v>#N/A</v>
      </c>
    </row>
    <row r="50" spans="1:22" x14ac:dyDescent="0.45">
      <c r="A50" s="81" t="s">
        <v>323</v>
      </c>
      <c r="B50" s="82" t="s">
        <v>324</v>
      </c>
      <c r="C50" s="72">
        <v>1.5960000000000001</v>
      </c>
      <c r="D50" s="72">
        <v>2.2759999999999998</v>
      </c>
      <c r="E50" s="73">
        <v>4.9029999999999996</v>
      </c>
      <c r="F50" s="72">
        <v>1.726</v>
      </c>
      <c r="G50" s="72"/>
      <c r="H50" s="72"/>
      <c r="I50" s="72"/>
      <c r="J50" s="83"/>
      <c r="K50" s="83"/>
      <c r="L50" s="83"/>
      <c r="M50" s="83" t="e">
        <f>NA()</f>
        <v>#N/A</v>
      </c>
      <c r="N50" s="84" t="e">
        <f>NA()</f>
        <v>#N/A</v>
      </c>
      <c r="O50" s="84" t="e">
        <f>NA()</f>
        <v>#N/A</v>
      </c>
      <c r="P50" s="84" t="e">
        <f>NA()</f>
        <v>#N/A</v>
      </c>
      <c r="Q50" s="84" t="e">
        <f>NA()</f>
        <v>#N/A</v>
      </c>
      <c r="R50" s="84" t="e">
        <f>NA()</f>
        <v>#N/A</v>
      </c>
      <c r="S50" s="84" t="e">
        <f>NA()</f>
        <v>#N/A</v>
      </c>
      <c r="T50" s="84" t="e">
        <f>NA()</f>
        <v>#N/A</v>
      </c>
      <c r="U50" s="84" t="e">
        <f>NA()</f>
        <v>#N/A</v>
      </c>
      <c r="V50" s="84" t="e">
        <f>NA()</f>
        <v>#N/A</v>
      </c>
    </row>
    <row r="51" spans="1:22" x14ac:dyDescent="0.45">
      <c r="A51" s="81" t="s">
        <v>325</v>
      </c>
      <c r="B51" s="82" t="s">
        <v>326</v>
      </c>
      <c r="C51" s="72">
        <v>3.1920000000000002</v>
      </c>
      <c r="D51" s="72">
        <v>4.25</v>
      </c>
      <c r="E51" s="73">
        <v>9.3369999999999997</v>
      </c>
      <c r="F51" s="72">
        <v>3.3220000000000001</v>
      </c>
      <c r="G51" s="72"/>
      <c r="H51" s="72"/>
      <c r="I51" s="83"/>
      <c r="J51" s="83"/>
      <c r="K51" s="83"/>
      <c r="L51" s="83"/>
      <c r="M51" s="83" t="e">
        <f>NA()</f>
        <v>#N/A</v>
      </c>
      <c r="N51" s="84" t="e">
        <f>NA()</f>
        <v>#N/A</v>
      </c>
      <c r="O51" s="84" t="e">
        <f>NA()</f>
        <v>#N/A</v>
      </c>
      <c r="P51" s="84" t="e">
        <f>NA()</f>
        <v>#N/A</v>
      </c>
      <c r="Q51" s="84" t="e">
        <f>NA()</f>
        <v>#N/A</v>
      </c>
      <c r="R51" s="84" t="e">
        <f>NA()</f>
        <v>#N/A</v>
      </c>
      <c r="S51" s="84" t="e">
        <f>NA()</f>
        <v>#N/A</v>
      </c>
      <c r="T51" s="84" t="e">
        <f>NA()</f>
        <v>#N/A</v>
      </c>
      <c r="U51" s="84" t="e">
        <f>NA()</f>
        <v>#N/A</v>
      </c>
      <c r="V51" s="84" t="e">
        <f>NA()</f>
        <v>#N/A</v>
      </c>
    </row>
    <row r="52" spans="1:22" x14ac:dyDescent="0.45">
      <c r="A52" s="81" t="s">
        <v>327</v>
      </c>
      <c r="B52" s="71" t="s">
        <v>328</v>
      </c>
      <c r="C52" s="72">
        <v>0.16</v>
      </c>
      <c r="D52" s="72">
        <v>0.252</v>
      </c>
      <c r="E52" s="73">
        <v>0.49199999999999999</v>
      </c>
      <c r="F52" s="72">
        <v>0.22</v>
      </c>
      <c r="G52" s="72"/>
      <c r="H52" s="83"/>
      <c r="I52" s="83"/>
      <c r="J52" s="83"/>
      <c r="K52" s="83"/>
      <c r="L52" s="83"/>
      <c r="M52" s="83" t="e">
        <f>NA()</f>
        <v>#N/A</v>
      </c>
      <c r="N52" s="84" t="e">
        <f>NA()</f>
        <v>#N/A</v>
      </c>
      <c r="O52" s="84" t="e">
        <f>NA()</f>
        <v>#N/A</v>
      </c>
      <c r="P52" s="84" t="e">
        <f>NA()</f>
        <v>#N/A</v>
      </c>
      <c r="Q52" s="84" t="e">
        <f>NA()</f>
        <v>#N/A</v>
      </c>
      <c r="R52" s="84" t="e">
        <f>NA()</f>
        <v>#N/A</v>
      </c>
      <c r="S52" s="84" t="e">
        <f>NA()</f>
        <v>#N/A</v>
      </c>
      <c r="T52" s="84" t="e">
        <f>NA()</f>
        <v>#N/A</v>
      </c>
      <c r="U52" s="84" t="e">
        <f>NA()</f>
        <v>#N/A</v>
      </c>
      <c r="V52" s="84" t="e">
        <f>NA()</f>
        <v>#N/A</v>
      </c>
    </row>
    <row r="53" spans="1:22" x14ac:dyDescent="0.45">
      <c r="A53" s="81" t="s">
        <v>329</v>
      </c>
      <c r="B53" s="71" t="s">
        <v>330</v>
      </c>
      <c r="C53" s="72">
        <v>0.32</v>
      </c>
      <c r="D53" s="72">
        <v>0.504</v>
      </c>
      <c r="E53" s="73">
        <v>0.98399999999999999</v>
      </c>
      <c r="F53" s="72">
        <v>0.38</v>
      </c>
      <c r="G53" s="72"/>
      <c r="H53" s="83"/>
      <c r="I53" s="83"/>
      <c r="J53" s="83"/>
      <c r="K53" s="83"/>
      <c r="L53" s="83"/>
      <c r="M53" s="83" t="e">
        <f>NA()</f>
        <v>#N/A</v>
      </c>
      <c r="N53" s="84" t="e">
        <f>NA()</f>
        <v>#N/A</v>
      </c>
      <c r="O53" s="84" t="e">
        <f>NA()</f>
        <v>#N/A</v>
      </c>
      <c r="P53" s="84" t="e">
        <f>NA()</f>
        <v>#N/A</v>
      </c>
      <c r="Q53" s="84" t="e">
        <f>NA()</f>
        <v>#N/A</v>
      </c>
      <c r="R53" s="84" t="e">
        <f>NA()</f>
        <v>#N/A</v>
      </c>
      <c r="S53" s="84" t="e">
        <f>NA()</f>
        <v>#N/A</v>
      </c>
      <c r="T53" s="84" t="e">
        <f>NA()</f>
        <v>#N/A</v>
      </c>
      <c r="U53" s="84" t="e">
        <f>NA()</f>
        <v>#N/A</v>
      </c>
      <c r="V53" s="84" t="e">
        <f>NA()</f>
        <v>#N/A</v>
      </c>
    </row>
    <row r="54" spans="1:22" x14ac:dyDescent="0.45">
      <c r="A54" s="81" t="s">
        <v>331</v>
      </c>
      <c r="B54" s="71" t="s">
        <v>332</v>
      </c>
      <c r="C54" s="72">
        <v>0.64</v>
      </c>
      <c r="D54" s="72">
        <v>1.008</v>
      </c>
      <c r="E54" s="73">
        <v>1.968</v>
      </c>
      <c r="F54" s="72">
        <v>0.77</v>
      </c>
      <c r="G54" s="72"/>
      <c r="H54" s="83"/>
      <c r="I54" s="83"/>
      <c r="J54" s="83"/>
      <c r="K54" s="83"/>
      <c r="L54" s="83"/>
      <c r="M54" s="83" t="e">
        <f>NA()</f>
        <v>#N/A</v>
      </c>
      <c r="N54" s="84" t="e">
        <f>NA()</f>
        <v>#N/A</v>
      </c>
      <c r="O54" s="84" t="e">
        <f>NA()</f>
        <v>#N/A</v>
      </c>
      <c r="P54" s="84" t="e">
        <f>NA()</f>
        <v>#N/A</v>
      </c>
      <c r="Q54" s="84" t="e">
        <f>NA()</f>
        <v>#N/A</v>
      </c>
      <c r="R54" s="84" t="e">
        <f>NA()</f>
        <v>#N/A</v>
      </c>
      <c r="S54" s="84" t="e">
        <f>NA()</f>
        <v>#N/A</v>
      </c>
      <c r="T54" s="84" t="e">
        <f>NA()</f>
        <v>#N/A</v>
      </c>
      <c r="U54" s="84" t="e">
        <f>NA()</f>
        <v>#N/A</v>
      </c>
      <c r="V54" s="84" t="e">
        <f>NA()</f>
        <v>#N/A</v>
      </c>
    </row>
    <row r="55" spans="1:22" x14ac:dyDescent="0.45">
      <c r="A55" s="81" t="s">
        <v>333</v>
      </c>
      <c r="B55" s="71" t="s">
        <v>334</v>
      </c>
      <c r="C55" s="72">
        <v>1.28</v>
      </c>
      <c r="D55" s="72">
        <v>2.016</v>
      </c>
      <c r="E55" s="73">
        <v>3.9359999999999999</v>
      </c>
      <c r="F55" s="72">
        <v>1.41</v>
      </c>
      <c r="G55" s="72"/>
      <c r="H55" s="83"/>
      <c r="I55" s="83"/>
      <c r="J55" s="83"/>
      <c r="K55" s="83"/>
      <c r="L55" s="83"/>
      <c r="M55" s="83" t="e">
        <f>NA()</f>
        <v>#N/A</v>
      </c>
      <c r="N55" s="84" t="e">
        <f>NA()</f>
        <v>#N/A</v>
      </c>
      <c r="O55" s="84" t="e">
        <f>NA()</f>
        <v>#N/A</v>
      </c>
      <c r="P55" s="84" t="e">
        <f>NA()</f>
        <v>#N/A</v>
      </c>
      <c r="Q55" s="84" t="e">
        <f>NA()</f>
        <v>#N/A</v>
      </c>
      <c r="R55" s="84" t="e">
        <f>NA()</f>
        <v>#N/A</v>
      </c>
      <c r="S55" s="84" t="e">
        <f>NA()</f>
        <v>#N/A</v>
      </c>
      <c r="T55" s="84" t="e">
        <f>NA()</f>
        <v>#N/A</v>
      </c>
      <c r="U55" s="84" t="e">
        <f>NA()</f>
        <v>#N/A</v>
      </c>
      <c r="V55" s="84" t="e">
        <f>NA()</f>
        <v>#N/A</v>
      </c>
    </row>
    <row r="56" spans="1:22" x14ac:dyDescent="0.45">
      <c r="A56" s="81" t="s">
        <v>335</v>
      </c>
      <c r="B56" s="71" t="s">
        <v>336</v>
      </c>
      <c r="C56" s="72">
        <v>2.56</v>
      </c>
      <c r="D56" s="72">
        <v>4.032</v>
      </c>
      <c r="E56" s="73">
        <v>7.8719999999999999</v>
      </c>
      <c r="F56" s="72">
        <v>2.69</v>
      </c>
      <c r="G56" s="72"/>
      <c r="H56" s="83"/>
      <c r="I56" s="83"/>
      <c r="J56" s="83"/>
      <c r="K56" s="83"/>
      <c r="L56" s="83"/>
      <c r="M56" s="83" t="e">
        <f>NA()</f>
        <v>#N/A</v>
      </c>
      <c r="N56" s="84" t="e">
        <f>NA()</f>
        <v>#N/A</v>
      </c>
      <c r="O56" s="84" t="e">
        <f>NA()</f>
        <v>#N/A</v>
      </c>
      <c r="P56" s="84" t="e">
        <f>NA()</f>
        <v>#N/A</v>
      </c>
      <c r="Q56" s="84" t="e">
        <f>NA()</f>
        <v>#N/A</v>
      </c>
      <c r="R56" s="84" t="e">
        <f>NA()</f>
        <v>#N/A</v>
      </c>
      <c r="S56" s="84" t="e">
        <f>NA()</f>
        <v>#N/A</v>
      </c>
      <c r="T56" s="84" t="e">
        <f>NA()</f>
        <v>#N/A</v>
      </c>
      <c r="U56" s="84" t="e">
        <f>NA()</f>
        <v>#N/A</v>
      </c>
      <c r="V56" s="84" t="e">
        <f>NA()</f>
        <v>#N/A</v>
      </c>
    </row>
    <row r="57" spans="1:22" x14ac:dyDescent="0.45">
      <c r="A57" s="81" t="s">
        <v>337</v>
      </c>
      <c r="B57" s="71" t="s">
        <v>338</v>
      </c>
      <c r="C57" s="72">
        <v>5.12</v>
      </c>
      <c r="D57" s="72">
        <v>8.0640000000000001</v>
      </c>
      <c r="E57" s="73">
        <v>15.744</v>
      </c>
      <c r="F57" s="72">
        <v>5.25</v>
      </c>
      <c r="G57" s="72"/>
      <c r="H57" s="83"/>
      <c r="I57" s="83"/>
      <c r="J57" s="83"/>
      <c r="K57" s="83"/>
      <c r="L57" s="83"/>
      <c r="M57" s="83" t="e">
        <f>NA()</f>
        <v>#N/A</v>
      </c>
      <c r="N57" s="84" t="e">
        <f>NA()</f>
        <v>#N/A</v>
      </c>
      <c r="O57" s="84" t="e">
        <f>NA()</f>
        <v>#N/A</v>
      </c>
      <c r="P57" s="84" t="e">
        <f>NA()</f>
        <v>#N/A</v>
      </c>
      <c r="Q57" s="84" t="e">
        <f>NA()</f>
        <v>#N/A</v>
      </c>
      <c r="R57" s="84" t="e">
        <f>NA()</f>
        <v>#N/A</v>
      </c>
      <c r="S57" s="84" t="e">
        <f>NA()</f>
        <v>#N/A</v>
      </c>
      <c r="T57" s="84" t="e">
        <f>NA()</f>
        <v>#N/A</v>
      </c>
      <c r="U57" s="84" t="e">
        <f>NA()</f>
        <v>#N/A</v>
      </c>
      <c r="V57" s="84" t="e">
        <f>NA()</f>
        <v>#N/A</v>
      </c>
    </row>
    <row r="58" spans="1:22" x14ac:dyDescent="0.45">
      <c r="A58" s="81" t="s">
        <v>339</v>
      </c>
      <c r="B58" s="71" t="s">
        <v>340</v>
      </c>
      <c r="C58" s="72">
        <v>0.152</v>
      </c>
      <c r="D58" s="72">
        <v>0.24399999999999999</v>
      </c>
      <c r="E58" s="73">
        <v>0.72399999999999998</v>
      </c>
      <c r="F58" s="72">
        <v>0.21199999999999999</v>
      </c>
      <c r="G58" s="72"/>
      <c r="H58" s="83"/>
      <c r="I58" s="83"/>
      <c r="J58" s="83"/>
      <c r="K58" s="83"/>
      <c r="L58" s="83"/>
      <c r="M58" s="83" t="e">
        <f>NA()</f>
        <v>#N/A</v>
      </c>
      <c r="N58" s="84" t="e">
        <f>NA()</f>
        <v>#N/A</v>
      </c>
      <c r="O58" s="84" t="e">
        <f>NA()</f>
        <v>#N/A</v>
      </c>
      <c r="P58" s="84" t="e">
        <f>NA()</f>
        <v>#N/A</v>
      </c>
      <c r="Q58" s="84" t="e">
        <f>NA()</f>
        <v>#N/A</v>
      </c>
      <c r="R58" s="84" t="e">
        <f>NA()</f>
        <v>#N/A</v>
      </c>
      <c r="S58" s="84" t="e">
        <f>NA()</f>
        <v>#N/A</v>
      </c>
      <c r="T58" s="84" t="e">
        <f>NA()</f>
        <v>#N/A</v>
      </c>
      <c r="U58" s="84" t="e">
        <f>NA()</f>
        <v>#N/A</v>
      </c>
      <c r="V58" s="84" t="e">
        <f>NA()</f>
        <v>#N/A</v>
      </c>
    </row>
    <row r="59" spans="1:22" x14ac:dyDescent="0.45">
      <c r="A59" s="81" t="s">
        <v>341</v>
      </c>
      <c r="B59" s="71" t="s">
        <v>342</v>
      </c>
      <c r="C59" s="72">
        <v>0.30399999999999999</v>
      </c>
      <c r="D59" s="72">
        <v>0.48799999999999999</v>
      </c>
      <c r="E59" s="73">
        <v>0.96799999999999997</v>
      </c>
      <c r="F59" s="72">
        <v>0.36399999999999999</v>
      </c>
      <c r="G59" s="72"/>
      <c r="H59" s="83"/>
      <c r="I59" s="83"/>
      <c r="J59" s="83"/>
      <c r="K59" s="83"/>
      <c r="L59" s="83"/>
      <c r="M59" s="83" t="e">
        <f>NA()</f>
        <v>#N/A</v>
      </c>
      <c r="N59" s="84" t="e">
        <f>NA()</f>
        <v>#N/A</v>
      </c>
      <c r="O59" s="84" t="e">
        <f>NA()</f>
        <v>#N/A</v>
      </c>
      <c r="P59" s="84" t="e">
        <f>NA()</f>
        <v>#N/A</v>
      </c>
      <c r="Q59" s="84" t="e">
        <f>NA()</f>
        <v>#N/A</v>
      </c>
      <c r="R59" s="84" t="e">
        <f>NA()</f>
        <v>#N/A</v>
      </c>
      <c r="S59" s="84" t="e">
        <f>NA()</f>
        <v>#N/A</v>
      </c>
      <c r="T59" s="84" t="e">
        <f>NA()</f>
        <v>#N/A</v>
      </c>
      <c r="U59" s="84" t="e">
        <f>NA()</f>
        <v>#N/A</v>
      </c>
      <c r="V59" s="84" t="e">
        <f>NA()</f>
        <v>#N/A</v>
      </c>
    </row>
    <row r="60" spans="1:22" x14ac:dyDescent="0.45">
      <c r="A60" s="81" t="s">
        <v>343</v>
      </c>
      <c r="B60" s="71" t="s">
        <v>344</v>
      </c>
      <c r="C60" s="72">
        <v>0.60799999999999998</v>
      </c>
      <c r="D60" s="72">
        <v>0.97599999999999998</v>
      </c>
      <c r="E60" s="73">
        <v>1.9359999999999999</v>
      </c>
      <c r="F60" s="72">
        <v>0.73799999999999999</v>
      </c>
      <c r="G60" s="72"/>
      <c r="H60" s="83"/>
      <c r="I60" s="83"/>
      <c r="J60" s="83"/>
      <c r="K60" s="83"/>
      <c r="L60" s="83"/>
      <c r="M60" s="83" t="e">
        <f>NA()</f>
        <v>#N/A</v>
      </c>
      <c r="N60" s="84" t="e">
        <f>NA()</f>
        <v>#N/A</v>
      </c>
      <c r="O60" s="84" t="e">
        <f>NA()</f>
        <v>#N/A</v>
      </c>
      <c r="P60" s="84" t="e">
        <f>NA()</f>
        <v>#N/A</v>
      </c>
      <c r="Q60" s="84" t="e">
        <f>NA()</f>
        <v>#N/A</v>
      </c>
      <c r="R60" s="84" t="e">
        <f>NA()</f>
        <v>#N/A</v>
      </c>
      <c r="S60" s="84" t="e">
        <f>NA()</f>
        <v>#N/A</v>
      </c>
      <c r="T60" s="84" t="e">
        <f>NA()</f>
        <v>#N/A</v>
      </c>
      <c r="U60" s="84" t="e">
        <f>NA()</f>
        <v>#N/A</v>
      </c>
      <c r="V60" s="84" t="e">
        <f>NA()</f>
        <v>#N/A</v>
      </c>
    </row>
    <row r="61" spans="1:22" x14ac:dyDescent="0.45">
      <c r="A61" s="81" t="s">
        <v>345</v>
      </c>
      <c r="B61" s="71" t="s">
        <v>346</v>
      </c>
      <c r="C61" s="72">
        <v>1.216</v>
      </c>
      <c r="D61" s="72">
        <v>1.952</v>
      </c>
      <c r="E61" s="73">
        <v>3.8719999999999999</v>
      </c>
      <c r="F61" s="72">
        <v>1.3460000000000001</v>
      </c>
      <c r="G61" s="72"/>
      <c r="H61" s="83"/>
      <c r="I61" s="83"/>
      <c r="J61" s="83"/>
      <c r="K61" s="83"/>
      <c r="L61" s="83"/>
      <c r="M61" s="83" t="e">
        <f>NA()</f>
        <v>#N/A</v>
      </c>
      <c r="N61" s="84" t="e">
        <f>NA()</f>
        <v>#N/A</v>
      </c>
      <c r="O61" s="84" t="e">
        <f>NA()</f>
        <v>#N/A</v>
      </c>
      <c r="P61" s="84" t="e">
        <f>NA()</f>
        <v>#N/A</v>
      </c>
      <c r="Q61" s="84" t="e">
        <f>NA()</f>
        <v>#N/A</v>
      </c>
      <c r="R61" s="84" t="e">
        <f>NA()</f>
        <v>#N/A</v>
      </c>
      <c r="S61" s="84" t="e">
        <f>NA()</f>
        <v>#N/A</v>
      </c>
      <c r="T61" s="84" t="e">
        <f>NA()</f>
        <v>#N/A</v>
      </c>
      <c r="U61" s="84" t="e">
        <f>NA()</f>
        <v>#N/A</v>
      </c>
      <c r="V61" s="84" t="e">
        <f>NA()</f>
        <v>#N/A</v>
      </c>
    </row>
    <row r="62" spans="1:22" x14ac:dyDescent="0.45">
      <c r="A62" s="81" t="s">
        <v>347</v>
      </c>
      <c r="B62" s="71" t="s">
        <v>348</v>
      </c>
      <c r="C62" s="72">
        <v>3.6480000000000001</v>
      </c>
      <c r="D62" s="72">
        <v>5.8559999999999999</v>
      </c>
      <c r="E62" s="73">
        <v>11.616</v>
      </c>
      <c r="F62" s="72">
        <v>3.778</v>
      </c>
      <c r="G62" s="72"/>
      <c r="H62" s="83"/>
      <c r="I62" s="83"/>
      <c r="J62" s="83"/>
      <c r="K62" s="83"/>
      <c r="L62" s="83"/>
      <c r="M62" s="83" t="e">
        <f>NA()</f>
        <v>#N/A</v>
      </c>
      <c r="N62" s="84" t="e">
        <f>NA()</f>
        <v>#N/A</v>
      </c>
      <c r="O62" s="84" t="e">
        <f>NA()</f>
        <v>#N/A</v>
      </c>
      <c r="P62" s="84" t="e">
        <f>NA()</f>
        <v>#N/A</v>
      </c>
      <c r="Q62" s="84" t="e">
        <f>NA()</f>
        <v>#N/A</v>
      </c>
      <c r="R62" s="84" t="e">
        <f>NA()</f>
        <v>#N/A</v>
      </c>
      <c r="S62" s="84" t="e">
        <f>NA()</f>
        <v>#N/A</v>
      </c>
      <c r="T62" s="84" t="e">
        <f>NA()</f>
        <v>#N/A</v>
      </c>
      <c r="U62" s="84" t="e">
        <f>NA()</f>
        <v>#N/A</v>
      </c>
      <c r="V62" s="84" t="e">
        <f>NA()</f>
        <v>#N/A</v>
      </c>
    </row>
    <row r="63" spans="1:22" x14ac:dyDescent="0.45">
      <c r="A63" s="81" t="s">
        <v>349</v>
      </c>
      <c r="B63" s="71" t="s">
        <v>350</v>
      </c>
      <c r="C63" s="72">
        <v>7.2960000000000003</v>
      </c>
      <c r="D63" s="72">
        <v>11.712</v>
      </c>
      <c r="E63" s="73">
        <v>23.231999999999999</v>
      </c>
      <c r="F63" s="72">
        <v>7.4260000000000002</v>
      </c>
      <c r="G63" s="72"/>
      <c r="H63" s="83"/>
      <c r="I63" s="83"/>
      <c r="J63" s="83"/>
      <c r="K63" s="83"/>
      <c r="L63" s="83"/>
      <c r="M63" s="83" t="e">
        <f>NA()</f>
        <v>#N/A</v>
      </c>
      <c r="N63" s="84" t="e">
        <f>NA()</f>
        <v>#N/A</v>
      </c>
      <c r="O63" s="84" t="e">
        <f>NA()</f>
        <v>#N/A</v>
      </c>
      <c r="P63" s="84" t="e">
        <f>NA()</f>
        <v>#N/A</v>
      </c>
      <c r="Q63" s="84" t="e">
        <f>NA()</f>
        <v>#N/A</v>
      </c>
      <c r="R63" s="84" t="e">
        <f>NA()</f>
        <v>#N/A</v>
      </c>
      <c r="S63" s="84" t="e">
        <f>NA()</f>
        <v>#N/A</v>
      </c>
      <c r="T63" s="84" t="e">
        <f>NA()</f>
        <v>#N/A</v>
      </c>
      <c r="U63" s="84" t="e">
        <f>NA()</f>
        <v>#N/A</v>
      </c>
      <c r="V63" s="84" t="e">
        <f>NA()</f>
        <v>#N/A</v>
      </c>
    </row>
    <row r="64" spans="1:22" x14ac:dyDescent="0.45">
      <c r="A64" s="85" t="s">
        <v>351</v>
      </c>
      <c r="B64" s="86" t="s">
        <v>352</v>
      </c>
      <c r="C64" s="72">
        <v>6.0999999999999999E-2</v>
      </c>
      <c r="D64" s="72">
        <v>8.7999999999999995E-2</v>
      </c>
      <c r="E64" s="73">
        <v>0.67200000000000004</v>
      </c>
      <c r="F64" s="72">
        <v>0.121</v>
      </c>
      <c r="G64" s="72"/>
      <c r="H64" s="83"/>
      <c r="I64" s="83"/>
      <c r="J64" s="83"/>
      <c r="K64" s="83"/>
      <c r="L64" s="83"/>
      <c r="M64" s="83" t="e">
        <f>NA()</f>
        <v>#N/A</v>
      </c>
      <c r="N64" s="84" t="e">
        <f>NA()</f>
        <v>#N/A</v>
      </c>
      <c r="O64" s="84" t="e">
        <f>NA()</f>
        <v>#N/A</v>
      </c>
      <c r="P64" s="84" t="e">
        <f>NA()</f>
        <v>#N/A</v>
      </c>
      <c r="Q64" s="84" t="e">
        <f>NA()</f>
        <v>#N/A</v>
      </c>
      <c r="R64" s="84" t="e">
        <f>NA()</f>
        <v>#N/A</v>
      </c>
      <c r="S64" s="84" t="e">
        <f>NA()</f>
        <v>#N/A</v>
      </c>
      <c r="T64" s="84" t="e">
        <f>NA()</f>
        <v>#N/A</v>
      </c>
      <c r="U64" s="84" t="e">
        <f>NA()</f>
        <v>#N/A</v>
      </c>
      <c r="V64" s="84" t="e">
        <f>NA()</f>
        <v>#N/A</v>
      </c>
    </row>
    <row r="65" spans="1:24" x14ac:dyDescent="0.45">
      <c r="A65" s="85" t="s">
        <v>353</v>
      </c>
      <c r="B65" s="86" t="s">
        <v>354</v>
      </c>
      <c r="C65" s="72">
        <v>0.122</v>
      </c>
      <c r="D65" s="72">
        <v>0.17699999999999999</v>
      </c>
      <c r="E65" s="73">
        <v>0.78200000000000003</v>
      </c>
      <c r="F65" s="72">
        <v>0.182</v>
      </c>
      <c r="G65" s="72"/>
      <c r="H65" s="83"/>
      <c r="I65" s="83"/>
      <c r="J65" s="83"/>
      <c r="K65" s="83"/>
      <c r="L65" s="83"/>
      <c r="M65" s="83" t="e">
        <f>NA()</f>
        <v>#N/A</v>
      </c>
      <c r="N65" s="84" t="e">
        <f>NA()</f>
        <v>#N/A</v>
      </c>
      <c r="O65" s="84" t="e">
        <f>NA()</f>
        <v>#N/A</v>
      </c>
      <c r="P65" s="84" t="e">
        <f>NA()</f>
        <v>#N/A</v>
      </c>
      <c r="Q65" s="84" t="e">
        <f>NA()</f>
        <v>#N/A</v>
      </c>
      <c r="R65" s="84" t="e">
        <f>NA()</f>
        <v>#N/A</v>
      </c>
      <c r="S65" s="84" t="e">
        <f>NA()</f>
        <v>#N/A</v>
      </c>
      <c r="T65" s="84" t="e">
        <f>NA()</f>
        <v>#N/A</v>
      </c>
      <c r="U65" s="84" t="e">
        <f>NA()</f>
        <v>#N/A</v>
      </c>
      <c r="V65" s="84" t="e">
        <f>NA()</f>
        <v>#N/A</v>
      </c>
    </row>
    <row r="66" spans="1:24" x14ac:dyDescent="0.45">
      <c r="A66" s="85" t="s">
        <v>355</v>
      </c>
      <c r="B66" s="86" t="s">
        <v>356</v>
      </c>
      <c r="C66" s="72">
        <v>0.24299999999999999</v>
      </c>
      <c r="D66" s="72">
        <v>0.35299999999999998</v>
      </c>
      <c r="E66" s="73">
        <v>1.0009999999999999</v>
      </c>
      <c r="F66" s="72">
        <v>0.30299999999999999</v>
      </c>
      <c r="G66" s="72"/>
      <c r="H66" s="83"/>
      <c r="I66" s="83"/>
      <c r="J66" s="83"/>
      <c r="K66" s="83"/>
      <c r="L66" s="83"/>
      <c r="M66" s="83" t="e">
        <f>NA()</f>
        <v>#N/A</v>
      </c>
      <c r="N66" s="84" t="e">
        <f>NA()</f>
        <v>#N/A</v>
      </c>
      <c r="O66" s="84" t="e">
        <f>NA()</f>
        <v>#N/A</v>
      </c>
      <c r="P66" s="84" t="e">
        <f>NA()</f>
        <v>#N/A</v>
      </c>
      <c r="Q66" s="84" t="e">
        <f>NA()</f>
        <v>#N/A</v>
      </c>
      <c r="R66" s="84" t="e">
        <f>NA()</f>
        <v>#N/A</v>
      </c>
      <c r="S66" s="84" t="e">
        <f>NA()</f>
        <v>#N/A</v>
      </c>
      <c r="T66" s="84" t="e">
        <f>NA()</f>
        <v>#N/A</v>
      </c>
      <c r="U66" s="84" t="e">
        <f>NA()</f>
        <v>#N/A</v>
      </c>
      <c r="V66" s="84" t="e">
        <f>NA()</f>
        <v>#N/A</v>
      </c>
    </row>
    <row r="67" spans="1:24" x14ac:dyDescent="0.45">
      <c r="A67" s="85" t="s">
        <v>357</v>
      </c>
      <c r="B67" s="86" t="s">
        <v>358</v>
      </c>
      <c r="C67" s="72">
        <v>0.48599999999999999</v>
      </c>
      <c r="D67" s="72">
        <v>0.70599999999999996</v>
      </c>
      <c r="E67" s="73">
        <v>1.4350000000000001</v>
      </c>
      <c r="F67" s="72">
        <v>0.54600000000000004</v>
      </c>
      <c r="G67" s="72"/>
      <c r="H67" s="83"/>
      <c r="I67" s="83"/>
      <c r="J67" s="83"/>
      <c r="K67" s="83"/>
      <c r="L67" s="83"/>
      <c r="M67" s="83" t="e">
        <f>NA()</f>
        <v>#N/A</v>
      </c>
      <c r="N67" s="84" t="e">
        <f>NA()</f>
        <v>#N/A</v>
      </c>
      <c r="O67" s="84" t="e">
        <f>NA()</f>
        <v>#N/A</v>
      </c>
      <c r="P67" s="84" t="e">
        <f>NA()</f>
        <v>#N/A</v>
      </c>
      <c r="Q67" s="84" t="e">
        <f>NA()</f>
        <v>#N/A</v>
      </c>
      <c r="R67" s="84" t="e">
        <f>NA()</f>
        <v>#N/A</v>
      </c>
      <c r="S67" s="84" t="e">
        <f>NA()</f>
        <v>#N/A</v>
      </c>
      <c r="T67" s="84" t="e">
        <f>NA()</f>
        <v>#N/A</v>
      </c>
      <c r="U67" s="84" t="e">
        <f>NA()</f>
        <v>#N/A</v>
      </c>
      <c r="V67" s="84" t="e">
        <f>NA()</f>
        <v>#N/A</v>
      </c>
    </row>
    <row r="68" spans="1:24" x14ac:dyDescent="0.45">
      <c r="A68" s="76" t="s">
        <v>359</v>
      </c>
      <c r="B68" s="77" t="s">
        <v>360</v>
      </c>
      <c r="C68" s="72">
        <v>2.5999999999999999E-2</v>
      </c>
      <c r="D68" s="72">
        <v>3.3000000000000002E-2</v>
      </c>
      <c r="E68" s="72" t="s">
        <v>262</v>
      </c>
      <c r="F68" s="72">
        <v>8.5999999999999993E-2</v>
      </c>
      <c r="G68" s="72"/>
      <c r="H68" s="72"/>
      <c r="I68" s="72"/>
      <c r="J68" s="72"/>
      <c r="K68" s="72"/>
      <c r="L68" s="72"/>
      <c r="M68" s="72" t="e">
        <f>NA()</f>
        <v>#N/A</v>
      </c>
      <c r="N68" s="74" t="e">
        <f>NA()</f>
        <v>#N/A</v>
      </c>
      <c r="O68" s="74" t="e">
        <f>NA()</f>
        <v>#N/A</v>
      </c>
      <c r="P68" s="74" t="e">
        <f>NA()</f>
        <v>#N/A</v>
      </c>
      <c r="Q68" s="74" t="e">
        <f>NA()</f>
        <v>#N/A</v>
      </c>
      <c r="R68" s="74" t="e">
        <f>NA()</f>
        <v>#N/A</v>
      </c>
      <c r="S68" s="74" t="e">
        <f>NA()</f>
        <v>#N/A</v>
      </c>
      <c r="T68" s="74" t="e">
        <f>NA()</f>
        <v>#N/A</v>
      </c>
      <c r="U68" s="74" t="e">
        <f>NA()</f>
        <v>#N/A</v>
      </c>
      <c r="V68" s="74" t="e">
        <f>NA()</f>
        <v>#N/A</v>
      </c>
      <c r="W68" s="75"/>
    </row>
    <row r="69" spans="1:24" x14ac:dyDescent="0.45">
      <c r="A69" s="76" t="s">
        <v>361</v>
      </c>
      <c r="B69" s="77" t="s">
        <v>362</v>
      </c>
      <c r="C69" s="72">
        <v>0.28699999999999998</v>
      </c>
      <c r="D69" s="72">
        <v>0.35199999999999998</v>
      </c>
      <c r="E69" s="73">
        <v>1.1060000000000001</v>
      </c>
      <c r="F69" s="72">
        <v>0.34699999999999998</v>
      </c>
      <c r="G69" s="72"/>
      <c r="H69" s="72"/>
      <c r="I69" s="72"/>
      <c r="J69" s="72"/>
      <c r="K69" s="72"/>
      <c r="L69" s="72"/>
      <c r="M69" s="72" t="e">
        <f>NA()</f>
        <v>#N/A</v>
      </c>
      <c r="N69" s="74" t="e">
        <f>NA()</f>
        <v>#N/A</v>
      </c>
      <c r="O69" s="74" t="e">
        <f>NA()</f>
        <v>#N/A</v>
      </c>
      <c r="P69" s="74" t="e">
        <f>NA()</f>
        <v>#N/A</v>
      </c>
      <c r="Q69" s="74" t="e">
        <f>NA()</f>
        <v>#N/A</v>
      </c>
      <c r="R69" s="74" t="e">
        <f>NA()</f>
        <v>#N/A</v>
      </c>
      <c r="S69" s="74" t="e">
        <f>NA()</f>
        <v>#N/A</v>
      </c>
      <c r="T69" s="74" t="e">
        <f>NA()</f>
        <v>#N/A</v>
      </c>
      <c r="U69" s="74" t="e">
        <f>NA()</f>
        <v>#N/A</v>
      </c>
      <c r="V69" s="74" t="e">
        <f>NA()</f>
        <v>#N/A</v>
      </c>
      <c r="W69" s="75"/>
    </row>
    <row r="70" spans="1:24" x14ac:dyDescent="0.45">
      <c r="A70" s="76" t="s">
        <v>363</v>
      </c>
      <c r="B70" s="77" t="s">
        <v>364</v>
      </c>
      <c r="C70" s="72">
        <v>0.57499999999999996</v>
      </c>
      <c r="D70" s="72">
        <v>0.70499999999999996</v>
      </c>
      <c r="E70" s="73">
        <v>1.5580000000000001</v>
      </c>
      <c r="F70" s="72">
        <v>0.63500000000000001</v>
      </c>
      <c r="G70" s="72"/>
      <c r="H70" s="72"/>
      <c r="I70" s="72"/>
      <c r="J70" s="72"/>
      <c r="K70" s="72"/>
      <c r="L70" s="72"/>
      <c r="M70" s="72" t="e">
        <f>NA()</f>
        <v>#N/A</v>
      </c>
      <c r="N70" s="74" t="e">
        <f>NA()</f>
        <v>#N/A</v>
      </c>
      <c r="O70" s="74" t="e">
        <f>NA()</f>
        <v>#N/A</v>
      </c>
      <c r="P70" s="74" t="e">
        <f>NA()</f>
        <v>#N/A</v>
      </c>
      <c r="Q70" s="74" t="e">
        <f>NA()</f>
        <v>#N/A</v>
      </c>
      <c r="R70" s="74" t="e">
        <f>NA()</f>
        <v>#N/A</v>
      </c>
      <c r="S70" s="74" t="e">
        <f>NA()</f>
        <v>#N/A</v>
      </c>
      <c r="T70" s="74" t="e">
        <f>NA()</f>
        <v>#N/A</v>
      </c>
      <c r="U70" s="74" t="e">
        <f>NA()</f>
        <v>#N/A</v>
      </c>
      <c r="V70" s="74" t="e">
        <f>NA()</f>
        <v>#N/A</v>
      </c>
      <c r="W70" s="75"/>
    </row>
    <row r="71" spans="1:24" x14ac:dyDescent="0.45">
      <c r="A71" s="76" t="s">
        <v>365</v>
      </c>
      <c r="B71" s="77" t="s">
        <v>366</v>
      </c>
      <c r="C71" s="72">
        <v>1.1499999999999999</v>
      </c>
      <c r="D71" s="72">
        <v>1.41</v>
      </c>
      <c r="E71" s="73">
        <v>3.1160000000000001</v>
      </c>
      <c r="F71" s="72">
        <v>1.28</v>
      </c>
      <c r="G71" s="72"/>
      <c r="H71" s="72"/>
      <c r="I71" s="72"/>
      <c r="J71" s="72"/>
      <c r="K71" s="72"/>
      <c r="L71" s="72"/>
      <c r="M71" s="72" t="e">
        <f>NA()</f>
        <v>#N/A</v>
      </c>
      <c r="N71" s="74" t="e">
        <f>NA()</f>
        <v>#N/A</v>
      </c>
      <c r="O71" s="74" t="e">
        <f>NA()</f>
        <v>#N/A</v>
      </c>
      <c r="P71" s="74" t="e">
        <f>NA()</f>
        <v>#N/A</v>
      </c>
      <c r="Q71" s="74" t="e">
        <f>NA()</f>
        <v>#N/A</v>
      </c>
      <c r="R71" s="74" t="e">
        <f>NA()</f>
        <v>#N/A</v>
      </c>
      <c r="S71" s="74" t="e">
        <f>NA()</f>
        <v>#N/A</v>
      </c>
      <c r="T71" s="74" t="e">
        <f>NA()</f>
        <v>#N/A</v>
      </c>
      <c r="U71" s="74" t="e">
        <f>NA()</f>
        <v>#N/A</v>
      </c>
      <c r="V71" s="74" t="e">
        <f>NA()</f>
        <v>#N/A</v>
      </c>
      <c r="W71" s="75"/>
    </row>
    <row r="72" spans="1:24" x14ac:dyDescent="0.45">
      <c r="A72" s="76" t="s">
        <v>367</v>
      </c>
      <c r="B72" s="77" t="s">
        <v>368</v>
      </c>
      <c r="C72" s="72">
        <v>0.158</v>
      </c>
      <c r="D72" s="72">
        <v>0.25800000000000001</v>
      </c>
      <c r="E72" s="72" t="s">
        <v>262</v>
      </c>
      <c r="F72" s="72">
        <v>0.218</v>
      </c>
      <c r="G72" s="72"/>
      <c r="H72" s="72"/>
      <c r="I72" s="72"/>
      <c r="J72" s="72"/>
      <c r="K72" s="72"/>
      <c r="L72" s="72"/>
      <c r="M72" s="72" t="e">
        <f>NA()</f>
        <v>#N/A</v>
      </c>
      <c r="N72" s="74" t="e">
        <f>NA()</f>
        <v>#N/A</v>
      </c>
      <c r="O72" s="74" t="e">
        <f>NA()</f>
        <v>#N/A</v>
      </c>
      <c r="P72" s="74" t="e">
        <f>NA()</f>
        <v>#N/A</v>
      </c>
      <c r="Q72" s="74" t="e">
        <f>NA()</f>
        <v>#N/A</v>
      </c>
      <c r="R72" s="74" t="e">
        <f>NA()</f>
        <v>#N/A</v>
      </c>
      <c r="S72" s="74" t="e">
        <f>NA()</f>
        <v>#N/A</v>
      </c>
      <c r="T72" s="74" t="e">
        <f>NA()</f>
        <v>#N/A</v>
      </c>
      <c r="U72" s="74" t="e">
        <f>NA()</f>
        <v>#N/A</v>
      </c>
      <c r="V72" s="74" t="e">
        <f>NA()</f>
        <v>#N/A</v>
      </c>
      <c r="W72" s="75"/>
    </row>
    <row r="73" spans="1:24" x14ac:dyDescent="0.45">
      <c r="A73" s="76" t="s">
        <v>369</v>
      </c>
      <c r="B73" s="77" t="s">
        <v>370</v>
      </c>
      <c r="C73" s="72">
        <v>0.63200000000000001</v>
      </c>
      <c r="D73" s="72">
        <v>1.032</v>
      </c>
      <c r="E73" s="73">
        <v>2.21</v>
      </c>
      <c r="F73" s="72">
        <v>0.76200000000000001</v>
      </c>
      <c r="G73" s="72"/>
      <c r="H73" s="72"/>
      <c r="I73" s="72"/>
      <c r="J73" s="72"/>
      <c r="K73" s="72"/>
      <c r="L73" s="72"/>
      <c r="M73" s="72" t="e">
        <f>NA()</f>
        <v>#N/A</v>
      </c>
      <c r="N73" s="74" t="e">
        <f>NA()</f>
        <v>#N/A</v>
      </c>
      <c r="O73" s="74" t="e">
        <f>NA()</f>
        <v>#N/A</v>
      </c>
      <c r="P73" s="74" t="e">
        <f>NA()</f>
        <v>#N/A</v>
      </c>
      <c r="Q73" s="74" t="e">
        <f>NA()</f>
        <v>#N/A</v>
      </c>
      <c r="R73" s="74" t="e">
        <f>NA()</f>
        <v>#N/A</v>
      </c>
      <c r="S73" s="74" t="e">
        <f>NA()</f>
        <v>#N/A</v>
      </c>
      <c r="T73" s="74" t="e">
        <f>NA()</f>
        <v>#N/A</v>
      </c>
      <c r="U73" s="74" t="e">
        <f>NA()</f>
        <v>#N/A</v>
      </c>
      <c r="V73" s="74" t="e">
        <f>NA()</f>
        <v>#N/A</v>
      </c>
      <c r="W73" s="75"/>
    </row>
    <row r="74" spans="1:24" x14ac:dyDescent="0.45">
      <c r="A74" s="70" t="s">
        <v>371</v>
      </c>
      <c r="B74" s="71" t="s">
        <v>372</v>
      </c>
      <c r="C74" s="78">
        <v>7.6E-3</v>
      </c>
      <c r="D74" s="78">
        <v>9.9000000000000008E-3</v>
      </c>
      <c r="E74" s="72" t="s">
        <v>262</v>
      </c>
      <c r="F74" s="72" t="s">
        <v>262</v>
      </c>
      <c r="G74" s="72"/>
      <c r="H74" s="72"/>
      <c r="I74" s="72"/>
      <c r="J74" s="72"/>
      <c r="K74" s="72"/>
      <c r="L74" s="72"/>
      <c r="M74" s="72" t="e">
        <f>NA()</f>
        <v>#N/A</v>
      </c>
      <c r="N74" s="74" t="e">
        <f>NA()</f>
        <v>#N/A</v>
      </c>
      <c r="O74" s="74" t="e">
        <f>NA()</f>
        <v>#N/A</v>
      </c>
      <c r="P74" s="74" t="e">
        <f>NA()</f>
        <v>#N/A</v>
      </c>
      <c r="Q74" s="74" t="e">
        <f>NA()</f>
        <v>#N/A</v>
      </c>
      <c r="R74" s="74" t="e">
        <f>NA()</f>
        <v>#N/A</v>
      </c>
      <c r="S74" s="74" t="e">
        <f>NA()</f>
        <v>#N/A</v>
      </c>
      <c r="T74" s="74" t="e">
        <f>NA()</f>
        <v>#N/A</v>
      </c>
      <c r="U74" s="74" t="e">
        <f>NA()</f>
        <v>#N/A</v>
      </c>
      <c r="V74" s="74" t="e">
        <f>NA()</f>
        <v>#N/A</v>
      </c>
      <c r="W74" s="75"/>
    </row>
    <row r="75" spans="1:24" x14ac:dyDescent="0.45">
      <c r="A75" s="70" t="s">
        <v>373</v>
      </c>
      <c r="B75" s="71" t="s">
        <v>374</v>
      </c>
      <c r="C75" s="78">
        <v>6.7999999999999996E-3</v>
      </c>
      <c r="D75" s="78">
        <v>1.14E-2</v>
      </c>
      <c r="E75" s="72" t="s">
        <v>262</v>
      </c>
      <c r="F75" s="72" t="s">
        <v>262</v>
      </c>
      <c r="G75" s="72"/>
      <c r="H75" s="72"/>
      <c r="I75" s="72"/>
      <c r="J75" s="72"/>
      <c r="K75" s="72"/>
      <c r="L75" s="72"/>
      <c r="M75" s="72" t="e">
        <f>NA()</f>
        <v>#N/A</v>
      </c>
      <c r="N75" s="74" t="e">
        <f>NA()</f>
        <v>#N/A</v>
      </c>
      <c r="O75" s="74" t="e">
        <f>NA()</f>
        <v>#N/A</v>
      </c>
      <c r="P75" s="74" t="e">
        <f>NA()</f>
        <v>#N/A</v>
      </c>
      <c r="Q75" s="74" t="e">
        <f>NA()</f>
        <v>#N/A</v>
      </c>
      <c r="R75" s="74" t="e">
        <f>NA()</f>
        <v>#N/A</v>
      </c>
      <c r="S75" s="74" t="e">
        <f>NA()</f>
        <v>#N/A</v>
      </c>
      <c r="T75" s="74" t="e">
        <f>NA()</f>
        <v>#N/A</v>
      </c>
      <c r="U75" s="74" t="e">
        <f>NA()</f>
        <v>#N/A</v>
      </c>
      <c r="V75" s="74" t="e">
        <f>NA()</f>
        <v>#N/A</v>
      </c>
      <c r="W75" s="75"/>
    </row>
    <row r="76" spans="1:24" x14ac:dyDescent="0.45">
      <c r="A76" s="87" t="s">
        <v>375</v>
      </c>
      <c r="C76" s="72"/>
      <c r="D76" s="72"/>
      <c r="E76" s="72"/>
      <c r="F76" s="72"/>
      <c r="G76" s="83"/>
      <c r="H76" s="83"/>
      <c r="I76" s="83"/>
      <c r="J76" s="83"/>
      <c r="K76" s="83"/>
      <c r="L76" s="83"/>
      <c r="M76" s="83" t="e">
        <f>NA()</f>
        <v>#N/A</v>
      </c>
      <c r="N76" s="84" t="e">
        <f>NA()</f>
        <v>#N/A</v>
      </c>
      <c r="O76" s="84" t="e">
        <f>NA()</f>
        <v>#N/A</v>
      </c>
      <c r="P76" s="84" t="e">
        <f>NA()</f>
        <v>#N/A</v>
      </c>
      <c r="Q76" s="84" t="e">
        <f>NA()</f>
        <v>#N/A</v>
      </c>
      <c r="R76" s="84" t="e">
        <f>NA()</f>
        <v>#N/A</v>
      </c>
      <c r="S76" s="84" t="e">
        <f>NA()</f>
        <v>#N/A</v>
      </c>
      <c r="T76" s="84" t="e">
        <f>NA()</f>
        <v>#N/A</v>
      </c>
      <c r="U76" s="84" t="e">
        <f>NA()</f>
        <v>#N/A</v>
      </c>
      <c r="V76" s="84" t="e">
        <f>NA()</f>
        <v>#N/A</v>
      </c>
    </row>
    <row r="77" spans="1:24" x14ac:dyDescent="0.45">
      <c r="A77" s="70" t="s">
        <v>376</v>
      </c>
      <c r="B77" s="71" t="s">
        <v>229</v>
      </c>
      <c r="C77" s="72">
        <v>6.7000000000000004E-2</v>
      </c>
      <c r="D77" s="72">
        <v>0.13</v>
      </c>
      <c r="E77" s="73">
        <v>0.35299999999999998</v>
      </c>
      <c r="F77" s="72">
        <v>0.127</v>
      </c>
      <c r="G77" s="72"/>
      <c r="H77" s="72"/>
      <c r="I77" s="72"/>
      <c r="J77" s="72"/>
      <c r="K77" s="72"/>
      <c r="L77" s="72"/>
      <c r="M77" s="72" t="e">
        <f>NA()</f>
        <v>#N/A</v>
      </c>
      <c r="N77" s="74" t="e">
        <f>NA()</f>
        <v>#N/A</v>
      </c>
      <c r="O77" s="74" t="e">
        <f>NA()</f>
        <v>#N/A</v>
      </c>
      <c r="P77" s="74" t="e">
        <f>NA()</f>
        <v>#N/A</v>
      </c>
      <c r="Q77" s="74" t="e">
        <f>NA()</f>
        <v>#N/A</v>
      </c>
      <c r="R77" s="74" t="e">
        <f>NA()</f>
        <v>#N/A</v>
      </c>
      <c r="S77" s="74" t="e">
        <f>NA()</f>
        <v>#N/A</v>
      </c>
      <c r="T77" s="74" t="e">
        <f>NA()</f>
        <v>#N/A</v>
      </c>
      <c r="U77" s="74" t="e">
        <f>NA()</f>
        <v>#N/A</v>
      </c>
      <c r="V77" s="74" t="e">
        <f>NA()</f>
        <v>#N/A</v>
      </c>
      <c r="W77" s="75"/>
      <c r="X77" s="75"/>
    </row>
    <row r="78" spans="1:24" x14ac:dyDescent="0.45">
      <c r="A78" s="70" t="s">
        <v>377</v>
      </c>
      <c r="B78" s="71" t="s">
        <v>231</v>
      </c>
      <c r="C78" s="72">
        <v>0.13300000000000001</v>
      </c>
      <c r="D78" s="72">
        <v>0.25900000000000001</v>
      </c>
      <c r="E78" s="73">
        <v>0.70399999999999996</v>
      </c>
      <c r="F78" s="72">
        <v>0.193</v>
      </c>
      <c r="G78" s="72"/>
      <c r="H78" s="72"/>
      <c r="I78" s="72"/>
      <c r="J78" s="72"/>
      <c r="K78" s="72"/>
      <c r="L78" s="72"/>
      <c r="M78" s="72" t="e">
        <f>NA()</f>
        <v>#N/A</v>
      </c>
      <c r="N78" s="74" t="e">
        <f>NA()</f>
        <v>#N/A</v>
      </c>
      <c r="O78" s="74" t="e">
        <f>NA()</f>
        <v>#N/A</v>
      </c>
      <c r="P78" s="74" t="e">
        <f>NA()</f>
        <v>#N/A</v>
      </c>
      <c r="Q78" s="74" t="e">
        <f>NA()</f>
        <v>#N/A</v>
      </c>
      <c r="R78" s="74" t="e">
        <f>NA()</f>
        <v>#N/A</v>
      </c>
      <c r="S78" s="74" t="e">
        <f>NA()</f>
        <v>#N/A</v>
      </c>
      <c r="T78" s="74" t="e">
        <f>NA()</f>
        <v>#N/A</v>
      </c>
      <c r="U78" s="74" t="e">
        <f>NA()</f>
        <v>#N/A</v>
      </c>
      <c r="V78" s="74" t="e">
        <f>NA()</f>
        <v>#N/A</v>
      </c>
      <c r="W78" s="75"/>
      <c r="X78" s="75"/>
    </row>
    <row r="79" spans="1:24" x14ac:dyDescent="0.45">
      <c r="A79" s="76" t="s">
        <v>378</v>
      </c>
      <c r="B79" s="77" t="s">
        <v>233</v>
      </c>
      <c r="C79" s="72">
        <v>0.26600000000000001</v>
      </c>
      <c r="D79" s="72">
        <v>0.51800000000000002</v>
      </c>
      <c r="E79" s="73">
        <v>1.266</v>
      </c>
      <c r="F79" s="72">
        <v>0.32600000000000001</v>
      </c>
      <c r="G79" s="72"/>
      <c r="H79" s="72"/>
      <c r="I79" s="72"/>
      <c r="J79" s="72"/>
      <c r="K79" s="72"/>
      <c r="L79" s="72"/>
      <c r="M79" s="72" t="e">
        <f>NA()</f>
        <v>#N/A</v>
      </c>
      <c r="N79" s="74" t="e">
        <f>NA()</f>
        <v>#N/A</v>
      </c>
      <c r="O79" s="74" t="e">
        <f>NA()</f>
        <v>#N/A</v>
      </c>
      <c r="P79" s="74" t="e">
        <f>NA()</f>
        <v>#N/A</v>
      </c>
      <c r="Q79" s="74" t="e">
        <f>NA()</f>
        <v>#N/A</v>
      </c>
      <c r="R79" s="74" t="e">
        <f>NA()</f>
        <v>#N/A</v>
      </c>
      <c r="S79" s="74" t="e">
        <f>NA()</f>
        <v>#N/A</v>
      </c>
      <c r="T79" s="74" t="e">
        <f>NA()</f>
        <v>#N/A</v>
      </c>
      <c r="U79" s="74" t="e">
        <f>NA()</f>
        <v>#N/A</v>
      </c>
      <c r="V79" s="74" t="e">
        <f>NA()</f>
        <v>#N/A</v>
      </c>
      <c r="W79" s="75"/>
      <c r="X79" s="75"/>
    </row>
    <row r="80" spans="1:24" x14ac:dyDescent="0.45">
      <c r="A80" s="76" t="s">
        <v>379</v>
      </c>
      <c r="B80" s="77" t="s">
        <v>235</v>
      </c>
      <c r="C80" s="72">
        <v>0.53200000000000003</v>
      </c>
      <c r="D80" s="72">
        <v>1.036</v>
      </c>
      <c r="E80" s="73">
        <v>2.532</v>
      </c>
      <c r="F80" s="72">
        <v>0.66200000000000003</v>
      </c>
      <c r="G80" s="72"/>
      <c r="H80" s="72"/>
      <c r="I80" s="72"/>
      <c r="J80" s="72"/>
      <c r="K80" s="72"/>
      <c r="L80" s="72"/>
      <c r="M80" s="72" t="e">
        <f>NA()</f>
        <v>#N/A</v>
      </c>
      <c r="N80" s="74" t="e">
        <f>NA()</f>
        <v>#N/A</v>
      </c>
      <c r="O80" s="74" t="e">
        <f>NA()</f>
        <v>#N/A</v>
      </c>
      <c r="P80" s="74" t="e">
        <f>NA()</f>
        <v>#N/A</v>
      </c>
      <c r="Q80" s="74" t="e">
        <f>NA()</f>
        <v>#N/A</v>
      </c>
      <c r="R80" s="74" t="e">
        <f>NA()</f>
        <v>#N/A</v>
      </c>
      <c r="S80" s="74" t="e">
        <f>NA()</f>
        <v>#N/A</v>
      </c>
      <c r="T80" s="74" t="e">
        <f>NA()</f>
        <v>#N/A</v>
      </c>
      <c r="U80" s="74" t="e">
        <f>NA()</f>
        <v>#N/A</v>
      </c>
      <c r="V80" s="74" t="e">
        <f>NA()</f>
        <v>#N/A</v>
      </c>
      <c r="W80" s="75"/>
      <c r="X80" s="75"/>
    </row>
    <row r="81" spans="1:24" x14ac:dyDescent="0.45">
      <c r="A81" s="76" t="s">
        <v>380</v>
      </c>
      <c r="B81" s="77" t="s">
        <v>237</v>
      </c>
      <c r="C81" s="72">
        <v>0.1</v>
      </c>
      <c r="D81" s="72">
        <v>0.192</v>
      </c>
      <c r="E81" s="73">
        <v>0.67200000000000004</v>
      </c>
      <c r="F81" s="72">
        <v>0.16</v>
      </c>
      <c r="G81" s="72"/>
      <c r="H81" s="72"/>
      <c r="I81" s="72"/>
      <c r="J81" s="72"/>
      <c r="K81" s="72"/>
      <c r="L81" s="72"/>
      <c r="M81" s="72" t="e">
        <f>NA()</f>
        <v>#N/A</v>
      </c>
      <c r="N81" s="74" t="e">
        <f>NA()</f>
        <v>#N/A</v>
      </c>
      <c r="O81" s="74" t="e">
        <f>NA()</f>
        <v>#N/A</v>
      </c>
      <c r="P81" s="74" t="e">
        <f>NA()</f>
        <v>#N/A</v>
      </c>
      <c r="Q81" s="74" t="e">
        <f>NA()</f>
        <v>#N/A</v>
      </c>
      <c r="R81" s="74" t="e">
        <f>NA()</f>
        <v>#N/A</v>
      </c>
      <c r="S81" s="74" t="e">
        <f>NA()</f>
        <v>#N/A</v>
      </c>
      <c r="T81" s="74" t="e">
        <f>NA()</f>
        <v>#N/A</v>
      </c>
      <c r="U81" s="74" t="e">
        <f>NA()</f>
        <v>#N/A</v>
      </c>
      <c r="V81" s="74" t="e">
        <f>NA()</f>
        <v>#N/A</v>
      </c>
      <c r="W81" s="75"/>
      <c r="X81" s="75"/>
    </row>
    <row r="82" spans="1:24" x14ac:dyDescent="0.45">
      <c r="A82" s="76" t="s">
        <v>381</v>
      </c>
      <c r="B82" s="77" t="s">
        <v>239</v>
      </c>
      <c r="C82" s="72">
        <v>0.2</v>
      </c>
      <c r="D82" s="72">
        <v>0.38400000000000001</v>
      </c>
      <c r="E82" s="73">
        <v>0.86399999999999999</v>
      </c>
      <c r="F82" s="72">
        <v>0.26</v>
      </c>
      <c r="G82" s="72"/>
      <c r="H82" s="72"/>
      <c r="I82" s="72"/>
      <c r="J82" s="72"/>
      <c r="K82" s="72"/>
      <c r="L82" s="72"/>
      <c r="M82" s="72" t="e">
        <f>NA()</f>
        <v>#N/A</v>
      </c>
      <c r="N82" s="74" t="e">
        <f>NA()</f>
        <v>#N/A</v>
      </c>
      <c r="O82" s="74" t="e">
        <f>NA()</f>
        <v>#N/A</v>
      </c>
      <c r="P82" s="74" t="e">
        <f>NA()</f>
        <v>#N/A</v>
      </c>
      <c r="Q82" s="74" t="e">
        <f>NA()</f>
        <v>#N/A</v>
      </c>
      <c r="R82" s="74" t="e">
        <f>NA()</f>
        <v>#N/A</v>
      </c>
      <c r="S82" s="74" t="e">
        <f>NA()</f>
        <v>#N/A</v>
      </c>
      <c r="T82" s="74" t="e">
        <f>NA()</f>
        <v>#N/A</v>
      </c>
      <c r="U82" s="74" t="e">
        <f>NA()</f>
        <v>#N/A</v>
      </c>
      <c r="V82" s="74" t="e">
        <f>NA()</f>
        <v>#N/A</v>
      </c>
      <c r="W82" s="75"/>
      <c r="X82" s="75"/>
    </row>
    <row r="83" spans="1:24" x14ac:dyDescent="0.45">
      <c r="A83" s="76" t="s">
        <v>382</v>
      </c>
      <c r="B83" s="77" t="s">
        <v>241</v>
      </c>
      <c r="C83" s="72">
        <v>0.4</v>
      </c>
      <c r="D83" s="72">
        <v>0.76800000000000002</v>
      </c>
      <c r="E83" s="73">
        <v>1.728</v>
      </c>
      <c r="F83" s="72">
        <v>0.53</v>
      </c>
      <c r="G83" s="72"/>
      <c r="H83" s="72"/>
      <c r="I83" s="72"/>
      <c r="J83" s="72"/>
      <c r="K83" s="72"/>
      <c r="L83" s="72"/>
      <c r="M83" s="72" t="e">
        <f>NA()</f>
        <v>#N/A</v>
      </c>
      <c r="N83" s="74" t="e">
        <f>NA()</f>
        <v>#N/A</v>
      </c>
      <c r="O83" s="74" t="e">
        <f>NA()</f>
        <v>#N/A</v>
      </c>
      <c r="P83" s="74" t="e">
        <f>NA()</f>
        <v>#N/A</v>
      </c>
      <c r="Q83" s="74" t="e">
        <f>NA()</f>
        <v>#N/A</v>
      </c>
      <c r="R83" s="74" t="e">
        <f>NA()</f>
        <v>#N/A</v>
      </c>
      <c r="S83" s="74" t="e">
        <f>NA()</f>
        <v>#N/A</v>
      </c>
      <c r="T83" s="74" t="e">
        <f>NA()</f>
        <v>#N/A</v>
      </c>
      <c r="U83" s="74" t="e">
        <f>NA()</f>
        <v>#N/A</v>
      </c>
      <c r="V83" s="74" t="e">
        <f>NA()</f>
        <v>#N/A</v>
      </c>
      <c r="W83" s="75"/>
      <c r="X83" s="75"/>
    </row>
    <row r="84" spans="1:24" x14ac:dyDescent="0.45">
      <c r="A84" s="76" t="s">
        <v>383</v>
      </c>
      <c r="B84" s="77" t="s">
        <v>243</v>
      </c>
      <c r="C84" s="72">
        <v>0.8</v>
      </c>
      <c r="D84" s="72">
        <v>1.536</v>
      </c>
      <c r="E84" s="73">
        <v>3.456</v>
      </c>
      <c r="F84" s="72">
        <v>0.93</v>
      </c>
      <c r="G84" s="72"/>
      <c r="H84" s="72"/>
      <c r="I84" s="72"/>
      <c r="J84" s="72"/>
      <c r="K84" s="72"/>
      <c r="L84" s="72"/>
      <c r="M84" s="72" t="e">
        <f>NA()</f>
        <v>#N/A</v>
      </c>
      <c r="N84" s="74" t="e">
        <f>NA()</f>
        <v>#N/A</v>
      </c>
      <c r="O84" s="74" t="e">
        <f>NA()</f>
        <v>#N/A</v>
      </c>
      <c r="P84" s="74" t="e">
        <f>NA()</f>
        <v>#N/A</v>
      </c>
      <c r="Q84" s="74" t="e">
        <f>NA()</f>
        <v>#N/A</v>
      </c>
      <c r="R84" s="74" t="e">
        <f>NA()</f>
        <v>#N/A</v>
      </c>
      <c r="S84" s="74" t="e">
        <f>NA()</f>
        <v>#N/A</v>
      </c>
      <c r="T84" s="74" t="e">
        <f>NA()</f>
        <v>#N/A</v>
      </c>
      <c r="U84" s="74" t="e">
        <f>NA()</f>
        <v>#N/A</v>
      </c>
      <c r="V84" s="74" t="e">
        <f>NA()</f>
        <v>#N/A</v>
      </c>
      <c r="W84" s="75"/>
      <c r="X84" s="75"/>
    </row>
    <row r="85" spans="1:24" x14ac:dyDescent="0.45">
      <c r="A85" s="76" t="s">
        <v>384</v>
      </c>
      <c r="B85" s="77" t="s">
        <v>245</v>
      </c>
      <c r="C85" s="72">
        <v>2</v>
      </c>
      <c r="D85" s="72">
        <v>3.84</v>
      </c>
      <c r="E85" s="73">
        <v>8.64</v>
      </c>
      <c r="F85" s="72">
        <v>2.13</v>
      </c>
      <c r="G85" s="72"/>
      <c r="H85" s="72"/>
      <c r="I85" s="72"/>
      <c r="J85" s="72"/>
      <c r="K85" s="72"/>
      <c r="L85" s="72"/>
      <c r="M85" s="72" t="e">
        <f>NA()</f>
        <v>#N/A</v>
      </c>
      <c r="N85" s="74" t="e">
        <f>NA()</f>
        <v>#N/A</v>
      </c>
      <c r="O85" s="74" t="e">
        <f>NA()</f>
        <v>#N/A</v>
      </c>
      <c r="P85" s="74" t="e">
        <f>NA()</f>
        <v>#N/A</v>
      </c>
      <c r="Q85" s="74" t="e">
        <f>NA()</f>
        <v>#N/A</v>
      </c>
      <c r="R85" s="74" t="e">
        <f>NA()</f>
        <v>#N/A</v>
      </c>
      <c r="S85" s="74" t="e">
        <f>NA()</f>
        <v>#N/A</v>
      </c>
      <c r="T85" s="74" t="e">
        <f>NA()</f>
        <v>#N/A</v>
      </c>
      <c r="U85" s="74" t="e">
        <f>NA()</f>
        <v>#N/A</v>
      </c>
      <c r="V85" s="74" t="e">
        <f>NA()</f>
        <v>#N/A</v>
      </c>
      <c r="W85" s="75"/>
      <c r="X85" s="75"/>
    </row>
    <row r="86" spans="1:24" x14ac:dyDescent="0.45">
      <c r="A86" s="76" t="s">
        <v>385</v>
      </c>
      <c r="B86" s="77" t="s">
        <v>247</v>
      </c>
      <c r="C86" s="72">
        <v>3.2</v>
      </c>
      <c r="D86" s="72">
        <v>6.1440000000000001</v>
      </c>
      <c r="E86" s="73">
        <v>13.824</v>
      </c>
      <c r="F86" s="72">
        <v>3.33</v>
      </c>
      <c r="G86" s="75"/>
      <c r="H86" s="75"/>
      <c r="I86" s="75"/>
      <c r="J86" s="75"/>
      <c r="K86" s="75"/>
      <c r="L86" s="75"/>
      <c r="M86" s="72" t="e">
        <f>NA()</f>
        <v>#N/A</v>
      </c>
      <c r="N86" s="74" t="e">
        <f>NA()</f>
        <v>#N/A</v>
      </c>
      <c r="O86" s="74" t="e">
        <f>NA()</f>
        <v>#N/A</v>
      </c>
      <c r="P86" s="74" t="e">
        <f>NA()</f>
        <v>#N/A</v>
      </c>
      <c r="Q86" s="74" t="e">
        <f>NA()</f>
        <v>#N/A</v>
      </c>
      <c r="R86" s="74" t="e">
        <f>NA()</f>
        <v>#N/A</v>
      </c>
      <c r="S86" s="74" t="e">
        <f>NA()</f>
        <v>#N/A</v>
      </c>
      <c r="T86" s="74" t="e">
        <f>NA()</f>
        <v>#N/A</v>
      </c>
      <c r="U86" s="74" t="e">
        <f>NA()</f>
        <v>#N/A</v>
      </c>
      <c r="V86" s="74" t="e">
        <f>NA()</f>
        <v>#N/A</v>
      </c>
    </row>
    <row r="87" spans="1:24" x14ac:dyDescent="0.45">
      <c r="A87" s="76" t="s">
        <v>386</v>
      </c>
      <c r="B87" s="77" t="s">
        <v>249</v>
      </c>
      <c r="C87" s="72">
        <v>9.6000000000000002E-2</v>
      </c>
      <c r="D87" s="72">
        <v>0.188</v>
      </c>
      <c r="E87" s="73">
        <v>0.66800000000000004</v>
      </c>
      <c r="F87" s="72">
        <v>0.156</v>
      </c>
      <c r="G87" s="72"/>
      <c r="H87" s="72"/>
      <c r="I87" s="72"/>
      <c r="J87" s="72"/>
      <c r="K87" s="72"/>
      <c r="L87" s="72"/>
      <c r="M87" s="72" t="e">
        <f>NA()</f>
        <v>#N/A</v>
      </c>
      <c r="N87" s="74" t="e">
        <f>NA()</f>
        <v>#N/A</v>
      </c>
      <c r="O87" s="74" t="e">
        <f>NA()</f>
        <v>#N/A</v>
      </c>
      <c r="P87" s="74" t="e">
        <f>NA()</f>
        <v>#N/A</v>
      </c>
      <c r="Q87" s="74" t="e">
        <f>NA()</f>
        <v>#N/A</v>
      </c>
      <c r="R87" s="74" t="e">
        <f>NA()</f>
        <v>#N/A</v>
      </c>
      <c r="S87" s="74" t="e">
        <f>NA()</f>
        <v>#N/A</v>
      </c>
      <c r="T87" s="74" t="e">
        <f>NA()</f>
        <v>#N/A</v>
      </c>
      <c r="U87" s="74" t="e">
        <f>NA()</f>
        <v>#N/A</v>
      </c>
      <c r="V87" s="74" t="e">
        <f>NA()</f>
        <v>#N/A</v>
      </c>
      <c r="W87" s="75"/>
      <c r="X87" s="75"/>
    </row>
    <row r="88" spans="1:24" x14ac:dyDescent="0.45">
      <c r="A88" s="76" t="s">
        <v>387</v>
      </c>
      <c r="B88" s="77" t="s">
        <v>251</v>
      </c>
      <c r="C88" s="72">
        <v>0.192</v>
      </c>
      <c r="D88" s="72">
        <v>0.376</v>
      </c>
      <c r="E88" s="73">
        <v>0.85599999999999998</v>
      </c>
      <c r="F88" s="72">
        <v>0.252</v>
      </c>
      <c r="G88" s="72"/>
      <c r="H88" s="72"/>
      <c r="I88" s="72"/>
      <c r="J88" s="72"/>
      <c r="K88" s="72"/>
      <c r="L88" s="72"/>
      <c r="M88" s="72" t="e">
        <f>NA()</f>
        <v>#N/A</v>
      </c>
      <c r="N88" s="74" t="e">
        <f>NA()</f>
        <v>#N/A</v>
      </c>
      <c r="O88" s="74" t="e">
        <f>NA()</f>
        <v>#N/A</v>
      </c>
      <c r="P88" s="74" t="e">
        <f>NA()</f>
        <v>#N/A</v>
      </c>
      <c r="Q88" s="74" t="e">
        <f>NA()</f>
        <v>#N/A</v>
      </c>
      <c r="R88" s="74" t="e">
        <f>NA()</f>
        <v>#N/A</v>
      </c>
      <c r="S88" s="74" t="e">
        <f>NA()</f>
        <v>#N/A</v>
      </c>
      <c r="T88" s="74" t="e">
        <f>NA()</f>
        <v>#N/A</v>
      </c>
      <c r="U88" s="74" t="e">
        <f>NA()</f>
        <v>#N/A</v>
      </c>
      <c r="V88" s="74" t="e">
        <f>NA()</f>
        <v>#N/A</v>
      </c>
      <c r="W88" s="75"/>
      <c r="X88" s="75"/>
    </row>
    <row r="89" spans="1:24" x14ac:dyDescent="0.45">
      <c r="A89" s="76" t="s">
        <v>388</v>
      </c>
      <c r="B89" s="77" t="s">
        <v>253</v>
      </c>
      <c r="C89" s="72">
        <v>0.38400000000000001</v>
      </c>
      <c r="D89" s="72">
        <v>0.752</v>
      </c>
      <c r="E89" s="73">
        <v>1.712</v>
      </c>
      <c r="F89" s="72">
        <v>0.51400000000000001</v>
      </c>
      <c r="G89" s="72"/>
      <c r="H89" s="72"/>
      <c r="I89" s="72"/>
      <c r="J89" s="72"/>
      <c r="K89" s="72"/>
      <c r="L89" s="72"/>
      <c r="M89" s="72" t="e">
        <f>NA()</f>
        <v>#N/A</v>
      </c>
      <c r="N89" s="74" t="e">
        <f>NA()</f>
        <v>#N/A</v>
      </c>
      <c r="O89" s="74" t="e">
        <f>NA()</f>
        <v>#N/A</v>
      </c>
      <c r="P89" s="74" t="e">
        <f>NA()</f>
        <v>#N/A</v>
      </c>
      <c r="Q89" s="74" t="e">
        <f>NA()</f>
        <v>#N/A</v>
      </c>
      <c r="R89" s="74" t="e">
        <f>NA()</f>
        <v>#N/A</v>
      </c>
      <c r="S89" s="74" t="e">
        <f>NA()</f>
        <v>#N/A</v>
      </c>
      <c r="T89" s="74" t="e">
        <f>NA()</f>
        <v>#N/A</v>
      </c>
      <c r="U89" s="74" t="e">
        <f>NA()</f>
        <v>#N/A</v>
      </c>
      <c r="V89" s="74" t="e">
        <f>NA()</f>
        <v>#N/A</v>
      </c>
      <c r="W89" s="75"/>
      <c r="X89" s="75"/>
    </row>
    <row r="90" spans="1:24" x14ac:dyDescent="0.45">
      <c r="A90" s="76" t="s">
        <v>389</v>
      </c>
      <c r="B90" s="77" t="s">
        <v>255</v>
      </c>
      <c r="C90" s="72">
        <v>0.76800000000000002</v>
      </c>
      <c r="D90" s="72">
        <v>1.504</v>
      </c>
      <c r="E90" s="73">
        <v>3.4239999999999999</v>
      </c>
      <c r="F90" s="72">
        <v>0.89800000000000002</v>
      </c>
      <c r="G90" s="72"/>
      <c r="H90" s="72"/>
      <c r="I90" s="72"/>
      <c r="J90" s="72"/>
      <c r="K90" s="72"/>
      <c r="L90" s="72"/>
      <c r="M90" s="72" t="e">
        <f>NA()</f>
        <v>#N/A</v>
      </c>
      <c r="N90" s="74" t="e">
        <f>NA()</f>
        <v>#N/A</v>
      </c>
      <c r="O90" s="74" t="e">
        <f>NA()</f>
        <v>#N/A</v>
      </c>
      <c r="P90" s="74" t="e">
        <f>NA()</f>
        <v>#N/A</v>
      </c>
      <c r="Q90" s="74" t="e">
        <f>NA()</f>
        <v>#N/A</v>
      </c>
      <c r="R90" s="74" t="e">
        <f>NA()</f>
        <v>#N/A</v>
      </c>
      <c r="S90" s="74" t="e">
        <f>NA()</f>
        <v>#N/A</v>
      </c>
      <c r="T90" s="74" t="e">
        <f>NA()</f>
        <v>#N/A</v>
      </c>
      <c r="U90" s="74" t="e">
        <f>NA()</f>
        <v>#N/A</v>
      </c>
      <c r="V90" s="74" t="e">
        <f>NA()</f>
        <v>#N/A</v>
      </c>
      <c r="W90" s="75"/>
      <c r="X90" s="75"/>
    </row>
    <row r="91" spans="1:24" x14ac:dyDescent="0.45">
      <c r="A91" s="76" t="s">
        <v>390</v>
      </c>
      <c r="B91" s="77" t="s">
        <v>257</v>
      </c>
      <c r="C91" s="72">
        <v>2.3039999999999998</v>
      </c>
      <c r="D91" s="72">
        <v>4.5119999999999996</v>
      </c>
      <c r="E91" s="73">
        <v>10.272</v>
      </c>
      <c r="F91" s="72">
        <v>2.4340000000000002</v>
      </c>
      <c r="G91" s="72"/>
      <c r="H91" s="72"/>
      <c r="I91" s="72"/>
      <c r="J91" s="72"/>
      <c r="K91" s="72"/>
      <c r="L91" s="72"/>
      <c r="M91" s="72" t="e">
        <f>NA()</f>
        <v>#N/A</v>
      </c>
      <c r="N91" s="74" t="e">
        <f>NA()</f>
        <v>#N/A</v>
      </c>
      <c r="O91" s="74" t="e">
        <f>NA()</f>
        <v>#N/A</v>
      </c>
      <c r="P91" s="74" t="e">
        <f>NA()</f>
        <v>#N/A</v>
      </c>
      <c r="Q91" s="74" t="e">
        <f>NA()</f>
        <v>#N/A</v>
      </c>
      <c r="R91" s="74" t="e">
        <f>NA()</f>
        <v>#N/A</v>
      </c>
      <c r="S91" s="74" t="e">
        <f>NA()</f>
        <v>#N/A</v>
      </c>
      <c r="T91" s="74" t="e">
        <f>NA()</f>
        <v>#N/A</v>
      </c>
      <c r="U91" s="74" t="e">
        <f>NA()</f>
        <v>#N/A</v>
      </c>
      <c r="V91" s="74" t="e">
        <f>NA()</f>
        <v>#N/A</v>
      </c>
      <c r="W91" s="75"/>
      <c r="X91" s="75"/>
    </row>
    <row r="92" spans="1:24" x14ac:dyDescent="0.45">
      <c r="A92" s="76" t="s">
        <v>391</v>
      </c>
      <c r="B92" s="77" t="s">
        <v>259</v>
      </c>
      <c r="C92" s="72">
        <v>4.6079999999999997</v>
      </c>
      <c r="D92" s="72">
        <v>9.0239999999999991</v>
      </c>
      <c r="E92" s="73">
        <v>20.544</v>
      </c>
      <c r="F92" s="72">
        <v>4.7380000000000004</v>
      </c>
      <c r="G92" s="75"/>
      <c r="H92" s="75"/>
      <c r="I92" s="75"/>
      <c r="J92" s="75"/>
      <c r="K92" s="75"/>
      <c r="L92" s="75"/>
      <c r="M92" s="72" t="e">
        <f>NA()</f>
        <v>#N/A</v>
      </c>
      <c r="N92" s="74" t="e">
        <f>NA()</f>
        <v>#N/A</v>
      </c>
      <c r="O92" s="74" t="e">
        <f>NA()</f>
        <v>#N/A</v>
      </c>
      <c r="P92" s="74" t="e">
        <f>NA()</f>
        <v>#N/A</v>
      </c>
      <c r="Q92" s="74" t="e">
        <f>NA()</f>
        <v>#N/A</v>
      </c>
      <c r="R92" s="74" t="e">
        <f>NA()</f>
        <v>#N/A</v>
      </c>
      <c r="S92" s="74" t="e">
        <f>NA()</f>
        <v>#N/A</v>
      </c>
      <c r="T92" s="74" t="e">
        <f>NA()</f>
        <v>#N/A</v>
      </c>
      <c r="U92" s="74" t="e">
        <f>NA()</f>
        <v>#N/A</v>
      </c>
      <c r="V92" s="74" t="e">
        <f>NA()</f>
        <v>#N/A</v>
      </c>
    </row>
    <row r="93" spans="1:24" x14ac:dyDescent="0.45">
      <c r="A93" s="70" t="s">
        <v>392</v>
      </c>
      <c r="B93" s="71" t="s">
        <v>261</v>
      </c>
      <c r="C93" s="78">
        <v>1.1599999999999999E-2</v>
      </c>
      <c r="D93" s="78">
        <v>1.6199999999999999E-2</v>
      </c>
      <c r="E93" s="72" t="s">
        <v>262</v>
      </c>
      <c r="F93" s="78">
        <v>7.1599999999999997E-2</v>
      </c>
      <c r="G93" s="72"/>
      <c r="H93" s="72"/>
      <c r="I93" s="72"/>
      <c r="J93" s="72"/>
      <c r="K93" s="72"/>
      <c r="L93" s="72"/>
      <c r="M93" s="72" t="e">
        <f>NA()</f>
        <v>#N/A</v>
      </c>
      <c r="N93" s="74" t="e">
        <f>NA()</f>
        <v>#N/A</v>
      </c>
      <c r="O93" s="74" t="e">
        <f>NA()</f>
        <v>#N/A</v>
      </c>
      <c r="P93" s="74" t="e">
        <f>NA()</f>
        <v>#N/A</v>
      </c>
      <c r="Q93" s="74" t="e">
        <f>NA()</f>
        <v>#N/A</v>
      </c>
      <c r="R93" s="74" t="e">
        <f>NA()</f>
        <v>#N/A</v>
      </c>
      <c r="S93" s="74" t="e">
        <f>NA()</f>
        <v>#N/A</v>
      </c>
      <c r="T93" s="74" t="e">
        <f>NA()</f>
        <v>#N/A</v>
      </c>
      <c r="U93" s="74" t="e">
        <f>NA()</f>
        <v>#N/A</v>
      </c>
      <c r="V93" s="74" t="e">
        <f>NA()</f>
        <v>#N/A</v>
      </c>
      <c r="W93" s="75"/>
      <c r="X93" s="75"/>
    </row>
    <row r="94" spans="1:24" x14ac:dyDescent="0.45">
      <c r="A94" s="70" t="s">
        <v>393</v>
      </c>
      <c r="B94" s="71" t="s">
        <v>264</v>
      </c>
      <c r="C94" s="72">
        <v>2.3E-2</v>
      </c>
      <c r="D94" s="72">
        <v>3.2000000000000001E-2</v>
      </c>
      <c r="E94" s="72" t="s">
        <v>262</v>
      </c>
      <c r="F94" s="72">
        <v>8.3000000000000004E-2</v>
      </c>
      <c r="G94" s="72"/>
      <c r="H94" s="72"/>
      <c r="I94" s="72"/>
      <c r="J94" s="72"/>
      <c r="K94" s="72"/>
      <c r="L94" s="72"/>
      <c r="M94" s="72" t="e">
        <f>NA()</f>
        <v>#N/A</v>
      </c>
      <c r="N94" s="74" t="e">
        <f>NA()</f>
        <v>#N/A</v>
      </c>
      <c r="O94" s="74" t="e">
        <f>NA()</f>
        <v>#N/A</v>
      </c>
      <c r="P94" s="74" t="e">
        <f>NA()</f>
        <v>#N/A</v>
      </c>
      <c r="Q94" s="74" t="e">
        <f>NA()</f>
        <v>#N/A</v>
      </c>
      <c r="R94" s="74" t="e">
        <f>NA()</f>
        <v>#N/A</v>
      </c>
      <c r="S94" s="74" t="e">
        <f>NA()</f>
        <v>#N/A</v>
      </c>
      <c r="T94" s="74" t="e">
        <f>NA()</f>
        <v>#N/A</v>
      </c>
      <c r="U94" s="74" t="e">
        <f>NA()</f>
        <v>#N/A</v>
      </c>
      <c r="V94" s="74" t="e">
        <f>NA()</f>
        <v>#N/A</v>
      </c>
      <c r="W94" s="75"/>
      <c r="X94" s="75"/>
    </row>
    <row r="95" spans="1:24" x14ac:dyDescent="0.45">
      <c r="A95" s="70" t="s">
        <v>394</v>
      </c>
      <c r="B95" s="71" t="s">
        <v>266</v>
      </c>
      <c r="C95" s="78">
        <v>4.6399999999999997E-2</v>
      </c>
      <c r="D95" s="78">
        <v>6.4399999999999999E-2</v>
      </c>
      <c r="E95" s="72" t="s">
        <v>262</v>
      </c>
      <c r="F95" s="78">
        <v>0.10639999999999999</v>
      </c>
      <c r="G95" s="72"/>
      <c r="H95" s="72"/>
      <c r="I95" s="72"/>
      <c r="J95" s="72"/>
      <c r="K95" s="72"/>
      <c r="L95" s="72"/>
      <c r="M95" s="72" t="e">
        <f>NA()</f>
        <v>#N/A</v>
      </c>
      <c r="N95" s="74" t="e">
        <f>NA()</f>
        <v>#N/A</v>
      </c>
      <c r="O95" s="74" t="e">
        <f>NA()</f>
        <v>#N/A</v>
      </c>
      <c r="P95" s="74" t="e">
        <f>NA()</f>
        <v>#N/A</v>
      </c>
      <c r="Q95" s="74" t="e">
        <f>NA()</f>
        <v>#N/A</v>
      </c>
      <c r="R95" s="74" t="e">
        <f>NA()</f>
        <v>#N/A</v>
      </c>
      <c r="S95" s="74" t="e">
        <f>NA()</f>
        <v>#N/A</v>
      </c>
      <c r="T95" s="74" t="e">
        <f>NA()</f>
        <v>#N/A</v>
      </c>
      <c r="U95" s="74" t="e">
        <f>NA()</f>
        <v>#N/A</v>
      </c>
      <c r="V95" s="74" t="e">
        <f>NA()</f>
        <v>#N/A</v>
      </c>
      <c r="W95" s="75"/>
      <c r="X95" s="75"/>
    </row>
    <row r="96" spans="1:24" x14ac:dyDescent="0.45">
      <c r="A96" s="70" t="s">
        <v>395</v>
      </c>
      <c r="B96" s="71" t="s">
        <v>268</v>
      </c>
      <c r="C96" s="78">
        <v>9.2799999999999994E-2</v>
      </c>
      <c r="D96" s="78">
        <v>0.1208</v>
      </c>
      <c r="E96" s="72" t="s">
        <v>262</v>
      </c>
      <c r="F96" s="78">
        <v>0.15279999999999999</v>
      </c>
      <c r="G96" s="72"/>
      <c r="H96" s="72"/>
      <c r="I96" s="72"/>
      <c r="J96" s="72"/>
      <c r="K96" s="72"/>
      <c r="L96" s="72"/>
      <c r="M96" s="72" t="e">
        <f>NA()</f>
        <v>#N/A</v>
      </c>
      <c r="N96" s="74" t="e">
        <f>NA()</f>
        <v>#N/A</v>
      </c>
      <c r="O96" s="74" t="e">
        <f>NA()</f>
        <v>#N/A</v>
      </c>
      <c r="P96" s="74" t="e">
        <f>NA()</f>
        <v>#N/A</v>
      </c>
      <c r="Q96" s="74" t="e">
        <f>NA()</f>
        <v>#N/A</v>
      </c>
      <c r="R96" s="74" t="e">
        <f>NA()</f>
        <v>#N/A</v>
      </c>
      <c r="S96" s="74" t="e">
        <f>NA()</f>
        <v>#N/A</v>
      </c>
      <c r="T96" s="74" t="e">
        <f>NA()</f>
        <v>#N/A</v>
      </c>
      <c r="U96" s="74" t="e">
        <f>NA()</f>
        <v>#N/A</v>
      </c>
      <c r="V96" s="74" t="e">
        <f>NA()</f>
        <v>#N/A</v>
      </c>
      <c r="W96" s="75"/>
      <c r="X96" s="75"/>
    </row>
    <row r="97" spans="1:24" x14ac:dyDescent="0.45">
      <c r="A97" s="70" t="s">
        <v>396</v>
      </c>
      <c r="B97" s="71" t="s">
        <v>270</v>
      </c>
      <c r="C97" s="78">
        <v>0.18559999999999999</v>
      </c>
      <c r="D97" s="78">
        <v>0.2266</v>
      </c>
      <c r="E97" s="72" t="s">
        <v>262</v>
      </c>
      <c r="F97" s="78">
        <v>0.24560000000000001</v>
      </c>
      <c r="G97" s="72"/>
      <c r="H97" s="72"/>
      <c r="I97" s="72"/>
      <c r="J97" s="72"/>
      <c r="K97" s="72"/>
      <c r="L97" s="72"/>
      <c r="M97" s="72" t="e">
        <f>NA()</f>
        <v>#N/A</v>
      </c>
      <c r="N97" s="74" t="e">
        <f>NA()</f>
        <v>#N/A</v>
      </c>
      <c r="O97" s="74" t="e">
        <f>NA()</f>
        <v>#N/A</v>
      </c>
      <c r="P97" s="74" t="e">
        <f>NA()</f>
        <v>#N/A</v>
      </c>
      <c r="Q97" s="74" t="e">
        <f>NA()</f>
        <v>#N/A</v>
      </c>
      <c r="R97" s="74" t="e">
        <f>NA()</f>
        <v>#N/A</v>
      </c>
      <c r="S97" s="74" t="e">
        <f>NA()</f>
        <v>#N/A</v>
      </c>
      <c r="T97" s="74" t="e">
        <f>NA()</f>
        <v>#N/A</v>
      </c>
      <c r="U97" s="74" t="e">
        <f>NA()</f>
        <v>#N/A</v>
      </c>
      <c r="V97" s="74" t="e">
        <f>NA()</f>
        <v>#N/A</v>
      </c>
      <c r="W97" s="75"/>
    </row>
    <row r="98" spans="1:24" x14ac:dyDescent="0.45">
      <c r="A98" s="70" t="s">
        <v>397</v>
      </c>
      <c r="B98" s="71" t="s">
        <v>272</v>
      </c>
      <c r="C98" s="78">
        <v>0.37119999999999997</v>
      </c>
      <c r="D98" s="78">
        <v>0.43319999999999997</v>
      </c>
      <c r="E98" s="72" t="s">
        <v>262</v>
      </c>
      <c r="F98" s="78">
        <v>0.50119999999999998</v>
      </c>
      <c r="G98" s="72"/>
      <c r="H98" s="72"/>
      <c r="I98" s="72"/>
      <c r="J98" s="72"/>
      <c r="K98" s="72"/>
      <c r="L98" s="72"/>
      <c r="M98" s="72" t="e">
        <f>NA()</f>
        <v>#N/A</v>
      </c>
      <c r="N98" s="74" t="e">
        <f>NA()</f>
        <v>#N/A</v>
      </c>
      <c r="O98" s="74" t="e">
        <f>NA()</f>
        <v>#N/A</v>
      </c>
      <c r="P98" s="74" t="e">
        <f>NA()</f>
        <v>#N/A</v>
      </c>
      <c r="Q98" s="74" t="e">
        <f>NA()</f>
        <v>#N/A</v>
      </c>
      <c r="R98" s="74" t="e">
        <f>NA()</f>
        <v>#N/A</v>
      </c>
      <c r="S98" s="74" t="e">
        <f>NA()</f>
        <v>#N/A</v>
      </c>
      <c r="T98" s="74" t="e">
        <f>NA()</f>
        <v>#N/A</v>
      </c>
      <c r="U98" s="74" t="e">
        <f>NA()</f>
        <v>#N/A</v>
      </c>
      <c r="V98" s="74" t="e">
        <f>NA()</f>
        <v>#N/A</v>
      </c>
      <c r="W98" s="75"/>
    </row>
    <row r="99" spans="1:24" x14ac:dyDescent="0.45">
      <c r="A99" s="70" t="s">
        <v>398</v>
      </c>
      <c r="B99" s="71" t="s">
        <v>274</v>
      </c>
      <c r="C99" s="78">
        <v>1.04E-2</v>
      </c>
      <c r="D99" s="78">
        <v>1.9599999999999999E-2</v>
      </c>
      <c r="E99" s="72" t="s">
        <v>262</v>
      </c>
      <c r="F99" s="78">
        <v>7.0400000000000004E-2</v>
      </c>
      <c r="G99" s="72"/>
      <c r="H99" s="72"/>
      <c r="I99" s="72"/>
      <c r="J99" s="72"/>
      <c r="K99" s="72"/>
      <c r="L99" s="72"/>
      <c r="M99" s="72" t="e">
        <f>NA()</f>
        <v>#N/A</v>
      </c>
      <c r="N99" s="74" t="e">
        <f>NA()</f>
        <v>#N/A</v>
      </c>
      <c r="O99" s="74" t="e">
        <f>NA()</f>
        <v>#N/A</v>
      </c>
      <c r="P99" s="74" t="e">
        <f>NA()</f>
        <v>#N/A</v>
      </c>
      <c r="Q99" s="74" t="e">
        <f>NA()</f>
        <v>#N/A</v>
      </c>
      <c r="R99" s="74" t="e">
        <f>NA()</f>
        <v>#N/A</v>
      </c>
      <c r="S99" s="74" t="e">
        <f>NA()</f>
        <v>#N/A</v>
      </c>
      <c r="T99" s="74" t="e">
        <f>NA()</f>
        <v>#N/A</v>
      </c>
      <c r="U99" s="74" t="e">
        <f>NA()</f>
        <v>#N/A</v>
      </c>
      <c r="V99" s="74" t="e">
        <f>NA()</f>
        <v>#N/A</v>
      </c>
      <c r="W99" s="75"/>
      <c r="X99" s="75"/>
    </row>
    <row r="100" spans="1:24" x14ac:dyDescent="0.45">
      <c r="A100" s="70" t="s">
        <v>399</v>
      </c>
      <c r="B100" s="71" t="s">
        <v>276</v>
      </c>
      <c r="C100" s="72">
        <v>2.0799999999999999E-2</v>
      </c>
      <c r="D100" s="72">
        <v>3.9199999999999999E-2</v>
      </c>
      <c r="E100" s="72" t="s">
        <v>262</v>
      </c>
      <c r="F100" s="72">
        <v>8.0799999999999997E-2</v>
      </c>
      <c r="G100" s="72"/>
      <c r="H100" s="72"/>
      <c r="I100" s="72"/>
      <c r="J100" s="72"/>
      <c r="K100" s="72"/>
      <c r="L100" s="72"/>
      <c r="M100" s="72" t="e">
        <f>NA()</f>
        <v>#N/A</v>
      </c>
      <c r="N100" s="74" t="e">
        <f>NA()</f>
        <v>#N/A</v>
      </c>
      <c r="O100" s="74" t="e">
        <f>NA()</f>
        <v>#N/A</v>
      </c>
      <c r="P100" s="74" t="e">
        <f>NA()</f>
        <v>#N/A</v>
      </c>
      <c r="Q100" s="74" t="e">
        <f>NA()</f>
        <v>#N/A</v>
      </c>
      <c r="R100" s="74" t="e">
        <f>NA()</f>
        <v>#N/A</v>
      </c>
      <c r="S100" s="74" t="e">
        <f>NA()</f>
        <v>#N/A</v>
      </c>
      <c r="T100" s="74" t="e">
        <f>NA()</f>
        <v>#N/A</v>
      </c>
      <c r="U100" s="74" t="e">
        <f>NA()</f>
        <v>#N/A</v>
      </c>
      <c r="V100" s="74" t="e">
        <f>NA()</f>
        <v>#N/A</v>
      </c>
      <c r="W100" s="75"/>
      <c r="X100" s="75"/>
    </row>
    <row r="101" spans="1:24" x14ac:dyDescent="0.45">
      <c r="A101" s="70" t="s">
        <v>400</v>
      </c>
      <c r="B101" s="71" t="s">
        <v>278</v>
      </c>
      <c r="C101" s="78">
        <v>4.1599999999999998E-2</v>
      </c>
      <c r="D101" s="78">
        <v>0.06</v>
      </c>
      <c r="E101" s="72" t="s">
        <v>262</v>
      </c>
      <c r="F101" s="78">
        <v>0.1016</v>
      </c>
      <c r="G101" s="72"/>
      <c r="H101" s="72"/>
      <c r="I101" s="72"/>
      <c r="J101" s="72"/>
      <c r="K101" s="72"/>
      <c r="L101" s="72"/>
      <c r="M101" s="72" t="e">
        <f>NA()</f>
        <v>#N/A</v>
      </c>
      <c r="N101" s="74" t="e">
        <f>NA()</f>
        <v>#N/A</v>
      </c>
      <c r="O101" s="74" t="e">
        <f>NA()</f>
        <v>#N/A</v>
      </c>
      <c r="P101" s="74" t="e">
        <f>NA()</f>
        <v>#N/A</v>
      </c>
      <c r="Q101" s="74" t="e">
        <f>NA()</f>
        <v>#N/A</v>
      </c>
      <c r="R101" s="74" t="e">
        <f>NA()</f>
        <v>#N/A</v>
      </c>
      <c r="S101" s="74" t="e">
        <f>NA()</f>
        <v>#N/A</v>
      </c>
      <c r="T101" s="74" t="e">
        <f>NA()</f>
        <v>#N/A</v>
      </c>
      <c r="U101" s="74" t="e">
        <f>NA()</f>
        <v>#N/A</v>
      </c>
      <c r="V101" s="74" t="e">
        <f>NA()</f>
        <v>#N/A</v>
      </c>
      <c r="W101" s="75"/>
      <c r="X101" s="75"/>
    </row>
    <row r="102" spans="1:24" x14ac:dyDescent="0.45">
      <c r="A102" s="70" t="s">
        <v>401</v>
      </c>
      <c r="B102" s="71" t="s">
        <v>280</v>
      </c>
      <c r="C102" s="78">
        <v>8.3199999999999996E-2</v>
      </c>
      <c r="D102" s="78">
        <v>0.1108</v>
      </c>
      <c r="E102" s="72" t="s">
        <v>262</v>
      </c>
      <c r="F102" s="78">
        <v>0.14319999999999999</v>
      </c>
      <c r="G102" s="72"/>
      <c r="H102" s="72"/>
      <c r="I102" s="72"/>
      <c r="J102" s="72"/>
      <c r="K102" s="72"/>
      <c r="L102" s="72"/>
      <c r="M102" s="72" t="e">
        <f>NA()</f>
        <v>#N/A</v>
      </c>
      <c r="N102" s="74" t="e">
        <f>NA()</f>
        <v>#N/A</v>
      </c>
      <c r="O102" s="74" t="e">
        <f>NA()</f>
        <v>#N/A</v>
      </c>
      <c r="P102" s="74" t="e">
        <f>NA()</f>
        <v>#N/A</v>
      </c>
      <c r="Q102" s="74" t="e">
        <f>NA()</f>
        <v>#N/A</v>
      </c>
      <c r="R102" s="74" t="e">
        <f>NA()</f>
        <v>#N/A</v>
      </c>
      <c r="S102" s="74" t="e">
        <f>NA()</f>
        <v>#N/A</v>
      </c>
      <c r="T102" s="74" t="e">
        <f>NA()</f>
        <v>#N/A</v>
      </c>
      <c r="U102" s="74" t="e">
        <f>NA()</f>
        <v>#N/A</v>
      </c>
      <c r="V102" s="74" t="e">
        <f>NA()</f>
        <v>#N/A</v>
      </c>
      <c r="W102" s="75"/>
      <c r="X102" s="75"/>
    </row>
    <row r="103" spans="1:24" x14ac:dyDescent="0.45">
      <c r="A103" s="70" t="s">
        <v>402</v>
      </c>
      <c r="B103" s="71" t="s">
        <v>282</v>
      </c>
      <c r="C103" s="78">
        <v>0.16639999999999999</v>
      </c>
      <c r="D103" s="78">
        <v>0.24</v>
      </c>
      <c r="E103" s="72">
        <v>0.72</v>
      </c>
      <c r="F103" s="78">
        <v>0.22639999999999999</v>
      </c>
      <c r="G103" s="72"/>
      <c r="H103" s="72"/>
      <c r="I103" s="72"/>
      <c r="J103" s="72"/>
      <c r="K103" s="72"/>
      <c r="L103" s="72"/>
      <c r="M103" s="72" t="e">
        <f>NA()</f>
        <v>#N/A</v>
      </c>
      <c r="N103" s="74" t="e">
        <f>NA()</f>
        <v>#N/A</v>
      </c>
      <c r="O103" s="74" t="e">
        <f>NA()</f>
        <v>#N/A</v>
      </c>
      <c r="P103" s="74" t="e">
        <f>NA()</f>
        <v>#N/A</v>
      </c>
      <c r="Q103" s="74" t="e">
        <f>NA()</f>
        <v>#N/A</v>
      </c>
      <c r="R103" s="74" t="e">
        <f>NA()</f>
        <v>#N/A</v>
      </c>
      <c r="S103" s="74" t="e">
        <f>NA()</f>
        <v>#N/A</v>
      </c>
      <c r="T103" s="74" t="e">
        <f>NA()</f>
        <v>#N/A</v>
      </c>
      <c r="U103" s="74" t="e">
        <f>NA()</f>
        <v>#N/A</v>
      </c>
      <c r="V103" s="74" t="e">
        <f>NA()</f>
        <v>#N/A</v>
      </c>
      <c r="W103" s="75"/>
    </row>
    <row r="104" spans="1:24" x14ac:dyDescent="0.45">
      <c r="A104" s="70" t="s">
        <v>403</v>
      </c>
      <c r="B104" s="71" t="s">
        <v>284</v>
      </c>
      <c r="C104" s="78">
        <v>0.33279999999999998</v>
      </c>
      <c r="D104" s="78">
        <v>0.48</v>
      </c>
      <c r="E104" s="72">
        <v>1.44</v>
      </c>
      <c r="F104" s="78">
        <v>0.46279999999999999</v>
      </c>
      <c r="G104" s="72"/>
      <c r="H104" s="72"/>
      <c r="I104" s="72"/>
      <c r="J104" s="72"/>
      <c r="K104" s="72"/>
      <c r="L104" s="72"/>
      <c r="M104" s="72" t="e">
        <f>NA()</f>
        <v>#N/A</v>
      </c>
      <c r="N104" s="74" t="e">
        <f>NA()</f>
        <v>#N/A</v>
      </c>
      <c r="O104" s="74" t="e">
        <f>NA()</f>
        <v>#N/A</v>
      </c>
      <c r="P104" s="74" t="e">
        <f>NA()</f>
        <v>#N/A</v>
      </c>
      <c r="Q104" s="74" t="e">
        <f>NA()</f>
        <v>#N/A</v>
      </c>
      <c r="R104" s="74" t="e">
        <f>NA()</f>
        <v>#N/A</v>
      </c>
      <c r="S104" s="74" t="e">
        <f>NA()</f>
        <v>#N/A</v>
      </c>
      <c r="T104" s="74" t="e">
        <f>NA()</f>
        <v>#N/A</v>
      </c>
      <c r="U104" s="74" t="e">
        <f>NA()</f>
        <v>#N/A</v>
      </c>
      <c r="V104" s="74" t="e">
        <f>NA()</f>
        <v>#N/A</v>
      </c>
      <c r="W104" s="75"/>
    </row>
    <row r="105" spans="1:24" x14ac:dyDescent="0.45">
      <c r="A105" s="70" t="s">
        <v>404</v>
      </c>
      <c r="B105" s="71" t="s">
        <v>286</v>
      </c>
      <c r="C105" s="72">
        <v>0.105</v>
      </c>
      <c r="D105" s="72">
        <v>0.188</v>
      </c>
      <c r="E105" s="73">
        <v>0.56100000000000005</v>
      </c>
      <c r="F105" s="72">
        <v>0.16500000000000001</v>
      </c>
      <c r="G105" s="72"/>
      <c r="H105" s="72"/>
      <c r="I105" s="72"/>
      <c r="J105" s="72"/>
      <c r="K105" s="72"/>
      <c r="L105" s="72"/>
      <c r="M105" s="72" t="e">
        <f>NA()</f>
        <v>#N/A</v>
      </c>
      <c r="N105" s="74" t="e">
        <f>NA()</f>
        <v>#N/A</v>
      </c>
      <c r="O105" s="74" t="e">
        <f>NA()</f>
        <v>#N/A</v>
      </c>
      <c r="P105" s="74" t="e">
        <f>NA()</f>
        <v>#N/A</v>
      </c>
      <c r="Q105" s="74" t="e">
        <f>NA()</f>
        <v>#N/A</v>
      </c>
      <c r="R105" s="74" t="e">
        <f>NA()</f>
        <v>#N/A</v>
      </c>
      <c r="S105" s="74" t="e">
        <f>NA()</f>
        <v>#N/A</v>
      </c>
      <c r="T105" s="74" t="e">
        <f>NA()</f>
        <v>#N/A</v>
      </c>
      <c r="U105" s="74" t="e">
        <f>NA()</f>
        <v>#N/A</v>
      </c>
      <c r="V105" s="74" t="e">
        <f>NA()</f>
        <v>#N/A</v>
      </c>
      <c r="W105" s="75"/>
      <c r="X105" s="75"/>
    </row>
    <row r="106" spans="1:24" x14ac:dyDescent="0.45">
      <c r="A106" s="70" t="s">
        <v>405</v>
      </c>
      <c r="B106" s="71" t="s">
        <v>288</v>
      </c>
      <c r="C106" s="72">
        <v>0.21</v>
      </c>
      <c r="D106" s="72">
        <v>0.376</v>
      </c>
      <c r="E106" s="73">
        <v>1.0660000000000001</v>
      </c>
      <c r="F106" s="72">
        <v>0.27</v>
      </c>
      <c r="G106" s="72"/>
      <c r="H106" s="72"/>
      <c r="I106" s="72"/>
      <c r="J106" s="72"/>
      <c r="K106" s="72"/>
      <c r="L106" s="72"/>
      <c r="M106" s="72" t="e">
        <f>NA()</f>
        <v>#N/A</v>
      </c>
      <c r="N106" s="74" t="e">
        <f>NA()</f>
        <v>#N/A</v>
      </c>
      <c r="O106" s="74" t="e">
        <f>NA()</f>
        <v>#N/A</v>
      </c>
      <c r="P106" s="74" t="e">
        <f>NA()</f>
        <v>#N/A</v>
      </c>
      <c r="Q106" s="74" t="e">
        <f>NA()</f>
        <v>#N/A</v>
      </c>
      <c r="R106" s="74" t="e">
        <f>NA()</f>
        <v>#N/A</v>
      </c>
      <c r="S106" s="74" t="e">
        <f>NA()</f>
        <v>#N/A</v>
      </c>
      <c r="T106" s="74" t="e">
        <f>NA()</f>
        <v>#N/A</v>
      </c>
      <c r="U106" s="74" t="e">
        <f>NA()</f>
        <v>#N/A</v>
      </c>
      <c r="V106" s="74" t="e">
        <f>NA()</f>
        <v>#N/A</v>
      </c>
      <c r="W106" s="75"/>
      <c r="X106" s="75"/>
    </row>
    <row r="107" spans="1:24" x14ac:dyDescent="0.45">
      <c r="A107" s="70" t="s">
        <v>406</v>
      </c>
      <c r="B107" s="71" t="s">
        <v>290</v>
      </c>
      <c r="C107" s="72">
        <v>0.42</v>
      </c>
      <c r="D107" s="72">
        <v>0.752</v>
      </c>
      <c r="E107" s="73">
        <v>2.1309999999999998</v>
      </c>
      <c r="F107" s="72">
        <v>0.55000000000000004</v>
      </c>
      <c r="G107" s="72"/>
      <c r="H107" s="72"/>
      <c r="I107" s="72"/>
      <c r="J107" s="72"/>
      <c r="K107" s="72"/>
      <c r="L107" s="72"/>
      <c r="M107" s="72" t="e">
        <f>NA()</f>
        <v>#N/A</v>
      </c>
      <c r="N107" s="74" t="e">
        <f>NA()</f>
        <v>#N/A</v>
      </c>
      <c r="O107" s="74" t="e">
        <f>NA()</f>
        <v>#N/A</v>
      </c>
      <c r="P107" s="74" t="e">
        <f>NA()</f>
        <v>#N/A</v>
      </c>
      <c r="Q107" s="74" t="e">
        <f>NA()</f>
        <v>#N/A</v>
      </c>
      <c r="R107" s="74" t="e">
        <f>NA()</f>
        <v>#N/A</v>
      </c>
      <c r="S107" s="74" t="e">
        <f>NA()</f>
        <v>#N/A</v>
      </c>
      <c r="T107" s="74" t="e">
        <f>NA()</f>
        <v>#N/A</v>
      </c>
      <c r="U107" s="74" t="e">
        <f>NA()</f>
        <v>#N/A</v>
      </c>
      <c r="V107" s="74" t="e">
        <f>NA()</f>
        <v>#N/A</v>
      </c>
      <c r="W107" s="75"/>
      <c r="X107" s="75"/>
    </row>
    <row r="108" spans="1:24" x14ac:dyDescent="0.45">
      <c r="A108" s="70" t="s">
        <v>407</v>
      </c>
      <c r="B108" s="71" t="s">
        <v>292</v>
      </c>
      <c r="C108" s="72">
        <v>0.84</v>
      </c>
      <c r="D108" s="72">
        <v>1.504</v>
      </c>
      <c r="E108" s="73">
        <v>4.2619999999999996</v>
      </c>
      <c r="F108" s="72">
        <v>0.97</v>
      </c>
      <c r="G108" s="72"/>
      <c r="H108" s="72"/>
      <c r="I108" s="72"/>
      <c r="J108" s="72"/>
      <c r="K108" s="72"/>
      <c r="L108" s="72"/>
      <c r="M108" s="72" t="e">
        <f>NA()</f>
        <v>#N/A</v>
      </c>
      <c r="N108" s="74" t="e">
        <f>NA()</f>
        <v>#N/A</v>
      </c>
      <c r="O108" s="74" t="e">
        <f>NA()</f>
        <v>#N/A</v>
      </c>
      <c r="P108" s="74" t="e">
        <f>NA()</f>
        <v>#N/A</v>
      </c>
      <c r="Q108" s="74" t="e">
        <f>NA()</f>
        <v>#N/A</v>
      </c>
      <c r="R108" s="74" t="e">
        <f>NA()</f>
        <v>#N/A</v>
      </c>
      <c r="S108" s="74" t="e">
        <f>NA()</f>
        <v>#N/A</v>
      </c>
      <c r="T108" s="74" t="e">
        <f>NA()</f>
        <v>#N/A</v>
      </c>
      <c r="U108" s="74" t="e">
        <f>NA()</f>
        <v>#N/A</v>
      </c>
      <c r="V108" s="74" t="e">
        <f>NA()</f>
        <v>#N/A</v>
      </c>
      <c r="W108" s="75"/>
      <c r="X108" s="75"/>
    </row>
    <row r="109" spans="1:24" x14ac:dyDescent="0.45">
      <c r="A109" s="70" t="s">
        <v>408</v>
      </c>
      <c r="B109" s="71" t="s">
        <v>294</v>
      </c>
      <c r="C109" s="72">
        <v>1.68</v>
      </c>
      <c r="D109" s="72">
        <v>3.008</v>
      </c>
      <c r="E109" s="73">
        <v>8.5229999999999997</v>
      </c>
      <c r="F109" s="72">
        <v>1.81</v>
      </c>
      <c r="G109" s="72"/>
      <c r="H109" s="72"/>
      <c r="I109" s="72"/>
      <c r="J109" s="72"/>
      <c r="K109" s="72"/>
      <c r="L109" s="72"/>
      <c r="M109" s="72" t="e">
        <f>NA()</f>
        <v>#N/A</v>
      </c>
      <c r="N109" s="74" t="e">
        <f>NA()</f>
        <v>#N/A</v>
      </c>
      <c r="O109" s="74" t="e">
        <f>NA()</f>
        <v>#N/A</v>
      </c>
      <c r="P109" s="74" t="e">
        <f>NA()</f>
        <v>#N/A</v>
      </c>
      <c r="Q109" s="74" t="e">
        <f>NA()</f>
        <v>#N/A</v>
      </c>
      <c r="R109" s="74" t="e">
        <f>NA()</f>
        <v>#N/A</v>
      </c>
      <c r="S109" s="74" t="e">
        <f>NA()</f>
        <v>#N/A</v>
      </c>
      <c r="T109" s="74" t="e">
        <f>NA()</f>
        <v>#N/A</v>
      </c>
      <c r="U109" s="74" t="e">
        <f>NA()</f>
        <v>#N/A</v>
      </c>
      <c r="V109" s="74" t="e">
        <f>NA()</f>
        <v>#N/A</v>
      </c>
      <c r="W109" s="75"/>
      <c r="X109" s="75"/>
    </row>
    <row r="110" spans="1:24" x14ac:dyDescent="0.45">
      <c r="A110" s="70" t="s">
        <v>409</v>
      </c>
      <c r="B110" s="71" t="s">
        <v>296</v>
      </c>
      <c r="C110" s="73">
        <v>0.1</v>
      </c>
      <c r="D110" s="73">
        <v>0.192</v>
      </c>
      <c r="E110" s="73">
        <v>1.319</v>
      </c>
      <c r="F110" s="73">
        <v>0.16</v>
      </c>
      <c r="G110" s="72"/>
      <c r="H110" s="72"/>
      <c r="I110" s="72"/>
      <c r="J110" s="72"/>
      <c r="K110" s="72"/>
      <c r="L110" s="72"/>
      <c r="M110" s="72" t="e">
        <f>NA()</f>
        <v>#N/A</v>
      </c>
      <c r="N110" s="74" t="e">
        <f>NA()</f>
        <v>#N/A</v>
      </c>
      <c r="O110" s="74" t="e">
        <f>NA()</f>
        <v>#N/A</v>
      </c>
      <c r="P110" s="74" t="e">
        <f>NA()</f>
        <v>#N/A</v>
      </c>
      <c r="Q110" s="74" t="e">
        <f>NA()</f>
        <v>#N/A</v>
      </c>
      <c r="R110" s="74" t="e">
        <f>NA()</f>
        <v>#N/A</v>
      </c>
      <c r="S110" s="74" t="e">
        <f>NA()</f>
        <v>#N/A</v>
      </c>
      <c r="T110" s="74" t="e">
        <f>NA()</f>
        <v>#N/A</v>
      </c>
      <c r="U110" s="74" t="e">
        <f>NA()</f>
        <v>#N/A</v>
      </c>
      <c r="V110" s="74" t="e">
        <f>NA()</f>
        <v>#N/A</v>
      </c>
      <c r="W110" s="75"/>
      <c r="X110" s="75"/>
    </row>
    <row r="111" spans="1:24" x14ac:dyDescent="0.45">
      <c r="A111" s="70" t="s">
        <v>410</v>
      </c>
      <c r="B111" s="71" t="s">
        <v>298</v>
      </c>
      <c r="C111" s="73">
        <v>0.19900000000000001</v>
      </c>
      <c r="D111" s="73">
        <v>0.38300000000000001</v>
      </c>
      <c r="E111" s="73">
        <v>1.51</v>
      </c>
      <c r="F111" s="73">
        <v>0.25900000000000001</v>
      </c>
      <c r="G111" s="72"/>
      <c r="H111" s="72"/>
      <c r="I111" s="72"/>
      <c r="J111" s="72"/>
      <c r="K111" s="72"/>
      <c r="L111" s="72"/>
      <c r="M111" s="72" t="e">
        <f>NA()</f>
        <v>#N/A</v>
      </c>
      <c r="N111" s="74" t="e">
        <f>NA()</f>
        <v>#N/A</v>
      </c>
      <c r="O111" s="74" t="e">
        <f>NA()</f>
        <v>#N/A</v>
      </c>
      <c r="P111" s="74" t="e">
        <f>NA()</f>
        <v>#N/A</v>
      </c>
      <c r="Q111" s="74" t="e">
        <f>NA()</f>
        <v>#N/A</v>
      </c>
      <c r="R111" s="74" t="e">
        <f>NA()</f>
        <v>#N/A</v>
      </c>
      <c r="S111" s="74" t="e">
        <f>NA()</f>
        <v>#N/A</v>
      </c>
      <c r="T111" s="74" t="e">
        <f>NA()</f>
        <v>#N/A</v>
      </c>
      <c r="U111" s="74" t="e">
        <f>NA()</f>
        <v>#N/A</v>
      </c>
      <c r="V111" s="74" t="e">
        <f>NA()</f>
        <v>#N/A</v>
      </c>
      <c r="W111" s="75"/>
      <c r="X111" s="75"/>
    </row>
    <row r="112" spans="1:24" x14ac:dyDescent="0.45">
      <c r="A112" s="70" t="s">
        <v>411</v>
      </c>
      <c r="B112" s="71" t="s">
        <v>300</v>
      </c>
      <c r="C112" s="73">
        <v>0.39800000000000002</v>
      </c>
      <c r="D112" s="73">
        <v>0.76600000000000001</v>
      </c>
      <c r="E112" s="73">
        <v>3.0190000000000001</v>
      </c>
      <c r="F112" s="73">
        <v>0.52800000000000002</v>
      </c>
      <c r="G112" s="72"/>
      <c r="H112" s="72"/>
      <c r="I112" s="72"/>
      <c r="J112" s="72"/>
      <c r="K112" s="72"/>
      <c r="L112" s="72"/>
      <c r="M112" s="72" t="e">
        <f>NA()</f>
        <v>#N/A</v>
      </c>
      <c r="N112" s="74" t="e">
        <f>NA()</f>
        <v>#N/A</v>
      </c>
      <c r="O112" s="74" t="e">
        <f>NA()</f>
        <v>#N/A</v>
      </c>
      <c r="P112" s="74" t="e">
        <f>NA()</f>
        <v>#N/A</v>
      </c>
      <c r="Q112" s="74" t="e">
        <f>NA()</f>
        <v>#N/A</v>
      </c>
      <c r="R112" s="74" t="e">
        <f>NA()</f>
        <v>#N/A</v>
      </c>
      <c r="S112" s="74" t="e">
        <f>NA()</f>
        <v>#N/A</v>
      </c>
      <c r="T112" s="74" t="e">
        <f>NA()</f>
        <v>#N/A</v>
      </c>
      <c r="U112" s="74" t="e">
        <f>NA()</f>
        <v>#N/A</v>
      </c>
      <c r="V112" s="74" t="e">
        <f>NA()</f>
        <v>#N/A</v>
      </c>
      <c r="W112" s="75"/>
      <c r="X112" s="75"/>
    </row>
    <row r="113" spans="1:24" x14ac:dyDescent="0.45">
      <c r="A113" s="70" t="s">
        <v>412</v>
      </c>
      <c r="B113" s="71" t="s">
        <v>302</v>
      </c>
      <c r="C113" s="73">
        <v>0.79600000000000004</v>
      </c>
      <c r="D113" s="73">
        <v>1.532</v>
      </c>
      <c r="E113" s="73">
        <v>5.5380000000000003</v>
      </c>
      <c r="F113" s="73">
        <v>0.92600000000000005</v>
      </c>
      <c r="G113" s="72"/>
      <c r="H113" s="72"/>
      <c r="I113" s="72"/>
      <c r="J113" s="72"/>
      <c r="K113" s="72"/>
      <c r="L113" s="72"/>
      <c r="M113" s="72" t="e">
        <f>NA()</f>
        <v>#N/A</v>
      </c>
      <c r="N113" s="74" t="e">
        <f>NA()</f>
        <v>#N/A</v>
      </c>
      <c r="O113" s="74" t="e">
        <f>NA()</f>
        <v>#N/A</v>
      </c>
      <c r="P113" s="74" t="e">
        <f>NA()</f>
        <v>#N/A</v>
      </c>
      <c r="Q113" s="74" t="e">
        <f>NA()</f>
        <v>#N/A</v>
      </c>
      <c r="R113" s="74" t="e">
        <f>NA()</f>
        <v>#N/A</v>
      </c>
      <c r="S113" s="74" t="e">
        <f>NA()</f>
        <v>#N/A</v>
      </c>
      <c r="T113" s="74" t="e">
        <f>NA()</f>
        <v>#N/A</v>
      </c>
      <c r="U113" s="74" t="e">
        <f>NA()</f>
        <v>#N/A</v>
      </c>
      <c r="V113" s="74" t="e">
        <f>NA()</f>
        <v>#N/A</v>
      </c>
      <c r="W113" s="75"/>
      <c r="X113" s="75"/>
    </row>
    <row r="114" spans="1:24" x14ac:dyDescent="0.45">
      <c r="A114" s="70" t="s">
        <v>413</v>
      </c>
      <c r="B114" s="71" t="s">
        <v>304</v>
      </c>
      <c r="C114" s="73">
        <v>1.591</v>
      </c>
      <c r="D114" s="73">
        <v>3.0910000000000002</v>
      </c>
      <c r="E114" s="73">
        <v>12.484999999999999</v>
      </c>
      <c r="F114" s="73">
        <v>1.7210000000000001</v>
      </c>
      <c r="G114" s="72"/>
      <c r="H114" s="72"/>
      <c r="I114" s="72"/>
      <c r="J114" s="72"/>
      <c r="K114" s="72"/>
      <c r="L114" s="72"/>
      <c r="M114" s="72" t="e">
        <f>NA()</f>
        <v>#N/A</v>
      </c>
      <c r="N114" s="74" t="e">
        <f>NA()</f>
        <v>#N/A</v>
      </c>
      <c r="O114" s="74" t="e">
        <f>NA()</f>
        <v>#N/A</v>
      </c>
      <c r="P114" s="74" t="e">
        <f>NA()</f>
        <v>#N/A</v>
      </c>
      <c r="Q114" s="74" t="e">
        <f>NA()</f>
        <v>#N/A</v>
      </c>
      <c r="R114" s="74" t="e">
        <f>NA()</f>
        <v>#N/A</v>
      </c>
      <c r="S114" s="74" t="e">
        <f>NA()</f>
        <v>#N/A</v>
      </c>
      <c r="T114" s="74" t="e">
        <f>NA()</f>
        <v>#N/A</v>
      </c>
      <c r="U114" s="74" t="e">
        <f>NA()</f>
        <v>#N/A</v>
      </c>
      <c r="V114" s="74" t="e">
        <f>NA()</f>
        <v>#N/A</v>
      </c>
      <c r="W114" s="75"/>
      <c r="X114" s="75"/>
    </row>
    <row r="115" spans="1:24" x14ac:dyDescent="0.45">
      <c r="A115" s="70" t="s">
        <v>414</v>
      </c>
      <c r="B115" s="71" t="s">
        <v>306</v>
      </c>
      <c r="C115" s="73">
        <v>8.5000000000000006E-2</v>
      </c>
      <c r="D115" s="73">
        <v>0.17699999999999999</v>
      </c>
      <c r="E115" s="73">
        <v>0.65700000000000003</v>
      </c>
      <c r="F115" s="73">
        <v>0.14499999999999999</v>
      </c>
      <c r="G115" s="72"/>
      <c r="H115" s="72"/>
      <c r="I115" s="72"/>
      <c r="J115" s="72"/>
      <c r="K115" s="72"/>
      <c r="L115" s="72"/>
      <c r="M115" s="72" t="e">
        <f>NA()</f>
        <v>#N/A</v>
      </c>
      <c r="N115" s="74" t="e">
        <f>NA()</f>
        <v>#N/A</v>
      </c>
      <c r="O115" s="74" t="e">
        <f>NA()</f>
        <v>#N/A</v>
      </c>
      <c r="P115" s="74" t="e">
        <f>NA()</f>
        <v>#N/A</v>
      </c>
      <c r="Q115" s="74" t="e">
        <f>NA()</f>
        <v>#N/A</v>
      </c>
      <c r="R115" s="74" t="e">
        <f>NA()</f>
        <v>#N/A</v>
      </c>
      <c r="S115" s="74" t="e">
        <f>NA()</f>
        <v>#N/A</v>
      </c>
      <c r="T115" s="74" t="e">
        <f>NA()</f>
        <v>#N/A</v>
      </c>
      <c r="U115" s="74" t="e">
        <f>NA()</f>
        <v>#N/A</v>
      </c>
      <c r="V115" s="74" t="e">
        <f>NA()</f>
        <v>#N/A</v>
      </c>
      <c r="W115" s="75"/>
      <c r="X115" s="75"/>
    </row>
    <row r="116" spans="1:24" x14ac:dyDescent="0.45">
      <c r="A116" s="70" t="s">
        <v>415</v>
      </c>
      <c r="B116" s="71" t="s">
        <v>308</v>
      </c>
      <c r="C116" s="73">
        <v>0.17</v>
      </c>
      <c r="D116" s="73">
        <v>0.35399999999999998</v>
      </c>
      <c r="E116" s="73">
        <v>0.83399999999999996</v>
      </c>
      <c r="F116" s="73">
        <v>0.23</v>
      </c>
      <c r="G116" s="72"/>
      <c r="H116" s="72"/>
      <c r="I116" s="72"/>
      <c r="J116" s="72"/>
      <c r="K116" s="72"/>
      <c r="L116" s="72"/>
      <c r="M116" s="72" t="e">
        <f>NA()</f>
        <v>#N/A</v>
      </c>
      <c r="N116" s="74" t="e">
        <f>NA()</f>
        <v>#N/A</v>
      </c>
      <c r="O116" s="74" t="e">
        <f>NA()</f>
        <v>#N/A</v>
      </c>
      <c r="P116" s="74" t="e">
        <f>NA()</f>
        <v>#N/A</v>
      </c>
      <c r="Q116" s="74" t="e">
        <f>NA()</f>
        <v>#N/A</v>
      </c>
      <c r="R116" s="74" t="e">
        <f>NA()</f>
        <v>#N/A</v>
      </c>
      <c r="S116" s="74" t="e">
        <f>NA()</f>
        <v>#N/A</v>
      </c>
      <c r="T116" s="74" t="e">
        <f>NA()</f>
        <v>#N/A</v>
      </c>
      <c r="U116" s="74" t="e">
        <f>NA()</f>
        <v>#N/A</v>
      </c>
      <c r="V116" s="74" t="e">
        <f>NA()</f>
        <v>#N/A</v>
      </c>
      <c r="W116" s="75"/>
      <c r="X116" s="75"/>
    </row>
    <row r="117" spans="1:24" x14ac:dyDescent="0.45">
      <c r="A117" s="70" t="s">
        <v>416</v>
      </c>
      <c r="B117" s="71" t="s">
        <v>310</v>
      </c>
      <c r="C117" s="73">
        <v>0.34</v>
      </c>
      <c r="D117" s="73">
        <v>0.70799999999999996</v>
      </c>
      <c r="E117" s="73">
        <v>1.6679999999999999</v>
      </c>
      <c r="F117" s="73">
        <v>0.47</v>
      </c>
      <c r="G117" s="72"/>
      <c r="H117" s="72"/>
      <c r="I117" s="72"/>
      <c r="J117" s="72"/>
      <c r="K117" s="72"/>
      <c r="L117" s="72"/>
      <c r="M117" s="72" t="e">
        <f>NA()</f>
        <v>#N/A</v>
      </c>
      <c r="N117" s="74" t="e">
        <f>NA()</f>
        <v>#N/A</v>
      </c>
      <c r="O117" s="74" t="e">
        <f>NA()</f>
        <v>#N/A</v>
      </c>
      <c r="P117" s="74" t="e">
        <f>NA()</f>
        <v>#N/A</v>
      </c>
      <c r="Q117" s="74" t="e">
        <f>NA()</f>
        <v>#N/A</v>
      </c>
      <c r="R117" s="74" t="e">
        <f>NA()</f>
        <v>#N/A</v>
      </c>
      <c r="S117" s="74" t="e">
        <f>NA()</f>
        <v>#N/A</v>
      </c>
      <c r="T117" s="74" t="e">
        <f>NA()</f>
        <v>#N/A</v>
      </c>
      <c r="U117" s="74" t="e">
        <f>NA()</f>
        <v>#N/A</v>
      </c>
      <c r="V117" s="74" t="e">
        <f>NA()</f>
        <v>#N/A</v>
      </c>
      <c r="W117" s="75"/>
      <c r="X117" s="75"/>
    </row>
    <row r="118" spans="1:24" x14ac:dyDescent="0.45">
      <c r="A118" s="70" t="s">
        <v>417</v>
      </c>
      <c r="B118" s="71" t="s">
        <v>312</v>
      </c>
      <c r="C118" s="73">
        <v>0.68</v>
      </c>
      <c r="D118" s="73">
        <v>1.4159999999999999</v>
      </c>
      <c r="E118" s="73">
        <v>3.3359999999999999</v>
      </c>
      <c r="F118" s="73">
        <v>0.81</v>
      </c>
      <c r="G118" s="72"/>
      <c r="H118" s="72"/>
      <c r="I118" s="72"/>
      <c r="J118" s="72"/>
      <c r="K118" s="72"/>
      <c r="L118" s="72"/>
      <c r="M118" s="72" t="e">
        <f>NA()</f>
        <v>#N/A</v>
      </c>
      <c r="N118" s="74" t="e">
        <f>NA()</f>
        <v>#N/A</v>
      </c>
      <c r="O118" s="74" t="e">
        <f>NA()</f>
        <v>#N/A</v>
      </c>
      <c r="P118" s="74" t="e">
        <f>NA()</f>
        <v>#N/A</v>
      </c>
      <c r="Q118" s="74" t="e">
        <f>NA()</f>
        <v>#N/A</v>
      </c>
      <c r="R118" s="74" t="e">
        <f>NA()</f>
        <v>#N/A</v>
      </c>
      <c r="S118" s="74" t="e">
        <f>NA()</f>
        <v>#N/A</v>
      </c>
      <c r="T118" s="74" t="e">
        <f>NA()</f>
        <v>#N/A</v>
      </c>
      <c r="U118" s="74" t="e">
        <f>NA()</f>
        <v>#N/A</v>
      </c>
      <c r="V118" s="74" t="e">
        <f>NA()</f>
        <v>#N/A</v>
      </c>
      <c r="W118" s="75"/>
      <c r="X118" s="75"/>
    </row>
    <row r="119" spans="1:24" x14ac:dyDescent="0.45">
      <c r="A119" s="70" t="s">
        <v>418</v>
      </c>
      <c r="B119" s="71" t="s">
        <v>314</v>
      </c>
      <c r="C119" s="73">
        <v>1.53</v>
      </c>
      <c r="D119" s="73">
        <v>3.1859999999999999</v>
      </c>
      <c r="E119" s="73">
        <v>7.5060000000000002</v>
      </c>
      <c r="F119" s="73">
        <v>1.66</v>
      </c>
      <c r="G119" s="72"/>
      <c r="H119" s="72"/>
      <c r="I119" s="72"/>
      <c r="J119" s="72"/>
      <c r="K119" s="72"/>
      <c r="L119" s="72"/>
      <c r="M119" s="72" t="e">
        <f>NA()</f>
        <v>#N/A</v>
      </c>
      <c r="N119" s="74" t="e">
        <f>NA()</f>
        <v>#N/A</v>
      </c>
      <c r="O119" s="74" t="e">
        <f>NA()</f>
        <v>#N/A</v>
      </c>
      <c r="P119" s="74" t="e">
        <f>NA()</f>
        <v>#N/A</v>
      </c>
      <c r="Q119" s="74" t="e">
        <f>NA()</f>
        <v>#N/A</v>
      </c>
      <c r="R119" s="74" t="e">
        <f>NA()</f>
        <v>#N/A</v>
      </c>
      <c r="S119" s="74" t="e">
        <f>NA()</f>
        <v>#N/A</v>
      </c>
      <c r="T119" s="74" t="e">
        <f>NA()</f>
        <v>#N/A</v>
      </c>
      <c r="U119" s="74" t="e">
        <f>NA()</f>
        <v>#N/A</v>
      </c>
      <c r="V119" s="74" t="e">
        <f>NA()</f>
        <v>#N/A</v>
      </c>
      <c r="W119" s="75"/>
      <c r="X119" s="75"/>
    </row>
    <row r="120" spans="1:24" x14ac:dyDescent="0.45">
      <c r="A120" s="70" t="s">
        <v>419</v>
      </c>
      <c r="B120" s="71" t="s">
        <v>316</v>
      </c>
      <c r="C120" s="73">
        <v>3.06</v>
      </c>
      <c r="D120" s="73">
        <v>6.3719999999999999</v>
      </c>
      <c r="E120" s="73">
        <v>15.012</v>
      </c>
      <c r="F120" s="73">
        <v>3.19</v>
      </c>
      <c r="G120" s="72"/>
      <c r="H120" s="72"/>
      <c r="I120" s="72"/>
      <c r="J120" s="72"/>
      <c r="K120" s="72"/>
      <c r="L120" s="72"/>
      <c r="M120" s="72" t="e">
        <f>NA()</f>
        <v>#N/A</v>
      </c>
      <c r="N120" s="74" t="e">
        <f>NA()</f>
        <v>#N/A</v>
      </c>
      <c r="O120" s="74" t="e">
        <f>NA()</f>
        <v>#N/A</v>
      </c>
      <c r="P120" s="74" t="e">
        <f>NA()</f>
        <v>#N/A</v>
      </c>
      <c r="Q120" s="74" t="e">
        <f>NA()</f>
        <v>#N/A</v>
      </c>
      <c r="R120" s="74" t="e">
        <f>NA()</f>
        <v>#N/A</v>
      </c>
      <c r="S120" s="74" t="e">
        <f>NA()</f>
        <v>#N/A</v>
      </c>
      <c r="T120" s="74" t="e">
        <f>NA()</f>
        <v>#N/A</v>
      </c>
      <c r="U120" s="74" t="e">
        <f>NA()</f>
        <v>#N/A</v>
      </c>
      <c r="V120" s="74" t="e">
        <f>NA()</f>
        <v>#N/A</v>
      </c>
      <c r="W120" s="75"/>
      <c r="X120" s="75"/>
    </row>
    <row r="121" spans="1:24" x14ac:dyDescent="0.45">
      <c r="A121" s="70" t="s">
        <v>420</v>
      </c>
      <c r="B121" s="71" t="s">
        <v>318</v>
      </c>
      <c r="C121" s="72">
        <v>0.16600000000000001</v>
      </c>
      <c r="D121" s="72">
        <v>0.29099999999999998</v>
      </c>
      <c r="E121" s="73">
        <v>0.94599999999999995</v>
      </c>
      <c r="F121" s="72">
        <v>0.22600000000000001</v>
      </c>
      <c r="G121" s="72"/>
      <c r="H121" s="72"/>
      <c r="I121" s="72"/>
      <c r="J121" s="72"/>
      <c r="K121" s="72"/>
      <c r="L121" s="72"/>
      <c r="M121" s="72" t="e">
        <f>NA()</f>
        <v>#N/A</v>
      </c>
      <c r="N121" s="74" t="e">
        <f>NA()</f>
        <v>#N/A</v>
      </c>
      <c r="O121" s="74" t="e">
        <f>NA()</f>
        <v>#N/A</v>
      </c>
      <c r="P121" s="74" t="e">
        <f>NA()</f>
        <v>#N/A</v>
      </c>
      <c r="Q121" s="74" t="e">
        <f>NA()</f>
        <v>#N/A</v>
      </c>
      <c r="R121" s="74" t="e">
        <f>NA()</f>
        <v>#N/A</v>
      </c>
      <c r="S121" s="74" t="e">
        <f>NA()</f>
        <v>#N/A</v>
      </c>
      <c r="T121" s="74" t="e">
        <f>NA()</f>
        <v>#N/A</v>
      </c>
      <c r="U121" s="74" t="e">
        <f>NA()</f>
        <v>#N/A</v>
      </c>
      <c r="V121" s="74" t="e">
        <f>NA()</f>
        <v>#N/A</v>
      </c>
      <c r="W121" s="75"/>
      <c r="X121" s="75"/>
    </row>
    <row r="122" spans="1:24" x14ac:dyDescent="0.45">
      <c r="A122" s="70" t="s">
        <v>421</v>
      </c>
      <c r="B122" s="71" t="s">
        <v>320</v>
      </c>
      <c r="C122" s="72">
        <v>0.33300000000000002</v>
      </c>
      <c r="D122" s="72">
        <v>0.58299999999999996</v>
      </c>
      <c r="E122" s="73">
        <v>1.3779999999999999</v>
      </c>
      <c r="F122" s="72">
        <v>0.39300000000000002</v>
      </c>
      <c r="G122" s="72"/>
      <c r="H122" s="72"/>
      <c r="I122" s="72"/>
      <c r="J122" s="72"/>
      <c r="K122" s="72"/>
      <c r="L122" s="72"/>
      <c r="M122" s="72" t="e">
        <f>NA()</f>
        <v>#N/A</v>
      </c>
      <c r="N122" s="74" t="e">
        <f>NA()</f>
        <v>#N/A</v>
      </c>
      <c r="O122" s="74" t="e">
        <f>NA()</f>
        <v>#N/A</v>
      </c>
      <c r="P122" s="74" t="e">
        <f>NA()</f>
        <v>#N/A</v>
      </c>
      <c r="Q122" s="74" t="e">
        <f>NA()</f>
        <v>#N/A</v>
      </c>
      <c r="R122" s="74" t="e">
        <f>NA()</f>
        <v>#N/A</v>
      </c>
      <c r="S122" s="74" t="e">
        <f>NA()</f>
        <v>#N/A</v>
      </c>
      <c r="T122" s="74" t="e">
        <f>NA()</f>
        <v>#N/A</v>
      </c>
      <c r="U122" s="74" t="e">
        <f>NA()</f>
        <v>#N/A</v>
      </c>
      <c r="V122" s="74" t="e">
        <f>NA()</f>
        <v>#N/A</v>
      </c>
      <c r="W122" s="75"/>
      <c r="X122" s="75"/>
    </row>
    <row r="123" spans="1:24" x14ac:dyDescent="0.45">
      <c r="A123" s="81" t="s">
        <v>422</v>
      </c>
      <c r="B123" s="71" t="s">
        <v>322</v>
      </c>
      <c r="C123" s="72">
        <v>0.66500000000000004</v>
      </c>
      <c r="D123" s="72">
        <v>1.0449999999999999</v>
      </c>
      <c r="E123" s="73">
        <v>2.74</v>
      </c>
      <c r="F123" s="72">
        <v>0.79500000000000004</v>
      </c>
      <c r="G123" s="72"/>
      <c r="H123" s="72"/>
      <c r="I123" s="72"/>
      <c r="J123" s="72"/>
      <c r="K123" s="72"/>
      <c r="L123" s="72"/>
      <c r="M123" s="83" t="e">
        <f>NA()</f>
        <v>#N/A</v>
      </c>
      <c r="N123" s="84" t="e">
        <f>NA()</f>
        <v>#N/A</v>
      </c>
      <c r="O123" s="84" t="e">
        <f>NA()</f>
        <v>#N/A</v>
      </c>
      <c r="P123" s="84" t="e">
        <f>NA()</f>
        <v>#N/A</v>
      </c>
      <c r="Q123" s="84" t="e">
        <f>NA()</f>
        <v>#N/A</v>
      </c>
      <c r="R123" s="84" t="e">
        <f>NA()</f>
        <v>#N/A</v>
      </c>
      <c r="S123" s="84" t="e">
        <f>NA()</f>
        <v>#N/A</v>
      </c>
      <c r="T123" s="84" t="e">
        <f>NA()</f>
        <v>#N/A</v>
      </c>
      <c r="U123" s="84" t="e">
        <f>NA()</f>
        <v>#N/A</v>
      </c>
      <c r="V123" s="84" t="e">
        <f>NA()</f>
        <v>#N/A</v>
      </c>
    </row>
    <row r="124" spans="1:24" x14ac:dyDescent="0.45">
      <c r="A124" s="81" t="s">
        <v>423</v>
      </c>
      <c r="B124" s="71" t="s">
        <v>324</v>
      </c>
      <c r="C124" s="72">
        <v>1.33</v>
      </c>
      <c r="D124" s="72">
        <v>1.944</v>
      </c>
      <c r="E124" s="73">
        <v>4.585</v>
      </c>
      <c r="F124" s="72">
        <v>1.46</v>
      </c>
      <c r="G124" s="72"/>
      <c r="H124" s="72"/>
      <c r="I124" s="72"/>
      <c r="J124" s="72"/>
      <c r="K124" s="72"/>
      <c r="L124" s="72"/>
      <c r="M124" s="83" t="e">
        <f>NA()</f>
        <v>#N/A</v>
      </c>
      <c r="N124" s="84" t="e">
        <f>NA()</f>
        <v>#N/A</v>
      </c>
      <c r="O124" s="84" t="e">
        <f>NA()</f>
        <v>#N/A</v>
      </c>
      <c r="P124" s="84" t="e">
        <f>NA()</f>
        <v>#N/A</v>
      </c>
      <c r="Q124" s="84" t="e">
        <f>NA()</f>
        <v>#N/A</v>
      </c>
      <c r="R124" s="84" t="e">
        <f>NA()</f>
        <v>#N/A</v>
      </c>
      <c r="S124" s="84" t="e">
        <f>NA()</f>
        <v>#N/A</v>
      </c>
      <c r="T124" s="84" t="e">
        <f>NA()</f>
        <v>#N/A</v>
      </c>
      <c r="U124" s="84" t="e">
        <f>NA()</f>
        <v>#N/A</v>
      </c>
      <c r="V124" s="84" t="e">
        <f>NA()</f>
        <v>#N/A</v>
      </c>
    </row>
    <row r="125" spans="1:24" x14ac:dyDescent="0.45">
      <c r="A125" s="81" t="s">
        <v>424</v>
      </c>
      <c r="B125" s="71" t="s">
        <v>326</v>
      </c>
      <c r="C125" s="72">
        <v>2.66</v>
      </c>
      <c r="D125" s="72">
        <v>3.5</v>
      </c>
      <c r="E125" s="73">
        <v>8.6150000000000002</v>
      </c>
      <c r="F125" s="72">
        <v>2.79</v>
      </c>
      <c r="G125" s="72"/>
      <c r="H125" s="72"/>
      <c r="I125" s="72"/>
      <c r="J125" s="72"/>
      <c r="K125" s="72"/>
      <c r="L125" s="72"/>
      <c r="M125" s="83" t="e">
        <f>NA()</f>
        <v>#N/A</v>
      </c>
      <c r="N125" s="84" t="e">
        <f>NA()</f>
        <v>#N/A</v>
      </c>
      <c r="O125" s="84" t="e">
        <f>NA()</f>
        <v>#N/A</v>
      </c>
      <c r="P125" s="84" t="e">
        <f>NA()</f>
        <v>#N/A</v>
      </c>
      <c r="Q125" s="84" t="e">
        <f>NA()</f>
        <v>#N/A</v>
      </c>
      <c r="R125" s="84" t="e">
        <f>NA()</f>
        <v>#N/A</v>
      </c>
      <c r="S125" s="84" t="e">
        <f>NA()</f>
        <v>#N/A</v>
      </c>
      <c r="T125" s="84" t="e">
        <f>NA()</f>
        <v>#N/A</v>
      </c>
      <c r="U125" s="84" t="e">
        <f>NA()</f>
        <v>#N/A</v>
      </c>
      <c r="V125" s="84" t="e">
        <f>NA()</f>
        <v>#N/A</v>
      </c>
    </row>
    <row r="126" spans="1:24" x14ac:dyDescent="0.45">
      <c r="A126" s="81" t="s">
        <v>425</v>
      </c>
      <c r="B126" s="71" t="s">
        <v>328</v>
      </c>
      <c r="C126" s="72">
        <v>0.13300000000000001</v>
      </c>
      <c r="D126" s="72">
        <v>0.22500000000000001</v>
      </c>
      <c r="E126" s="73">
        <v>0.46500000000000002</v>
      </c>
      <c r="F126" s="72">
        <v>0.193</v>
      </c>
      <c r="G126" s="72"/>
      <c r="H126" s="83"/>
      <c r="I126" s="83"/>
      <c r="J126" s="83"/>
      <c r="K126" s="83"/>
      <c r="L126" s="83"/>
      <c r="M126" s="83" t="e">
        <f>NA()</f>
        <v>#N/A</v>
      </c>
      <c r="N126" s="84" t="e">
        <f>NA()</f>
        <v>#N/A</v>
      </c>
      <c r="O126" s="84" t="e">
        <f>NA()</f>
        <v>#N/A</v>
      </c>
      <c r="P126" s="84" t="e">
        <f>NA()</f>
        <v>#N/A</v>
      </c>
      <c r="Q126" s="84" t="e">
        <f>NA()</f>
        <v>#N/A</v>
      </c>
      <c r="R126" s="84" t="e">
        <f>NA()</f>
        <v>#N/A</v>
      </c>
      <c r="S126" s="84" t="e">
        <f>NA()</f>
        <v>#N/A</v>
      </c>
      <c r="T126" s="84" t="e">
        <f>NA()</f>
        <v>#N/A</v>
      </c>
      <c r="U126" s="84" t="e">
        <f>NA()</f>
        <v>#N/A</v>
      </c>
      <c r="V126" s="84" t="e">
        <f>NA()</f>
        <v>#N/A</v>
      </c>
    </row>
    <row r="127" spans="1:24" x14ac:dyDescent="0.45">
      <c r="A127" s="81" t="s">
        <v>426</v>
      </c>
      <c r="B127" s="71" t="s">
        <v>330</v>
      </c>
      <c r="C127" s="72">
        <v>0.26600000000000001</v>
      </c>
      <c r="D127" s="72">
        <v>0.45</v>
      </c>
      <c r="E127" s="73">
        <v>0.93</v>
      </c>
      <c r="F127" s="72">
        <v>0.39600000000000002</v>
      </c>
      <c r="G127" s="72"/>
      <c r="H127" s="83"/>
      <c r="I127" s="83"/>
      <c r="J127" s="83"/>
      <c r="K127" s="83"/>
      <c r="L127" s="83"/>
      <c r="M127" s="83" t="e">
        <f>NA()</f>
        <v>#N/A</v>
      </c>
      <c r="N127" s="84" t="e">
        <f>NA()</f>
        <v>#N/A</v>
      </c>
      <c r="O127" s="84" t="e">
        <f>NA()</f>
        <v>#N/A</v>
      </c>
      <c r="P127" s="84" t="e">
        <f>NA()</f>
        <v>#N/A</v>
      </c>
      <c r="Q127" s="84" t="e">
        <f>NA()</f>
        <v>#N/A</v>
      </c>
      <c r="R127" s="84" t="e">
        <f>NA()</f>
        <v>#N/A</v>
      </c>
      <c r="S127" s="84" t="e">
        <f>NA()</f>
        <v>#N/A</v>
      </c>
      <c r="T127" s="84" t="e">
        <f>NA()</f>
        <v>#N/A</v>
      </c>
      <c r="U127" s="84" t="e">
        <f>NA()</f>
        <v>#N/A</v>
      </c>
      <c r="V127" s="84" t="e">
        <f>NA()</f>
        <v>#N/A</v>
      </c>
    </row>
    <row r="128" spans="1:24" x14ac:dyDescent="0.45">
      <c r="A128" s="81" t="s">
        <v>427</v>
      </c>
      <c r="B128" s="71" t="s">
        <v>332</v>
      </c>
      <c r="C128" s="72">
        <v>0.53200000000000003</v>
      </c>
      <c r="D128" s="72">
        <v>0.9</v>
      </c>
      <c r="E128" s="73">
        <v>1.843</v>
      </c>
      <c r="F128" s="72">
        <v>0.66200000000000003</v>
      </c>
      <c r="G128" s="72"/>
      <c r="H128" s="83"/>
      <c r="I128" s="83"/>
      <c r="J128" s="83"/>
      <c r="K128" s="83"/>
      <c r="L128" s="83"/>
      <c r="M128" s="83" t="e">
        <f>NA()</f>
        <v>#N/A</v>
      </c>
      <c r="N128" s="84" t="e">
        <f>NA()</f>
        <v>#N/A</v>
      </c>
      <c r="O128" s="84" t="e">
        <f>NA()</f>
        <v>#N/A</v>
      </c>
      <c r="P128" s="84" t="e">
        <f>NA()</f>
        <v>#N/A</v>
      </c>
      <c r="Q128" s="84" t="e">
        <f>NA()</f>
        <v>#N/A</v>
      </c>
      <c r="R128" s="84" t="e">
        <f>NA()</f>
        <v>#N/A</v>
      </c>
      <c r="S128" s="84" t="e">
        <f>NA()</f>
        <v>#N/A</v>
      </c>
      <c r="T128" s="84" t="e">
        <f>NA()</f>
        <v>#N/A</v>
      </c>
      <c r="U128" s="84" t="e">
        <f>NA()</f>
        <v>#N/A</v>
      </c>
      <c r="V128" s="84" t="e">
        <f>NA()</f>
        <v>#N/A</v>
      </c>
    </row>
    <row r="129" spans="1:24" x14ac:dyDescent="0.45">
      <c r="A129" s="81" t="s">
        <v>428</v>
      </c>
      <c r="B129" s="71" t="s">
        <v>334</v>
      </c>
      <c r="C129" s="72">
        <v>1.0640000000000001</v>
      </c>
      <c r="D129" s="72">
        <v>1.8</v>
      </c>
      <c r="E129" s="73">
        <v>3.72</v>
      </c>
      <c r="F129" s="72">
        <v>1.194</v>
      </c>
      <c r="G129" s="72"/>
      <c r="H129" s="83"/>
      <c r="I129" s="83"/>
      <c r="J129" s="83"/>
      <c r="K129" s="83"/>
      <c r="L129" s="83"/>
      <c r="M129" s="83" t="e">
        <f>NA()</f>
        <v>#N/A</v>
      </c>
      <c r="N129" s="84" t="e">
        <f>NA()</f>
        <v>#N/A</v>
      </c>
      <c r="O129" s="84" t="e">
        <f>NA()</f>
        <v>#N/A</v>
      </c>
      <c r="P129" s="84" t="e">
        <f>NA()</f>
        <v>#N/A</v>
      </c>
      <c r="Q129" s="84" t="e">
        <f>NA()</f>
        <v>#N/A</v>
      </c>
      <c r="R129" s="84" t="e">
        <f>NA()</f>
        <v>#N/A</v>
      </c>
      <c r="S129" s="84" t="e">
        <f>NA()</f>
        <v>#N/A</v>
      </c>
      <c r="T129" s="84" t="e">
        <f>NA()</f>
        <v>#N/A</v>
      </c>
      <c r="U129" s="84" t="e">
        <f>NA()</f>
        <v>#N/A</v>
      </c>
      <c r="V129" s="84" t="e">
        <f>NA()</f>
        <v>#N/A</v>
      </c>
    </row>
    <row r="130" spans="1:24" x14ac:dyDescent="0.45">
      <c r="A130" s="81" t="s">
        <v>429</v>
      </c>
      <c r="B130" s="71" t="s">
        <v>336</v>
      </c>
      <c r="C130" s="72">
        <v>2.1280000000000001</v>
      </c>
      <c r="D130" s="72">
        <v>3.6</v>
      </c>
      <c r="E130" s="73">
        <v>7.44</v>
      </c>
      <c r="F130" s="72">
        <v>2.258</v>
      </c>
      <c r="G130" s="72"/>
      <c r="H130" s="83"/>
      <c r="I130" s="83"/>
      <c r="J130" s="83"/>
      <c r="K130" s="83"/>
      <c r="L130" s="83"/>
      <c r="M130" s="83" t="e">
        <f>NA()</f>
        <v>#N/A</v>
      </c>
      <c r="N130" s="84" t="e">
        <f>NA()</f>
        <v>#N/A</v>
      </c>
      <c r="O130" s="84" t="e">
        <f>NA()</f>
        <v>#N/A</v>
      </c>
      <c r="P130" s="84" t="e">
        <f>NA()</f>
        <v>#N/A</v>
      </c>
      <c r="Q130" s="84" t="e">
        <f>NA()</f>
        <v>#N/A</v>
      </c>
      <c r="R130" s="84" t="e">
        <f>NA()</f>
        <v>#N/A</v>
      </c>
      <c r="S130" s="84" t="e">
        <f>NA()</f>
        <v>#N/A</v>
      </c>
      <c r="T130" s="84" t="e">
        <f>NA()</f>
        <v>#N/A</v>
      </c>
      <c r="U130" s="84" t="e">
        <f>NA()</f>
        <v>#N/A</v>
      </c>
      <c r="V130" s="84" t="e">
        <f>NA()</f>
        <v>#N/A</v>
      </c>
    </row>
    <row r="131" spans="1:24" x14ac:dyDescent="0.45">
      <c r="A131" s="81" t="s">
        <v>430</v>
      </c>
      <c r="B131" s="71" t="s">
        <v>338</v>
      </c>
      <c r="C131" s="72">
        <v>4.2560000000000002</v>
      </c>
      <c r="D131" s="72">
        <v>7.2</v>
      </c>
      <c r="E131" s="73">
        <v>14.88</v>
      </c>
      <c r="F131" s="72">
        <v>4.3860000000000001</v>
      </c>
      <c r="G131" s="72"/>
      <c r="H131" s="83"/>
      <c r="I131" s="83"/>
      <c r="J131" s="83"/>
      <c r="K131" s="83"/>
      <c r="L131" s="83"/>
      <c r="M131" s="83" t="e">
        <f>NA()</f>
        <v>#N/A</v>
      </c>
      <c r="N131" s="84" t="e">
        <f>NA()</f>
        <v>#N/A</v>
      </c>
      <c r="O131" s="84" t="e">
        <f>NA()</f>
        <v>#N/A</v>
      </c>
      <c r="P131" s="84" t="e">
        <f>NA()</f>
        <v>#N/A</v>
      </c>
      <c r="Q131" s="84" t="e">
        <f>NA()</f>
        <v>#N/A</v>
      </c>
      <c r="R131" s="84" t="e">
        <f>NA()</f>
        <v>#N/A</v>
      </c>
      <c r="S131" s="84" t="e">
        <f>NA()</f>
        <v>#N/A</v>
      </c>
      <c r="T131" s="84" t="e">
        <f>NA()</f>
        <v>#N/A</v>
      </c>
      <c r="U131" s="84" t="e">
        <f>NA()</f>
        <v>#N/A</v>
      </c>
      <c r="V131" s="84" t="e">
        <f>NA()</f>
        <v>#N/A</v>
      </c>
    </row>
    <row r="132" spans="1:24" x14ac:dyDescent="0.45">
      <c r="A132" s="81" t="s">
        <v>431</v>
      </c>
      <c r="B132" s="71" t="s">
        <v>340</v>
      </c>
      <c r="C132" s="72">
        <v>0.126</v>
      </c>
      <c r="D132" s="72">
        <v>0.218</v>
      </c>
      <c r="E132" s="73">
        <v>0.69799999999999995</v>
      </c>
      <c r="F132" s="72">
        <v>0.186</v>
      </c>
      <c r="G132" s="72"/>
      <c r="H132" s="83"/>
      <c r="I132" s="83"/>
      <c r="J132" s="83"/>
      <c r="K132" s="83"/>
      <c r="L132" s="83"/>
      <c r="M132" s="83" t="e">
        <f>NA()</f>
        <v>#N/A</v>
      </c>
      <c r="N132" s="84" t="e">
        <f>NA()</f>
        <v>#N/A</v>
      </c>
      <c r="O132" s="84" t="e">
        <f>NA()</f>
        <v>#N/A</v>
      </c>
      <c r="P132" s="84" t="e">
        <f>NA()</f>
        <v>#N/A</v>
      </c>
      <c r="Q132" s="84" t="e">
        <f>NA()</f>
        <v>#N/A</v>
      </c>
      <c r="R132" s="84" t="e">
        <f>NA()</f>
        <v>#N/A</v>
      </c>
      <c r="S132" s="84" t="e">
        <f>NA()</f>
        <v>#N/A</v>
      </c>
      <c r="T132" s="84" t="e">
        <f>NA()</f>
        <v>#N/A</v>
      </c>
      <c r="U132" s="84" t="e">
        <f>NA()</f>
        <v>#N/A</v>
      </c>
      <c r="V132" s="84" t="e">
        <f>NA()</f>
        <v>#N/A</v>
      </c>
    </row>
    <row r="133" spans="1:24" x14ac:dyDescent="0.45">
      <c r="A133" s="81" t="s">
        <v>432</v>
      </c>
      <c r="B133" s="71" t="s">
        <v>342</v>
      </c>
      <c r="C133" s="72">
        <v>0.252</v>
      </c>
      <c r="D133" s="72">
        <v>0.436</v>
      </c>
      <c r="E133" s="73">
        <v>0.91600000000000004</v>
      </c>
      <c r="F133" s="72">
        <v>0.312</v>
      </c>
      <c r="G133" s="72"/>
      <c r="H133" s="83"/>
      <c r="I133" s="83"/>
      <c r="J133" s="83"/>
      <c r="K133" s="83"/>
      <c r="L133" s="83"/>
      <c r="M133" s="83" t="e">
        <f>NA()</f>
        <v>#N/A</v>
      </c>
      <c r="N133" s="84" t="e">
        <f>NA()</f>
        <v>#N/A</v>
      </c>
      <c r="O133" s="84" t="e">
        <f>NA()</f>
        <v>#N/A</v>
      </c>
      <c r="P133" s="84" t="e">
        <f>NA()</f>
        <v>#N/A</v>
      </c>
      <c r="Q133" s="84" t="e">
        <f>NA()</f>
        <v>#N/A</v>
      </c>
      <c r="R133" s="84" t="e">
        <f>NA()</f>
        <v>#N/A</v>
      </c>
      <c r="S133" s="84" t="e">
        <f>NA()</f>
        <v>#N/A</v>
      </c>
      <c r="T133" s="84" t="e">
        <f>NA()</f>
        <v>#N/A</v>
      </c>
      <c r="U133" s="84" t="e">
        <f>NA()</f>
        <v>#N/A</v>
      </c>
      <c r="V133" s="84" t="e">
        <f>NA()</f>
        <v>#N/A</v>
      </c>
    </row>
    <row r="134" spans="1:24" x14ac:dyDescent="0.45">
      <c r="A134" s="81" t="s">
        <v>433</v>
      </c>
      <c r="B134" s="71" t="s">
        <v>344</v>
      </c>
      <c r="C134" s="72">
        <v>0.504</v>
      </c>
      <c r="D134" s="72">
        <v>0.872</v>
      </c>
      <c r="E134" s="73">
        <v>1.8320000000000001</v>
      </c>
      <c r="F134" s="72">
        <v>0.63400000000000001</v>
      </c>
      <c r="G134" s="72"/>
      <c r="H134" s="83"/>
      <c r="I134" s="83"/>
      <c r="J134" s="83"/>
      <c r="K134" s="83"/>
      <c r="L134" s="83"/>
      <c r="M134" s="83" t="e">
        <f>NA()</f>
        <v>#N/A</v>
      </c>
      <c r="N134" s="84" t="e">
        <f>NA()</f>
        <v>#N/A</v>
      </c>
      <c r="O134" s="84" t="e">
        <f>NA()</f>
        <v>#N/A</v>
      </c>
      <c r="P134" s="84" t="e">
        <f>NA()</f>
        <v>#N/A</v>
      </c>
      <c r="Q134" s="84" t="e">
        <f>NA()</f>
        <v>#N/A</v>
      </c>
      <c r="R134" s="84" t="e">
        <f>NA()</f>
        <v>#N/A</v>
      </c>
      <c r="S134" s="84" t="e">
        <f>NA()</f>
        <v>#N/A</v>
      </c>
      <c r="T134" s="84" t="e">
        <f>NA()</f>
        <v>#N/A</v>
      </c>
      <c r="U134" s="84" t="e">
        <f>NA()</f>
        <v>#N/A</v>
      </c>
      <c r="V134" s="84" t="e">
        <f>NA()</f>
        <v>#N/A</v>
      </c>
    </row>
    <row r="135" spans="1:24" x14ac:dyDescent="0.45">
      <c r="A135" s="81" t="s">
        <v>434</v>
      </c>
      <c r="B135" s="71" t="s">
        <v>346</v>
      </c>
      <c r="C135" s="72">
        <v>1.008</v>
      </c>
      <c r="D135" s="72">
        <v>1.744</v>
      </c>
      <c r="E135" s="73">
        <v>3.6440000000000001</v>
      </c>
      <c r="F135" s="72">
        <v>1.1379999999999999</v>
      </c>
      <c r="G135" s="72"/>
      <c r="H135" s="83"/>
      <c r="I135" s="83"/>
      <c r="J135" s="83"/>
      <c r="K135" s="83"/>
      <c r="L135" s="83"/>
      <c r="M135" s="83" t="e">
        <f>NA()</f>
        <v>#N/A</v>
      </c>
      <c r="N135" s="84" t="e">
        <f>NA()</f>
        <v>#N/A</v>
      </c>
      <c r="O135" s="84" t="e">
        <f>NA()</f>
        <v>#N/A</v>
      </c>
      <c r="P135" s="84" t="e">
        <f>NA()</f>
        <v>#N/A</v>
      </c>
      <c r="Q135" s="84" t="e">
        <f>NA()</f>
        <v>#N/A</v>
      </c>
      <c r="R135" s="84" t="e">
        <f>NA()</f>
        <v>#N/A</v>
      </c>
      <c r="S135" s="84" t="e">
        <f>NA()</f>
        <v>#N/A</v>
      </c>
      <c r="T135" s="84" t="e">
        <f>NA()</f>
        <v>#N/A</v>
      </c>
      <c r="U135" s="84" t="e">
        <f>NA()</f>
        <v>#N/A</v>
      </c>
      <c r="V135" s="84" t="e">
        <f>NA()</f>
        <v>#N/A</v>
      </c>
    </row>
    <row r="136" spans="1:24" x14ac:dyDescent="0.45">
      <c r="A136" s="81" t="s">
        <v>435</v>
      </c>
      <c r="B136" s="71" t="s">
        <v>348</v>
      </c>
      <c r="C136" s="72">
        <v>3.024</v>
      </c>
      <c r="D136" s="72">
        <v>5.2320000000000002</v>
      </c>
      <c r="E136" s="73">
        <v>10.992000000000001</v>
      </c>
      <c r="F136" s="72">
        <v>3.1539999999999999</v>
      </c>
      <c r="G136" s="72"/>
      <c r="H136" s="83"/>
      <c r="I136" s="83"/>
      <c r="J136" s="83"/>
      <c r="K136" s="83"/>
      <c r="L136" s="83"/>
      <c r="M136" s="83" t="e">
        <f>NA()</f>
        <v>#N/A</v>
      </c>
      <c r="N136" s="84" t="e">
        <f>NA()</f>
        <v>#N/A</v>
      </c>
      <c r="O136" s="84" t="e">
        <f>NA()</f>
        <v>#N/A</v>
      </c>
      <c r="P136" s="84" t="e">
        <f>NA()</f>
        <v>#N/A</v>
      </c>
      <c r="Q136" s="84" t="e">
        <f>NA()</f>
        <v>#N/A</v>
      </c>
      <c r="R136" s="84" t="e">
        <f>NA()</f>
        <v>#N/A</v>
      </c>
      <c r="S136" s="84" t="e">
        <f>NA()</f>
        <v>#N/A</v>
      </c>
      <c r="T136" s="84" t="e">
        <f>NA()</f>
        <v>#N/A</v>
      </c>
      <c r="U136" s="84" t="e">
        <f>NA()</f>
        <v>#N/A</v>
      </c>
      <c r="V136" s="84" t="e">
        <f>NA()</f>
        <v>#N/A</v>
      </c>
    </row>
    <row r="137" spans="1:24" x14ac:dyDescent="0.45">
      <c r="A137" s="81" t="s">
        <v>436</v>
      </c>
      <c r="B137" s="71" t="s">
        <v>350</v>
      </c>
      <c r="C137" s="72">
        <v>6.048</v>
      </c>
      <c r="D137" s="72">
        <v>10.464</v>
      </c>
      <c r="E137" s="73">
        <v>21.984000000000002</v>
      </c>
      <c r="F137" s="72">
        <v>6.1779999999999999</v>
      </c>
      <c r="G137" s="72"/>
      <c r="H137" s="83"/>
      <c r="I137" s="83"/>
      <c r="J137" s="83"/>
      <c r="K137" s="83"/>
      <c r="L137" s="83"/>
      <c r="M137" s="83" t="e">
        <f>NA()</f>
        <v>#N/A</v>
      </c>
      <c r="N137" s="84" t="e">
        <f>NA()</f>
        <v>#N/A</v>
      </c>
      <c r="O137" s="84" t="e">
        <f>NA()</f>
        <v>#N/A</v>
      </c>
      <c r="P137" s="84" t="e">
        <f>NA()</f>
        <v>#N/A</v>
      </c>
      <c r="Q137" s="84" t="e">
        <f>NA()</f>
        <v>#N/A</v>
      </c>
      <c r="R137" s="84" t="e">
        <f>NA()</f>
        <v>#N/A</v>
      </c>
      <c r="S137" s="84" t="e">
        <f>NA()</f>
        <v>#N/A</v>
      </c>
      <c r="T137" s="84" t="e">
        <f>NA()</f>
        <v>#N/A</v>
      </c>
      <c r="U137" s="84" t="e">
        <f>NA()</f>
        <v>#N/A</v>
      </c>
      <c r="V137" s="84" t="e">
        <f>NA()</f>
        <v>#N/A</v>
      </c>
    </row>
    <row r="138" spans="1:24" x14ac:dyDescent="0.45">
      <c r="A138" s="85" t="s">
        <v>437</v>
      </c>
      <c r="B138" s="86" t="s">
        <v>352</v>
      </c>
      <c r="C138" s="72">
        <v>4.3999999999999997E-2</v>
      </c>
      <c r="D138" s="72">
        <v>7.4999999999999997E-2</v>
      </c>
      <c r="E138" s="73">
        <v>0.629</v>
      </c>
      <c r="F138" s="72">
        <v>0.104</v>
      </c>
      <c r="G138" s="72"/>
      <c r="H138" s="72"/>
      <c r="I138" s="72"/>
      <c r="J138" s="83"/>
      <c r="K138" s="83"/>
      <c r="L138" s="83"/>
      <c r="M138" s="83" t="e">
        <f>NA()</f>
        <v>#N/A</v>
      </c>
      <c r="N138" s="84" t="e">
        <f>NA()</f>
        <v>#N/A</v>
      </c>
      <c r="O138" s="84" t="e">
        <f>NA()</f>
        <v>#N/A</v>
      </c>
      <c r="P138" s="84" t="e">
        <f>NA()</f>
        <v>#N/A</v>
      </c>
      <c r="Q138" s="84" t="e">
        <f>NA()</f>
        <v>#N/A</v>
      </c>
      <c r="R138" s="84" t="e">
        <f>NA()</f>
        <v>#N/A</v>
      </c>
      <c r="S138" s="84" t="e">
        <f>NA()</f>
        <v>#N/A</v>
      </c>
      <c r="T138" s="84" t="e">
        <f>NA()</f>
        <v>#N/A</v>
      </c>
      <c r="U138" s="84" t="e">
        <f>NA()</f>
        <v>#N/A</v>
      </c>
      <c r="V138" s="84" t="e">
        <f>NA()</f>
        <v>#N/A</v>
      </c>
    </row>
    <row r="139" spans="1:24" x14ac:dyDescent="0.45">
      <c r="A139" s="85" t="s">
        <v>438</v>
      </c>
      <c r="B139" s="86" t="s">
        <v>354</v>
      </c>
      <c r="C139" s="72">
        <v>8.6999999999999994E-2</v>
      </c>
      <c r="D139" s="72">
        <v>0.14899999999999999</v>
      </c>
      <c r="E139" s="73">
        <v>0.74399999999999999</v>
      </c>
      <c r="F139" s="72">
        <v>0.14699999999999999</v>
      </c>
      <c r="G139" s="72"/>
      <c r="H139" s="72"/>
      <c r="I139" s="72"/>
      <c r="J139" s="83"/>
      <c r="K139" s="83"/>
      <c r="L139" s="83"/>
      <c r="M139" s="83" t="e">
        <f>NA()</f>
        <v>#N/A</v>
      </c>
      <c r="N139" s="84" t="e">
        <f>NA()</f>
        <v>#N/A</v>
      </c>
      <c r="O139" s="84" t="e">
        <f>NA()</f>
        <v>#N/A</v>
      </c>
      <c r="P139" s="84" t="e">
        <f>NA()</f>
        <v>#N/A</v>
      </c>
      <c r="Q139" s="84" t="e">
        <f>NA()</f>
        <v>#N/A</v>
      </c>
      <c r="R139" s="84" t="e">
        <f>NA()</f>
        <v>#N/A</v>
      </c>
      <c r="S139" s="84" t="e">
        <f>NA()</f>
        <v>#N/A</v>
      </c>
      <c r="T139" s="84" t="e">
        <f>NA()</f>
        <v>#N/A</v>
      </c>
      <c r="U139" s="84" t="e">
        <f>NA()</f>
        <v>#N/A</v>
      </c>
      <c r="V139" s="84" t="e">
        <f>NA()</f>
        <v>#N/A</v>
      </c>
    </row>
    <row r="140" spans="1:24" x14ac:dyDescent="0.45">
      <c r="A140" s="85" t="s">
        <v>439</v>
      </c>
      <c r="B140" s="86" t="s">
        <v>356</v>
      </c>
      <c r="C140" s="72">
        <v>0.17499999999999999</v>
      </c>
      <c r="D140" s="72">
        <v>0.29899999999999999</v>
      </c>
      <c r="E140" s="73">
        <v>0.95499999999999996</v>
      </c>
      <c r="F140" s="72">
        <v>0.23499999999999999</v>
      </c>
      <c r="G140" s="72"/>
      <c r="H140" s="72"/>
      <c r="I140" s="72"/>
      <c r="J140" s="83"/>
      <c r="K140" s="83"/>
      <c r="L140" s="83"/>
      <c r="M140" s="83" t="e">
        <f>NA()</f>
        <v>#N/A</v>
      </c>
      <c r="N140" s="84" t="e">
        <f>NA()</f>
        <v>#N/A</v>
      </c>
      <c r="O140" s="84" t="e">
        <f>NA()</f>
        <v>#N/A</v>
      </c>
      <c r="P140" s="84" t="e">
        <f>NA()</f>
        <v>#N/A</v>
      </c>
      <c r="Q140" s="84" t="e">
        <f>NA()</f>
        <v>#N/A</v>
      </c>
      <c r="R140" s="84" t="e">
        <f>NA()</f>
        <v>#N/A</v>
      </c>
      <c r="S140" s="84" t="e">
        <f>NA()</f>
        <v>#N/A</v>
      </c>
      <c r="T140" s="84" t="e">
        <f>NA()</f>
        <v>#N/A</v>
      </c>
      <c r="U140" s="84" t="e">
        <f>NA()</f>
        <v>#N/A</v>
      </c>
      <c r="V140" s="84" t="e">
        <f>NA()</f>
        <v>#N/A</v>
      </c>
    </row>
    <row r="141" spans="1:24" x14ac:dyDescent="0.45">
      <c r="A141" s="85" t="s">
        <v>440</v>
      </c>
      <c r="B141" s="86" t="s">
        <v>358</v>
      </c>
      <c r="C141" s="72">
        <v>0.35</v>
      </c>
      <c r="D141" s="72">
        <v>0.59799999999999998</v>
      </c>
      <c r="E141" s="73">
        <v>1.3620000000000001</v>
      </c>
      <c r="F141" s="72">
        <v>0.41</v>
      </c>
      <c r="G141" s="72"/>
      <c r="H141" s="72"/>
      <c r="I141" s="72"/>
      <c r="J141" s="83"/>
      <c r="K141" s="83"/>
      <c r="L141" s="83"/>
      <c r="M141" s="83" t="e">
        <f>NA()</f>
        <v>#N/A</v>
      </c>
      <c r="N141" s="84" t="e">
        <f>NA()</f>
        <v>#N/A</v>
      </c>
      <c r="O141" s="84" t="e">
        <f>NA()</f>
        <v>#N/A</v>
      </c>
      <c r="P141" s="84" t="e">
        <f>NA()</f>
        <v>#N/A</v>
      </c>
      <c r="Q141" s="84" t="e">
        <f>NA()</f>
        <v>#N/A</v>
      </c>
      <c r="R141" s="84" t="e">
        <f>NA()</f>
        <v>#N/A</v>
      </c>
      <c r="S141" s="84" t="e">
        <f>NA()</f>
        <v>#N/A</v>
      </c>
      <c r="T141" s="84" t="e">
        <f>NA()</f>
        <v>#N/A</v>
      </c>
      <c r="U141" s="84" t="e">
        <f>NA()</f>
        <v>#N/A</v>
      </c>
      <c r="V141" s="84" t="e">
        <f>NA()</f>
        <v>#N/A</v>
      </c>
    </row>
    <row r="142" spans="1:24" x14ac:dyDescent="0.45">
      <c r="A142" s="76" t="s">
        <v>441</v>
      </c>
      <c r="B142" s="77" t="s">
        <v>360</v>
      </c>
      <c r="C142" s="72">
        <v>0.02</v>
      </c>
      <c r="D142" s="72">
        <v>0.02</v>
      </c>
      <c r="E142" s="73" t="s">
        <v>262</v>
      </c>
      <c r="F142" s="72">
        <v>0.08</v>
      </c>
      <c r="G142" s="72"/>
      <c r="H142" s="72"/>
      <c r="I142" s="72"/>
      <c r="J142" s="72"/>
      <c r="K142" s="72"/>
      <c r="L142" s="72"/>
      <c r="M142" s="72" t="e">
        <f>NA()</f>
        <v>#N/A</v>
      </c>
      <c r="N142" s="74" t="e">
        <f>NA()</f>
        <v>#N/A</v>
      </c>
      <c r="O142" s="74" t="e">
        <f>NA()</f>
        <v>#N/A</v>
      </c>
      <c r="P142" s="74" t="e">
        <f>NA()</f>
        <v>#N/A</v>
      </c>
      <c r="Q142" s="74" t="e">
        <f>NA()</f>
        <v>#N/A</v>
      </c>
      <c r="R142" s="74" t="e">
        <f>NA()</f>
        <v>#N/A</v>
      </c>
      <c r="S142" s="74" t="e">
        <f>NA()</f>
        <v>#N/A</v>
      </c>
      <c r="T142" s="74" t="e">
        <f>NA()</f>
        <v>#N/A</v>
      </c>
      <c r="U142" s="74" t="e">
        <f>NA()</f>
        <v>#N/A</v>
      </c>
      <c r="V142" s="74" t="e">
        <f>NA()</f>
        <v>#N/A</v>
      </c>
      <c r="W142" s="75"/>
      <c r="X142" s="75"/>
    </row>
    <row r="143" spans="1:24" x14ac:dyDescent="0.45">
      <c r="A143" s="76" t="s">
        <v>442</v>
      </c>
      <c r="B143" s="77" t="s">
        <v>362</v>
      </c>
      <c r="C143" s="72">
        <v>0.245</v>
      </c>
      <c r="D143" s="72">
        <v>0.34499999999999997</v>
      </c>
      <c r="E143" s="73">
        <v>1.0840000000000001</v>
      </c>
      <c r="F143" s="72">
        <v>0.30499999999999999</v>
      </c>
      <c r="G143" s="72"/>
      <c r="H143" s="72"/>
      <c r="I143" s="72"/>
      <c r="J143" s="72"/>
      <c r="K143" s="72"/>
      <c r="L143" s="72"/>
      <c r="M143" s="72" t="e">
        <f>NA()</f>
        <v>#N/A</v>
      </c>
      <c r="N143" s="74" t="e">
        <f>NA()</f>
        <v>#N/A</v>
      </c>
      <c r="O143" s="74" t="e">
        <f>NA()</f>
        <v>#N/A</v>
      </c>
      <c r="P143" s="74" t="e">
        <f>NA()</f>
        <v>#N/A</v>
      </c>
      <c r="Q143" s="74" t="e">
        <f>NA()</f>
        <v>#N/A</v>
      </c>
      <c r="R143" s="74" t="e">
        <f>NA()</f>
        <v>#N/A</v>
      </c>
      <c r="S143" s="74" t="e">
        <f>NA()</f>
        <v>#N/A</v>
      </c>
      <c r="T143" s="74" t="e">
        <f>NA()</f>
        <v>#N/A</v>
      </c>
      <c r="U143" s="74" t="e">
        <f>NA()</f>
        <v>#N/A</v>
      </c>
      <c r="V143" s="74" t="e">
        <f>NA()</f>
        <v>#N/A</v>
      </c>
      <c r="W143" s="75"/>
      <c r="X143" s="75"/>
    </row>
    <row r="144" spans="1:24" x14ac:dyDescent="0.45">
      <c r="A144" s="76" t="s">
        <v>443</v>
      </c>
      <c r="B144" s="77" t="s">
        <v>364</v>
      </c>
      <c r="C144" s="72">
        <v>0.49</v>
      </c>
      <c r="D144" s="72">
        <v>0.69</v>
      </c>
      <c r="E144" s="73">
        <v>1.4890000000000001</v>
      </c>
      <c r="F144" s="72">
        <v>0.55000000000000004</v>
      </c>
      <c r="G144" s="72"/>
      <c r="H144" s="72"/>
      <c r="I144" s="72"/>
      <c r="J144" s="72"/>
      <c r="K144" s="72"/>
      <c r="L144" s="72"/>
      <c r="M144" s="72" t="e">
        <f>NA()</f>
        <v>#N/A</v>
      </c>
      <c r="N144" s="74" t="e">
        <f>NA()</f>
        <v>#N/A</v>
      </c>
      <c r="O144" s="74" t="e">
        <f>NA()</f>
        <v>#N/A</v>
      </c>
      <c r="P144" s="74" t="e">
        <f>NA()</f>
        <v>#N/A</v>
      </c>
      <c r="Q144" s="74" t="e">
        <f>NA()</f>
        <v>#N/A</v>
      </c>
      <c r="R144" s="74" t="e">
        <f>NA()</f>
        <v>#N/A</v>
      </c>
      <c r="S144" s="74" t="e">
        <f>NA()</f>
        <v>#N/A</v>
      </c>
      <c r="T144" s="74" t="e">
        <f>NA()</f>
        <v>#N/A</v>
      </c>
      <c r="U144" s="74" t="e">
        <f>NA()</f>
        <v>#N/A</v>
      </c>
      <c r="V144" s="74" t="e">
        <f>NA()</f>
        <v>#N/A</v>
      </c>
      <c r="W144" s="75"/>
      <c r="X144" s="75"/>
    </row>
    <row r="145" spans="1:24" x14ac:dyDescent="0.45">
      <c r="A145" s="76" t="s">
        <v>444</v>
      </c>
      <c r="B145" s="77" t="s">
        <v>366</v>
      </c>
      <c r="C145" s="72">
        <v>0.98</v>
      </c>
      <c r="D145" s="72">
        <v>1.38</v>
      </c>
      <c r="E145" s="73">
        <v>2.976</v>
      </c>
      <c r="F145" s="72">
        <v>1.1100000000000001</v>
      </c>
      <c r="G145" s="72"/>
      <c r="H145" s="72"/>
      <c r="I145" s="72"/>
      <c r="J145" s="72"/>
      <c r="K145" s="72"/>
      <c r="L145" s="72"/>
      <c r="M145" s="72" t="e">
        <f>NA()</f>
        <v>#N/A</v>
      </c>
      <c r="N145" s="74" t="e">
        <f>NA()</f>
        <v>#N/A</v>
      </c>
      <c r="O145" s="74" t="e">
        <f>NA()</f>
        <v>#N/A</v>
      </c>
      <c r="P145" s="74" t="e">
        <f>NA()</f>
        <v>#N/A</v>
      </c>
      <c r="Q145" s="74" t="e">
        <f>NA()</f>
        <v>#N/A</v>
      </c>
      <c r="R145" s="74" t="e">
        <f>NA()</f>
        <v>#N/A</v>
      </c>
      <c r="S145" s="74" t="e">
        <f>NA()</f>
        <v>#N/A</v>
      </c>
      <c r="T145" s="74" t="e">
        <f>NA()</f>
        <v>#N/A</v>
      </c>
      <c r="U145" s="74" t="e">
        <f>NA()</f>
        <v>#N/A</v>
      </c>
      <c r="V145" s="74" t="e">
        <f>NA()</f>
        <v>#N/A</v>
      </c>
      <c r="W145" s="75"/>
      <c r="X145" s="75"/>
    </row>
    <row r="146" spans="1:24" x14ac:dyDescent="0.45">
      <c r="A146" s="76" t="s">
        <v>445</v>
      </c>
      <c r="B146" s="77" t="s">
        <v>368</v>
      </c>
      <c r="C146" s="72">
        <v>0.13</v>
      </c>
      <c r="D146" s="72">
        <v>0.21</v>
      </c>
      <c r="E146" s="73" t="s">
        <v>262</v>
      </c>
      <c r="F146" s="72">
        <v>0.19</v>
      </c>
      <c r="G146" s="72"/>
      <c r="H146" s="72"/>
      <c r="I146" s="72"/>
      <c r="J146" s="72"/>
      <c r="K146" s="72"/>
      <c r="L146" s="72"/>
      <c r="M146" s="72" t="e">
        <f>NA()</f>
        <v>#N/A</v>
      </c>
      <c r="N146" s="74" t="e">
        <f>NA()</f>
        <v>#N/A</v>
      </c>
      <c r="O146" s="74" t="e">
        <f>NA()</f>
        <v>#N/A</v>
      </c>
      <c r="P146" s="74" t="e">
        <f>NA()</f>
        <v>#N/A</v>
      </c>
      <c r="Q146" s="74" t="e">
        <f>NA()</f>
        <v>#N/A</v>
      </c>
      <c r="R146" s="74" t="e">
        <f>NA()</f>
        <v>#N/A</v>
      </c>
      <c r="S146" s="74" t="e">
        <f>NA()</f>
        <v>#N/A</v>
      </c>
      <c r="T146" s="74" t="e">
        <f>NA()</f>
        <v>#N/A</v>
      </c>
      <c r="U146" s="74" t="e">
        <f>NA()</f>
        <v>#N/A</v>
      </c>
      <c r="V146" s="74" t="e">
        <f>NA()</f>
        <v>#N/A</v>
      </c>
      <c r="W146" s="75"/>
      <c r="X146" s="75"/>
    </row>
    <row r="147" spans="1:24" x14ac:dyDescent="0.45">
      <c r="A147" s="76" t="s">
        <v>446</v>
      </c>
      <c r="B147" s="77" t="s">
        <v>370</v>
      </c>
      <c r="C147" s="72">
        <v>0.52</v>
      </c>
      <c r="D147" s="72">
        <v>0.84</v>
      </c>
      <c r="E147" s="73">
        <v>2.1240000000000001</v>
      </c>
      <c r="F147" s="72">
        <v>0.65</v>
      </c>
      <c r="G147" s="72"/>
      <c r="H147" s="72"/>
      <c r="I147" s="72"/>
      <c r="J147" s="72"/>
      <c r="K147" s="72"/>
      <c r="L147" s="72"/>
      <c r="M147" s="72" t="e">
        <f>NA()</f>
        <v>#N/A</v>
      </c>
      <c r="N147" s="74" t="e">
        <f>NA()</f>
        <v>#N/A</v>
      </c>
      <c r="O147" s="74" t="e">
        <f>NA()</f>
        <v>#N/A</v>
      </c>
      <c r="P147" s="74" t="e">
        <f>NA()</f>
        <v>#N/A</v>
      </c>
      <c r="Q147" s="74" t="e">
        <f>NA()</f>
        <v>#N/A</v>
      </c>
      <c r="R147" s="74" t="e">
        <f>NA()</f>
        <v>#N/A</v>
      </c>
      <c r="S147" s="74" t="e">
        <f>NA()</f>
        <v>#N/A</v>
      </c>
      <c r="T147" s="74" t="e">
        <f>NA()</f>
        <v>#N/A</v>
      </c>
      <c r="U147" s="74" t="e">
        <f>NA()</f>
        <v>#N/A</v>
      </c>
      <c r="V147" s="74" t="e">
        <f>NA()</f>
        <v>#N/A</v>
      </c>
      <c r="W147" s="75"/>
      <c r="X147" s="75"/>
    </row>
    <row r="148" spans="1:24" x14ac:dyDescent="0.45">
      <c r="A148" s="88" t="s">
        <v>447</v>
      </c>
      <c r="B148" s="89" t="s">
        <v>372</v>
      </c>
      <c r="C148" s="78">
        <v>5.7999999999999996E-3</v>
      </c>
      <c r="D148" s="78">
        <v>8.0999999999999996E-3</v>
      </c>
      <c r="E148" s="72" t="s">
        <v>262</v>
      </c>
      <c r="F148" s="72" t="s">
        <v>262</v>
      </c>
      <c r="G148" s="80"/>
      <c r="H148" s="80"/>
      <c r="I148" s="80"/>
      <c r="J148" s="80"/>
      <c r="K148" s="80"/>
      <c r="L148" s="80"/>
      <c r="M148" s="80" t="e">
        <f>NA()</f>
        <v>#N/A</v>
      </c>
      <c r="N148" s="90" t="e">
        <f>NA()</f>
        <v>#N/A</v>
      </c>
      <c r="O148" s="90" t="e">
        <f>NA()</f>
        <v>#N/A</v>
      </c>
      <c r="P148" s="90" t="e">
        <f>NA()</f>
        <v>#N/A</v>
      </c>
      <c r="Q148" s="90" t="e">
        <f>NA()</f>
        <v>#N/A</v>
      </c>
      <c r="R148" s="90" t="e">
        <f>NA()</f>
        <v>#N/A</v>
      </c>
      <c r="S148" s="90" t="e">
        <f>NA()</f>
        <v>#N/A</v>
      </c>
      <c r="T148" s="90" t="e">
        <f>NA()</f>
        <v>#N/A</v>
      </c>
      <c r="U148" s="90" t="e">
        <f>NA()</f>
        <v>#N/A</v>
      </c>
      <c r="V148" s="90" t="e">
        <f>NA()</f>
        <v>#N/A</v>
      </c>
      <c r="W148" s="75"/>
    </row>
    <row r="149" spans="1:24" x14ac:dyDescent="0.45">
      <c r="A149" s="88" t="s">
        <v>448</v>
      </c>
      <c r="B149" s="89" t="s">
        <v>374</v>
      </c>
      <c r="C149" s="78">
        <v>5.1999999999999998E-3</v>
      </c>
      <c r="D149" s="78">
        <v>9.7999999999999997E-3</v>
      </c>
      <c r="E149" s="72" t="s">
        <v>262</v>
      </c>
      <c r="F149" s="72" t="s">
        <v>262</v>
      </c>
      <c r="G149" s="80"/>
      <c r="H149" s="80"/>
      <c r="I149" s="80"/>
      <c r="J149" s="80"/>
      <c r="K149" s="80"/>
      <c r="L149" s="80"/>
      <c r="M149" s="80" t="e">
        <f>NA()</f>
        <v>#N/A</v>
      </c>
      <c r="N149" s="90" t="e">
        <f>NA()</f>
        <v>#N/A</v>
      </c>
      <c r="O149" s="90" t="e">
        <f>NA()</f>
        <v>#N/A</v>
      </c>
      <c r="P149" s="90" t="e">
        <f>NA()</f>
        <v>#N/A</v>
      </c>
      <c r="Q149" s="90" t="e">
        <f>NA()</f>
        <v>#N/A</v>
      </c>
      <c r="R149" s="90" t="e">
        <f>NA()</f>
        <v>#N/A</v>
      </c>
      <c r="S149" s="90" t="e">
        <f>NA()</f>
        <v>#N/A</v>
      </c>
      <c r="T149" s="90" t="e">
        <f>NA()</f>
        <v>#N/A</v>
      </c>
      <c r="U149" s="90" t="e">
        <f>NA()</f>
        <v>#N/A</v>
      </c>
      <c r="V149" s="90" t="e">
        <f>NA()</f>
        <v>#N/A</v>
      </c>
      <c r="W149" s="75"/>
    </row>
    <row r="150" spans="1:24" x14ac:dyDescent="0.45">
      <c r="A150" s="87" t="s">
        <v>375</v>
      </c>
      <c r="B150" s="75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83" t="e">
        <f>NA()</f>
        <v>#N/A</v>
      </c>
      <c r="N150" s="84" t="e">
        <f>NA()</f>
        <v>#N/A</v>
      </c>
      <c r="O150" s="84" t="e">
        <f>NA()</f>
        <v>#N/A</v>
      </c>
      <c r="P150" s="84" t="e">
        <f>NA()</f>
        <v>#N/A</v>
      </c>
      <c r="Q150" s="84" t="e">
        <f>NA()</f>
        <v>#N/A</v>
      </c>
      <c r="R150" s="84" t="e">
        <f>NA()</f>
        <v>#N/A</v>
      </c>
      <c r="S150" s="84" t="e">
        <f>NA()</f>
        <v>#N/A</v>
      </c>
      <c r="T150" s="84" t="e">
        <f>NA()</f>
        <v>#N/A</v>
      </c>
      <c r="U150" s="84" t="e">
        <f>NA()</f>
        <v>#N/A</v>
      </c>
      <c r="V150" s="84" t="e">
        <f>NA()</f>
        <v>#N/A</v>
      </c>
    </row>
    <row r="151" spans="1:24" x14ac:dyDescent="0.45">
      <c r="A151" s="70" t="s">
        <v>449</v>
      </c>
      <c r="B151" s="71" t="s">
        <v>229</v>
      </c>
      <c r="C151" s="72">
        <v>9.8000000000000004E-2</v>
      </c>
      <c r="D151" s="72">
        <v>0.161</v>
      </c>
      <c r="E151" s="73">
        <v>0.35599999999999998</v>
      </c>
      <c r="F151" s="72">
        <v>0.158</v>
      </c>
      <c r="G151" s="72"/>
      <c r="H151" s="72"/>
      <c r="I151" s="72"/>
      <c r="J151" s="72"/>
      <c r="K151" s="72"/>
      <c r="L151" s="72"/>
      <c r="M151" s="72" t="e">
        <f>NA()</f>
        <v>#N/A</v>
      </c>
      <c r="N151" s="74" t="e">
        <f>NA()</f>
        <v>#N/A</v>
      </c>
      <c r="O151" s="74" t="e">
        <f>NA()</f>
        <v>#N/A</v>
      </c>
      <c r="P151" s="74" t="e">
        <f>NA()</f>
        <v>#N/A</v>
      </c>
      <c r="Q151" s="74" t="e">
        <f>NA()</f>
        <v>#N/A</v>
      </c>
      <c r="R151" s="74" t="e">
        <f>NA()</f>
        <v>#N/A</v>
      </c>
      <c r="S151" s="74" t="e">
        <f>NA()</f>
        <v>#N/A</v>
      </c>
      <c r="T151" s="74" t="e">
        <f>NA()</f>
        <v>#N/A</v>
      </c>
      <c r="U151" s="74" t="e">
        <f>NA()</f>
        <v>#N/A</v>
      </c>
      <c r="V151" s="74" t="e">
        <f>NA()</f>
        <v>#N/A</v>
      </c>
    </row>
    <row r="152" spans="1:24" x14ac:dyDescent="0.45">
      <c r="A152" s="70" t="s">
        <v>450</v>
      </c>
      <c r="B152" s="71" t="s">
        <v>231</v>
      </c>
      <c r="C152" s="72">
        <v>0.19600000000000001</v>
      </c>
      <c r="D152" s="72">
        <v>0.32200000000000001</v>
      </c>
      <c r="E152" s="73">
        <v>0.71099999999999997</v>
      </c>
      <c r="F152" s="72">
        <v>0.25600000000000001</v>
      </c>
      <c r="G152" s="72"/>
      <c r="H152" s="72"/>
      <c r="I152" s="72"/>
      <c r="J152" s="72"/>
      <c r="K152" s="72"/>
      <c r="L152" s="72"/>
      <c r="M152" s="72" t="e">
        <f>NA()</f>
        <v>#N/A</v>
      </c>
      <c r="N152" s="74" t="e">
        <f>NA()</f>
        <v>#N/A</v>
      </c>
      <c r="O152" s="74" t="e">
        <f>NA()</f>
        <v>#N/A</v>
      </c>
      <c r="P152" s="74" t="e">
        <f>NA()</f>
        <v>#N/A</v>
      </c>
      <c r="Q152" s="74" t="e">
        <f>NA()</f>
        <v>#N/A</v>
      </c>
      <c r="R152" s="74" t="e">
        <f>NA()</f>
        <v>#N/A</v>
      </c>
      <c r="S152" s="74" t="e">
        <f>NA()</f>
        <v>#N/A</v>
      </c>
      <c r="T152" s="74" t="e">
        <f>NA()</f>
        <v>#N/A</v>
      </c>
      <c r="U152" s="74" t="e">
        <f>NA()</f>
        <v>#N/A</v>
      </c>
      <c r="V152" s="74" t="e">
        <f>NA()</f>
        <v>#N/A</v>
      </c>
    </row>
    <row r="153" spans="1:24" x14ac:dyDescent="0.45">
      <c r="A153" s="76" t="s">
        <v>451</v>
      </c>
      <c r="B153" s="77" t="s">
        <v>233</v>
      </c>
      <c r="C153" s="72">
        <v>0.39200000000000002</v>
      </c>
      <c r="D153" s="72">
        <v>0.64400000000000002</v>
      </c>
      <c r="E153" s="73">
        <v>1.28</v>
      </c>
      <c r="F153" s="72">
        <v>0.45200000000000001</v>
      </c>
      <c r="G153" s="72"/>
      <c r="H153" s="72"/>
      <c r="I153" s="72"/>
      <c r="J153" s="72"/>
      <c r="K153" s="72"/>
      <c r="L153" s="72"/>
      <c r="M153" s="72" t="e">
        <f>NA()</f>
        <v>#N/A</v>
      </c>
      <c r="N153" s="74" t="e">
        <f>NA()</f>
        <v>#N/A</v>
      </c>
      <c r="O153" s="74" t="e">
        <f>NA()</f>
        <v>#N/A</v>
      </c>
      <c r="P153" s="74" t="e">
        <f>NA()</f>
        <v>#N/A</v>
      </c>
      <c r="Q153" s="74" t="e">
        <f>NA()</f>
        <v>#N/A</v>
      </c>
      <c r="R153" s="74" t="e">
        <f>NA()</f>
        <v>#N/A</v>
      </c>
      <c r="S153" s="74" t="e">
        <f>NA()</f>
        <v>#N/A</v>
      </c>
      <c r="T153" s="74" t="e">
        <f>NA()</f>
        <v>#N/A</v>
      </c>
      <c r="U153" s="74" t="e">
        <f>NA()</f>
        <v>#N/A</v>
      </c>
      <c r="V153" s="74" t="e">
        <f>NA()</f>
        <v>#N/A</v>
      </c>
    </row>
    <row r="154" spans="1:24" x14ac:dyDescent="0.45">
      <c r="A154" s="76" t="s">
        <v>452</v>
      </c>
      <c r="B154" s="77" t="s">
        <v>235</v>
      </c>
      <c r="C154" s="72">
        <v>0.78400000000000003</v>
      </c>
      <c r="D154" s="72">
        <v>1.288</v>
      </c>
      <c r="E154" s="73">
        <v>2.56</v>
      </c>
      <c r="F154" s="72">
        <v>0.91400000000000003</v>
      </c>
      <c r="G154" s="72"/>
      <c r="H154" s="72"/>
      <c r="I154" s="72"/>
      <c r="J154" s="72"/>
      <c r="K154" s="72"/>
      <c r="L154" s="72"/>
      <c r="M154" s="72" t="e">
        <f>NA()</f>
        <v>#N/A</v>
      </c>
      <c r="N154" s="74" t="e">
        <f>NA()</f>
        <v>#N/A</v>
      </c>
      <c r="O154" s="74" t="e">
        <f>NA()</f>
        <v>#N/A</v>
      </c>
      <c r="P154" s="74" t="e">
        <f>NA()</f>
        <v>#N/A</v>
      </c>
      <c r="Q154" s="74" t="e">
        <f>NA()</f>
        <v>#N/A</v>
      </c>
      <c r="R154" s="74" t="e">
        <f>NA()</f>
        <v>#N/A</v>
      </c>
      <c r="S154" s="74" t="e">
        <f>NA()</f>
        <v>#N/A</v>
      </c>
      <c r="T154" s="74" t="e">
        <f>NA()</f>
        <v>#N/A</v>
      </c>
      <c r="U154" s="74" t="e">
        <f>NA()</f>
        <v>#N/A</v>
      </c>
      <c r="V154" s="74" t="e">
        <f>NA()</f>
        <v>#N/A</v>
      </c>
    </row>
    <row r="155" spans="1:24" x14ac:dyDescent="0.45">
      <c r="A155" s="76" t="s">
        <v>453</v>
      </c>
      <c r="B155" s="77" t="s">
        <v>237</v>
      </c>
      <c r="C155" s="72">
        <v>0.125</v>
      </c>
      <c r="D155" s="72">
        <v>0.217</v>
      </c>
      <c r="E155" s="73">
        <v>0.69699999999999995</v>
      </c>
      <c r="F155" s="72">
        <v>0.185</v>
      </c>
      <c r="G155" s="72"/>
      <c r="H155" s="72"/>
      <c r="I155" s="72"/>
      <c r="J155" s="72"/>
      <c r="K155" s="72"/>
      <c r="L155" s="72"/>
      <c r="M155" s="72" t="e">
        <f>NA()</f>
        <v>#N/A</v>
      </c>
      <c r="N155" s="74" t="e">
        <f>NA()</f>
        <v>#N/A</v>
      </c>
      <c r="O155" s="74" t="e">
        <f>NA()</f>
        <v>#N/A</v>
      </c>
      <c r="P155" s="74" t="e">
        <f>NA()</f>
        <v>#N/A</v>
      </c>
      <c r="Q155" s="74" t="e">
        <f>NA()</f>
        <v>#N/A</v>
      </c>
      <c r="R155" s="74" t="e">
        <f>NA()</f>
        <v>#N/A</v>
      </c>
      <c r="S155" s="74" t="e">
        <f>NA()</f>
        <v>#N/A</v>
      </c>
      <c r="T155" s="74" t="e">
        <f>NA()</f>
        <v>#N/A</v>
      </c>
      <c r="U155" s="74" t="e">
        <f>NA()</f>
        <v>#N/A</v>
      </c>
      <c r="V155" s="74" t="e">
        <f>NA()</f>
        <v>#N/A</v>
      </c>
    </row>
    <row r="156" spans="1:24" x14ac:dyDescent="0.45">
      <c r="A156" s="76" t="s">
        <v>454</v>
      </c>
      <c r="B156" s="77" t="s">
        <v>239</v>
      </c>
      <c r="C156" s="72">
        <v>0.25</v>
      </c>
      <c r="D156" s="72">
        <v>0.434</v>
      </c>
      <c r="E156" s="73">
        <v>0.91400000000000003</v>
      </c>
      <c r="F156" s="72">
        <v>0.31</v>
      </c>
      <c r="G156" s="72"/>
      <c r="H156" s="72"/>
      <c r="I156" s="72"/>
      <c r="J156" s="72"/>
      <c r="K156" s="72"/>
      <c r="L156" s="72"/>
      <c r="M156" s="72" t="e">
        <f>NA()</f>
        <v>#N/A</v>
      </c>
      <c r="N156" s="74" t="e">
        <f>NA()</f>
        <v>#N/A</v>
      </c>
      <c r="O156" s="74" t="e">
        <f>NA()</f>
        <v>#N/A</v>
      </c>
      <c r="P156" s="74" t="e">
        <f>NA()</f>
        <v>#N/A</v>
      </c>
      <c r="Q156" s="74" t="e">
        <f>NA()</f>
        <v>#N/A</v>
      </c>
      <c r="R156" s="74" t="e">
        <f>NA()</f>
        <v>#N/A</v>
      </c>
      <c r="S156" s="74" t="e">
        <f>NA()</f>
        <v>#N/A</v>
      </c>
      <c r="T156" s="74" t="e">
        <f>NA()</f>
        <v>#N/A</v>
      </c>
      <c r="U156" s="74" t="e">
        <f>NA()</f>
        <v>#N/A</v>
      </c>
      <c r="V156" s="74" t="e">
        <f>NA()</f>
        <v>#N/A</v>
      </c>
    </row>
    <row r="157" spans="1:24" x14ac:dyDescent="0.45">
      <c r="A157" s="76" t="s">
        <v>455</v>
      </c>
      <c r="B157" s="77" t="s">
        <v>241</v>
      </c>
      <c r="C157" s="72">
        <v>0.5</v>
      </c>
      <c r="D157" s="72">
        <v>0.86799999999999999</v>
      </c>
      <c r="E157" s="73">
        <v>1.8280000000000001</v>
      </c>
      <c r="F157" s="72">
        <v>0.63</v>
      </c>
      <c r="G157" s="72"/>
      <c r="H157" s="72"/>
      <c r="I157" s="72"/>
      <c r="J157" s="72"/>
      <c r="K157" s="72"/>
      <c r="L157" s="72"/>
      <c r="M157" s="72" t="e">
        <f>NA()</f>
        <v>#N/A</v>
      </c>
      <c r="N157" s="74" t="e">
        <f>NA()</f>
        <v>#N/A</v>
      </c>
      <c r="O157" s="74" t="e">
        <f>NA()</f>
        <v>#N/A</v>
      </c>
      <c r="P157" s="74" t="e">
        <f>NA()</f>
        <v>#N/A</v>
      </c>
      <c r="Q157" s="74" t="e">
        <f>NA()</f>
        <v>#N/A</v>
      </c>
      <c r="R157" s="74" t="e">
        <f>NA()</f>
        <v>#N/A</v>
      </c>
      <c r="S157" s="74" t="e">
        <f>NA()</f>
        <v>#N/A</v>
      </c>
      <c r="T157" s="74" t="e">
        <f>NA()</f>
        <v>#N/A</v>
      </c>
      <c r="U157" s="74" t="e">
        <f>NA()</f>
        <v>#N/A</v>
      </c>
      <c r="V157" s="74" t="e">
        <f>NA()</f>
        <v>#N/A</v>
      </c>
    </row>
    <row r="158" spans="1:24" x14ac:dyDescent="0.45">
      <c r="A158" s="76" t="s">
        <v>456</v>
      </c>
      <c r="B158" s="77" t="s">
        <v>243</v>
      </c>
      <c r="C158" s="72">
        <v>1</v>
      </c>
      <c r="D158" s="72">
        <v>1.736</v>
      </c>
      <c r="E158" s="73">
        <v>3.6560000000000001</v>
      </c>
      <c r="F158" s="72">
        <v>1.1299999999999999</v>
      </c>
      <c r="G158" s="72"/>
      <c r="H158" s="72"/>
      <c r="I158" s="72"/>
      <c r="J158" s="72"/>
      <c r="K158" s="72"/>
      <c r="L158" s="72"/>
      <c r="M158" s="72" t="e">
        <f>NA()</f>
        <v>#N/A</v>
      </c>
      <c r="N158" s="74" t="e">
        <f>NA()</f>
        <v>#N/A</v>
      </c>
      <c r="O158" s="74" t="e">
        <f>NA()</f>
        <v>#N/A</v>
      </c>
      <c r="P158" s="74" t="e">
        <f>NA()</f>
        <v>#N/A</v>
      </c>
      <c r="Q158" s="74" t="e">
        <f>NA()</f>
        <v>#N/A</v>
      </c>
      <c r="R158" s="74" t="e">
        <f>NA()</f>
        <v>#N/A</v>
      </c>
      <c r="S158" s="74" t="e">
        <f>NA()</f>
        <v>#N/A</v>
      </c>
      <c r="T158" s="74" t="e">
        <f>NA()</f>
        <v>#N/A</v>
      </c>
      <c r="U158" s="74" t="e">
        <f>NA()</f>
        <v>#N/A</v>
      </c>
      <c r="V158" s="74" t="e">
        <f>NA()</f>
        <v>#N/A</v>
      </c>
    </row>
    <row r="159" spans="1:24" x14ac:dyDescent="0.45">
      <c r="A159" s="76" t="s">
        <v>457</v>
      </c>
      <c r="B159" s="77" t="s">
        <v>245</v>
      </c>
      <c r="C159" s="72">
        <v>2.5</v>
      </c>
      <c r="D159" s="72">
        <v>4.34</v>
      </c>
      <c r="E159" s="73">
        <v>9.14</v>
      </c>
      <c r="F159" s="72">
        <v>2.63</v>
      </c>
      <c r="G159" s="72"/>
      <c r="H159" s="72"/>
      <c r="I159" s="72"/>
      <c r="J159" s="72"/>
      <c r="K159" s="72"/>
      <c r="L159" s="72"/>
      <c r="M159" s="72" t="e">
        <f>NA()</f>
        <v>#N/A</v>
      </c>
      <c r="N159" s="74" t="e">
        <f>NA()</f>
        <v>#N/A</v>
      </c>
      <c r="O159" s="74" t="e">
        <f>NA()</f>
        <v>#N/A</v>
      </c>
      <c r="P159" s="74" t="e">
        <f>NA()</f>
        <v>#N/A</v>
      </c>
      <c r="Q159" s="74" t="e">
        <f>NA()</f>
        <v>#N/A</v>
      </c>
      <c r="R159" s="74" t="e">
        <f>NA()</f>
        <v>#N/A</v>
      </c>
      <c r="S159" s="74" t="e">
        <f>NA()</f>
        <v>#N/A</v>
      </c>
      <c r="T159" s="74" t="e">
        <f>NA()</f>
        <v>#N/A</v>
      </c>
      <c r="U159" s="74" t="e">
        <f>NA()</f>
        <v>#N/A</v>
      </c>
      <c r="V159" s="74" t="e">
        <f>NA()</f>
        <v>#N/A</v>
      </c>
    </row>
    <row r="160" spans="1:24" x14ac:dyDescent="0.45">
      <c r="A160" s="76" t="s">
        <v>458</v>
      </c>
      <c r="B160" s="77" t="s">
        <v>247</v>
      </c>
      <c r="C160" s="72">
        <v>4</v>
      </c>
      <c r="D160" s="72">
        <v>6.944</v>
      </c>
      <c r="E160" s="73">
        <v>14.624000000000001</v>
      </c>
      <c r="F160" s="72">
        <v>4.13</v>
      </c>
      <c r="G160" s="75"/>
      <c r="H160" s="75"/>
      <c r="I160" s="75"/>
      <c r="J160" s="75"/>
      <c r="K160" s="75"/>
      <c r="L160" s="75"/>
      <c r="M160" s="72" t="e">
        <f>NA()</f>
        <v>#N/A</v>
      </c>
      <c r="N160" s="74" t="e">
        <f>NA()</f>
        <v>#N/A</v>
      </c>
      <c r="O160" s="74" t="e">
        <f>NA()</f>
        <v>#N/A</v>
      </c>
      <c r="P160" s="74" t="e">
        <f>NA()</f>
        <v>#N/A</v>
      </c>
      <c r="Q160" s="74" t="e">
        <f>NA()</f>
        <v>#N/A</v>
      </c>
      <c r="R160" s="74" t="e">
        <f>NA()</f>
        <v>#N/A</v>
      </c>
      <c r="S160" s="74" t="e">
        <f>NA()</f>
        <v>#N/A</v>
      </c>
      <c r="T160" s="74" t="e">
        <f>NA()</f>
        <v>#N/A</v>
      </c>
      <c r="U160" s="74" t="e">
        <f>NA()</f>
        <v>#N/A</v>
      </c>
      <c r="V160" s="74" t="e">
        <f>NA()</f>
        <v>#N/A</v>
      </c>
    </row>
    <row r="161" spans="1:23" x14ac:dyDescent="0.45">
      <c r="A161" s="76" t="s">
        <v>459</v>
      </c>
      <c r="B161" s="77" t="s">
        <v>249</v>
      </c>
      <c r="C161" s="72">
        <v>0.12</v>
      </c>
      <c r="D161" s="72">
        <v>0.21199999999999999</v>
      </c>
      <c r="E161" s="73">
        <v>0.69199999999999995</v>
      </c>
      <c r="F161" s="72">
        <v>0.18</v>
      </c>
      <c r="G161" s="72"/>
      <c r="H161" s="72"/>
      <c r="I161" s="72"/>
      <c r="J161" s="72"/>
      <c r="K161" s="72"/>
      <c r="L161" s="72"/>
      <c r="M161" s="72" t="e">
        <f>NA()</f>
        <v>#N/A</v>
      </c>
      <c r="N161" s="74" t="e">
        <f>NA()</f>
        <v>#N/A</v>
      </c>
      <c r="O161" s="74" t="e">
        <f>NA()</f>
        <v>#N/A</v>
      </c>
      <c r="P161" s="74" t="e">
        <f>NA()</f>
        <v>#N/A</v>
      </c>
      <c r="Q161" s="74" t="e">
        <f>NA()</f>
        <v>#N/A</v>
      </c>
      <c r="R161" s="74" t="e">
        <f>NA()</f>
        <v>#N/A</v>
      </c>
      <c r="S161" s="74" t="e">
        <f>NA()</f>
        <v>#N/A</v>
      </c>
      <c r="T161" s="74" t="e">
        <f>NA()</f>
        <v>#N/A</v>
      </c>
      <c r="U161" s="74" t="e">
        <f>NA()</f>
        <v>#N/A</v>
      </c>
      <c r="V161" s="74" t="e">
        <f>NA()</f>
        <v>#N/A</v>
      </c>
    </row>
    <row r="162" spans="1:23" x14ac:dyDescent="0.45">
      <c r="A162" s="76" t="s">
        <v>460</v>
      </c>
      <c r="B162" s="77" t="s">
        <v>251</v>
      </c>
      <c r="C162" s="72">
        <v>0.24</v>
      </c>
      <c r="D162" s="72">
        <v>0.42399999999999999</v>
      </c>
      <c r="E162" s="73">
        <v>0.90400000000000003</v>
      </c>
      <c r="F162" s="72">
        <v>0.3</v>
      </c>
      <c r="G162" s="72"/>
      <c r="H162" s="72"/>
      <c r="I162" s="72"/>
      <c r="J162" s="72"/>
      <c r="K162" s="72"/>
      <c r="L162" s="72"/>
      <c r="M162" s="72" t="e">
        <f>NA()</f>
        <v>#N/A</v>
      </c>
      <c r="N162" s="74" t="e">
        <f>NA()</f>
        <v>#N/A</v>
      </c>
      <c r="O162" s="74" t="e">
        <f>NA()</f>
        <v>#N/A</v>
      </c>
      <c r="P162" s="74" t="e">
        <f>NA()</f>
        <v>#N/A</v>
      </c>
      <c r="Q162" s="74" t="e">
        <f>NA()</f>
        <v>#N/A</v>
      </c>
      <c r="R162" s="74" t="e">
        <f>NA()</f>
        <v>#N/A</v>
      </c>
      <c r="S162" s="74" t="e">
        <f>NA()</f>
        <v>#N/A</v>
      </c>
      <c r="T162" s="74" t="e">
        <f>NA()</f>
        <v>#N/A</v>
      </c>
      <c r="U162" s="74" t="e">
        <f>NA()</f>
        <v>#N/A</v>
      </c>
      <c r="V162" s="74" t="e">
        <f>NA()</f>
        <v>#N/A</v>
      </c>
    </row>
    <row r="163" spans="1:23" x14ac:dyDescent="0.45">
      <c r="A163" s="76" t="s">
        <v>461</v>
      </c>
      <c r="B163" s="77" t="s">
        <v>253</v>
      </c>
      <c r="C163" s="72">
        <v>0.48</v>
      </c>
      <c r="D163" s="72">
        <v>0.84799999999999998</v>
      </c>
      <c r="E163" s="73">
        <v>1.8080000000000001</v>
      </c>
      <c r="F163" s="72">
        <v>0.61</v>
      </c>
      <c r="G163" s="72"/>
      <c r="H163" s="72"/>
      <c r="I163" s="72"/>
      <c r="J163" s="72"/>
      <c r="K163" s="72"/>
      <c r="L163" s="72"/>
      <c r="M163" s="72" t="e">
        <f>NA()</f>
        <v>#N/A</v>
      </c>
      <c r="N163" s="74" t="e">
        <f>NA()</f>
        <v>#N/A</v>
      </c>
      <c r="O163" s="74" t="e">
        <f>NA()</f>
        <v>#N/A</v>
      </c>
      <c r="P163" s="74" t="e">
        <f>NA()</f>
        <v>#N/A</v>
      </c>
      <c r="Q163" s="74" t="e">
        <f>NA()</f>
        <v>#N/A</v>
      </c>
      <c r="R163" s="74" t="e">
        <f>NA()</f>
        <v>#N/A</v>
      </c>
      <c r="S163" s="74" t="e">
        <f>NA()</f>
        <v>#N/A</v>
      </c>
      <c r="T163" s="74" t="e">
        <f>NA()</f>
        <v>#N/A</v>
      </c>
      <c r="U163" s="74" t="e">
        <f>NA()</f>
        <v>#N/A</v>
      </c>
      <c r="V163" s="74" t="e">
        <f>NA()</f>
        <v>#N/A</v>
      </c>
    </row>
    <row r="164" spans="1:23" x14ac:dyDescent="0.45">
      <c r="A164" s="76" t="s">
        <v>462</v>
      </c>
      <c r="B164" s="77" t="s">
        <v>255</v>
      </c>
      <c r="C164" s="72">
        <v>0.96</v>
      </c>
      <c r="D164" s="72">
        <v>1.696</v>
      </c>
      <c r="E164" s="73">
        <v>3.6160000000000001</v>
      </c>
      <c r="F164" s="72">
        <v>1.0900000000000001</v>
      </c>
      <c r="G164" s="72"/>
      <c r="H164" s="72"/>
      <c r="I164" s="72"/>
      <c r="J164" s="72"/>
      <c r="K164" s="72"/>
      <c r="L164" s="72"/>
      <c r="M164" s="72" t="e">
        <f>NA()</f>
        <v>#N/A</v>
      </c>
      <c r="N164" s="74" t="e">
        <f>NA()</f>
        <v>#N/A</v>
      </c>
      <c r="O164" s="74" t="e">
        <f>NA()</f>
        <v>#N/A</v>
      </c>
      <c r="P164" s="74" t="e">
        <f>NA()</f>
        <v>#N/A</v>
      </c>
      <c r="Q164" s="74" t="e">
        <f>NA()</f>
        <v>#N/A</v>
      </c>
      <c r="R164" s="74" t="e">
        <f>NA()</f>
        <v>#N/A</v>
      </c>
      <c r="S164" s="74" t="e">
        <f>NA()</f>
        <v>#N/A</v>
      </c>
      <c r="T164" s="74" t="e">
        <f>NA()</f>
        <v>#N/A</v>
      </c>
      <c r="U164" s="74" t="e">
        <f>NA()</f>
        <v>#N/A</v>
      </c>
      <c r="V164" s="74" t="e">
        <f>NA()</f>
        <v>#N/A</v>
      </c>
    </row>
    <row r="165" spans="1:23" x14ac:dyDescent="0.45">
      <c r="A165" s="76" t="s">
        <v>463</v>
      </c>
      <c r="B165" s="77" t="s">
        <v>257</v>
      </c>
      <c r="C165" s="72">
        <v>2.88</v>
      </c>
      <c r="D165" s="72">
        <v>5.0880000000000001</v>
      </c>
      <c r="E165" s="73">
        <v>10.848000000000001</v>
      </c>
      <c r="F165" s="72">
        <v>3.01</v>
      </c>
      <c r="G165" s="72"/>
      <c r="H165" s="72"/>
      <c r="I165" s="72"/>
      <c r="J165" s="72"/>
      <c r="K165" s="72"/>
      <c r="L165" s="72"/>
      <c r="M165" s="72" t="e">
        <f>NA()</f>
        <v>#N/A</v>
      </c>
      <c r="N165" s="74" t="e">
        <f>NA()</f>
        <v>#N/A</v>
      </c>
      <c r="O165" s="74" t="e">
        <f>NA()</f>
        <v>#N/A</v>
      </c>
      <c r="P165" s="74" t="e">
        <f>NA()</f>
        <v>#N/A</v>
      </c>
      <c r="Q165" s="74" t="e">
        <f>NA()</f>
        <v>#N/A</v>
      </c>
      <c r="R165" s="74" t="e">
        <f>NA()</f>
        <v>#N/A</v>
      </c>
      <c r="S165" s="74" t="e">
        <f>NA()</f>
        <v>#N/A</v>
      </c>
      <c r="T165" s="74" t="e">
        <f>NA()</f>
        <v>#N/A</v>
      </c>
      <c r="U165" s="74" t="e">
        <f>NA()</f>
        <v>#N/A</v>
      </c>
      <c r="V165" s="74" t="e">
        <f>NA()</f>
        <v>#N/A</v>
      </c>
    </row>
    <row r="166" spans="1:23" x14ac:dyDescent="0.45">
      <c r="A166" s="76" t="s">
        <v>464</v>
      </c>
      <c r="B166" s="77" t="s">
        <v>259</v>
      </c>
      <c r="C166" s="72">
        <v>5.76</v>
      </c>
      <c r="D166" s="72">
        <v>10.176</v>
      </c>
      <c r="E166" s="73">
        <v>21.696000000000002</v>
      </c>
      <c r="F166" s="72">
        <v>5.89</v>
      </c>
      <c r="G166" s="75"/>
      <c r="H166" s="75"/>
      <c r="I166" s="75"/>
      <c r="J166" s="75"/>
      <c r="K166" s="75"/>
      <c r="L166" s="75"/>
      <c r="M166" s="72" t="e">
        <f>NA()</f>
        <v>#N/A</v>
      </c>
      <c r="N166" s="74" t="e">
        <f>NA()</f>
        <v>#N/A</v>
      </c>
      <c r="O166" s="74" t="e">
        <f>NA()</f>
        <v>#N/A</v>
      </c>
      <c r="P166" s="74" t="e">
        <f>NA()</f>
        <v>#N/A</v>
      </c>
      <c r="Q166" s="74" t="e">
        <f>NA()</f>
        <v>#N/A</v>
      </c>
      <c r="R166" s="74" t="e">
        <f>NA()</f>
        <v>#N/A</v>
      </c>
      <c r="S166" s="74" t="e">
        <f>NA()</f>
        <v>#N/A</v>
      </c>
      <c r="T166" s="74" t="e">
        <f>NA()</f>
        <v>#N/A</v>
      </c>
      <c r="U166" s="74" t="e">
        <f>NA()</f>
        <v>#N/A</v>
      </c>
      <c r="V166" s="74" t="e">
        <f>NA()</f>
        <v>#N/A</v>
      </c>
    </row>
    <row r="167" spans="1:23" x14ac:dyDescent="0.45">
      <c r="A167" s="70" t="s">
        <v>465</v>
      </c>
      <c r="B167" s="71" t="s">
        <v>261</v>
      </c>
      <c r="C167" s="78">
        <v>1.46E-2</v>
      </c>
      <c r="D167" s="78">
        <v>1.9199999999999998E-2</v>
      </c>
      <c r="E167" s="72" t="s">
        <v>262</v>
      </c>
      <c r="F167" s="78">
        <v>7.46E-2</v>
      </c>
      <c r="G167" s="72"/>
      <c r="H167" s="72"/>
      <c r="I167" s="72"/>
      <c r="J167" s="72"/>
      <c r="K167" s="72"/>
      <c r="L167" s="72"/>
      <c r="M167" s="72" t="e">
        <f>NA()</f>
        <v>#N/A</v>
      </c>
      <c r="N167" s="74" t="e">
        <f>NA()</f>
        <v>#N/A</v>
      </c>
      <c r="O167" s="74" t="e">
        <f>NA()</f>
        <v>#N/A</v>
      </c>
      <c r="P167" s="74" t="e">
        <f>NA()</f>
        <v>#N/A</v>
      </c>
      <c r="Q167" s="74" t="e">
        <f>NA()</f>
        <v>#N/A</v>
      </c>
      <c r="R167" s="74" t="e">
        <f>NA()</f>
        <v>#N/A</v>
      </c>
      <c r="S167" s="74" t="e">
        <f>NA()</f>
        <v>#N/A</v>
      </c>
      <c r="T167" s="74" t="e">
        <f>NA()</f>
        <v>#N/A</v>
      </c>
      <c r="U167" s="74" t="e">
        <f>NA()</f>
        <v>#N/A</v>
      </c>
      <c r="V167" s="74" t="e">
        <f>NA()</f>
        <v>#N/A</v>
      </c>
    </row>
    <row r="168" spans="1:23" x14ac:dyDescent="0.45">
      <c r="A168" s="70" t="s">
        <v>466</v>
      </c>
      <c r="B168" s="71" t="s">
        <v>264</v>
      </c>
      <c r="C168" s="78">
        <v>2.92E-2</v>
      </c>
      <c r="D168" s="78">
        <v>3.8399999999999997E-2</v>
      </c>
      <c r="E168" s="72" t="s">
        <v>262</v>
      </c>
      <c r="F168" s="78">
        <v>8.9200000000000002E-2</v>
      </c>
      <c r="G168" s="72"/>
      <c r="H168" s="72"/>
      <c r="I168" s="72"/>
      <c r="J168" s="72"/>
      <c r="K168" s="72"/>
      <c r="L168" s="72"/>
      <c r="M168" s="72" t="e">
        <f>NA()</f>
        <v>#N/A</v>
      </c>
      <c r="N168" s="74" t="e">
        <f>NA()</f>
        <v>#N/A</v>
      </c>
      <c r="O168" s="74" t="e">
        <f>NA()</f>
        <v>#N/A</v>
      </c>
      <c r="P168" s="74" t="e">
        <f>NA()</f>
        <v>#N/A</v>
      </c>
      <c r="Q168" s="74" t="e">
        <f>NA()</f>
        <v>#N/A</v>
      </c>
      <c r="R168" s="74" t="e">
        <f>NA()</f>
        <v>#N/A</v>
      </c>
      <c r="S168" s="74" t="e">
        <f>NA()</f>
        <v>#N/A</v>
      </c>
      <c r="T168" s="74" t="e">
        <f>NA()</f>
        <v>#N/A</v>
      </c>
      <c r="U168" s="74" t="e">
        <f>NA()</f>
        <v>#N/A</v>
      </c>
      <c r="V168" s="74" t="e">
        <f>NA()</f>
        <v>#N/A</v>
      </c>
    </row>
    <row r="169" spans="1:23" x14ac:dyDescent="0.45">
      <c r="A169" s="70" t="s">
        <v>467</v>
      </c>
      <c r="B169" s="71" t="s">
        <v>266</v>
      </c>
      <c r="C169" s="78">
        <v>5.8400000000000001E-2</v>
      </c>
      <c r="D169" s="78">
        <v>7.6399999999999996E-2</v>
      </c>
      <c r="E169" s="72" t="s">
        <v>262</v>
      </c>
      <c r="F169" s="78">
        <v>0.11840000000000001</v>
      </c>
      <c r="G169" s="72"/>
      <c r="H169" s="72"/>
      <c r="I169" s="72"/>
      <c r="J169" s="72"/>
      <c r="K169" s="72"/>
      <c r="L169" s="72"/>
      <c r="M169" s="72" t="e">
        <f>NA()</f>
        <v>#N/A</v>
      </c>
      <c r="N169" s="74" t="e">
        <f>NA()</f>
        <v>#N/A</v>
      </c>
      <c r="O169" s="74" t="e">
        <f>NA()</f>
        <v>#N/A</v>
      </c>
      <c r="P169" s="74" t="e">
        <f>NA()</f>
        <v>#N/A</v>
      </c>
      <c r="Q169" s="74" t="e">
        <f>NA()</f>
        <v>#N/A</v>
      </c>
      <c r="R169" s="74" t="e">
        <f>NA()</f>
        <v>#N/A</v>
      </c>
      <c r="S169" s="74" t="e">
        <f>NA()</f>
        <v>#N/A</v>
      </c>
      <c r="T169" s="74" t="e">
        <f>NA()</f>
        <v>#N/A</v>
      </c>
      <c r="U169" s="74" t="e">
        <f>NA()</f>
        <v>#N/A</v>
      </c>
      <c r="V169" s="74" t="e">
        <f>NA()</f>
        <v>#N/A</v>
      </c>
    </row>
    <row r="170" spans="1:23" x14ac:dyDescent="0.45">
      <c r="A170" s="70" t="s">
        <v>468</v>
      </c>
      <c r="B170" s="71" t="s">
        <v>268</v>
      </c>
      <c r="C170" s="78">
        <v>0.1168</v>
      </c>
      <c r="D170" s="78">
        <v>0.14480000000000001</v>
      </c>
      <c r="E170" s="72" t="s">
        <v>262</v>
      </c>
      <c r="F170" s="78">
        <v>0.17680000000000001</v>
      </c>
      <c r="G170" s="72"/>
      <c r="H170" s="72"/>
      <c r="I170" s="72"/>
      <c r="J170" s="72"/>
      <c r="K170" s="72"/>
      <c r="L170" s="72"/>
      <c r="M170" s="72" t="e">
        <f>NA()</f>
        <v>#N/A</v>
      </c>
      <c r="N170" s="74" t="e">
        <f>NA()</f>
        <v>#N/A</v>
      </c>
      <c r="O170" s="74" t="e">
        <f>NA()</f>
        <v>#N/A</v>
      </c>
      <c r="P170" s="74" t="e">
        <f>NA()</f>
        <v>#N/A</v>
      </c>
      <c r="Q170" s="74" t="e">
        <f>NA()</f>
        <v>#N/A</v>
      </c>
      <c r="R170" s="74" t="e">
        <f>NA()</f>
        <v>#N/A</v>
      </c>
      <c r="S170" s="74" t="e">
        <f>NA()</f>
        <v>#N/A</v>
      </c>
      <c r="T170" s="74" t="e">
        <f>NA()</f>
        <v>#N/A</v>
      </c>
      <c r="U170" s="74" t="e">
        <f>NA()</f>
        <v>#N/A</v>
      </c>
      <c r="V170" s="74" t="e">
        <f>NA()</f>
        <v>#N/A</v>
      </c>
    </row>
    <row r="171" spans="1:23" x14ac:dyDescent="0.45">
      <c r="A171" s="70" t="s">
        <v>469</v>
      </c>
      <c r="B171" s="71" t="s">
        <v>270</v>
      </c>
      <c r="C171" s="78">
        <v>0.2336</v>
      </c>
      <c r="D171" s="78">
        <v>0.27460000000000001</v>
      </c>
      <c r="E171" s="72" t="s">
        <v>262</v>
      </c>
      <c r="F171" s="78">
        <v>0.29360000000000003</v>
      </c>
      <c r="G171" s="72"/>
      <c r="H171" s="72"/>
      <c r="I171" s="72"/>
      <c r="J171" s="72"/>
      <c r="K171" s="72"/>
      <c r="L171" s="72"/>
      <c r="M171" s="72" t="e">
        <f>NA()</f>
        <v>#N/A</v>
      </c>
      <c r="N171" s="74" t="e">
        <f>NA()</f>
        <v>#N/A</v>
      </c>
      <c r="O171" s="74" t="e">
        <f>NA()</f>
        <v>#N/A</v>
      </c>
      <c r="P171" s="74" t="e">
        <f>NA()</f>
        <v>#N/A</v>
      </c>
      <c r="Q171" s="74" t="e">
        <f>NA()</f>
        <v>#N/A</v>
      </c>
      <c r="R171" s="74" t="e">
        <f>NA()</f>
        <v>#N/A</v>
      </c>
      <c r="S171" s="74" t="e">
        <f>NA()</f>
        <v>#N/A</v>
      </c>
      <c r="T171" s="74" t="e">
        <f>NA()</f>
        <v>#N/A</v>
      </c>
      <c r="U171" s="74" t="e">
        <f>NA()</f>
        <v>#N/A</v>
      </c>
      <c r="V171" s="74" t="e">
        <f>NA()</f>
        <v>#N/A</v>
      </c>
      <c r="W171" s="75"/>
    </row>
    <row r="172" spans="1:23" x14ac:dyDescent="0.45">
      <c r="A172" s="70" t="s">
        <v>470</v>
      </c>
      <c r="B172" s="71" t="s">
        <v>272</v>
      </c>
      <c r="C172" s="78">
        <v>0.4672</v>
      </c>
      <c r="D172" s="78">
        <v>0.5292</v>
      </c>
      <c r="E172" s="72" t="s">
        <v>262</v>
      </c>
      <c r="F172" s="78">
        <v>0.59719999999999995</v>
      </c>
      <c r="G172" s="72"/>
      <c r="H172" s="72"/>
      <c r="I172" s="72"/>
      <c r="J172" s="72"/>
      <c r="K172" s="72"/>
      <c r="L172" s="72"/>
      <c r="M172" s="72" t="e">
        <f>NA()</f>
        <v>#N/A</v>
      </c>
      <c r="N172" s="74" t="e">
        <f>NA()</f>
        <v>#N/A</v>
      </c>
      <c r="O172" s="74" t="e">
        <f>NA()</f>
        <v>#N/A</v>
      </c>
      <c r="P172" s="74" t="e">
        <f>NA()</f>
        <v>#N/A</v>
      </c>
      <c r="Q172" s="74" t="e">
        <f>NA()</f>
        <v>#N/A</v>
      </c>
      <c r="R172" s="74" t="e">
        <f>NA()</f>
        <v>#N/A</v>
      </c>
      <c r="S172" s="74" t="e">
        <f>NA()</f>
        <v>#N/A</v>
      </c>
      <c r="T172" s="74" t="e">
        <f>NA()</f>
        <v>#N/A</v>
      </c>
      <c r="U172" s="74" t="e">
        <f>NA()</f>
        <v>#N/A</v>
      </c>
      <c r="V172" s="74" t="e">
        <f>NA()</f>
        <v>#N/A</v>
      </c>
      <c r="W172" s="75"/>
    </row>
    <row r="173" spans="1:23" x14ac:dyDescent="0.45">
      <c r="A173" s="70" t="s">
        <v>471</v>
      </c>
      <c r="B173" s="71" t="s">
        <v>274</v>
      </c>
      <c r="C173" s="78">
        <v>1.32E-2</v>
      </c>
      <c r="D173" s="78">
        <v>2.24E-2</v>
      </c>
      <c r="E173" s="72" t="s">
        <v>262</v>
      </c>
      <c r="F173" s="78">
        <v>7.3200000000000001E-2</v>
      </c>
      <c r="G173" s="72"/>
      <c r="H173" s="72"/>
      <c r="I173" s="72"/>
      <c r="J173" s="72"/>
      <c r="K173" s="72"/>
      <c r="L173" s="72"/>
      <c r="M173" s="72" t="e">
        <f>NA()</f>
        <v>#N/A</v>
      </c>
      <c r="N173" s="74" t="e">
        <f>NA()</f>
        <v>#N/A</v>
      </c>
      <c r="O173" s="74" t="e">
        <f>NA()</f>
        <v>#N/A</v>
      </c>
      <c r="P173" s="74" t="e">
        <f>NA()</f>
        <v>#N/A</v>
      </c>
      <c r="Q173" s="74" t="e">
        <f>NA()</f>
        <v>#N/A</v>
      </c>
      <c r="R173" s="74" t="e">
        <f>NA()</f>
        <v>#N/A</v>
      </c>
      <c r="S173" s="74" t="e">
        <f>NA()</f>
        <v>#N/A</v>
      </c>
      <c r="T173" s="74" t="e">
        <f>NA()</f>
        <v>#N/A</v>
      </c>
      <c r="U173" s="74" t="e">
        <f>NA()</f>
        <v>#N/A</v>
      </c>
      <c r="V173" s="74" t="e">
        <f>NA()</f>
        <v>#N/A</v>
      </c>
    </row>
    <row r="174" spans="1:23" x14ac:dyDescent="0.45">
      <c r="A174" s="70" t="s">
        <v>472</v>
      </c>
      <c r="B174" s="71" t="s">
        <v>276</v>
      </c>
      <c r="C174" s="78">
        <v>2.64E-2</v>
      </c>
      <c r="D174" s="78">
        <v>4.48E-2</v>
      </c>
      <c r="E174" s="72" t="s">
        <v>262</v>
      </c>
      <c r="F174" s="78">
        <v>8.6400000000000005E-2</v>
      </c>
      <c r="G174" s="72"/>
      <c r="H174" s="72"/>
      <c r="I174" s="72"/>
      <c r="J174" s="72"/>
      <c r="K174" s="72"/>
      <c r="L174" s="72"/>
      <c r="M174" s="72" t="e">
        <f>NA()</f>
        <v>#N/A</v>
      </c>
      <c r="N174" s="74" t="e">
        <f>NA()</f>
        <v>#N/A</v>
      </c>
      <c r="O174" s="74" t="e">
        <f>NA()</f>
        <v>#N/A</v>
      </c>
      <c r="P174" s="74" t="e">
        <f>NA()</f>
        <v>#N/A</v>
      </c>
      <c r="Q174" s="74" t="e">
        <f>NA()</f>
        <v>#N/A</v>
      </c>
      <c r="R174" s="74" t="e">
        <f>NA()</f>
        <v>#N/A</v>
      </c>
      <c r="S174" s="74" t="e">
        <f>NA()</f>
        <v>#N/A</v>
      </c>
      <c r="T174" s="74" t="e">
        <f>NA()</f>
        <v>#N/A</v>
      </c>
      <c r="U174" s="74" t="e">
        <f>NA()</f>
        <v>#N/A</v>
      </c>
      <c r="V174" s="74" t="e">
        <f>NA()</f>
        <v>#N/A</v>
      </c>
    </row>
    <row r="175" spans="1:23" x14ac:dyDescent="0.45">
      <c r="A175" s="70" t="s">
        <v>473</v>
      </c>
      <c r="B175" s="71" t="s">
        <v>278</v>
      </c>
      <c r="C175" s="78">
        <v>5.28E-2</v>
      </c>
      <c r="D175" s="78">
        <v>7.1199999999999999E-2</v>
      </c>
      <c r="E175" s="72" t="s">
        <v>262</v>
      </c>
      <c r="F175" s="78">
        <v>0.1128</v>
      </c>
      <c r="G175" s="72"/>
      <c r="H175" s="72"/>
      <c r="I175" s="72"/>
      <c r="J175" s="72"/>
      <c r="K175" s="72"/>
      <c r="L175" s="72"/>
      <c r="M175" s="72" t="e">
        <f>NA()</f>
        <v>#N/A</v>
      </c>
      <c r="N175" s="74" t="e">
        <f>NA()</f>
        <v>#N/A</v>
      </c>
      <c r="O175" s="74" t="e">
        <f>NA()</f>
        <v>#N/A</v>
      </c>
      <c r="P175" s="74" t="e">
        <f>NA()</f>
        <v>#N/A</v>
      </c>
      <c r="Q175" s="74" t="e">
        <f>NA()</f>
        <v>#N/A</v>
      </c>
      <c r="R175" s="74" t="e">
        <f>NA()</f>
        <v>#N/A</v>
      </c>
      <c r="S175" s="74" t="e">
        <f>NA()</f>
        <v>#N/A</v>
      </c>
      <c r="T175" s="74" t="e">
        <f>NA()</f>
        <v>#N/A</v>
      </c>
      <c r="U175" s="74" t="e">
        <f>NA()</f>
        <v>#N/A</v>
      </c>
      <c r="V175" s="74" t="e">
        <f>NA()</f>
        <v>#N/A</v>
      </c>
    </row>
    <row r="176" spans="1:23" x14ac:dyDescent="0.45">
      <c r="A176" s="70" t="s">
        <v>474</v>
      </c>
      <c r="B176" s="71" t="s">
        <v>280</v>
      </c>
      <c r="C176" s="78">
        <v>0.1056</v>
      </c>
      <c r="D176" s="78">
        <v>0.13320000000000001</v>
      </c>
      <c r="E176" s="72" t="s">
        <v>262</v>
      </c>
      <c r="F176" s="78">
        <v>0.1656</v>
      </c>
      <c r="G176" s="72"/>
      <c r="H176" s="72"/>
      <c r="I176" s="72"/>
      <c r="J176" s="72"/>
      <c r="K176" s="72"/>
      <c r="L176" s="72"/>
      <c r="M176" s="72" t="e">
        <f>NA()</f>
        <v>#N/A</v>
      </c>
      <c r="N176" s="74" t="e">
        <f>NA()</f>
        <v>#N/A</v>
      </c>
      <c r="O176" s="74" t="e">
        <f>NA()</f>
        <v>#N/A</v>
      </c>
      <c r="P176" s="74" t="e">
        <f>NA()</f>
        <v>#N/A</v>
      </c>
      <c r="Q176" s="74" t="e">
        <f>NA()</f>
        <v>#N/A</v>
      </c>
      <c r="R176" s="74" t="e">
        <f>NA()</f>
        <v>#N/A</v>
      </c>
      <c r="S176" s="74" t="e">
        <f>NA()</f>
        <v>#N/A</v>
      </c>
      <c r="T176" s="74" t="e">
        <f>NA()</f>
        <v>#N/A</v>
      </c>
      <c r="U176" s="74" t="e">
        <f>NA()</f>
        <v>#N/A</v>
      </c>
      <c r="V176" s="74" t="e">
        <f>NA()</f>
        <v>#N/A</v>
      </c>
    </row>
    <row r="177" spans="1:23" x14ac:dyDescent="0.45">
      <c r="A177" s="70" t="s">
        <v>475</v>
      </c>
      <c r="B177" s="71" t="s">
        <v>282</v>
      </c>
      <c r="C177" s="78">
        <v>0.2112</v>
      </c>
      <c r="D177" s="78">
        <v>0.2848</v>
      </c>
      <c r="E177" s="72">
        <v>0.76480000000000004</v>
      </c>
      <c r="F177" s="78">
        <v>0.2712</v>
      </c>
      <c r="G177" s="72"/>
      <c r="H177" s="72"/>
      <c r="I177" s="72"/>
      <c r="J177" s="72"/>
      <c r="K177" s="72"/>
      <c r="L177" s="72"/>
      <c r="M177" s="72" t="e">
        <f>NA()</f>
        <v>#N/A</v>
      </c>
      <c r="N177" s="74" t="e">
        <f>NA()</f>
        <v>#N/A</v>
      </c>
      <c r="O177" s="74" t="e">
        <f>NA()</f>
        <v>#N/A</v>
      </c>
      <c r="P177" s="74" t="e">
        <f>NA()</f>
        <v>#N/A</v>
      </c>
      <c r="Q177" s="74" t="e">
        <f>NA()</f>
        <v>#N/A</v>
      </c>
      <c r="R177" s="74" t="e">
        <f>NA()</f>
        <v>#N/A</v>
      </c>
      <c r="S177" s="74" t="e">
        <f>NA()</f>
        <v>#N/A</v>
      </c>
      <c r="T177" s="74" t="e">
        <f>NA()</f>
        <v>#N/A</v>
      </c>
      <c r="U177" s="74" t="e">
        <f>NA()</f>
        <v>#N/A</v>
      </c>
      <c r="V177" s="74" t="e">
        <f>NA()</f>
        <v>#N/A</v>
      </c>
      <c r="W177" s="75"/>
    </row>
    <row r="178" spans="1:23" x14ac:dyDescent="0.45">
      <c r="A178" s="70" t="s">
        <v>476</v>
      </c>
      <c r="B178" s="71" t="s">
        <v>284</v>
      </c>
      <c r="C178" s="78">
        <v>0.4224</v>
      </c>
      <c r="D178" s="78">
        <v>0.5696</v>
      </c>
      <c r="E178" s="72">
        <v>1.5296000000000001</v>
      </c>
      <c r="F178" s="78">
        <v>0.5524</v>
      </c>
      <c r="G178" s="72"/>
      <c r="H178" s="72"/>
      <c r="I178" s="72"/>
      <c r="J178" s="72"/>
      <c r="K178" s="72"/>
      <c r="L178" s="72"/>
      <c r="M178" s="72" t="e">
        <f>NA()</f>
        <v>#N/A</v>
      </c>
      <c r="N178" s="74" t="e">
        <f>NA()</f>
        <v>#N/A</v>
      </c>
      <c r="O178" s="74" t="e">
        <f>NA()</f>
        <v>#N/A</v>
      </c>
      <c r="P178" s="74" t="e">
        <f>NA()</f>
        <v>#N/A</v>
      </c>
      <c r="Q178" s="74" t="e">
        <f>NA()</f>
        <v>#N/A</v>
      </c>
      <c r="R178" s="74" t="e">
        <f>NA()</f>
        <v>#N/A</v>
      </c>
      <c r="S178" s="74" t="e">
        <f>NA()</f>
        <v>#N/A</v>
      </c>
      <c r="T178" s="74" t="e">
        <f>NA()</f>
        <v>#N/A</v>
      </c>
      <c r="U178" s="74" t="e">
        <f>NA()</f>
        <v>#N/A</v>
      </c>
      <c r="V178" s="74" t="e">
        <f>NA()</f>
        <v>#N/A</v>
      </c>
      <c r="W178" s="75"/>
    </row>
    <row r="179" spans="1:23" x14ac:dyDescent="0.45">
      <c r="A179" s="70" t="s">
        <v>477</v>
      </c>
      <c r="B179" s="71" t="s">
        <v>286</v>
      </c>
      <c r="C179" s="72">
        <v>0.13200000000000001</v>
      </c>
      <c r="D179" s="72">
        <v>0.23799999999999999</v>
      </c>
      <c r="E179" s="73">
        <v>0.56100000000000005</v>
      </c>
      <c r="F179" s="72">
        <v>0.192</v>
      </c>
      <c r="G179" s="72"/>
      <c r="H179" s="72"/>
      <c r="I179" s="72"/>
      <c r="J179" s="72"/>
      <c r="K179" s="72"/>
      <c r="L179" s="72"/>
      <c r="M179" s="72" t="e">
        <f>NA()</f>
        <v>#N/A</v>
      </c>
      <c r="N179" s="74" t="e">
        <f>NA()</f>
        <v>#N/A</v>
      </c>
      <c r="O179" s="74" t="e">
        <f>NA()</f>
        <v>#N/A</v>
      </c>
      <c r="P179" s="74" t="e">
        <f>NA()</f>
        <v>#N/A</v>
      </c>
      <c r="Q179" s="74" t="e">
        <f>NA()</f>
        <v>#N/A</v>
      </c>
      <c r="R179" s="74" t="e">
        <f>NA()</f>
        <v>#N/A</v>
      </c>
      <c r="S179" s="74" t="e">
        <f>NA()</f>
        <v>#N/A</v>
      </c>
      <c r="T179" s="74" t="e">
        <f>NA()</f>
        <v>#N/A</v>
      </c>
      <c r="U179" s="74" t="e">
        <f>NA()</f>
        <v>#N/A</v>
      </c>
      <c r="V179" s="74" t="e">
        <f>NA()</f>
        <v>#N/A</v>
      </c>
    </row>
    <row r="180" spans="1:23" x14ac:dyDescent="0.45">
      <c r="A180" s="70" t="s">
        <v>478</v>
      </c>
      <c r="B180" s="71" t="s">
        <v>288</v>
      </c>
      <c r="C180" s="72">
        <v>0.26500000000000001</v>
      </c>
      <c r="D180" s="72">
        <v>0.47699999999999998</v>
      </c>
      <c r="E180" s="73">
        <v>1.0660000000000001</v>
      </c>
      <c r="F180" s="72">
        <v>0.32500000000000001</v>
      </c>
      <c r="G180" s="72"/>
      <c r="H180" s="72"/>
      <c r="I180" s="72"/>
      <c r="J180" s="72"/>
      <c r="K180" s="72"/>
      <c r="L180" s="72"/>
      <c r="M180" s="72" t="e">
        <f>NA()</f>
        <v>#N/A</v>
      </c>
      <c r="N180" s="74" t="e">
        <f>NA()</f>
        <v>#N/A</v>
      </c>
      <c r="O180" s="74" t="e">
        <f>NA()</f>
        <v>#N/A</v>
      </c>
      <c r="P180" s="74" t="e">
        <f>NA()</f>
        <v>#N/A</v>
      </c>
      <c r="Q180" s="74" t="e">
        <f>NA()</f>
        <v>#N/A</v>
      </c>
      <c r="R180" s="74" t="e">
        <f>NA()</f>
        <v>#N/A</v>
      </c>
      <c r="S180" s="74" t="e">
        <f>NA()</f>
        <v>#N/A</v>
      </c>
      <c r="T180" s="74" t="e">
        <f>NA()</f>
        <v>#N/A</v>
      </c>
      <c r="U180" s="74" t="e">
        <f>NA()</f>
        <v>#N/A</v>
      </c>
      <c r="V180" s="74" t="e">
        <f>NA()</f>
        <v>#N/A</v>
      </c>
    </row>
    <row r="181" spans="1:23" x14ac:dyDescent="0.45">
      <c r="A181" s="70" t="s">
        <v>479</v>
      </c>
      <c r="B181" s="71" t="s">
        <v>290</v>
      </c>
      <c r="C181" s="72">
        <v>0.52900000000000003</v>
      </c>
      <c r="D181" s="72">
        <v>0.95299999999999996</v>
      </c>
      <c r="E181" s="73">
        <v>2.1309999999999998</v>
      </c>
      <c r="F181" s="72">
        <v>0.65900000000000003</v>
      </c>
      <c r="G181" s="72"/>
      <c r="H181" s="72"/>
      <c r="I181" s="72"/>
      <c r="J181" s="72"/>
      <c r="K181" s="72"/>
      <c r="L181" s="72"/>
      <c r="M181" s="72" t="e">
        <f>NA()</f>
        <v>#N/A</v>
      </c>
      <c r="N181" s="74" t="e">
        <f>NA()</f>
        <v>#N/A</v>
      </c>
      <c r="O181" s="74" t="e">
        <f>NA()</f>
        <v>#N/A</v>
      </c>
      <c r="P181" s="74" t="e">
        <f>NA()</f>
        <v>#N/A</v>
      </c>
      <c r="Q181" s="74" t="e">
        <f>NA()</f>
        <v>#N/A</v>
      </c>
      <c r="R181" s="74" t="e">
        <f>NA()</f>
        <v>#N/A</v>
      </c>
      <c r="S181" s="74" t="e">
        <f>NA()</f>
        <v>#N/A</v>
      </c>
      <c r="T181" s="74" t="e">
        <f>NA()</f>
        <v>#N/A</v>
      </c>
      <c r="U181" s="74" t="e">
        <f>NA()</f>
        <v>#N/A</v>
      </c>
      <c r="V181" s="74" t="e">
        <f>NA()</f>
        <v>#N/A</v>
      </c>
    </row>
    <row r="182" spans="1:23" x14ac:dyDescent="0.45">
      <c r="A182" s="70" t="s">
        <v>480</v>
      </c>
      <c r="B182" s="71" t="s">
        <v>292</v>
      </c>
      <c r="C182" s="72">
        <v>1.0580000000000001</v>
      </c>
      <c r="D182" s="72">
        <v>1.9059999999999999</v>
      </c>
      <c r="E182" s="73">
        <v>4.2619999999999996</v>
      </c>
      <c r="F182" s="72">
        <v>1.1879999999999999</v>
      </c>
      <c r="G182" s="72"/>
      <c r="H182" s="72"/>
      <c r="I182" s="72"/>
      <c r="J182" s="72"/>
      <c r="K182" s="72"/>
      <c r="L182" s="72"/>
      <c r="M182" s="72" t="e">
        <f>NA()</f>
        <v>#N/A</v>
      </c>
      <c r="N182" s="74" t="e">
        <f>NA()</f>
        <v>#N/A</v>
      </c>
      <c r="O182" s="74" t="e">
        <f>NA()</f>
        <v>#N/A</v>
      </c>
      <c r="P182" s="74" t="e">
        <f>NA()</f>
        <v>#N/A</v>
      </c>
      <c r="Q182" s="74" t="e">
        <f>NA()</f>
        <v>#N/A</v>
      </c>
      <c r="R182" s="74" t="e">
        <f>NA()</f>
        <v>#N/A</v>
      </c>
      <c r="S182" s="74" t="e">
        <f>NA()</f>
        <v>#N/A</v>
      </c>
      <c r="T182" s="74" t="e">
        <f>NA()</f>
        <v>#N/A</v>
      </c>
      <c r="U182" s="74" t="e">
        <f>NA()</f>
        <v>#N/A</v>
      </c>
      <c r="V182" s="74" t="e">
        <f>NA()</f>
        <v>#N/A</v>
      </c>
    </row>
    <row r="183" spans="1:23" x14ac:dyDescent="0.45">
      <c r="A183" s="70" t="s">
        <v>481</v>
      </c>
      <c r="B183" s="71" t="s">
        <v>294</v>
      </c>
      <c r="C183" s="72">
        <v>2.117</v>
      </c>
      <c r="D183" s="72">
        <v>3.8130000000000002</v>
      </c>
      <c r="E183" s="73">
        <v>8.5229999999999997</v>
      </c>
      <c r="F183" s="72">
        <v>2.2469999999999999</v>
      </c>
      <c r="G183" s="72"/>
      <c r="H183" s="72"/>
      <c r="I183" s="72"/>
      <c r="J183" s="72"/>
      <c r="K183" s="72"/>
      <c r="L183" s="72"/>
      <c r="M183" s="72" t="e">
        <f>NA()</f>
        <v>#N/A</v>
      </c>
      <c r="N183" s="74" t="e">
        <f>NA()</f>
        <v>#N/A</v>
      </c>
      <c r="O183" s="74" t="e">
        <f>NA()</f>
        <v>#N/A</v>
      </c>
      <c r="P183" s="74" t="e">
        <f>NA()</f>
        <v>#N/A</v>
      </c>
      <c r="Q183" s="74" t="e">
        <f>NA()</f>
        <v>#N/A</v>
      </c>
      <c r="R183" s="74" t="e">
        <f>NA()</f>
        <v>#N/A</v>
      </c>
      <c r="S183" s="74" t="e">
        <f>NA()</f>
        <v>#N/A</v>
      </c>
      <c r="T183" s="74" t="e">
        <f>NA()</f>
        <v>#N/A</v>
      </c>
      <c r="U183" s="74" t="e">
        <f>NA()</f>
        <v>#N/A</v>
      </c>
      <c r="V183" s="74" t="e">
        <f>NA()</f>
        <v>#N/A</v>
      </c>
    </row>
    <row r="184" spans="1:23" x14ac:dyDescent="0.45">
      <c r="A184" s="70" t="s">
        <v>482</v>
      </c>
      <c r="B184" s="71" t="s">
        <v>296</v>
      </c>
      <c r="C184" s="73">
        <v>0.115</v>
      </c>
      <c r="D184" s="73">
        <v>0.20699999999999999</v>
      </c>
      <c r="E184" s="73">
        <v>1.3340000000000001</v>
      </c>
      <c r="F184" s="73">
        <v>0.17499999999999999</v>
      </c>
      <c r="G184" s="72"/>
      <c r="H184" s="72"/>
      <c r="I184" s="72"/>
      <c r="J184" s="72"/>
      <c r="K184" s="72"/>
      <c r="L184" s="72"/>
      <c r="M184" s="72" t="e">
        <f>NA()</f>
        <v>#N/A</v>
      </c>
      <c r="N184" s="74" t="e">
        <f>NA()</f>
        <v>#N/A</v>
      </c>
      <c r="O184" s="74" t="e">
        <f>NA()</f>
        <v>#N/A</v>
      </c>
      <c r="P184" s="74" t="e">
        <f>NA()</f>
        <v>#N/A</v>
      </c>
      <c r="Q184" s="74" t="e">
        <f>NA()</f>
        <v>#N/A</v>
      </c>
      <c r="R184" s="74" t="e">
        <f>NA()</f>
        <v>#N/A</v>
      </c>
      <c r="S184" s="74" t="e">
        <f>NA()</f>
        <v>#N/A</v>
      </c>
      <c r="T184" s="74" t="e">
        <f>NA()</f>
        <v>#N/A</v>
      </c>
      <c r="U184" s="74" t="e">
        <f>NA()</f>
        <v>#N/A</v>
      </c>
      <c r="V184" s="74" t="e">
        <f>NA()</f>
        <v>#N/A</v>
      </c>
    </row>
    <row r="185" spans="1:23" x14ac:dyDescent="0.45">
      <c r="A185" s="70" t="s">
        <v>483</v>
      </c>
      <c r="B185" s="71" t="s">
        <v>298</v>
      </c>
      <c r="C185" s="73">
        <v>0.23100000000000001</v>
      </c>
      <c r="D185" s="73">
        <v>0.41499999999999998</v>
      </c>
      <c r="E185" s="73">
        <v>1.542</v>
      </c>
      <c r="F185" s="73">
        <v>0.29099999999999998</v>
      </c>
      <c r="G185" s="72"/>
      <c r="H185" s="72"/>
      <c r="I185" s="72"/>
      <c r="J185" s="72"/>
      <c r="K185" s="72"/>
      <c r="L185" s="72"/>
      <c r="M185" s="72" t="e">
        <f>NA()</f>
        <v>#N/A</v>
      </c>
      <c r="N185" s="74" t="e">
        <f>NA()</f>
        <v>#N/A</v>
      </c>
      <c r="O185" s="74" t="e">
        <f>NA()</f>
        <v>#N/A</v>
      </c>
      <c r="P185" s="74" t="e">
        <f>NA()</f>
        <v>#N/A</v>
      </c>
      <c r="Q185" s="74" t="e">
        <f>NA()</f>
        <v>#N/A</v>
      </c>
      <c r="R185" s="74" t="e">
        <f>NA()</f>
        <v>#N/A</v>
      </c>
      <c r="S185" s="74" t="e">
        <f>NA()</f>
        <v>#N/A</v>
      </c>
      <c r="T185" s="74" t="e">
        <f>NA()</f>
        <v>#N/A</v>
      </c>
      <c r="U185" s="74" t="e">
        <f>NA()</f>
        <v>#N/A</v>
      </c>
      <c r="V185" s="74" t="e">
        <f>NA()</f>
        <v>#N/A</v>
      </c>
    </row>
    <row r="186" spans="1:23" x14ac:dyDescent="0.45">
      <c r="A186" s="70" t="s">
        <v>484</v>
      </c>
      <c r="B186" s="71" t="s">
        <v>300</v>
      </c>
      <c r="C186" s="73">
        <v>0.46200000000000002</v>
      </c>
      <c r="D186" s="73">
        <v>0.83</v>
      </c>
      <c r="E186" s="73">
        <v>3.0830000000000002</v>
      </c>
      <c r="F186" s="73">
        <v>0.59199999999999997</v>
      </c>
      <c r="G186" s="72"/>
      <c r="H186" s="72"/>
      <c r="I186" s="72"/>
      <c r="J186" s="72"/>
      <c r="K186" s="72"/>
      <c r="L186" s="72"/>
      <c r="M186" s="72" t="e">
        <f>NA()</f>
        <v>#N/A</v>
      </c>
      <c r="N186" s="74" t="e">
        <f>NA()</f>
        <v>#N/A</v>
      </c>
      <c r="O186" s="74" t="e">
        <f>NA()</f>
        <v>#N/A</v>
      </c>
      <c r="P186" s="74" t="e">
        <f>NA()</f>
        <v>#N/A</v>
      </c>
      <c r="Q186" s="74" t="e">
        <f>NA()</f>
        <v>#N/A</v>
      </c>
      <c r="R186" s="74" t="e">
        <f>NA()</f>
        <v>#N/A</v>
      </c>
      <c r="S186" s="74" t="e">
        <f>NA()</f>
        <v>#N/A</v>
      </c>
      <c r="T186" s="74" t="e">
        <f>NA()</f>
        <v>#N/A</v>
      </c>
      <c r="U186" s="74" t="e">
        <f>NA()</f>
        <v>#N/A</v>
      </c>
      <c r="V186" s="74" t="e">
        <f>NA()</f>
        <v>#N/A</v>
      </c>
    </row>
    <row r="187" spans="1:23" x14ac:dyDescent="0.45">
      <c r="A187" s="70" t="s">
        <v>485</v>
      </c>
      <c r="B187" s="71" t="s">
        <v>302</v>
      </c>
      <c r="C187" s="73">
        <v>0.92400000000000004</v>
      </c>
      <c r="D187" s="73">
        <v>1.66</v>
      </c>
      <c r="E187" s="73">
        <v>5.8550000000000004</v>
      </c>
      <c r="F187" s="73">
        <v>1.054</v>
      </c>
      <c r="G187" s="72"/>
      <c r="H187" s="72"/>
      <c r="I187" s="72"/>
      <c r="J187" s="72"/>
      <c r="K187" s="72"/>
      <c r="L187" s="72"/>
      <c r="M187" s="72" t="e">
        <f>NA()</f>
        <v>#N/A</v>
      </c>
      <c r="N187" s="74" t="e">
        <f>NA()</f>
        <v>#N/A</v>
      </c>
      <c r="O187" s="74" t="e">
        <f>NA()</f>
        <v>#N/A</v>
      </c>
      <c r="P187" s="74" t="e">
        <f>NA()</f>
        <v>#N/A</v>
      </c>
      <c r="Q187" s="74" t="e">
        <f>NA()</f>
        <v>#N/A</v>
      </c>
      <c r="R187" s="74" t="e">
        <f>NA()</f>
        <v>#N/A</v>
      </c>
      <c r="S187" s="74" t="e">
        <f>NA()</f>
        <v>#N/A</v>
      </c>
      <c r="T187" s="74" t="e">
        <f>NA()</f>
        <v>#N/A</v>
      </c>
      <c r="U187" s="74" t="e">
        <f>NA()</f>
        <v>#N/A</v>
      </c>
      <c r="V187" s="74" t="e">
        <f>NA()</f>
        <v>#N/A</v>
      </c>
    </row>
    <row r="188" spans="1:23" x14ac:dyDescent="0.45">
      <c r="A188" s="70" t="s">
        <v>486</v>
      </c>
      <c r="B188" s="71" t="s">
        <v>304</v>
      </c>
      <c r="C188" s="73">
        <v>1.8480000000000001</v>
      </c>
      <c r="D188" s="73">
        <v>3.504</v>
      </c>
      <c r="E188" s="73">
        <v>13.12</v>
      </c>
      <c r="F188" s="73">
        <v>1.978</v>
      </c>
      <c r="G188" s="72"/>
      <c r="H188" s="72"/>
      <c r="I188" s="72"/>
      <c r="J188" s="72"/>
      <c r="K188" s="72"/>
      <c r="L188" s="72"/>
      <c r="M188" s="72" t="e">
        <f>NA()</f>
        <v>#N/A</v>
      </c>
      <c r="N188" s="74" t="e">
        <f>NA()</f>
        <v>#N/A</v>
      </c>
      <c r="O188" s="74" t="e">
        <f>NA()</f>
        <v>#N/A</v>
      </c>
      <c r="P188" s="74" t="e">
        <f>NA()</f>
        <v>#N/A</v>
      </c>
      <c r="Q188" s="74" t="e">
        <f>NA()</f>
        <v>#N/A</v>
      </c>
      <c r="R188" s="74" t="e">
        <f>NA()</f>
        <v>#N/A</v>
      </c>
      <c r="S188" s="74" t="e">
        <f>NA()</f>
        <v>#N/A</v>
      </c>
      <c r="T188" s="74" t="e">
        <f>NA()</f>
        <v>#N/A</v>
      </c>
      <c r="U188" s="74" t="e">
        <f>NA()</f>
        <v>#N/A</v>
      </c>
      <c r="V188" s="74" t="e">
        <f>NA()</f>
        <v>#N/A</v>
      </c>
    </row>
    <row r="189" spans="1:23" x14ac:dyDescent="0.45">
      <c r="A189" s="70" t="s">
        <v>487</v>
      </c>
      <c r="B189" s="71" t="s">
        <v>306</v>
      </c>
      <c r="C189" s="73">
        <v>9.8000000000000004E-2</v>
      </c>
      <c r="D189" s="73">
        <v>0.19</v>
      </c>
      <c r="E189" s="73">
        <v>0.67</v>
      </c>
      <c r="F189" s="73">
        <v>0.158</v>
      </c>
      <c r="G189" s="72"/>
      <c r="H189" s="72"/>
      <c r="I189" s="72"/>
      <c r="J189" s="72"/>
      <c r="K189" s="72"/>
      <c r="L189" s="72"/>
      <c r="M189" s="72" t="e">
        <f>NA()</f>
        <v>#N/A</v>
      </c>
      <c r="N189" s="74" t="e">
        <f>NA()</f>
        <v>#N/A</v>
      </c>
      <c r="O189" s="74" t="e">
        <f>NA()</f>
        <v>#N/A</v>
      </c>
      <c r="P189" s="74" t="e">
        <f>NA()</f>
        <v>#N/A</v>
      </c>
      <c r="Q189" s="74" t="e">
        <f>NA()</f>
        <v>#N/A</v>
      </c>
      <c r="R189" s="74" t="e">
        <f>NA()</f>
        <v>#N/A</v>
      </c>
      <c r="S189" s="74" t="e">
        <f>NA()</f>
        <v>#N/A</v>
      </c>
      <c r="T189" s="74" t="e">
        <f>NA()</f>
        <v>#N/A</v>
      </c>
      <c r="U189" s="74" t="e">
        <f>NA()</f>
        <v>#N/A</v>
      </c>
      <c r="V189" s="74" t="e">
        <f>NA()</f>
        <v>#N/A</v>
      </c>
    </row>
    <row r="190" spans="1:23" x14ac:dyDescent="0.45">
      <c r="A190" s="70" t="s">
        <v>488</v>
      </c>
      <c r="B190" s="71" t="s">
        <v>308</v>
      </c>
      <c r="C190" s="73">
        <v>0.19600000000000001</v>
      </c>
      <c r="D190" s="73">
        <v>0.38</v>
      </c>
      <c r="E190" s="73">
        <v>0.86</v>
      </c>
      <c r="F190" s="73">
        <v>0.25600000000000001</v>
      </c>
      <c r="G190" s="72"/>
      <c r="H190" s="72"/>
      <c r="I190" s="72"/>
      <c r="J190" s="72"/>
      <c r="K190" s="72"/>
      <c r="L190" s="72"/>
      <c r="M190" s="72" t="e">
        <f>NA()</f>
        <v>#N/A</v>
      </c>
      <c r="N190" s="74" t="e">
        <f>NA()</f>
        <v>#N/A</v>
      </c>
      <c r="O190" s="74" t="e">
        <f>NA()</f>
        <v>#N/A</v>
      </c>
      <c r="P190" s="74" t="e">
        <f>NA()</f>
        <v>#N/A</v>
      </c>
      <c r="Q190" s="74" t="e">
        <f>NA()</f>
        <v>#N/A</v>
      </c>
      <c r="R190" s="74" t="e">
        <f>NA()</f>
        <v>#N/A</v>
      </c>
      <c r="S190" s="74" t="e">
        <f>NA()</f>
        <v>#N/A</v>
      </c>
      <c r="T190" s="74" t="e">
        <f>NA()</f>
        <v>#N/A</v>
      </c>
      <c r="U190" s="74" t="e">
        <f>NA()</f>
        <v>#N/A</v>
      </c>
      <c r="V190" s="74" t="e">
        <f>NA()</f>
        <v>#N/A</v>
      </c>
    </row>
    <row r="191" spans="1:23" x14ac:dyDescent="0.45">
      <c r="A191" s="70" t="s">
        <v>489</v>
      </c>
      <c r="B191" s="71" t="s">
        <v>310</v>
      </c>
      <c r="C191" s="73">
        <v>0.39200000000000002</v>
      </c>
      <c r="D191" s="73">
        <v>0.76</v>
      </c>
      <c r="E191" s="73">
        <v>1.72</v>
      </c>
      <c r="F191" s="73">
        <v>0.52200000000000002</v>
      </c>
      <c r="G191" s="72"/>
      <c r="H191" s="72"/>
      <c r="I191" s="72"/>
      <c r="J191" s="72"/>
      <c r="K191" s="72"/>
      <c r="L191" s="72"/>
      <c r="M191" s="72" t="e">
        <f>NA()</f>
        <v>#N/A</v>
      </c>
      <c r="N191" s="74" t="e">
        <f>NA()</f>
        <v>#N/A</v>
      </c>
      <c r="O191" s="74" t="e">
        <f>NA()</f>
        <v>#N/A</v>
      </c>
      <c r="P191" s="74" t="e">
        <f>NA()</f>
        <v>#N/A</v>
      </c>
      <c r="Q191" s="74" t="e">
        <f>NA()</f>
        <v>#N/A</v>
      </c>
      <c r="R191" s="74" t="e">
        <f>NA()</f>
        <v>#N/A</v>
      </c>
      <c r="S191" s="74" t="e">
        <f>NA()</f>
        <v>#N/A</v>
      </c>
      <c r="T191" s="74" t="e">
        <f>NA()</f>
        <v>#N/A</v>
      </c>
      <c r="U191" s="74" t="e">
        <f>NA()</f>
        <v>#N/A</v>
      </c>
      <c r="V191" s="74" t="e">
        <f>NA()</f>
        <v>#N/A</v>
      </c>
    </row>
    <row r="192" spans="1:23" x14ac:dyDescent="0.45">
      <c r="A192" s="70" t="s">
        <v>490</v>
      </c>
      <c r="B192" s="71" t="s">
        <v>312</v>
      </c>
      <c r="C192" s="73">
        <v>0.78400000000000003</v>
      </c>
      <c r="D192" s="73">
        <v>1.52</v>
      </c>
      <c r="E192" s="73">
        <v>3.44</v>
      </c>
      <c r="F192" s="73">
        <v>0.91400000000000003</v>
      </c>
      <c r="G192" s="72"/>
      <c r="H192" s="72"/>
      <c r="I192" s="72"/>
      <c r="J192" s="72"/>
      <c r="K192" s="72"/>
      <c r="L192" s="72"/>
      <c r="M192" s="72" t="e">
        <f>NA()</f>
        <v>#N/A</v>
      </c>
      <c r="N192" s="74" t="e">
        <f>NA()</f>
        <v>#N/A</v>
      </c>
      <c r="O192" s="74" t="e">
        <f>NA()</f>
        <v>#N/A</v>
      </c>
      <c r="P192" s="74" t="e">
        <f>NA()</f>
        <v>#N/A</v>
      </c>
      <c r="Q192" s="74" t="e">
        <f>NA()</f>
        <v>#N/A</v>
      </c>
      <c r="R192" s="74" t="e">
        <f>NA()</f>
        <v>#N/A</v>
      </c>
      <c r="S192" s="74" t="e">
        <f>NA()</f>
        <v>#N/A</v>
      </c>
      <c r="T192" s="74" t="e">
        <f>NA()</f>
        <v>#N/A</v>
      </c>
      <c r="U192" s="74" t="e">
        <f>NA()</f>
        <v>#N/A</v>
      </c>
      <c r="V192" s="74" t="e">
        <f>NA()</f>
        <v>#N/A</v>
      </c>
    </row>
    <row r="193" spans="1:22" x14ac:dyDescent="0.45">
      <c r="A193" s="70" t="s">
        <v>491</v>
      </c>
      <c r="B193" s="71" t="s">
        <v>314</v>
      </c>
      <c r="C193" s="73">
        <v>1.764</v>
      </c>
      <c r="D193" s="73">
        <v>3.42</v>
      </c>
      <c r="E193" s="73">
        <v>7.74</v>
      </c>
      <c r="F193" s="73">
        <v>1.8939999999999999</v>
      </c>
      <c r="G193" s="72"/>
      <c r="H193" s="72"/>
      <c r="I193" s="72"/>
      <c r="J193" s="72"/>
      <c r="K193" s="72"/>
      <c r="L193" s="72"/>
      <c r="M193" s="72" t="e">
        <f>NA()</f>
        <v>#N/A</v>
      </c>
      <c r="N193" s="74" t="e">
        <f>NA()</f>
        <v>#N/A</v>
      </c>
      <c r="O193" s="74" t="e">
        <f>NA()</f>
        <v>#N/A</v>
      </c>
      <c r="P193" s="74" t="e">
        <f>NA()</f>
        <v>#N/A</v>
      </c>
      <c r="Q193" s="74" t="e">
        <f>NA()</f>
        <v>#N/A</v>
      </c>
      <c r="R193" s="74" t="e">
        <f>NA()</f>
        <v>#N/A</v>
      </c>
      <c r="S193" s="74" t="e">
        <f>NA()</f>
        <v>#N/A</v>
      </c>
      <c r="T193" s="74" t="e">
        <f>NA()</f>
        <v>#N/A</v>
      </c>
      <c r="U193" s="74" t="e">
        <f>NA()</f>
        <v>#N/A</v>
      </c>
      <c r="V193" s="74" t="e">
        <f>NA()</f>
        <v>#N/A</v>
      </c>
    </row>
    <row r="194" spans="1:22" x14ac:dyDescent="0.45">
      <c r="A194" s="70" t="s">
        <v>492</v>
      </c>
      <c r="B194" s="71" t="s">
        <v>316</v>
      </c>
      <c r="C194" s="73">
        <v>3.528</v>
      </c>
      <c r="D194" s="73">
        <v>6.84</v>
      </c>
      <c r="E194" s="73">
        <v>15.48</v>
      </c>
      <c r="F194" s="73">
        <v>3.6579999999999999</v>
      </c>
      <c r="G194" s="72"/>
      <c r="H194" s="72"/>
      <c r="I194" s="72"/>
      <c r="J194" s="72"/>
      <c r="K194" s="72"/>
      <c r="L194" s="72"/>
      <c r="M194" s="72" t="e">
        <f>NA()</f>
        <v>#N/A</v>
      </c>
      <c r="N194" s="74" t="e">
        <f>NA()</f>
        <v>#N/A</v>
      </c>
      <c r="O194" s="74" t="e">
        <f>NA()</f>
        <v>#N/A</v>
      </c>
      <c r="P194" s="74" t="e">
        <f>NA()</f>
        <v>#N/A</v>
      </c>
      <c r="Q194" s="74" t="e">
        <f>NA()</f>
        <v>#N/A</v>
      </c>
      <c r="R194" s="74" t="e">
        <f>NA()</f>
        <v>#N/A</v>
      </c>
      <c r="S194" s="74" t="e">
        <f>NA()</f>
        <v>#N/A</v>
      </c>
      <c r="T194" s="74" t="e">
        <f>NA()</f>
        <v>#N/A</v>
      </c>
      <c r="U194" s="74" t="e">
        <f>NA()</f>
        <v>#N/A</v>
      </c>
      <c r="V194" s="74" t="e">
        <f>NA()</f>
        <v>#N/A</v>
      </c>
    </row>
    <row r="195" spans="1:22" x14ac:dyDescent="0.45">
      <c r="A195" s="70" t="s">
        <v>493</v>
      </c>
      <c r="B195" s="71" t="s">
        <v>318</v>
      </c>
      <c r="C195" s="72">
        <v>0.2</v>
      </c>
      <c r="D195" s="72">
        <v>0.313</v>
      </c>
      <c r="E195" s="73">
        <v>0.98</v>
      </c>
      <c r="F195" s="72">
        <v>0.26</v>
      </c>
      <c r="G195" s="72"/>
      <c r="H195" s="72"/>
      <c r="I195" s="72"/>
      <c r="J195" s="72"/>
      <c r="K195" s="72"/>
      <c r="L195" s="72"/>
      <c r="M195" s="72" t="e">
        <f>NA()</f>
        <v>#N/A</v>
      </c>
      <c r="N195" s="74" t="e">
        <f>NA()</f>
        <v>#N/A</v>
      </c>
      <c r="O195" s="74" t="e">
        <f>NA()</f>
        <v>#N/A</v>
      </c>
      <c r="P195" s="74" t="e">
        <f>NA()</f>
        <v>#N/A</v>
      </c>
      <c r="Q195" s="74" t="e">
        <f>NA()</f>
        <v>#N/A</v>
      </c>
      <c r="R195" s="74" t="e">
        <f>NA()</f>
        <v>#N/A</v>
      </c>
      <c r="S195" s="74" t="e">
        <f>NA()</f>
        <v>#N/A</v>
      </c>
      <c r="T195" s="74" t="e">
        <f>NA()</f>
        <v>#N/A</v>
      </c>
      <c r="U195" s="74" t="e">
        <f>NA()</f>
        <v>#N/A</v>
      </c>
      <c r="V195" s="74" t="e">
        <f>NA()</f>
        <v>#N/A</v>
      </c>
    </row>
    <row r="196" spans="1:22" x14ac:dyDescent="0.45">
      <c r="A196" s="70" t="s">
        <v>494</v>
      </c>
      <c r="B196" s="71" t="s">
        <v>320</v>
      </c>
      <c r="C196" s="72">
        <v>0.39900000000000002</v>
      </c>
      <c r="D196" s="72">
        <v>0.625</v>
      </c>
      <c r="E196" s="73">
        <v>1.466</v>
      </c>
      <c r="F196" s="72">
        <v>0.45900000000000002</v>
      </c>
      <c r="G196" s="72"/>
      <c r="H196" s="72"/>
      <c r="I196" s="72"/>
      <c r="J196" s="72"/>
      <c r="K196" s="72"/>
      <c r="L196" s="72"/>
      <c r="M196" s="72" t="e">
        <f>NA()</f>
        <v>#N/A</v>
      </c>
      <c r="N196" s="74" t="e">
        <f>NA()</f>
        <v>#N/A</v>
      </c>
      <c r="O196" s="74" t="e">
        <f>NA()</f>
        <v>#N/A</v>
      </c>
      <c r="P196" s="74" t="e">
        <f>NA()</f>
        <v>#N/A</v>
      </c>
      <c r="Q196" s="74" t="e">
        <f>NA()</f>
        <v>#N/A</v>
      </c>
      <c r="R196" s="74" t="e">
        <f>NA()</f>
        <v>#N/A</v>
      </c>
      <c r="S196" s="74" t="e">
        <f>NA()</f>
        <v>#N/A</v>
      </c>
      <c r="T196" s="74" t="e">
        <f>NA()</f>
        <v>#N/A</v>
      </c>
      <c r="U196" s="74" t="e">
        <f>NA()</f>
        <v>#N/A</v>
      </c>
      <c r="V196" s="74" t="e">
        <f>NA()</f>
        <v>#N/A</v>
      </c>
    </row>
    <row r="197" spans="1:22" x14ac:dyDescent="0.45">
      <c r="A197" s="70" t="s">
        <v>495</v>
      </c>
      <c r="B197" s="71" t="s">
        <v>322</v>
      </c>
      <c r="C197" s="72">
        <v>0.79800000000000004</v>
      </c>
      <c r="D197" s="72">
        <v>1.25</v>
      </c>
      <c r="E197" s="73">
        <v>2.9140000000000001</v>
      </c>
      <c r="F197" s="72">
        <v>0.92800000000000005</v>
      </c>
      <c r="G197" s="72"/>
      <c r="H197" s="72"/>
      <c r="I197" s="72"/>
      <c r="J197" s="72"/>
      <c r="K197" s="72"/>
      <c r="L197" s="72"/>
      <c r="M197" s="72" t="e">
        <f>NA()</f>
        <v>#N/A</v>
      </c>
      <c r="N197" s="74" t="e">
        <f>NA()</f>
        <v>#N/A</v>
      </c>
      <c r="O197" s="74" t="e">
        <f>NA()</f>
        <v>#N/A</v>
      </c>
      <c r="P197" s="74" t="e">
        <f>NA()</f>
        <v>#N/A</v>
      </c>
      <c r="Q197" s="74" t="e">
        <f>NA()</f>
        <v>#N/A</v>
      </c>
      <c r="R197" s="74" t="e">
        <f>NA()</f>
        <v>#N/A</v>
      </c>
      <c r="S197" s="74" t="e">
        <f>NA()</f>
        <v>#N/A</v>
      </c>
      <c r="T197" s="74" t="e">
        <f>NA()</f>
        <v>#N/A</v>
      </c>
      <c r="U197" s="74" t="e">
        <f>NA()</f>
        <v>#N/A</v>
      </c>
      <c r="V197" s="74" t="e">
        <f>NA()</f>
        <v>#N/A</v>
      </c>
    </row>
    <row r="198" spans="1:22" x14ac:dyDescent="0.45">
      <c r="A198" s="70" t="s">
        <v>496</v>
      </c>
      <c r="B198" s="71" t="s">
        <v>324</v>
      </c>
      <c r="C198" s="72">
        <v>1.5960000000000001</v>
      </c>
      <c r="D198" s="72">
        <v>2.363</v>
      </c>
      <c r="E198" s="73">
        <v>5.0730000000000004</v>
      </c>
      <c r="F198" s="72">
        <v>1.726</v>
      </c>
      <c r="G198" s="72"/>
      <c r="H198" s="72"/>
      <c r="I198" s="72"/>
      <c r="J198" s="72"/>
      <c r="K198" s="72"/>
      <c r="L198" s="72"/>
      <c r="M198" s="72" t="e">
        <f>NA()</f>
        <v>#N/A</v>
      </c>
      <c r="N198" s="74" t="e">
        <f>NA()</f>
        <v>#N/A</v>
      </c>
      <c r="O198" s="74" t="e">
        <f>NA()</f>
        <v>#N/A</v>
      </c>
      <c r="P198" s="74" t="e">
        <f>NA()</f>
        <v>#N/A</v>
      </c>
      <c r="Q198" s="74" t="e">
        <f>NA()</f>
        <v>#N/A</v>
      </c>
      <c r="R198" s="74" t="e">
        <f>NA()</f>
        <v>#N/A</v>
      </c>
      <c r="S198" s="74" t="e">
        <f>NA()</f>
        <v>#N/A</v>
      </c>
      <c r="T198" s="74" t="e">
        <f>NA()</f>
        <v>#N/A</v>
      </c>
      <c r="U198" s="74" t="e">
        <f>NA()</f>
        <v>#N/A</v>
      </c>
      <c r="V198" s="74" t="e">
        <f>NA()</f>
        <v>#N/A</v>
      </c>
    </row>
    <row r="199" spans="1:22" x14ac:dyDescent="0.45">
      <c r="A199" s="70" t="s">
        <v>497</v>
      </c>
      <c r="B199" s="71" t="s">
        <v>326</v>
      </c>
      <c r="C199" s="72">
        <v>3.1920000000000002</v>
      </c>
      <c r="D199" s="72">
        <v>4.5999999999999996</v>
      </c>
      <c r="E199" s="73">
        <v>9.6869999999999994</v>
      </c>
      <c r="F199" s="72">
        <v>3.3220000000000001</v>
      </c>
      <c r="G199" s="72"/>
      <c r="H199" s="72"/>
      <c r="I199" s="72"/>
      <c r="J199" s="72"/>
      <c r="K199" s="72"/>
      <c r="L199" s="72"/>
      <c r="M199" s="72" t="e">
        <f>NA()</f>
        <v>#N/A</v>
      </c>
      <c r="N199" s="74" t="e">
        <f>NA()</f>
        <v>#N/A</v>
      </c>
      <c r="O199" s="74" t="e">
        <f>NA()</f>
        <v>#N/A</v>
      </c>
      <c r="P199" s="74" t="e">
        <f>NA()</f>
        <v>#N/A</v>
      </c>
      <c r="Q199" s="74" t="e">
        <f>NA()</f>
        <v>#N/A</v>
      </c>
      <c r="R199" s="74" t="e">
        <f>NA()</f>
        <v>#N/A</v>
      </c>
      <c r="S199" s="74" t="e">
        <f>NA()</f>
        <v>#N/A</v>
      </c>
      <c r="T199" s="74" t="e">
        <f>NA()</f>
        <v>#N/A</v>
      </c>
      <c r="U199" s="74" t="e">
        <f>NA()</f>
        <v>#N/A</v>
      </c>
      <c r="V199" s="74" t="e">
        <f>NA()</f>
        <v>#N/A</v>
      </c>
    </row>
    <row r="200" spans="1:22" x14ac:dyDescent="0.45">
      <c r="A200" s="81" t="s">
        <v>498</v>
      </c>
      <c r="B200" s="71" t="s">
        <v>328</v>
      </c>
      <c r="C200" s="72">
        <v>0.16</v>
      </c>
      <c r="D200" s="72">
        <v>0.252</v>
      </c>
      <c r="E200" s="73">
        <v>0.49199999999999999</v>
      </c>
      <c r="F200" s="72">
        <v>0.22</v>
      </c>
      <c r="G200" s="72"/>
      <c r="H200" s="72"/>
      <c r="I200" s="83"/>
      <c r="J200" s="83"/>
      <c r="K200" s="83"/>
      <c r="L200" s="83"/>
      <c r="M200" s="83" t="e">
        <f>NA()</f>
        <v>#N/A</v>
      </c>
      <c r="N200" s="84" t="e">
        <f>NA()</f>
        <v>#N/A</v>
      </c>
      <c r="O200" s="84" t="e">
        <f>NA()</f>
        <v>#N/A</v>
      </c>
      <c r="P200" s="84" t="e">
        <f>NA()</f>
        <v>#N/A</v>
      </c>
      <c r="Q200" s="84" t="e">
        <f>NA()</f>
        <v>#N/A</v>
      </c>
      <c r="R200" s="84" t="e">
        <f>NA()</f>
        <v>#N/A</v>
      </c>
      <c r="S200" s="84" t="e">
        <f>NA()</f>
        <v>#N/A</v>
      </c>
      <c r="T200" s="84" t="e">
        <f>NA()</f>
        <v>#N/A</v>
      </c>
      <c r="U200" s="84" t="e">
        <f>NA()</f>
        <v>#N/A</v>
      </c>
      <c r="V200" s="84" t="e">
        <f>NA()</f>
        <v>#N/A</v>
      </c>
    </row>
    <row r="201" spans="1:22" x14ac:dyDescent="0.45">
      <c r="A201" s="81" t="s">
        <v>499</v>
      </c>
      <c r="B201" s="71" t="s">
        <v>330</v>
      </c>
      <c r="C201" s="72">
        <v>0.32</v>
      </c>
      <c r="D201" s="72">
        <v>0.504</v>
      </c>
      <c r="E201" s="73">
        <v>0.98399999999999999</v>
      </c>
      <c r="F201" s="72">
        <v>0.38</v>
      </c>
      <c r="G201" s="72"/>
      <c r="H201" s="72"/>
      <c r="I201" s="83"/>
      <c r="J201" s="83"/>
      <c r="K201" s="83"/>
      <c r="L201" s="83"/>
      <c r="M201" s="83" t="e">
        <f>NA()</f>
        <v>#N/A</v>
      </c>
      <c r="N201" s="84" t="e">
        <f>NA()</f>
        <v>#N/A</v>
      </c>
      <c r="O201" s="84" t="e">
        <f>NA()</f>
        <v>#N/A</v>
      </c>
      <c r="P201" s="84" t="e">
        <f>NA()</f>
        <v>#N/A</v>
      </c>
      <c r="Q201" s="84" t="e">
        <f>NA()</f>
        <v>#N/A</v>
      </c>
      <c r="R201" s="84" t="e">
        <f>NA()</f>
        <v>#N/A</v>
      </c>
      <c r="S201" s="84" t="e">
        <f>NA()</f>
        <v>#N/A</v>
      </c>
      <c r="T201" s="84" t="e">
        <f>NA()</f>
        <v>#N/A</v>
      </c>
      <c r="U201" s="84" t="e">
        <f>NA()</f>
        <v>#N/A</v>
      </c>
      <c r="V201" s="84" t="e">
        <f>NA()</f>
        <v>#N/A</v>
      </c>
    </row>
    <row r="202" spans="1:22" x14ac:dyDescent="0.45">
      <c r="A202" s="81" t="s">
        <v>500</v>
      </c>
      <c r="B202" s="71" t="s">
        <v>332</v>
      </c>
      <c r="C202" s="72">
        <v>0.64</v>
      </c>
      <c r="D202" s="72">
        <v>1.008</v>
      </c>
      <c r="E202" s="73">
        <v>1.968</v>
      </c>
      <c r="F202" s="72">
        <v>0.77</v>
      </c>
      <c r="G202" s="72"/>
      <c r="H202" s="72"/>
      <c r="I202" s="83"/>
      <c r="J202" s="83"/>
      <c r="K202" s="83"/>
      <c r="L202" s="83"/>
      <c r="M202" s="83" t="e">
        <f>NA()</f>
        <v>#N/A</v>
      </c>
      <c r="N202" s="84" t="e">
        <f>NA()</f>
        <v>#N/A</v>
      </c>
      <c r="O202" s="84" t="e">
        <f>NA()</f>
        <v>#N/A</v>
      </c>
      <c r="P202" s="84" t="e">
        <f>NA()</f>
        <v>#N/A</v>
      </c>
      <c r="Q202" s="84" t="e">
        <f>NA()</f>
        <v>#N/A</v>
      </c>
      <c r="R202" s="84" t="e">
        <f>NA()</f>
        <v>#N/A</v>
      </c>
      <c r="S202" s="84" t="e">
        <f>NA()</f>
        <v>#N/A</v>
      </c>
      <c r="T202" s="84" t="e">
        <f>NA()</f>
        <v>#N/A</v>
      </c>
      <c r="U202" s="84" t="e">
        <f>NA()</f>
        <v>#N/A</v>
      </c>
      <c r="V202" s="84" t="e">
        <f>NA()</f>
        <v>#N/A</v>
      </c>
    </row>
    <row r="203" spans="1:22" x14ac:dyDescent="0.45">
      <c r="A203" s="81" t="s">
        <v>501</v>
      </c>
      <c r="B203" s="71" t="s">
        <v>334</v>
      </c>
      <c r="C203" s="72">
        <v>1.28</v>
      </c>
      <c r="D203" s="72">
        <v>2.016</v>
      </c>
      <c r="E203" s="73">
        <v>3.9359999999999999</v>
      </c>
      <c r="F203" s="72">
        <v>1.41</v>
      </c>
      <c r="G203" s="72"/>
      <c r="H203" s="72"/>
      <c r="I203" s="83"/>
      <c r="J203" s="83"/>
      <c r="K203" s="83"/>
      <c r="L203" s="83"/>
      <c r="M203" s="83" t="e">
        <f>NA()</f>
        <v>#N/A</v>
      </c>
      <c r="N203" s="84" t="e">
        <f>NA()</f>
        <v>#N/A</v>
      </c>
      <c r="O203" s="84" t="e">
        <f>NA()</f>
        <v>#N/A</v>
      </c>
      <c r="P203" s="84" t="e">
        <f>NA()</f>
        <v>#N/A</v>
      </c>
      <c r="Q203" s="84" t="e">
        <f>NA()</f>
        <v>#N/A</v>
      </c>
      <c r="R203" s="84" t="e">
        <f>NA()</f>
        <v>#N/A</v>
      </c>
      <c r="S203" s="84" t="e">
        <f>NA()</f>
        <v>#N/A</v>
      </c>
      <c r="T203" s="84" t="e">
        <f>NA()</f>
        <v>#N/A</v>
      </c>
      <c r="U203" s="84" t="e">
        <f>NA()</f>
        <v>#N/A</v>
      </c>
      <c r="V203" s="84" t="e">
        <f>NA()</f>
        <v>#N/A</v>
      </c>
    </row>
    <row r="204" spans="1:22" x14ac:dyDescent="0.45">
      <c r="A204" s="81" t="s">
        <v>502</v>
      </c>
      <c r="B204" s="71" t="s">
        <v>336</v>
      </c>
      <c r="C204" s="72">
        <v>2.56</v>
      </c>
      <c r="D204" s="72">
        <v>4.032</v>
      </c>
      <c r="E204" s="73">
        <v>7.8719999999999999</v>
      </c>
      <c r="F204" s="72">
        <v>2.69</v>
      </c>
      <c r="G204" s="72"/>
      <c r="H204" s="72"/>
      <c r="I204" s="83"/>
      <c r="J204" s="83"/>
      <c r="K204" s="83"/>
      <c r="L204" s="83"/>
      <c r="M204" s="83" t="e">
        <f>NA()</f>
        <v>#N/A</v>
      </c>
      <c r="N204" s="84" t="e">
        <f>NA()</f>
        <v>#N/A</v>
      </c>
      <c r="O204" s="84" t="e">
        <f>NA()</f>
        <v>#N/A</v>
      </c>
      <c r="P204" s="84" t="e">
        <f>NA()</f>
        <v>#N/A</v>
      </c>
      <c r="Q204" s="84" t="e">
        <f>NA()</f>
        <v>#N/A</v>
      </c>
      <c r="R204" s="84" t="e">
        <f>NA()</f>
        <v>#N/A</v>
      </c>
      <c r="S204" s="84" t="e">
        <f>NA()</f>
        <v>#N/A</v>
      </c>
      <c r="T204" s="84" t="e">
        <f>NA()</f>
        <v>#N/A</v>
      </c>
      <c r="U204" s="84" t="e">
        <f>NA()</f>
        <v>#N/A</v>
      </c>
      <c r="V204" s="84" t="e">
        <f>NA()</f>
        <v>#N/A</v>
      </c>
    </row>
    <row r="205" spans="1:22" x14ac:dyDescent="0.45">
      <c r="A205" s="81" t="s">
        <v>503</v>
      </c>
      <c r="B205" s="71" t="s">
        <v>338</v>
      </c>
      <c r="C205" s="72">
        <v>5.12</v>
      </c>
      <c r="D205" s="72">
        <v>8.0640000000000001</v>
      </c>
      <c r="E205" s="73">
        <v>15.744</v>
      </c>
      <c r="F205" s="72">
        <v>5.25</v>
      </c>
      <c r="G205" s="72"/>
      <c r="H205" s="72"/>
      <c r="I205" s="83"/>
      <c r="J205" s="83"/>
      <c r="K205" s="83"/>
      <c r="L205" s="83"/>
      <c r="M205" s="83" t="e">
        <f>NA()</f>
        <v>#N/A</v>
      </c>
      <c r="N205" s="84" t="e">
        <f>NA()</f>
        <v>#N/A</v>
      </c>
      <c r="O205" s="84" t="e">
        <f>NA()</f>
        <v>#N/A</v>
      </c>
      <c r="P205" s="84" t="e">
        <f>NA()</f>
        <v>#N/A</v>
      </c>
      <c r="Q205" s="84" t="e">
        <f>NA()</f>
        <v>#N/A</v>
      </c>
      <c r="R205" s="84" t="e">
        <f>NA()</f>
        <v>#N/A</v>
      </c>
      <c r="S205" s="84" t="e">
        <f>NA()</f>
        <v>#N/A</v>
      </c>
      <c r="T205" s="84" t="e">
        <f>NA()</f>
        <v>#N/A</v>
      </c>
      <c r="U205" s="84" t="e">
        <f>NA()</f>
        <v>#N/A</v>
      </c>
      <c r="V205" s="84" t="e">
        <f>NA()</f>
        <v>#N/A</v>
      </c>
    </row>
    <row r="206" spans="1:22" x14ac:dyDescent="0.45">
      <c r="A206" s="81" t="s">
        <v>504</v>
      </c>
      <c r="B206" s="71" t="s">
        <v>340</v>
      </c>
      <c r="C206" s="72">
        <v>0.152</v>
      </c>
      <c r="D206" s="72">
        <v>0.24399999999999999</v>
      </c>
      <c r="E206" s="73">
        <v>0.72399999999999998</v>
      </c>
      <c r="F206" s="72">
        <v>0.21199999999999999</v>
      </c>
      <c r="G206" s="72"/>
      <c r="H206" s="72"/>
      <c r="I206" s="83"/>
      <c r="J206" s="83"/>
      <c r="K206" s="83"/>
      <c r="L206" s="83"/>
      <c r="M206" s="83" t="e">
        <f>NA()</f>
        <v>#N/A</v>
      </c>
      <c r="N206" s="84" t="e">
        <f>NA()</f>
        <v>#N/A</v>
      </c>
      <c r="O206" s="84" t="e">
        <f>NA()</f>
        <v>#N/A</v>
      </c>
      <c r="P206" s="84" t="e">
        <f>NA()</f>
        <v>#N/A</v>
      </c>
      <c r="Q206" s="84" t="e">
        <f>NA()</f>
        <v>#N/A</v>
      </c>
      <c r="R206" s="84" t="e">
        <f>NA()</f>
        <v>#N/A</v>
      </c>
      <c r="S206" s="84" t="e">
        <f>NA()</f>
        <v>#N/A</v>
      </c>
      <c r="T206" s="84" t="e">
        <f>NA()</f>
        <v>#N/A</v>
      </c>
      <c r="U206" s="84" t="e">
        <f>NA()</f>
        <v>#N/A</v>
      </c>
      <c r="V206" s="84" t="e">
        <f>NA()</f>
        <v>#N/A</v>
      </c>
    </row>
    <row r="207" spans="1:22" x14ac:dyDescent="0.45">
      <c r="A207" s="81" t="s">
        <v>505</v>
      </c>
      <c r="B207" s="71" t="s">
        <v>342</v>
      </c>
      <c r="C207" s="72">
        <v>0.30399999999999999</v>
      </c>
      <c r="D207" s="72">
        <v>0.48799999999999999</v>
      </c>
      <c r="E207" s="73">
        <v>9.6799999999999997E-2</v>
      </c>
      <c r="F207" s="72">
        <v>0.36399999999999999</v>
      </c>
      <c r="G207" s="72"/>
      <c r="H207" s="72"/>
      <c r="I207" s="83"/>
      <c r="J207" s="83"/>
      <c r="K207" s="83"/>
      <c r="L207" s="83"/>
      <c r="M207" s="83" t="e">
        <f>NA()</f>
        <v>#N/A</v>
      </c>
      <c r="N207" s="84" t="e">
        <f>NA()</f>
        <v>#N/A</v>
      </c>
      <c r="O207" s="84" t="e">
        <f>NA()</f>
        <v>#N/A</v>
      </c>
      <c r="P207" s="84" t="e">
        <f>NA()</f>
        <v>#N/A</v>
      </c>
      <c r="Q207" s="84" t="e">
        <f>NA()</f>
        <v>#N/A</v>
      </c>
      <c r="R207" s="84" t="e">
        <f>NA()</f>
        <v>#N/A</v>
      </c>
      <c r="S207" s="84" t="e">
        <f>NA()</f>
        <v>#N/A</v>
      </c>
      <c r="T207" s="84" t="e">
        <f>NA()</f>
        <v>#N/A</v>
      </c>
      <c r="U207" s="84" t="e">
        <f>NA()</f>
        <v>#N/A</v>
      </c>
      <c r="V207" s="84" t="e">
        <f>NA()</f>
        <v>#N/A</v>
      </c>
    </row>
    <row r="208" spans="1:22" x14ac:dyDescent="0.45">
      <c r="A208" s="81" t="s">
        <v>506</v>
      </c>
      <c r="B208" s="71" t="s">
        <v>344</v>
      </c>
      <c r="C208" s="72">
        <v>0.60799999999999998</v>
      </c>
      <c r="D208" s="72">
        <v>0.97599999999999998</v>
      </c>
      <c r="E208" s="73">
        <v>1.9359999999999999</v>
      </c>
      <c r="F208" s="72">
        <v>0.73799999999999999</v>
      </c>
      <c r="G208" s="72"/>
      <c r="H208" s="72"/>
      <c r="I208" s="83"/>
      <c r="J208" s="83"/>
      <c r="K208" s="83"/>
      <c r="L208" s="83"/>
      <c r="M208" s="83" t="e">
        <f>NA()</f>
        <v>#N/A</v>
      </c>
      <c r="N208" s="84" t="e">
        <f>NA()</f>
        <v>#N/A</v>
      </c>
      <c r="O208" s="84" t="e">
        <f>NA()</f>
        <v>#N/A</v>
      </c>
      <c r="P208" s="84" t="e">
        <f>NA()</f>
        <v>#N/A</v>
      </c>
      <c r="Q208" s="84" t="e">
        <f>NA()</f>
        <v>#N/A</v>
      </c>
      <c r="R208" s="84" t="e">
        <f>NA()</f>
        <v>#N/A</v>
      </c>
      <c r="S208" s="84" t="e">
        <f>NA()</f>
        <v>#N/A</v>
      </c>
      <c r="T208" s="84" t="e">
        <f>NA()</f>
        <v>#N/A</v>
      </c>
      <c r="U208" s="84" t="e">
        <f>NA()</f>
        <v>#N/A</v>
      </c>
      <c r="V208" s="84" t="e">
        <f>NA()</f>
        <v>#N/A</v>
      </c>
    </row>
    <row r="209" spans="1:23" x14ac:dyDescent="0.45">
      <c r="A209" s="81" t="s">
        <v>507</v>
      </c>
      <c r="B209" s="71" t="s">
        <v>346</v>
      </c>
      <c r="C209" s="72">
        <v>1.216</v>
      </c>
      <c r="D209" s="72">
        <v>1.952</v>
      </c>
      <c r="E209" s="73">
        <v>3.8719999999999999</v>
      </c>
      <c r="F209" s="72">
        <v>1.3460000000000001</v>
      </c>
      <c r="G209" s="72"/>
      <c r="H209" s="72"/>
      <c r="I209" s="83"/>
      <c r="J209" s="83"/>
      <c r="K209" s="83"/>
      <c r="L209" s="83"/>
      <c r="M209" s="83" t="e">
        <f>NA()</f>
        <v>#N/A</v>
      </c>
      <c r="N209" s="84" t="e">
        <f>NA()</f>
        <v>#N/A</v>
      </c>
      <c r="O209" s="84" t="e">
        <f>NA()</f>
        <v>#N/A</v>
      </c>
      <c r="P209" s="84" t="e">
        <f>NA()</f>
        <v>#N/A</v>
      </c>
      <c r="Q209" s="84" t="e">
        <f>NA()</f>
        <v>#N/A</v>
      </c>
      <c r="R209" s="84" t="e">
        <f>NA()</f>
        <v>#N/A</v>
      </c>
      <c r="S209" s="84" t="e">
        <f>NA()</f>
        <v>#N/A</v>
      </c>
      <c r="T209" s="84" t="e">
        <f>NA()</f>
        <v>#N/A</v>
      </c>
      <c r="U209" s="84" t="e">
        <f>NA()</f>
        <v>#N/A</v>
      </c>
      <c r="V209" s="84" t="e">
        <f>NA()</f>
        <v>#N/A</v>
      </c>
    </row>
    <row r="210" spans="1:23" x14ac:dyDescent="0.45">
      <c r="A210" s="81" t="s">
        <v>508</v>
      </c>
      <c r="B210" s="71" t="s">
        <v>348</v>
      </c>
      <c r="C210" s="72">
        <v>3.6480000000000001</v>
      </c>
      <c r="D210" s="72">
        <v>5.8559999999999999</v>
      </c>
      <c r="E210" s="73">
        <v>11.616</v>
      </c>
      <c r="F210" s="72">
        <v>3.778</v>
      </c>
      <c r="G210" s="72"/>
      <c r="H210" s="72"/>
      <c r="I210" s="83"/>
      <c r="J210" s="83"/>
      <c r="K210" s="83"/>
      <c r="L210" s="83"/>
      <c r="M210" s="83" t="e">
        <f>NA()</f>
        <v>#N/A</v>
      </c>
      <c r="N210" s="84" t="e">
        <f>NA()</f>
        <v>#N/A</v>
      </c>
      <c r="O210" s="84" t="e">
        <f>NA()</f>
        <v>#N/A</v>
      </c>
      <c r="P210" s="84" t="e">
        <f>NA()</f>
        <v>#N/A</v>
      </c>
      <c r="Q210" s="84" t="e">
        <f>NA()</f>
        <v>#N/A</v>
      </c>
      <c r="R210" s="84" t="e">
        <f>NA()</f>
        <v>#N/A</v>
      </c>
      <c r="S210" s="84" t="e">
        <f>NA()</f>
        <v>#N/A</v>
      </c>
      <c r="T210" s="84" t="e">
        <f>NA()</f>
        <v>#N/A</v>
      </c>
      <c r="U210" s="84" t="e">
        <f>NA()</f>
        <v>#N/A</v>
      </c>
      <c r="V210" s="84" t="e">
        <f>NA()</f>
        <v>#N/A</v>
      </c>
    </row>
    <row r="211" spans="1:23" x14ac:dyDescent="0.45">
      <c r="A211" s="81" t="s">
        <v>509</v>
      </c>
      <c r="B211" s="71" t="s">
        <v>350</v>
      </c>
      <c r="C211" s="72">
        <v>7.2960000000000003</v>
      </c>
      <c r="D211" s="72">
        <v>11.712</v>
      </c>
      <c r="E211" s="73">
        <v>23.231999999999999</v>
      </c>
      <c r="F211" s="72">
        <v>7.4260000000000002</v>
      </c>
      <c r="G211" s="72"/>
      <c r="H211" s="72"/>
      <c r="I211" s="83"/>
      <c r="J211" s="83"/>
      <c r="K211" s="83"/>
      <c r="L211" s="83"/>
      <c r="M211" s="83" t="e">
        <f>NA()</f>
        <v>#N/A</v>
      </c>
      <c r="N211" s="84" t="e">
        <f>NA()</f>
        <v>#N/A</v>
      </c>
      <c r="O211" s="84" t="e">
        <f>NA()</f>
        <v>#N/A</v>
      </c>
      <c r="P211" s="84" t="e">
        <f>NA()</f>
        <v>#N/A</v>
      </c>
      <c r="Q211" s="84" t="e">
        <f>NA()</f>
        <v>#N/A</v>
      </c>
      <c r="R211" s="84" t="e">
        <f>NA()</f>
        <v>#N/A</v>
      </c>
      <c r="S211" s="84" t="e">
        <f>NA()</f>
        <v>#N/A</v>
      </c>
      <c r="T211" s="84" t="e">
        <f>NA()</f>
        <v>#N/A</v>
      </c>
      <c r="U211" s="84" t="e">
        <f>NA()</f>
        <v>#N/A</v>
      </c>
      <c r="V211" s="84" t="e">
        <f>NA()</f>
        <v>#N/A</v>
      </c>
    </row>
    <row r="212" spans="1:23" x14ac:dyDescent="0.45">
      <c r="A212" s="85" t="s">
        <v>510</v>
      </c>
      <c r="B212" s="77" t="s">
        <v>352</v>
      </c>
      <c r="C212" s="72">
        <v>5.8000000000000003E-2</v>
      </c>
      <c r="D212" s="72">
        <v>9.2999999999999999E-2</v>
      </c>
      <c r="E212" s="73">
        <v>0.629</v>
      </c>
      <c r="F212" s="72">
        <v>0.11799999999999999</v>
      </c>
      <c r="G212" s="72"/>
      <c r="H212" s="72"/>
      <c r="I212" s="72"/>
      <c r="J212" s="72"/>
      <c r="K212" s="72"/>
      <c r="L212" s="72"/>
      <c r="M212" s="83" t="e">
        <f>NA()</f>
        <v>#N/A</v>
      </c>
      <c r="N212" s="84" t="e">
        <f>NA()</f>
        <v>#N/A</v>
      </c>
      <c r="O212" s="84" t="e">
        <f>NA()</f>
        <v>#N/A</v>
      </c>
      <c r="P212" s="84" t="e">
        <f>NA()</f>
        <v>#N/A</v>
      </c>
      <c r="Q212" s="84" t="e">
        <f>NA()</f>
        <v>#N/A</v>
      </c>
      <c r="R212" s="84" t="e">
        <f>NA()</f>
        <v>#N/A</v>
      </c>
      <c r="S212" s="84" t="e">
        <f>NA()</f>
        <v>#N/A</v>
      </c>
      <c r="T212" s="84" t="e">
        <f>NA()</f>
        <v>#N/A</v>
      </c>
      <c r="U212" s="84" t="e">
        <f>NA()</f>
        <v>#N/A</v>
      </c>
      <c r="V212" s="84" t="e">
        <f>NA()</f>
        <v>#N/A</v>
      </c>
    </row>
    <row r="213" spans="1:23" x14ac:dyDescent="0.45">
      <c r="A213" s="85" t="s">
        <v>511</v>
      </c>
      <c r="B213" s="77" t="s">
        <v>354</v>
      </c>
      <c r="C213" s="72">
        <v>0.11700000000000001</v>
      </c>
      <c r="D213" s="72">
        <v>0.187</v>
      </c>
      <c r="E213" s="73">
        <v>0.74399999999999999</v>
      </c>
      <c r="F213" s="72">
        <v>0.17699999999999999</v>
      </c>
      <c r="G213" s="72"/>
      <c r="H213" s="72"/>
      <c r="I213" s="72"/>
      <c r="J213" s="83"/>
      <c r="K213" s="83"/>
      <c r="L213" s="83"/>
      <c r="M213" s="83" t="e">
        <f>NA()</f>
        <v>#N/A</v>
      </c>
      <c r="N213" s="84" t="e">
        <f>NA()</f>
        <v>#N/A</v>
      </c>
      <c r="O213" s="84" t="e">
        <f>NA()</f>
        <v>#N/A</v>
      </c>
      <c r="P213" s="84" t="e">
        <f>NA()</f>
        <v>#N/A</v>
      </c>
      <c r="Q213" s="84" t="e">
        <f>NA()</f>
        <v>#N/A</v>
      </c>
      <c r="R213" s="84" t="e">
        <f>NA()</f>
        <v>#N/A</v>
      </c>
      <c r="S213" s="84" t="e">
        <f>NA()</f>
        <v>#N/A</v>
      </c>
      <c r="T213" s="84" t="e">
        <f>NA()</f>
        <v>#N/A</v>
      </c>
      <c r="U213" s="84" t="e">
        <f>NA()</f>
        <v>#N/A</v>
      </c>
      <c r="V213" s="84" t="e">
        <f>NA()</f>
        <v>#N/A</v>
      </c>
    </row>
    <row r="214" spans="1:23" x14ac:dyDescent="0.45">
      <c r="A214" s="85" t="s">
        <v>512</v>
      </c>
      <c r="B214" s="77" t="s">
        <v>356</v>
      </c>
      <c r="C214" s="72">
        <v>0.23300000000000001</v>
      </c>
      <c r="D214" s="72">
        <v>0.373</v>
      </c>
      <c r="E214" s="73">
        <v>0.95499999999999996</v>
      </c>
      <c r="F214" s="72">
        <v>0.29299999999999998</v>
      </c>
      <c r="G214" s="72"/>
      <c r="H214" s="72"/>
      <c r="I214" s="72"/>
      <c r="J214" s="83"/>
      <c r="K214" s="83"/>
      <c r="L214" s="83"/>
      <c r="M214" s="83" t="e">
        <f>NA()</f>
        <v>#N/A</v>
      </c>
      <c r="N214" s="84" t="e">
        <f>NA()</f>
        <v>#N/A</v>
      </c>
      <c r="O214" s="84" t="e">
        <f>NA()</f>
        <v>#N/A</v>
      </c>
      <c r="P214" s="84" t="e">
        <f>NA()</f>
        <v>#N/A</v>
      </c>
      <c r="Q214" s="84" t="e">
        <f>NA()</f>
        <v>#N/A</v>
      </c>
      <c r="R214" s="84" t="e">
        <f>NA()</f>
        <v>#N/A</v>
      </c>
      <c r="S214" s="84" t="e">
        <f>NA()</f>
        <v>#N/A</v>
      </c>
      <c r="T214" s="84" t="e">
        <f>NA()</f>
        <v>#N/A</v>
      </c>
      <c r="U214" s="84" t="e">
        <f>NA()</f>
        <v>#N/A</v>
      </c>
      <c r="V214" s="84" t="e">
        <f>NA()</f>
        <v>#N/A</v>
      </c>
    </row>
    <row r="215" spans="1:23" x14ac:dyDescent="0.45">
      <c r="A215" s="76" t="s">
        <v>513</v>
      </c>
      <c r="B215" s="77" t="s">
        <v>358</v>
      </c>
      <c r="C215" s="72">
        <v>0.46700000000000003</v>
      </c>
      <c r="D215" s="72">
        <v>0.747</v>
      </c>
      <c r="E215" s="73">
        <v>1.3620000000000001</v>
      </c>
      <c r="F215" s="72">
        <v>0.52700000000000002</v>
      </c>
      <c r="G215" s="72"/>
      <c r="H215" s="72"/>
      <c r="I215" s="72"/>
      <c r="J215" s="72"/>
      <c r="K215" s="72"/>
      <c r="L215" s="72"/>
      <c r="M215" s="72" t="e">
        <f>NA()</f>
        <v>#N/A</v>
      </c>
      <c r="N215" s="74" t="e">
        <f>NA()</f>
        <v>#N/A</v>
      </c>
      <c r="O215" s="74" t="e">
        <f>NA()</f>
        <v>#N/A</v>
      </c>
      <c r="P215" s="74" t="e">
        <f>NA()</f>
        <v>#N/A</v>
      </c>
      <c r="Q215" s="74" t="e">
        <f>NA()</f>
        <v>#N/A</v>
      </c>
      <c r="R215" s="74" t="e">
        <f>NA()</f>
        <v>#N/A</v>
      </c>
      <c r="S215" s="74" t="e">
        <f>NA()</f>
        <v>#N/A</v>
      </c>
      <c r="T215" s="74" t="e">
        <f>NA()</f>
        <v>#N/A</v>
      </c>
      <c r="U215" s="74" t="e">
        <f>NA()</f>
        <v>#N/A</v>
      </c>
      <c r="V215" s="74" t="e">
        <f>NA()</f>
        <v>#N/A</v>
      </c>
    </row>
    <row r="216" spans="1:23" x14ac:dyDescent="0.45">
      <c r="A216" s="76" t="s">
        <v>514</v>
      </c>
      <c r="B216" s="77" t="s">
        <v>360</v>
      </c>
      <c r="C216" s="72">
        <v>0.02</v>
      </c>
      <c r="D216" s="72">
        <v>0.02</v>
      </c>
      <c r="E216" s="73" t="s">
        <v>262</v>
      </c>
      <c r="F216" s="72">
        <v>0.08</v>
      </c>
      <c r="G216" s="72"/>
      <c r="H216" s="72"/>
      <c r="I216" s="72"/>
      <c r="J216" s="72"/>
      <c r="K216" s="72"/>
      <c r="L216" s="72"/>
      <c r="M216" s="72" t="e">
        <f>NA()</f>
        <v>#N/A</v>
      </c>
      <c r="N216" s="74" t="e">
        <f>NA()</f>
        <v>#N/A</v>
      </c>
      <c r="O216" s="74" t="e">
        <f>NA()</f>
        <v>#N/A</v>
      </c>
      <c r="P216" s="74" t="e">
        <f>NA()</f>
        <v>#N/A</v>
      </c>
      <c r="Q216" s="74" t="e">
        <f>NA()</f>
        <v>#N/A</v>
      </c>
      <c r="R216" s="74" t="e">
        <f>NA()</f>
        <v>#N/A</v>
      </c>
      <c r="S216" s="74" t="e">
        <f>NA()</f>
        <v>#N/A</v>
      </c>
      <c r="T216" s="74" t="e">
        <f>NA()</f>
        <v>#N/A</v>
      </c>
      <c r="U216" s="74" t="e">
        <f>NA()</f>
        <v>#N/A</v>
      </c>
      <c r="V216" s="74" t="e">
        <f>NA()</f>
        <v>#N/A</v>
      </c>
    </row>
    <row r="217" spans="1:23" x14ac:dyDescent="0.45">
      <c r="A217" s="76" t="s">
        <v>515</v>
      </c>
      <c r="B217" s="77" t="s">
        <v>362</v>
      </c>
      <c r="C217" s="72">
        <v>0.29599999999999999</v>
      </c>
      <c r="D217" s="72">
        <v>0.371</v>
      </c>
      <c r="E217" s="73">
        <v>1.0840000000000001</v>
      </c>
      <c r="F217" s="72">
        <v>0.35599999999999998</v>
      </c>
      <c r="G217" s="72"/>
      <c r="H217" s="72"/>
      <c r="I217" s="72"/>
      <c r="J217" s="72"/>
      <c r="K217" s="72"/>
      <c r="L217" s="72"/>
      <c r="M217" s="72" t="e">
        <f>NA()</f>
        <v>#N/A</v>
      </c>
      <c r="N217" s="74" t="e">
        <f>NA()</f>
        <v>#N/A</v>
      </c>
      <c r="O217" s="74" t="e">
        <f>NA()</f>
        <v>#N/A</v>
      </c>
      <c r="P217" s="74" t="e">
        <f>NA()</f>
        <v>#N/A</v>
      </c>
      <c r="Q217" s="74" t="e">
        <f>NA()</f>
        <v>#N/A</v>
      </c>
      <c r="R217" s="74" t="e">
        <f>NA()</f>
        <v>#N/A</v>
      </c>
      <c r="S217" s="74" t="e">
        <f>NA()</f>
        <v>#N/A</v>
      </c>
      <c r="T217" s="74" t="e">
        <f>NA()</f>
        <v>#N/A</v>
      </c>
      <c r="U217" s="74" t="e">
        <f>NA()</f>
        <v>#N/A</v>
      </c>
      <c r="V217" s="74" t="e">
        <f>NA()</f>
        <v>#N/A</v>
      </c>
    </row>
    <row r="218" spans="1:23" x14ac:dyDescent="0.45">
      <c r="A218" s="76" t="s">
        <v>516</v>
      </c>
      <c r="B218" s="77" t="s">
        <v>364</v>
      </c>
      <c r="C218" s="72">
        <v>0.59199999999999997</v>
      </c>
      <c r="D218" s="72">
        <v>0.74199999999999999</v>
      </c>
      <c r="E218" s="73">
        <v>1.6539999999999999</v>
      </c>
      <c r="F218" s="72">
        <v>0.65200000000000002</v>
      </c>
      <c r="G218" s="72"/>
      <c r="H218" s="72"/>
      <c r="I218" s="72"/>
      <c r="J218" s="72"/>
      <c r="K218" s="72"/>
      <c r="L218" s="72"/>
      <c r="M218" s="72" t="e">
        <f>NA()</f>
        <v>#N/A</v>
      </c>
      <c r="N218" s="74" t="e">
        <f>NA()</f>
        <v>#N/A</v>
      </c>
      <c r="O218" s="74" t="e">
        <f>NA()</f>
        <v>#N/A</v>
      </c>
      <c r="P218" s="74" t="e">
        <f>NA()</f>
        <v>#N/A</v>
      </c>
      <c r="Q218" s="74" t="e">
        <f>NA()</f>
        <v>#N/A</v>
      </c>
      <c r="R218" s="74" t="e">
        <f>NA()</f>
        <v>#N/A</v>
      </c>
      <c r="S218" s="74" t="e">
        <f>NA()</f>
        <v>#N/A</v>
      </c>
      <c r="T218" s="74" t="e">
        <f>NA()</f>
        <v>#N/A</v>
      </c>
      <c r="U218" s="74" t="e">
        <f>NA()</f>
        <v>#N/A</v>
      </c>
      <c r="V218" s="74" t="e">
        <f>NA()</f>
        <v>#N/A</v>
      </c>
    </row>
    <row r="219" spans="1:23" x14ac:dyDescent="0.45">
      <c r="A219" s="76" t="s">
        <v>517</v>
      </c>
      <c r="B219" s="77" t="s">
        <v>366</v>
      </c>
      <c r="C219" s="72">
        <v>1.1830000000000001</v>
      </c>
      <c r="D219" s="72">
        <v>1.4830000000000001</v>
      </c>
      <c r="E219" s="73">
        <v>2.976</v>
      </c>
      <c r="F219" s="72">
        <v>1.3129999999999999</v>
      </c>
      <c r="G219" s="72"/>
      <c r="H219" s="72"/>
      <c r="I219" s="72"/>
      <c r="J219" s="72"/>
      <c r="K219" s="72"/>
      <c r="L219" s="72"/>
      <c r="M219" s="72" t="e">
        <f>NA()</f>
        <v>#N/A</v>
      </c>
      <c r="N219" s="74" t="e">
        <f>NA()</f>
        <v>#N/A</v>
      </c>
      <c r="O219" s="74" t="e">
        <f>NA()</f>
        <v>#N/A</v>
      </c>
      <c r="P219" s="74" t="e">
        <f>NA()</f>
        <v>#N/A</v>
      </c>
      <c r="Q219" s="74" t="e">
        <f>NA()</f>
        <v>#N/A</v>
      </c>
      <c r="R219" s="74" t="e">
        <f>NA()</f>
        <v>#N/A</v>
      </c>
      <c r="S219" s="74" t="e">
        <f>NA()</f>
        <v>#N/A</v>
      </c>
      <c r="T219" s="74" t="e">
        <f>NA()</f>
        <v>#N/A</v>
      </c>
      <c r="U219" s="74" t="e">
        <f>NA()</f>
        <v>#N/A</v>
      </c>
      <c r="V219" s="74" t="e">
        <f>NA()</f>
        <v>#N/A</v>
      </c>
    </row>
    <row r="220" spans="1:23" x14ac:dyDescent="0.45">
      <c r="A220" s="76" t="s">
        <v>518</v>
      </c>
      <c r="B220" s="77" t="s">
        <v>368</v>
      </c>
      <c r="C220" s="72">
        <v>0.16400000000000001</v>
      </c>
      <c r="D220" s="72">
        <v>0.26600000000000001</v>
      </c>
      <c r="E220" s="73" t="s">
        <v>262</v>
      </c>
      <c r="F220" s="72">
        <v>0.224</v>
      </c>
      <c r="G220" s="72"/>
      <c r="H220" s="72"/>
      <c r="I220" s="72"/>
      <c r="J220" s="72"/>
      <c r="K220" s="72"/>
      <c r="L220" s="72"/>
      <c r="M220" s="72" t="e">
        <f>NA()</f>
        <v>#N/A</v>
      </c>
      <c r="N220" s="74" t="e">
        <f>NA()</f>
        <v>#N/A</v>
      </c>
      <c r="O220" s="74" t="e">
        <f>NA()</f>
        <v>#N/A</v>
      </c>
      <c r="P220" s="74" t="e">
        <f>NA()</f>
        <v>#N/A</v>
      </c>
      <c r="Q220" s="74" t="e">
        <f>NA()</f>
        <v>#N/A</v>
      </c>
      <c r="R220" s="74" t="e">
        <f>NA()</f>
        <v>#N/A</v>
      </c>
      <c r="S220" s="74" t="e">
        <f>NA()</f>
        <v>#N/A</v>
      </c>
      <c r="T220" s="74" t="e">
        <f>NA()</f>
        <v>#N/A</v>
      </c>
      <c r="U220" s="74" t="e">
        <f>NA()</f>
        <v>#N/A</v>
      </c>
      <c r="V220" s="74" t="e">
        <f>NA()</f>
        <v>#N/A</v>
      </c>
    </row>
    <row r="221" spans="1:23" x14ac:dyDescent="0.45">
      <c r="A221" s="76" t="s">
        <v>519</v>
      </c>
      <c r="B221" s="77" t="s">
        <v>370</v>
      </c>
      <c r="C221" s="72">
        <v>0.65500000000000003</v>
      </c>
      <c r="D221" s="72">
        <v>1.0649999999999999</v>
      </c>
      <c r="E221" s="73">
        <v>2.1240000000000001</v>
      </c>
      <c r="F221" s="72">
        <v>0.78500000000000003</v>
      </c>
      <c r="G221" s="72"/>
      <c r="H221" s="72"/>
      <c r="I221" s="72"/>
      <c r="J221" s="72"/>
      <c r="K221" s="72"/>
      <c r="L221" s="72"/>
      <c r="M221" s="72" t="e">
        <f>NA()</f>
        <v>#N/A</v>
      </c>
      <c r="N221" s="74" t="e">
        <f>NA()</f>
        <v>#N/A</v>
      </c>
      <c r="O221" s="74" t="e">
        <f>NA()</f>
        <v>#N/A</v>
      </c>
      <c r="P221" s="74" t="e">
        <f>NA()</f>
        <v>#N/A</v>
      </c>
      <c r="Q221" s="74" t="e">
        <f>NA()</f>
        <v>#N/A</v>
      </c>
      <c r="R221" s="74" t="e">
        <f>NA()</f>
        <v>#N/A</v>
      </c>
      <c r="S221" s="74" t="e">
        <f>NA()</f>
        <v>#N/A</v>
      </c>
      <c r="T221" s="74" t="e">
        <f>NA()</f>
        <v>#N/A</v>
      </c>
      <c r="U221" s="74" t="e">
        <f>NA()</f>
        <v>#N/A</v>
      </c>
      <c r="V221" s="74" t="e">
        <f>NA()</f>
        <v>#N/A</v>
      </c>
    </row>
    <row r="222" spans="1:23" ht="11.25" customHeight="1" x14ac:dyDescent="0.45">
      <c r="A222" s="88" t="s">
        <v>520</v>
      </c>
      <c r="B222" s="89" t="s">
        <v>372</v>
      </c>
      <c r="C222" s="78">
        <v>7.3000000000000001E-3</v>
      </c>
      <c r="D222" s="78">
        <v>9.5999999999999992E-3</v>
      </c>
      <c r="E222" s="72" t="s">
        <v>262</v>
      </c>
      <c r="F222" s="72" t="s">
        <v>262</v>
      </c>
      <c r="G222" s="72"/>
      <c r="H222" s="72"/>
      <c r="I222" s="72"/>
      <c r="J222" s="72"/>
      <c r="K222" s="72"/>
      <c r="L222" s="72"/>
      <c r="M222" s="72" t="e">
        <f>NA()</f>
        <v>#N/A</v>
      </c>
      <c r="N222" s="90" t="e">
        <f>NA()</f>
        <v>#N/A</v>
      </c>
      <c r="O222" s="90" t="e">
        <f>NA()</f>
        <v>#N/A</v>
      </c>
      <c r="P222" s="90" t="e">
        <f>NA()</f>
        <v>#N/A</v>
      </c>
      <c r="Q222" s="90" t="e">
        <f>NA()</f>
        <v>#N/A</v>
      </c>
      <c r="R222" s="90" t="e">
        <f>NA()</f>
        <v>#N/A</v>
      </c>
      <c r="S222" s="90" t="e">
        <f>NA()</f>
        <v>#N/A</v>
      </c>
      <c r="T222" s="90" t="e">
        <f>NA()</f>
        <v>#N/A</v>
      </c>
      <c r="U222" s="90" t="e">
        <f>NA()</f>
        <v>#N/A</v>
      </c>
      <c r="V222" s="90" t="e">
        <f>NA()</f>
        <v>#N/A</v>
      </c>
      <c r="W222" s="75"/>
    </row>
    <row r="223" spans="1:23" x14ac:dyDescent="0.45">
      <c r="A223" s="88" t="s">
        <v>521</v>
      </c>
      <c r="B223" s="89" t="s">
        <v>374</v>
      </c>
      <c r="C223" s="78">
        <v>6.6E-3</v>
      </c>
      <c r="D223" s="78">
        <v>1.12E-2</v>
      </c>
      <c r="E223" s="72" t="s">
        <v>262</v>
      </c>
      <c r="F223" s="72" t="s">
        <v>262</v>
      </c>
      <c r="G223" s="72"/>
      <c r="H223" s="72"/>
      <c r="I223" s="72"/>
      <c r="J223" s="72"/>
      <c r="K223" s="72"/>
      <c r="L223" s="72"/>
      <c r="M223" s="72" t="e">
        <f>NA()</f>
        <v>#N/A</v>
      </c>
      <c r="N223" s="90" t="e">
        <f>NA()</f>
        <v>#N/A</v>
      </c>
      <c r="O223" s="90" t="e">
        <f>NA()</f>
        <v>#N/A</v>
      </c>
      <c r="P223" s="90" t="e">
        <f>NA()</f>
        <v>#N/A</v>
      </c>
      <c r="Q223" s="90" t="e">
        <f>NA()</f>
        <v>#N/A</v>
      </c>
      <c r="R223" s="90" t="e">
        <f>NA()</f>
        <v>#N/A</v>
      </c>
      <c r="S223" s="90" t="e">
        <f>NA()</f>
        <v>#N/A</v>
      </c>
      <c r="T223" s="90" t="e">
        <f>NA()</f>
        <v>#N/A</v>
      </c>
      <c r="U223" s="90" t="e">
        <f>NA()</f>
        <v>#N/A</v>
      </c>
      <c r="V223" s="90" t="e">
        <f>NA()</f>
        <v>#N/A</v>
      </c>
      <c r="W223" s="75"/>
    </row>
    <row r="224" spans="1:23" x14ac:dyDescent="0.45">
      <c r="A224" s="87" t="s">
        <v>522</v>
      </c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2" t="e">
        <f>NA()</f>
        <v>#N/A</v>
      </c>
      <c r="N224" s="84" t="e">
        <f>NA()</f>
        <v>#N/A</v>
      </c>
      <c r="O224" s="84" t="e">
        <f>NA()</f>
        <v>#N/A</v>
      </c>
      <c r="P224" s="84" t="e">
        <f>NA()</f>
        <v>#N/A</v>
      </c>
      <c r="Q224" s="84" t="e">
        <f>NA()</f>
        <v>#N/A</v>
      </c>
      <c r="R224" s="84" t="e">
        <f>NA()</f>
        <v>#N/A</v>
      </c>
      <c r="S224" s="84" t="e">
        <f>NA()</f>
        <v>#N/A</v>
      </c>
      <c r="T224" s="84" t="e">
        <f>NA()</f>
        <v>#N/A</v>
      </c>
      <c r="U224" s="84" t="e">
        <f>NA()</f>
        <v>#N/A</v>
      </c>
      <c r="V224" s="84" t="e">
        <f>NA()</f>
        <v>#N/A</v>
      </c>
    </row>
    <row r="225" spans="1:13" x14ac:dyDescent="0.45">
      <c r="A225" s="91" t="s">
        <v>523</v>
      </c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</row>
    <row r="226" spans="1:13" x14ac:dyDescent="0.45">
      <c r="A226" s="91" t="s">
        <v>524</v>
      </c>
      <c r="C226" s="75"/>
      <c r="D226" s="75"/>
      <c r="E226" s="75"/>
      <c r="F226" s="75"/>
      <c r="G226" s="75"/>
      <c r="H226" s="75"/>
      <c r="I226" s="75"/>
    </row>
    <row r="227" spans="1:13" x14ac:dyDescent="0.45">
      <c r="A227" s="91" t="s">
        <v>525</v>
      </c>
      <c r="C227" s="75"/>
      <c r="D227" s="75"/>
      <c r="E227" s="75"/>
      <c r="F227" s="75"/>
      <c r="G227" s="75"/>
      <c r="H227" s="75"/>
      <c r="I227" s="75"/>
    </row>
    <row r="228" spans="1:13" x14ac:dyDescent="0.45">
      <c r="A228" s="91" t="s">
        <v>526</v>
      </c>
      <c r="C228" s="75"/>
      <c r="D228" s="75"/>
      <c r="E228" s="75"/>
      <c r="F228" s="75"/>
      <c r="G228" s="75"/>
      <c r="H228" s="75"/>
      <c r="I228" s="75"/>
    </row>
    <row r="229" spans="1:13" x14ac:dyDescent="0.45">
      <c r="A229" s="91" t="s">
        <v>527</v>
      </c>
      <c r="C229" s="75"/>
      <c r="D229" s="75"/>
      <c r="E229" s="75"/>
      <c r="F229" s="75"/>
      <c r="G229" s="75"/>
      <c r="H229" s="75"/>
      <c r="I229" s="75"/>
    </row>
    <row r="230" spans="1:13" x14ac:dyDescent="0.45">
      <c r="A230" s="91" t="s">
        <v>527</v>
      </c>
      <c r="C230" s="75"/>
      <c r="D230" s="75"/>
      <c r="E230" s="75"/>
      <c r="F230" s="75"/>
      <c r="G230" s="75"/>
      <c r="H230" s="75"/>
      <c r="I230" s="75"/>
    </row>
    <row r="231" spans="1:13" x14ac:dyDescent="0.45">
      <c r="A231" s="91" t="s">
        <v>525</v>
      </c>
      <c r="C231" s="75"/>
      <c r="D231" s="75"/>
      <c r="E231" s="75"/>
      <c r="F231" s="75"/>
      <c r="G231" s="75"/>
      <c r="H231" s="75"/>
      <c r="I231" s="75"/>
    </row>
    <row r="232" spans="1:13" x14ac:dyDescent="0.45">
      <c r="A232" s="91" t="s">
        <v>527</v>
      </c>
      <c r="C232" s="75"/>
      <c r="D232" s="75"/>
      <c r="E232" s="75"/>
      <c r="F232" s="75"/>
      <c r="G232" s="75"/>
      <c r="H232" s="75"/>
      <c r="I232" s="75"/>
    </row>
    <row r="233" spans="1:13" x14ac:dyDescent="0.45">
      <c r="A233" s="91" t="s">
        <v>523</v>
      </c>
      <c r="C233" s="75"/>
      <c r="D233" s="75"/>
      <c r="E233" s="75"/>
      <c r="F233" s="75"/>
      <c r="G233" s="75"/>
      <c r="H233" s="75"/>
      <c r="I233" s="75"/>
    </row>
    <row r="234" spans="1:13" x14ac:dyDescent="0.45">
      <c r="A234" s="91" t="s">
        <v>528</v>
      </c>
      <c r="C234" s="75"/>
      <c r="D234" s="75"/>
      <c r="E234" s="75"/>
      <c r="F234" s="75"/>
      <c r="G234" s="75"/>
      <c r="H234" s="75"/>
      <c r="I234" s="75"/>
    </row>
    <row r="235" spans="1:13" x14ac:dyDescent="0.45">
      <c r="A235" s="91" t="s">
        <v>523</v>
      </c>
      <c r="C235" s="75"/>
      <c r="D235" s="75"/>
      <c r="E235" s="75"/>
      <c r="F235" s="75"/>
      <c r="G235" s="75"/>
      <c r="H235" s="75"/>
      <c r="I235" s="75"/>
    </row>
    <row r="236" spans="1:13" x14ac:dyDescent="0.45">
      <c r="A236" s="91" t="s">
        <v>523</v>
      </c>
      <c r="C236" s="75"/>
      <c r="D236" s="75"/>
      <c r="E236" s="75"/>
      <c r="F236" s="75"/>
      <c r="G236" s="75"/>
      <c r="H236" s="75"/>
      <c r="I236" s="75"/>
    </row>
    <row r="237" spans="1:13" x14ac:dyDescent="0.45">
      <c r="A237" s="91" t="s">
        <v>523</v>
      </c>
      <c r="C237" s="75"/>
      <c r="D237" s="75"/>
      <c r="E237" s="75"/>
      <c r="F237" s="75"/>
      <c r="G237" s="75"/>
      <c r="H237" s="75"/>
      <c r="I237" s="75"/>
    </row>
    <row r="238" spans="1:13" x14ac:dyDescent="0.45">
      <c r="A238" s="91" t="s">
        <v>527</v>
      </c>
      <c r="C238" s="75"/>
      <c r="D238" s="75"/>
      <c r="E238" s="75"/>
      <c r="F238" s="75"/>
      <c r="G238" s="75"/>
      <c r="H238" s="75"/>
      <c r="I238" s="75"/>
    </row>
    <row r="239" spans="1:13" x14ac:dyDescent="0.45">
      <c r="A239" s="91" t="s">
        <v>528</v>
      </c>
      <c r="C239" s="75"/>
      <c r="D239" s="75"/>
      <c r="E239" s="75"/>
      <c r="F239" s="75"/>
      <c r="G239" s="75"/>
      <c r="H239" s="75"/>
      <c r="I239" s="75"/>
    </row>
    <row r="240" spans="1:13" x14ac:dyDescent="0.45">
      <c r="A240" s="91" t="s">
        <v>528</v>
      </c>
      <c r="C240" s="75"/>
      <c r="D240" s="75"/>
      <c r="E240" s="75"/>
      <c r="F240" s="75"/>
      <c r="G240" s="75"/>
      <c r="H240" s="75"/>
      <c r="I240" s="75"/>
    </row>
    <row r="241" spans="1:9" x14ac:dyDescent="0.45">
      <c r="A241" s="91" t="s">
        <v>528</v>
      </c>
      <c r="C241" s="75"/>
      <c r="D241" s="75"/>
      <c r="E241" s="75"/>
      <c r="F241" s="75"/>
      <c r="G241" s="75"/>
      <c r="H241" s="75"/>
      <c r="I241" s="75"/>
    </row>
    <row r="242" spans="1:9" x14ac:dyDescent="0.45">
      <c r="A242" s="91" t="s">
        <v>527</v>
      </c>
      <c r="C242" s="75"/>
      <c r="D242" s="75"/>
      <c r="E242" s="75"/>
      <c r="F242" s="75"/>
      <c r="G242" s="75"/>
      <c r="H242" s="75"/>
      <c r="I242" s="75"/>
    </row>
    <row r="243" spans="1:9" x14ac:dyDescent="0.45">
      <c r="A243" s="91" t="s">
        <v>524</v>
      </c>
      <c r="C243" s="75"/>
      <c r="D243" s="75"/>
      <c r="E243" s="75"/>
      <c r="F243" s="75"/>
      <c r="G243" s="75"/>
      <c r="H243" s="75"/>
      <c r="I243" s="75"/>
    </row>
    <row r="244" spans="1:9" x14ac:dyDescent="0.45">
      <c r="A244" s="91" t="s">
        <v>523</v>
      </c>
      <c r="C244" s="75"/>
      <c r="D244" s="75"/>
      <c r="E244" s="75"/>
      <c r="F244" s="75"/>
      <c r="G244" s="75"/>
      <c r="H244" s="75"/>
      <c r="I244" s="75"/>
    </row>
    <row r="245" spans="1:9" x14ac:dyDescent="0.45">
      <c r="A245" s="91" t="s">
        <v>523</v>
      </c>
      <c r="C245" s="75"/>
      <c r="D245" s="75"/>
      <c r="E245" s="75"/>
      <c r="F245" s="75"/>
      <c r="G245" s="75"/>
      <c r="H245" s="75"/>
      <c r="I245" s="75"/>
    </row>
    <row r="246" spans="1:9" x14ac:dyDescent="0.45">
      <c r="A246" s="91" t="s">
        <v>524</v>
      </c>
      <c r="C246" s="75"/>
      <c r="D246" s="75"/>
      <c r="E246" s="75"/>
      <c r="F246" s="75"/>
      <c r="G246" s="75"/>
      <c r="H246" s="75"/>
      <c r="I246" s="75"/>
    </row>
    <row r="247" spans="1:9" x14ac:dyDescent="0.45">
      <c r="A247" s="91" t="s">
        <v>525</v>
      </c>
      <c r="C247" s="75"/>
      <c r="D247" s="75"/>
      <c r="E247" s="75"/>
      <c r="F247" s="75"/>
      <c r="G247" s="75"/>
      <c r="H247" s="75"/>
      <c r="I247" s="75"/>
    </row>
    <row r="248" spans="1:9" x14ac:dyDescent="0.45">
      <c r="A248" s="91" t="s">
        <v>525</v>
      </c>
      <c r="C248" s="75"/>
      <c r="D248" s="75"/>
      <c r="E248" s="75"/>
      <c r="F248" s="75"/>
      <c r="G248" s="75"/>
      <c r="H248" s="75"/>
      <c r="I248" s="75"/>
    </row>
    <row r="249" spans="1:9" x14ac:dyDescent="0.45">
      <c r="A249" s="91" t="s">
        <v>525</v>
      </c>
      <c r="C249" s="75"/>
      <c r="D249" s="75"/>
      <c r="E249" s="75"/>
      <c r="F249" s="75"/>
      <c r="G249" s="75"/>
      <c r="H249" s="75"/>
      <c r="I249" s="75"/>
    </row>
    <row r="250" spans="1:9" x14ac:dyDescent="0.45">
      <c r="A250" s="91" t="s">
        <v>527</v>
      </c>
      <c r="C250" s="75"/>
      <c r="D250" s="75"/>
      <c r="E250" s="75"/>
      <c r="F250" s="75"/>
      <c r="G250" s="75"/>
      <c r="H250" s="75"/>
      <c r="I250" s="75"/>
    </row>
    <row r="251" spans="1:9" x14ac:dyDescent="0.45">
      <c r="A251" s="91" t="s">
        <v>527</v>
      </c>
      <c r="C251" s="75"/>
      <c r="D251" s="75"/>
      <c r="E251" s="75"/>
      <c r="F251" s="75"/>
      <c r="G251" s="75"/>
      <c r="H251" s="75"/>
      <c r="I251" s="75"/>
    </row>
    <row r="252" spans="1:9" x14ac:dyDescent="0.45">
      <c r="A252" s="91" t="s">
        <v>524</v>
      </c>
      <c r="C252" s="75"/>
      <c r="D252" s="75"/>
      <c r="E252" s="75"/>
      <c r="F252" s="75"/>
      <c r="G252" s="75"/>
      <c r="H252" s="75"/>
      <c r="I252" s="75"/>
    </row>
    <row r="253" spans="1:9" x14ac:dyDescent="0.45">
      <c r="A253" s="91" t="s">
        <v>528</v>
      </c>
      <c r="C253" s="75"/>
      <c r="D253" s="75"/>
      <c r="E253" s="75"/>
      <c r="F253" s="75"/>
      <c r="G253" s="75"/>
      <c r="H253" s="75"/>
      <c r="I253" s="75"/>
    </row>
    <row r="254" spans="1:9" x14ac:dyDescent="0.45">
      <c r="A254" s="91" t="s">
        <v>527</v>
      </c>
      <c r="C254" s="75"/>
      <c r="D254" s="75"/>
      <c r="E254" s="75"/>
      <c r="F254" s="75"/>
      <c r="G254" s="75"/>
      <c r="H254" s="75"/>
      <c r="I254" s="75"/>
    </row>
    <row r="255" spans="1:9" x14ac:dyDescent="0.45">
      <c r="A255" s="91" t="s">
        <v>527</v>
      </c>
      <c r="C255" s="75"/>
      <c r="D255" s="75"/>
      <c r="E255" s="75"/>
      <c r="F255" s="75"/>
      <c r="G255" s="75"/>
      <c r="H255" s="75"/>
      <c r="I255" s="75"/>
    </row>
    <row r="256" spans="1:9" x14ac:dyDescent="0.45">
      <c r="A256" s="91" t="s">
        <v>528</v>
      </c>
      <c r="C256" s="75"/>
      <c r="D256" s="75"/>
      <c r="E256" s="75"/>
      <c r="F256" s="75"/>
      <c r="G256" s="75"/>
      <c r="H256" s="75"/>
      <c r="I256" s="75"/>
    </row>
    <row r="257" spans="1:9" x14ac:dyDescent="0.45">
      <c r="A257" s="91" t="s">
        <v>525</v>
      </c>
      <c r="C257" s="75"/>
      <c r="D257" s="75"/>
      <c r="E257" s="75"/>
      <c r="F257" s="75"/>
      <c r="G257" s="75"/>
      <c r="H257" s="75"/>
      <c r="I257" s="75"/>
    </row>
    <row r="258" spans="1:9" x14ac:dyDescent="0.45">
      <c r="A258" s="91" t="s">
        <v>527</v>
      </c>
      <c r="C258" s="75"/>
      <c r="D258" s="75"/>
      <c r="E258" s="75"/>
      <c r="F258" s="75"/>
      <c r="G258" s="75"/>
      <c r="H258" s="75"/>
      <c r="I258" s="75"/>
    </row>
    <row r="259" spans="1:9" x14ac:dyDescent="0.45">
      <c r="A259" s="91" t="s">
        <v>528</v>
      </c>
      <c r="C259" s="75"/>
      <c r="D259" s="75"/>
      <c r="E259" s="75"/>
      <c r="F259" s="75"/>
      <c r="G259" s="75"/>
      <c r="H259" s="75"/>
      <c r="I259" s="75"/>
    </row>
    <row r="260" spans="1:9" x14ac:dyDescent="0.45">
      <c r="A260" s="91" t="s">
        <v>523</v>
      </c>
      <c r="C260" s="75"/>
      <c r="D260" s="75"/>
      <c r="E260" s="75"/>
      <c r="F260" s="75"/>
      <c r="G260" s="75"/>
      <c r="H260" s="75"/>
      <c r="I260" s="75"/>
    </row>
    <row r="261" spans="1:9" x14ac:dyDescent="0.45">
      <c r="A261" s="91" t="s">
        <v>528</v>
      </c>
      <c r="C261" s="75"/>
      <c r="D261" s="75"/>
      <c r="E261" s="75"/>
      <c r="F261" s="75"/>
      <c r="G261" s="75"/>
      <c r="H261" s="75"/>
      <c r="I261" s="75"/>
    </row>
    <row r="262" spans="1:9" x14ac:dyDescent="0.45">
      <c r="A262" s="91" t="s">
        <v>527</v>
      </c>
      <c r="C262" s="75"/>
      <c r="D262" s="75"/>
      <c r="E262" s="75"/>
      <c r="F262" s="75"/>
      <c r="G262" s="75"/>
      <c r="H262" s="75"/>
      <c r="I262" s="75"/>
    </row>
    <row r="263" spans="1:9" x14ac:dyDescent="0.45">
      <c r="A263" s="91" t="s">
        <v>523</v>
      </c>
      <c r="C263" s="75"/>
      <c r="D263" s="75"/>
      <c r="E263" s="75"/>
      <c r="F263" s="75"/>
      <c r="G263" s="75"/>
      <c r="H263" s="75"/>
      <c r="I263" s="75"/>
    </row>
    <row r="264" spans="1:9" x14ac:dyDescent="0.45">
      <c r="A264" s="91" t="s">
        <v>524</v>
      </c>
      <c r="C264" s="75"/>
      <c r="D264" s="75"/>
      <c r="E264" s="75"/>
      <c r="F264" s="75"/>
      <c r="G264" s="75"/>
      <c r="H264" s="75"/>
      <c r="I264" s="75"/>
    </row>
    <row r="265" spans="1:9" x14ac:dyDescent="0.45">
      <c r="A265" s="91" t="s">
        <v>528</v>
      </c>
      <c r="C265" s="75"/>
      <c r="D265" s="75"/>
      <c r="E265" s="75"/>
      <c r="F265" s="75"/>
      <c r="G265" s="75"/>
      <c r="H265" s="75"/>
      <c r="I265" s="75"/>
    </row>
    <row r="266" spans="1:9" x14ac:dyDescent="0.45">
      <c r="A266" s="91" t="s">
        <v>526</v>
      </c>
      <c r="C266" s="75"/>
      <c r="D266" s="75"/>
      <c r="E266" s="75"/>
      <c r="F266" s="75"/>
      <c r="G266" s="75"/>
      <c r="H266" s="75"/>
      <c r="I266" s="75"/>
    </row>
    <row r="267" spans="1:9" x14ac:dyDescent="0.45">
      <c r="A267" s="91" t="s">
        <v>528</v>
      </c>
      <c r="C267" s="75"/>
      <c r="D267" s="75"/>
      <c r="E267" s="75"/>
      <c r="F267" s="75"/>
      <c r="G267" s="75"/>
      <c r="H267" s="75"/>
      <c r="I267" s="75"/>
    </row>
    <row r="268" spans="1:9" x14ac:dyDescent="0.45">
      <c r="A268" s="91" t="s">
        <v>524</v>
      </c>
      <c r="C268" s="75"/>
      <c r="D268" s="75"/>
      <c r="E268" s="75"/>
      <c r="F268" s="75"/>
      <c r="G268" s="75"/>
      <c r="H268" s="75"/>
      <c r="I268" s="75"/>
    </row>
    <row r="269" spans="1:9" x14ac:dyDescent="0.45">
      <c r="A269" s="91" t="s">
        <v>527</v>
      </c>
      <c r="C269" s="75"/>
      <c r="D269" s="75"/>
      <c r="E269" s="75"/>
      <c r="F269" s="75"/>
      <c r="G269" s="75"/>
      <c r="H269" s="75"/>
      <c r="I269" s="75"/>
    </row>
    <row r="270" spans="1:9" x14ac:dyDescent="0.45">
      <c r="A270" s="91" t="s">
        <v>525</v>
      </c>
      <c r="C270" s="75"/>
      <c r="D270" s="75"/>
      <c r="E270" s="75"/>
      <c r="F270" s="75"/>
      <c r="G270" s="75"/>
      <c r="H270" s="75"/>
      <c r="I270" s="75"/>
    </row>
    <row r="271" spans="1:9" x14ac:dyDescent="0.45">
      <c r="A271" s="91" t="s">
        <v>523</v>
      </c>
      <c r="C271" s="75"/>
      <c r="D271" s="75"/>
      <c r="E271" s="75"/>
      <c r="F271" s="75"/>
      <c r="G271" s="75"/>
      <c r="H271" s="75"/>
      <c r="I271" s="75"/>
    </row>
    <row r="272" spans="1:9" x14ac:dyDescent="0.45">
      <c r="A272" s="91" t="s">
        <v>525</v>
      </c>
      <c r="C272" s="75"/>
      <c r="D272" s="75"/>
      <c r="E272" s="75"/>
      <c r="F272" s="75"/>
      <c r="G272" s="75"/>
      <c r="H272" s="75"/>
      <c r="I272" s="75"/>
    </row>
    <row r="273" spans="1:9" x14ac:dyDescent="0.45">
      <c r="A273" s="91" t="s">
        <v>525</v>
      </c>
      <c r="C273" s="75"/>
      <c r="D273" s="75"/>
      <c r="E273" s="75"/>
      <c r="F273" s="75"/>
      <c r="G273" s="75"/>
      <c r="H273" s="75"/>
      <c r="I273" s="75"/>
    </row>
    <row r="274" spans="1:9" x14ac:dyDescent="0.45">
      <c r="A274" s="91" t="s">
        <v>524</v>
      </c>
      <c r="C274" s="75"/>
      <c r="D274" s="75"/>
      <c r="E274" s="75"/>
      <c r="F274" s="75"/>
      <c r="G274" s="75"/>
      <c r="H274" s="75"/>
      <c r="I274" s="75"/>
    </row>
    <row r="275" spans="1:9" x14ac:dyDescent="0.45">
      <c r="A275" s="91" t="s">
        <v>527</v>
      </c>
      <c r="C275" s="75"/>
      <c r="D275" s="75"/>
      <c r="E275" s="75"/>
      <c r="F275" s="75"/>
      <c r="G275" s="75"/>
      <c r="H275" s="75"/>
      <c r="I275" s="75"/>
    </row>
    <row r="276" spans="1:9" x14ac:dyDescent="0.45">
      <c r="A276" s="91" t="s">
        <v>525</v>
      </c>
      <c r="C276" s="75"/>
      <c r="D276" s="75"/>
      <c r="E276" s="75"/>
      <c r="F276" s="75"/>
      <c r="G276" s="75"/>
      <c r="H276" s="75"/>
      <c r="I276" s="75"/>
    </row>
    <row r="277" spans="1:9" x14ac:dyDescent="0.45">
      <c r="A277" s="91" t="s">
        <v>528</v>
      </c>
      <c r="C277" s="75"/>
      <c r="D277" s="75"/>
      <c r="E277" s="75"/>
      <c r="F277" s="75"/>
      <c r="G277" s="75"/>
      <c r="H277" s="75"/>
      <c r="I277" s="75"/>
    </row>
    <row r="278" spans="1:9" x14ac:dyDescent="0.45">
      <c r="A278" s="91" t="s">
        <v>527</v>
      </c>
      <c r="C278" s="75"/>
      <c r="D278" s="75"/>
      <c r="E278" s="75"/>
      <c r="F278" s="75"/>
      <c r="G278" s="75"/>
      <c r="H278" s="75"/>
      <c r="I278" s="75"/>
    </row>
    <row r="279" spans="1:9" x14ac:dyDescent="0.45">
      <c r="A279" s="91" t="s">
        <v>526</v>
      </c>
      <c r="C279" s="75"/>
      <c r="D279" s="75"/>
      <c r="E279" s="75"/>
      <c r="F279" s="75"/>
      <c r="G279" s="75"/>
      <c r="H279" s="75"/>
      <c r="I279" s="75"/>
    </row>
    <row r="280" spans="1:9" x14ac:dyDescent="0.45">
      <c r="A280" s="91" t="s">
        <v>524</v>
      </c>
      <c r="C280" s="75"/>
      <c r="D280" s="75"/>
      <c r="E280" s="75"/>
      <c r="F280" s="75"/>
      <c r="G280" s="75"/>
      <c r="H280" s="75"/>
      <c r="I280" s="75"/>
    </row>
    <row r="281" spans="1:9" x14ac:dyDescent="0.45">
      <c r="A281" s="91" t="s">
        <v>527</v>
      </c>
      <c r="C281" s="75"/>
      <c r="D281" s="75"/>
      <c r="E281" s="75"/>
      <c r="F281" s="75"/>
      <c r="G281" s="75"/>
      <c r="H281" s="75"/>
      <c r="I281" s="75"/>
    </row>
    <row r="282" spans="1:9" x14ac:dyDescent="0.45">
      <c r="A282" s="91" t="s">
        <v>528</v>
      </c>
      <c r="C282" s="75"/>
      <c r="D282" s="75"/>
      <c r="E282" s="75"/>
      <c r="F282" s="75"/>
      <c r="G282" s="75"/>
      <c r="H282" s="75"/>
      <c r="I282" s="75"/>
    </row>
    <row r="283" spans="1:9" x14ac:dyDescent="0.45">
      <c r="A283" s="91" t="s">
        <v>527</v>
      </c>
      <c r="C283" s="75"/>
      <c r="D283" s="75"/>
      <c r="E283" s="75"/>
      <c r="F283" s="75"/>
      <c r="G283" s="75"/>
      <c r="H283" s="75"/>
      <c r="I283" s="75"/>
    </row>
    <row r="284" spans="1:9" x14ac:dyDescent="0.45">
      <c r="A284" s="91" t="s">
        <v>525</v>
      </c>
      <c r="C284" s="75"/>
      <c r="D284" s="75"/>
      <c r="E284" s="75"/>
      <c r="F284" s="75"/>
      <c r="G284" s="75"/>
      <c r="H284" s="75"/>
      <c r="I284" s="75"/>
    </row>
    <row r="285" spans="1:9" x14ac:dyDescent="0.45">
      <c r="A285" s="91" t="s">
        <v>527</v>
      </c>
      <c r="C285" s="75"/>
      <c r="D285" s="75"/>
      <c r="E285" s="75"/>
      <c r="F285" s="75"/>
      <c r="G285" s="75"/>
      <c r="H285" s="75"/>
      <c r="I285" s="75"/>
    </row>
    <row r="286" spans="1:9" x14ac:dyDescent="0.45">
      <c r="A286" s="91" t="s">
        <v>527</v>
      </c>
      <c r="C286" s="75"/>
      <c r="D286" s="75"/>
      <c r="E286" s="75"/>
      <c r="F286" s="75"/>
      <c r="G286" s="75"/>
      <c r="H286" s="75"/>
      <c r="I286" s="75"/>
    </row>
    <row r="287" spans="1:9" x14ac:dyDescent="0.45">
      <c r="A287" s="91" t="s">
        <v>527</v>
      </c>
      <c r="C287" s="75"/>
      <c r="D287" s="75"/>
      <c r="E287" s="75"/>
      <c r="F287" s="75"/>
      <c r="G287" s="75"/>
      <c r="H287" s="75"/>
      <c r="I287" s="75"/>
    </row>
    <row r="288" spans="1:9" x14ac:dyDescent="0.45">
      <c r="A288" s="91" t="s">
        <v>528</v>
      </c>
      <c r="C288" s="75"/>
      <c r="D288" s="75"/>
      <c r="E288" s="75"/>
      <c r="F288" s="75"/>
      <c r="G288" s="75"/>
      <c r="H288" s="75"/>
      <c r="I288" s="75"/>
    </row>
    <row r="289" spans="1:9" x14ac:dyDescent="0.45">
      <c r="A289" s="91" t="s">
        <v>525</v>
      </c>
      <c r="C289" s="75"/>
      <c r="D289" s="75"/>
      <c r="E289" s="75"/>
      <c r="F289" s="75"/>
      <c r="G289" s="75"/>
      <c r="H289" s="75"/>
      <c r="I289" s="75"/>
    </row>
    <row r="290" spans="1:9" x14ac:dyDescent="0.45">
      <c r="A290" s="91" t="s">
        <v>525</v>
      </c>
      <c r="C290" s="75"/>
      <c r="D290" s="75"/>
      <c r="E290" s="75"/>
      <c r="F290" s="75"/>
      <c r="G290" s="75"/>
      <c r="H290" s="75"/>
      <c r="I290" s="75"/>
    </row>
    <row r="291" spans="1:9" x14ac:dyDescent="0.45">
      <c r="A291" s="91" t="s">
        <v>525</v>
      </c>
      <c r="C291" s="75"/>
      <c r="D291" s="75"/>
      <c r="E291" s="75"/>
      <c r="F291" s="75"/>
      <c r="G291" s="75"/>
      <c r="H291" s="75"/>
      <c r="I291" s="75"/>
    </row>
    <row r="292" spans="1:9" x14ac:dyDescent="0.45">
      <c r="A292" s="91" t="s">
        <v>528</v>
      </c>
      <c r="C292" s="75"/>
      <c r="D292" s="75"/>
      <c r="E292" s="75"/>
      <c r="F292" s="75"/>
      <c r="G292" s="75"/>
      <c r="H292" s="75"/>
      <c r="I292" s="75"/>
    </row>
    <row r="293" spans="1:9" x14ac:dyDescent="0.45">
      <c r="A293" s="91" t="s">
        <v>528</v>
      </c>
      <c r="C293" s="75"/>
      <c r="D293" s="75"/>
      <c r="E293" s="75"/>
      <c r="F293" s="75"/>
      <c r="G293" s="75"/>
      <c r="H293" s="75"/>
      <c r="I293" s="75"/>
    </row>
    <row r="294" spans="1:9" x14ac:dyDescent="0.45">
      <c r="A294" s="91" t="s">
        <v>523</v>
      </c>
      <c r="C294" s="75"/>
      <c r="D294" s="75"/>
      <c r="E294" s="75"/>
      <c r="F294" s="75"/>
      <c r="G294" s="75"/>
      <c r="H294" s="75"/>
      <c r="I294" s="75"/>
    </row>
    <row r="295" spans="1:9" x14ac:dyDescent="0.45">
      <c r="A295" s="91" t="s">
        <v>523</v>
      </c>
      <c r="C295" s="75"/>
      <c r="D295" s="75"/>
      <c r="E295" s="75"/>
      <c r="F295" s="75"/>
      <c r="G295" s="75"/>
      <c r="H295" s="75"/>
      <c r="I295" s="75"/>
    </row>
    <row r="296" spans="1:9" x14ac:dyDescent="0.45">
      <c r="A296" s="91" t="s">
        <v>527</v>
      </c>
      <c r="C296" s="75"/>
      <c r="D296" s="75"/>
      <c r="E296" s="75"/>
      <c r="F296" s="75"/>
      <c r="G296" s="75"/>
      <c r="H296" s="75"/>
      <c r="I296" s="75"/>
    </row>
    <row r="297" spans="1:9" x14ac:dyDescent="0.45">
      <c r="A297" s="91" t="s">
        <v>525</v>
      </c>
      <c r="C297" s="75"/>
      <c r="D297" s="75"/>
      <c r="E297" s="75"/>
      <c r="F297" s="75"/>
      <c r="G297" s="75"/>
      <c r="H297" s="75"/>
      <c r="I297" s="75"/>
    </row>
    <row r="298" spans="1:9" x14ac:dyDescent="0.45">
      <c r="A298" s="91" t="s">
        <v>528</v>
      </c>
      <c r="C298" s="75"/>
      <c r="D298" s="75"/>
      <c r="E298" s="75"/>
      <c r="F298" s="75"/>
      <c r="G298" s="75"/>
      <c r="H298" s="75"/>
      <c r="I298" s="75"/>
    </row>
    <row r="299" spans="1:9" x14ac:dyDescent="0.45">
      <c r="A299" s="91" t="s">
        <v>528</v>
      </c>
      <c r="C299" s="75"/>
      <c r="D299" s="75"/>
      <c r="E299" s="75"/>
      <c r="F299" s="75"/>
      <c r="G299" s="75"/>
      <c r="H299" s="75"/>
      <c r="I299" s="75"/>
    </row>
    <row r="300" spans="1:9" x14ac:dyDescent="0.45">
      <c r="A300" s="91" t="s">
        <v>527</v>
      </c>
      <c r="C300" s="75"/>
      <c r="D300" s="75"/>
      <c r="E300" s="75"/>
      <c r="F300" s="75"/>
      <c r="G300" s="75"/>
      <c r="H300" s="75"/>
      <c r="I300" s="75"/>
    </row>
    <row r="301" spans="1:9" x14ac:dyDescent="0.45">
      <c r="A301" s="91" t="s">
        <v>524</v>
      </c>
      <c r="C301" s="75"/>
      <c r="D301" s="75"/>
      <c r="E301" s="75"/>
      <c r="F301" s="75"/>
      <c r="G301" s="75"/>
      <c r="H301" s="75"/>
      <c r="I301" s="75"/>
    </row>
    <row r="302" spans="1:9" x14ac:dyDescent="0.45">
      <c r="A302" s="91" t="s">
        <v>528</v>
      </c>
      <c r="C302" s="75"/>
      <c r="D302" s="75"/>
      <c r="E302" s="75"/>
      <c r="F302" s="75"/>
      <c r="G302" s="75"/>
      <c r="H302" s="75"/>
      <c r="I302" s="75"/>
    </row>
    <row r="303" spans="1:9" x14ac:dyDescent="0.45">
      <c r="A303" s="91" t="s">
        <v>525</v>
      </c>
      <c r="C303" s="75"/>
      <c r="D303" s="75"/>
      <c r="E303" s="75"/>
      <c r="F303" s="75"/>
      <c r="G303" s="75"/>
      <c r="H303" s="75"/>
      <c r="I303" s="75"/>
    </row>
    <row r="304" spans="1:9" x14ac:dyDescent="0.45">
      <c r="A304" s="91" t="s">
        <v>525</v>
      </c>
      <c r="C304" s="75"/>
      <c r="D304" s="75"/>
      <c r="E304" s="75"/>
      <c r="F304" s="75"/>
      <c r="G304" s="75"/>
      <c r="H304" s="75"/>
      <c r="I304" s="75"/>
    </row>
    <row r="305" spans="1:9" x14ac:dyDescent="0.45">
      <c r="A305" s="91" t="s">
        <v>527</v>
      </c>
      <c r="C305" s="75"/>
      <c r="D305" s="75"/>
      <c r="E305" s="75"/>
      <c r="F305" s="75"/>
      <c r="G305" s="75"/>
      <c r="H305" s="75"/>
      <c r="I305" s="75"/>
    </row>
    <row r="306" spans="1:9" x14ac:dyDescent="0.45">
      <c r="A306" s="91" t="s">
        <v>527</v>
      </c>
      <c r="C306" s="75"/>
      <c r="D306" s="75"/>
      <c r="E306" s="75"/>
      <c r="F306" s="75"/>
      <c r="G306" s="75"/>
      <c r="H306" s="75"/>
      <c r="I306" s="75"/>
    </row>
    <row r="307" spans="1:9" x14ac:dyDescent="0.45">
      <c r="A307" s="91" t="s">
        <v>523</v>
      </c>
      <c r="C307" s="75"/>
      <c r="D307" s="75"/>
      <c r="E307" s="75"/>
      <c r="F307" s="75"/>
      <c r="G307" s="75"/>
      <c r="H307" s="75"/>
      <c r="I307" s="75"/>
    </row>
    <row r="308" spans="1:9" x14ac:dyDescent="0.45">
      <c r="A308" s="91" t="s">
        <v>525</v>
      </c>
      <c r="C308" s="75"/>
      <c r="D308" s="75"/>
      <c r="E308" s="75"/>
      <c r="F308" s="75"/>
      <c r="G308" s="75"/>
      <c r="H308" s="75"/>
      <c r="I308" s="75"/>
    </row>
    <row r="309" spans="1:9" x14ac:dyDescent="0.45">
      <c r="A309" s="91" t="s">
        <v>525</v>
      </c>
      <c r="C309" s="75"/>
      <c r="D309" s="75"/>
      <c r="E309" s="75"/>
      <c r="F309" s="75"/>
      <c r="G309" s="75"/>
      <c r="H309" s="75"/>
      <c r="I309" s="75"/>
    </row>
    <row r="310" spans="1:9" x14ac:dyDescent="0.45">
      <c r="A310" s="91" t="s">
        <v>527</v>
      </c>
      <c r="C310" s="75"/>
      <c r="D310" s="75"/>
      <c r="E310" s="75"/>
      <c r="F310" s="75"/>
      <c r="G310" s="75"/>
      <c r="H310" s="75"/>
      <c r="I310" s="75"/>
    </row>
    <row r="311" spans="1:9" x14ac:dyDescent="0.45">
      <c r="A311" s="91" t="s">
        <v>523</v>
      </c>
      <c r="C311" s="75"/>
      <c r="D311" s="75"/>
      <c r="E311" s="75"/>
      <c r="F311" s="75"/>
      <c r="G311" s="75"/>
      <c r="H311" s="75"/>
      <c r="I311" s="75"/>
    </row>
    <row r="312" spans="1:9" x14ac:dyDescent="0.45">
      <c r="A312" s="91" t="s">
        <v>525</v>
      </c>
      <c r="C312" s="75"/>
      <c r="D312" s="75"/>
      <c r="E312" s="75"/>
      <c r="F312" s="75"/>
      <c r="G312" s="75"/>
      <c r="H312" s="75"/>
      <c r="I312" s="75"/>
    </row>
    <row r="313" spans="1:9" x14ac:dyDescent="0.45">
      <c r="A313" s="91" t="s">
        <v>527</v>
      </c>
      <c r="C313" s="75"/>
      <c r="D313" s="75"/>
      <c r="E313" s="75"/>
      <c r="F313" s="75"/>
      <c r="G313" s="75"/>
      <c r="H313" s="75"/>
      <c r="I313" s="75"/>
    </row>
    <row r="314" spans="1:9" x14ac:dyDescent="0.45">
      <c r="A314" s="91" t="s">
        <v>525</v>
      </c>
      <c r="C314" s="75"/>
      <c r="D314" s="75"/>
      <c r="E314" s="75"/>
      <c r="F314" s="75"/>
      <c r="G314" s="75"/>
      <c r="H314" s="75"/>
      <c r="I314" s="75"/>
    </row>
    <row r="315" spans="1:9" x14ac:dyDescent="0.45">
      <c r="A315" s="91" t="s">
        <v>525</v>
      </c>
      <c r="C315" s="75"/>
      <c r="D315" s="75"/>
      <c r="E315" s="75"/>
      <c r="F315" s="75"/>
      <c r="G315" s="75"/>
      <c r="H315" s="75"/>
      <c r="I315" s="75"/>
    </row>
    <row r="316" spans="1:9" x14ac:dyDescent="0.45">
      <c r="A316" s="91" t="s">
        <v>528</v>
      </c>
      <c r="C316" s="75"/>
      <c r="D316" s="75"/>
      <c r="E316" s="75"/>
      <c r="F316" s="75"/>
      <c r="G316" s="75"/>
      <c r="H316" s="75"/>
      <c r="I316" s="75"/>
    </row>
    <row r="317" spans="1:9" x14ac:dyDescent="0.45">
      <c r="A317" s="91" t="s">
        <v>527</v>
      </c>
      <c r="C317" s="75"/>
      <c r="D317" s="75"/>
      <c r="E317" s="75"/>
      <c r="F317" s="75"/>
      <c r="G317" s="75"/>
      <c r="H317" s="75"/>
      <c r="I317" s="75"/>
    </row>
    <row r="318" spans="1:9" x14ac:dyDescent="0.45">
      <c r="A318" s="91" t="s">
        <v>526</v>
      </c>
      <c r="C318" s="75"/>
      <c r="D318" s="75"/>
      <c r="E318" s="75"/>
      <c r="F318" s="75"/>
      <c r="G318" s="75"/>
      <c r="H318" s="75"/>
      <c r="I318" s="75"/>
    </row>
    <row r="319" spans="1:9" x14ac:dyDescent="0.45">
      <c r="A319" s="91" t="s">
        <v>527</v>
      </c>
      <c r="C319" s="75"/>
      <c r="D319" s="75"/>
      <c r="E319" s="75"/>
      <c r="F319" s="75"/>
      <c r="G319" s="75"/>
      <c r="H319" s="75"/>
      <c r="I319" s="75"/>
    </row>
    <row r="320" spans="1:9" x14ac:dyDescent="0.45">
      <c r="A320" s="91" t="s">
        <v>525</v>
      </c>
      <c r="C320" s="75"/>
      <c r="D320" s="75"/>
      <c r="E320" s="75"/>
      <c r="F320" s="75"/>
      <c r="G320" s="75"/>
      <c r="H320" s="75"/>
      <c r="I320" s="75"/>
    </row>
    <row r="321" spans="1:9" x14ac:dyDescent="0.45">
      <c r="A321" s="91" t="s">
        <v>527</v>
      </c>
      <c r="C321" s="75"/>
      <c r="D321" s="75"/>
      <c r="E321" s="75"/>
      <c r="F321" s="75"/>
      <c r="G321" s="75"/>
      <c r="H321" s="75"/>
      <c r="I321" s="75"/>
    </row>
    <row r="322" spans="1:9" x14ac:dyDescent="0.45">
      <c r="A322" s="91" t="s">
        <v>527</v>
      </c>
      <c r="C322" s="75"/>
      <c r="D322" s="75"/>
      <c r="E322" s="75"/>
      <c r="F322" s="75"/>
      <c r="G322" s="75"/>
      <c r="H322" s="75"/>
      <c r="I322" s="75"/>
    </row>
    <row r="323" spans="1:9" x14ac:dyDescent="0.45">
      <c r="A323" s="91" t="s">
        <v>524</v>
      </c>
      <c r="C323" s="75"/>
      <c r="D323" s="75"/>
      <c r="E323" s="75"/>
      <c r="F323" s="75"/>
      <c r="G323" s="75"/>
      <c r="H323" s="75"/>
      <c r="I323" s="75"/>
    </row>
    <row r="324" spans="1:9" x14ac:dyDescent="0.45">
      <c r="A324" s="91" t="s">
        <v>524</v>
      </c>
      <c r="C324" s="75"/>
      <c r="D324" s="75"/>
      <c r="E324" s="75"/>
      <c r="F324" s="75"/>
      <c r="G324" s="75"/>
      <c r="H324" s="75"/>
      <c r="I324" s="75"/>
    </row>
    <row r="325" spans="1:9" x14ac:dyDescent="0.45">
      <c r="A325" s="91" t="s">
        <v>528</v>
      </c>
      <c r="C325" s="75"/>
      <c r="D325" s="75"/>
      <c r="E325" s="75"/>
      <c r="F325" s="75"/>
      <c r="G325" s="75"/>
      <c r="H325" s="75"/>
      <c r="I325" s="75"/>
    </row>
    <row r="326" spans="1:9" x14ac:dyDescent="0.45">
      <c r="A326" s="91" t="s">
        <v>528</v>
      </c>
      <c r="C326" s="75"/>
      <c r="D326" s="75"/>
      <c r="E326" s="75"/>
      <c r="F326" s="75"/>
      <c r="G326" s="75"/>
      <c r="H326" s="75"/>
      <c r="I326" s="75"/>
    </row>
    <row r="327" spans="1:9" x14ac:dyDescent="0.45">
      <c r="A327" s="91" t="s">
        <v>524</v>
      </c>
      <c r="C327" s="75"/>
      <c r="D327" s="75"/>
      <c r="E327" s="75"/>
      <c r="F327" s="75"/>
      <c r="G327" s="75"/>
      <c r="H327" s="75"/>
      <c r="I327" s="75"/>
    </row>
    <row r="328" spans="1:9" x14ac:dyDescent="0.45">
      <c r="A328" s="91" t="s">
        <v>527</v>
      </c>
      <c r="C328" s="75"/>
      <c r="D328" s="75"/>
      <c r="E328" s="75"/>
      <c r="F328" s="75"/>
      <c r="G328" s="75"/>
      <c r="H328" s="75"/>
      <c r="I328" s="75"/>
    </row>
    <row r="329" spans="1:9" x14ac:dyDescent="0.45">
      <c r="A329" s="91" t="s">
        <v>528</v>
      </c>
      <c r="C329" s="75"/>
      <c r="D329" s="75"/>
      <c r="E329" s="75"/>
      <c r="F329" s="75"/>
      <c r="G329" s="75"/>
      <c r="H329" s="75"/>
      <c r="I329" s="75"/>
    </row>
    <row r="330" spans="1:9" x14ac:dyDescent="0.45">
      <c r="A330" s="91" t="s">
        <v>527</v>
      </c>
      <c r="C330" s="75"/>
      <c r="D330" s="75"/>
      <c r="E330" s="75"/>
      <c r="F330" s="75"/>
      <c r="G330" s="75"/>
      <c r="H330" s="75"/>
      <c r="I330" s="75"/>
    </row>
    <row r="331" spans="1:9" x14ac:dyDescent="0.45">
      <c r="A331" s="91" t="s">
        <v>528</v>
      </c>
      <c r="C331" s="75"/>
      <c r="D331" s="75"/>
      <c r="E331" s="75"/>
      <c r="F331" s="75"/>
      <c r="G331" s="75"/>
      <c r="H331" s="75"/>
      <c r="I331" s="75"/>
    </row>
    <row r="332" spans="1:9" x14ac:dyDescent="0.45">
      <c r="A332" s="91" t="s">
        <v>524</v>
      </c>
      <c r="C332" s="75"/>
      <c r="D332" s="75"/>
      <c r="E332" s="75"/>
      <c r="F332" s="75"/>
      <c r="G332" s="75"/>
      <c r="H332" s="75"/>
      <c r="I332" s="75"/>
    </row>
    <row r="333" spans="1:9" x14ac:dyDescent="0.45">
      <c r="A333" s="91" t="s">
        <v>528</v>
      </c>
      <c r="C333" s="75"/>
      <c r="D333" s="75"/>
      <c r="E333" s="75"/>
      <c r="F333" s="75"/>
      <c r="G333" s="75"/>
      <c r="H333" s="75"/>
      <c r="I333" s="75"/>
    </row>
    <row r="334" spans="1:9" x14ac:dyDescent="0.45">
      <c r="A334" s="91" t="s">
        <v>525</v>
      </c>
      <c r="C334" s="75"/>
      <c r="D334" s="75"/>
      <c r="E334" s="75"/>
      <c r="F334" s="75"/>
      <c r="G334" s="75"/>
      <c r="H334" s="75"/>
      <c r="I334" s="75"/>
    </row>
    <row r="335" spans="1:9" x14ac:dyDescent="0.45">
      <c r="A335" s="91" t="s">
        <v>527</v>
      </c>
      <c r="C335" s="75"/>
      <c r="D335" s="75"/>
      <c r="E335" s="75"/>
      <c r="F335" s="75"/>
      <c r="G335" s="75"/>
      <c r="H335" s="75"/>
      <c r="I335" s="75"/>
    </row>
    <row r="336" spans="1:9" x14ac:dyDescent="0.45">
      <c r="A336" s="91" t="s">
        <v>525</v>
      </c>
      <c r="C336" s="75"/>
      <c r="D336" s="75"/>
      <c r="E336" s="75"/>
      <c r="F336" s="75"/>
      <c r="G336" s="75"/>
      <c r="H336" s="75"/>
      <c r="I336" s="75"/>
    </row>
    <row r="337" spans="1:9" x14ac:dyDescent="0.45">
      <c r="A337" s="91" t="s">
        <v>524</v>
      </c>
      <c r="C337" s="75"/>
      <c r="D337" s="75"/>
      <c r="E337" s="75"/>
      <c r="F337" s="75"/>
      <c r="G337" s="75"/>
      <c r="H337" s="75"/>
      <c r="I337" s="75"/>
    </row>
    <row r="338" spans="1:9" x14ac:dyDescent="0.45">
      <c r="A338" s="91" t="s">
        <v>528</v>
      </c>
      <c r="C338" s="75"/>
      <c r="D338" s="75"/>
      <c r="E338" s="75"/>
      <c r="F338" s="75"/>
      <c r="G338" s="75"/>
      <c r="H338" s="75"/>
      <c r="I338" s="75"/>
    </row>
    <row r="339" spans="1:9" x14ac:dyDescent="0.45">
      <c r="A339" s="91" t="s">
        <v>527</v>
      </c>
      <c r="C339" s="75"/>
      <c r="D339" s="75"/>
      <c r="E339" s="75"/>
      <c r="F339" s="75"/>
      <c r="G339" s="75"/>
      <c r="H339" s="75"/>
      <c r="I339" s="75"/>
    </row>
    <row r="340" spans="1:9" x14ac:dyDescent="0.45">
      <c r="A340" s="91" t="s">
        <v>525</v>
      </c>
      <c r="C340" s="75"/>
      <c r="D340" s="75"/>
      <c r="E340" s="75"/>
      <c r="F340" s="75"/>
      <c r="G340" s="75"/>
      <c r="H340" s="75"/>
      <c r="I340" s="75"/>
    </row>
    <row r="341" spans="1:9" x14ac:dyDescent="0.45">
      <c r="A341" s="91" t="s">
        <v>527</v>
      </c>
      <c r="C341" s="75"/>
      <c r="D341" s="75"/>
      <c r="E341" s="75"/>
      <c r="F341" s="75"/>
      <c r="G341" s="75"/>
      <c r="H341" s="75"/>
      <c r="I341" s="75"/>
    </row>
    <row r="342" spans="1:9" x14ac:dyDescent="0.45">
      <c r="A342" s="91" t="s">
        <v>523</v>
      </c>
      <c r="C342" s="75"/>
      <c r="D342" s="75"/>
      <c r="E342" s="75"/>
      <c r="F342" s="75"/>
      <c r="G342" s="75"/>
      <c r="H342" s="75"/>
      <c r="I342" s="75"/>
    </row>
    <row r="343" spans="1:9" x14ac:dyDescent="0.45">
      <c r="A343" s="91" t="s">
        <v>523</v>
      </c>
      <c r="C343" s="75"/>
      <c r="D343" s="75"/>
      <c r="E343" s="75"/>
      <c r="F343" s="75"/>
      <c r="G343" s="75"/>
      <c r="H343" s="75"/>
      <c r="I343" s="75"/>
    </row>
    <row r="344" spans="1:9" x14ac:dyDescent="0.45">
      <c r="A344" s="91" t="s">
        <v>527</v>
      </c>
      <c r="C344" s="75"/>
      <c r="D344" s="75"/>
      <c r="E344" s="75"/>
      <c r="F344" s="75"/>
      <c r="G344" s="75"/>
      <c r="H344" s="75"/>
      <c r="I344" s="75"/>
    </row>
    <row r="345" spans="1:9" x14ac:dyDescent="0.45">
      <c r="A345" s="91" t="s">
        <v>525</v>
      </c>
      <c r="C345" s="75"/>
      <c r="D345" s="75"/>
      <c r="E345" s="75"/>
      <c r="F345" s="75"/>
      <c r="G345" s="75"/>
      <c r="H345" s="75"/>
      <c r="I345" s="75"/>
    </row>
    <row r="346" spans="1:9" x14ac:dyDescent="0.45">
      <c r="A346" s="91" t="s">
        <v>524</v>
      </c>
      <c r="C346" s="75"/>
      <c r="D346" s="75"/>
      <c r="E346" s="75"/>
      <c r="F346" s="75"/>
      <c r="G346" s="75"/>
      <c r="H346" s="75"/>
      <c r="I346" s="75"/>
    </row>
    <row r="347" spans="1:9" x14ac:dyDescent="0.45">
      <c r="A347" s="91" t="s">
        <v>525</v>
      </c>
    </row>
    <row r="348" spans="1:9" x14ac:dyDescent="0.45">
      <c r="A348" s="91" t="s">
        <v>527</v>
      </c>
    </row>
    <row r="349" spans="1:9" x14ac:dyDescent="0.45">
      <c r="A349" s="91" t="s">
        <v>527</v>
      </c>
    </row>
    <row r="350" spans="1:9" x14ac:dyDescent="0.45">
      <c r="A350" s="91" t="s">
        <v>527</v>
      </c>
    </row>
    <row r="351" spans="1:9" x14ac:dyDescent="0.45">
      <c r="A351" s="91" t="s">
        <v>525</v>
      </c>
    </row>
    <row r="352" spans="1:9" x14ac:dyDescent="0.45">
      <c r="A352" s="91" t="s">
        <v>527</v>
      </c>
    </row>
    <row r="353" spans="1:1" x14ac:dyDescent="0.45">
      <c r="A353" s="91" t="s">
        <v>528</v>
      </c>
    </row>
    <row r="354" spans="1:1" x14ac:dyDescent="0.45">
      <c r="A354" s="91" t="s">
        <v>527</v>
      </c>
    </row>
    <row r="355" spans="1:1" x14ac:dyDescent="0.45">
      <c r="A355" s="91" t="s">
        <v>523</v>
      </c>
    </row>
    <row r="356" spans="1:1" x14ac:dyDescent="0.45">
      <c r="A356" s="91" t="s">
        <v>527</v>
      </c>
    </row>
    <row r="357" spans="1:1" x14ac:dyDescent="0.45">
      <c r="A357" s="91" t="s">
        <v>528</v>
      </c>
    </row>
    <row r="358" spans="1:1" x14ac:dyDescent="0.45">
      <c r="A358" s="91" t="s">
        <v>528</v>
      </c>
    </row>
    <row r="359" spans="1:1" x14ac:dyDescent="0.45">
      <c r="A359" s="91" t="s">
        <v>527</v>
      </c>
    </row>
    <row r="360" spans="1:1" x14ac:dyDescent="0.45">
      <c r="A360" s="91" t="s">
        <v>528</v>
      </c>
    </row>
    <row r="361" spans="1:1" x14ac:dyDescent="0.45">
      <c r="A361" s="91" t="s">
        <v>527</v>
      </c>
    </row>
    <row r="362" spans="1:1" x14ac:dyDescent="0.45">
      <c r="A362" s="91" t="s">
        <v>523</v>
      </c>
    </row>
    <row r="363" spans="1:1" x14ac:dyDescent="0.45">
      <c r="A363" s="91" t="s">
        <v>525</v>
      </c>
    </row>
    <row r="364" spans="1:1" x14ac:dyDescent="0.45">
      <c r="A364" s="91" t="s">
        <v>524</v>
      </c>
    </row>
    <row r="365" spans="1:1" x14ac:dyDescent="0.45">
      <c r="A365" s="91" t="s">
        <v>527</v>
      </c>
    </row>
    <row r="366" spans="1:1" x14ac:dyDescent="0.45">
      <c r="A366" s="91" t="s">
        <v>525</v>
      </c>
    </row>
    <row r="367" spans="1:1" x14ac:dyDescent="0.45">
      <c r="A367" s="91" t="s">
        <v>523</v>
      </c>
    </row>
    <row r="368" spans="1:1" x14ac:dyDescent="0.45">
      <c r="A368" s="91" t="s">
        <v>526</v>
      </c>
    </row>
    <row r="369" spans="1:1" x14ac:dyDescent="0.45">
      <c r="A369" s="91" t="s">
        <v>527</v>
      </c>
    </row>
    <row r="370" spans="1:1" x14ac:dyDescent="0.45">
      <c r="A370" s="91" t="s">
        <v>524</v>
      </c>
    </row>
    <row r="371" spans="1:1" x14ac:dyDescent="0.45">
      <c r="A371" s="91" t="s">
        <v>528</v>
      </c>
    </row>
    <row r="372" spans="1:1" x14ac:dyDescent="0.45">
      <c r="A372" s="91" t="s">
        <v>527</v>
      </c>
    </row>
    <row r="373" spans="1:1" x14ac:dyDescent="0.45">
      <c r="A373" s="91" t="s">
        <v>523</v>
      </c>
    </row>
    <row r="374" spans="1:1" x14ac:dyDescent="0.45">
      <c r="A374" s="91" t="s">
        <v>527</v>
      </c>
    </row>
    <row r="375" spans="1:1" x14ac:dyDescent="0.45">
      <c r="A375" s="91" t="s">
        <v>525</v>
      </c>
    </row>
    <row r="376" spans="1:1" x14ac:dyDescent="0.45">
      <c r="A376" s="91" t="s">
        <v>528</v>
      </c>
    </row>
    <row r="377" spans="1:1" x14ac:dyDescent="0.45">
      <c r="A377" s="91" t="s">
        <v>528</v>
      </c>
    </row>
    <row r="378" spans="1:1" x14ac:dyDescent="0.45">
      <c r="A378" s="91" t="s">
        <v>527</v>
      </c>
    </row>
    <row r="379" spans="1:1" x14ac:dyDescent="0.45">
      <c r="A379" s="91" t="s">
        <v>524</v>
      </c>
    </row>
    <row r="380" spans="1:1" x14ac:dyDescent="0.45">
      <c r="A380" s="91" t="s">
        <v>528</v>
      </c>
    </row>
    <row r="381" spans="1:1" x14ac:dyDescent="0.45">
      <c r="A381" s="91" t="s">
        <v>525</v>
      </c>
    </row>
    <row r="382" spans="1:1" x14ac:dyDescent="0.45">
      <c r="A382" s="91" t="s">
        <v>525</v>
      </c>
    </row>
    <row r="383" spans="1:1" x14ac:dyDescent="0.45">
      <c r="A383" s="91" t="s">
        <v>527</v>
      </c>
    </row>
    <row r="384" spans="1:1" x14ac:dyDescent="0.45">
      <c r="A384" s="91" t="s">
        <v>527</v>
      </c>
    </row>
    <row r="385" spans="1:1" x14ac:dyDescent="0.45">
      <c r="A385" s="91" t="s">
        <v>523</v>
      </c>
    </row>
    <row r="386" spans="1:1" x14ac:dyDescent="0.45">
      <c r="A386" s="91" t="s">
        <v>525</v>
      </c>
    </row>
    <row r="387" spans="1:1" x14ac:dyDescent="0.45">
      <c r="A387" s="91" t="s">
        <v>523</v>
      </c>
    </row>
    <row r="388" spans="1:1" x14ac:dyDescent="0.45">
      <c r="A388" s="91" t="s">
        <v>524</v>
      </c>
    </row>
    <row r="389" spans="1:1" x14ac:dyDescent="0.45">
      <c r="A389" s="91" t="s">
        <v>525</v>
      </c>
    </row>
    <row r="390" spans="1:1" x14ac:dyDescent="0.45">
      <c r="A390" s="91" t="s">
        <v>525</v>
      </c>
    </row>
    <row r="391" spans="1:1" x14ac:dyDescent="0.45">
      <c r="A391" s="91" t="s">
        <v>525</v>
      </c>
    </row>
    <row r="392" spans="1:1" x14ac:dyDescent="0.45">
      <c r="A392" s="91" t="s">
        <v>527</v>
      </c>
    </row>
    <row r="393" spans="1:1" x14ac:dyDescent="0.45">
      <c r="A393" s="91" t="s">
        <v>527</v>
      </c>
    </row>
    <row r="394" spans="1:1" x14ac:dyDescent="0.45">
      <c r="A394" s="91" t="s">
        <v>524</v>
      </c>
    </row>
    <row r="395" spans="1:1" x14ac:dyDescent="0.45">
      <c r="A395" s="91" t="s">
        <v>528</v>
      </c>
    </row>
    <row r="396" spans="1:1" x14ac:dyDescent="0.45">
      <c r="A396" s="91" t="s">
        <v>527</v>
      </c>
    </row>
    <row r="397" spans="1:1" x14ac:dyDescent="0.45">
      <c r="A397" s="91" t="s">
        <v>527</v>
      </c>
    </row>
    <row r="398" spans="1:1" x14ac:dyDescent="0.45">
      <c r="A398" s="91" t="s">
        <v>528</v>
      </c>
    </row>
    <row r="399" spans="1:1" x14ac:dyDescent="0.45">
      <c r="A399" s="91" t="s">
        <v>525</v>
      </c>
    </row>
    <row r="400" spans="1:1" x14ac:dyDescent="0.45">
      <c r="A400" s="91" t="s">
        <v>527</v>
      </c>
    </row>
    <row r="401" spans="1:1" x14ac:dyDescent="0.45">
      <c r="A401" s="91" t="s">
        <v>528</v>
      </c>
    </row>
    <row r="402" spans="1:1" x14ac:dyDescent="0.45">
      <c r="A402" s="91" t="s">
        <v>523</v>
      </c>
    </row>
    <row r="403" spans="1:1" x14ac:dyDescent="0.45">
      <c r="A403" s="91" t="s">
        <v>528</v>
      </c>
    </row>
    <row r="404" spans="1:1" x14ac:dyDescent="0.45">
      <c r="A404" s="91" t="s">
        <v>527</v>
      </c>
    </row>
    <row r="405" spans="1:1" x14ac:dyDescent="0.45">
      <c r="A405" s="91" t="s">
        <v>523</v>
      </c>
    </row>
    <row r="406" spans="1:1" x14ac:dyDescent="0.45">
      <c r="A406" s="91" t="s">
        <v>524</v>
      </c>
    </row>
    <row r="407" spans="1:1" x14ac:dyDescent="0.45">
      <c r="A407" s="91" t="s">
        <v>528</v>
      </c>
    </row>
    <row r="408" spans="1:1" x14ac:dyDescent="0.45">
      <c r="A408" s="91" t="s">
        <v>526</v>
      </c>
    </row>
    <row r="409" spans="1:1" x14ac:dyDescent="0.45">
      <c r="A409" s="91" t="s">
        <v>528</v>
      </c>
    </row>
    <row r="410" spans="1:1" x14ac:dyDescent="0.45">
      <c r="A410" s="91" t="s">
        <v>524</v>
      </c>
    </row>
    <row r="411" spans="1:1" x14ac:dyDescent="0.45">
      <c r="A411" s="91" t="s">
        <v>527</v>
      </c>
    </row>
    <row r="412" spans="1:1" x14ac:dyDescent="0.45">
      <c r="A412" s="91" t="s">
        <v>525</v>
      </c>
    </row>
    <row r="413" spans="1:1" x14ac:dyDescent="0.45">
      <c r="A413" s="91" t="s">
        <v>523</v>
      </c>
    </row>
    <row r="414" spans="1:1" x14ac:dyDescent="0.45">
      <c r="A414" s="91" t="s">
        <v>525</v>
      </c>
    </row>
    <row r="415" spans="1:1" x14ac:dyDescent="0.45">
      <c r="A415" s="91" t="s">
        <v>525</v>
      </c>
    </row>
    <row r="416" spans="1:1" x14ac:dyDescent="0.45">
      <c r="A416" s="91" t="s">
        <v>524</v>
      </c>
    </row>
    <row r="417" spans="1:1" x14ac:dyDescent="0.45">
      <c r="A417" s="91" t="s">
        <v>527</v>
      </c>
    </row>
    <row r="418" spans="1:1" x14ac:dyDescent="0.45">
      <c r="A418" s="91" t="s">
        <v>525</v>
      </c>
    </row>
    <row r="419" spans="1:1" x14ac:dyDescent="0.45">
      <c r="A419" s="91" t="s">
        <v>528</v>
      </c>
    </row>
    <row r="420" spans="1:1" x14ac:dyDescent="0.45">
      <c r="A420" s="91" t="s">
        <v>527</v>
      </c>
    </row>
    <row r="421" spans="1:1" x14ac:dyDescent="0.45">
      <c r="A421" s="91" t="s">
        <v>526</v>
      </c>
    </row>
    <row r="422" spans="1:1" x14ac:dyDescent="0.45">
      <c r="A422" s="91" t="s">
        <v>524</v>
      </c>
    </row>
    <row r="423" spans="1:1" x14ac:dyDescent="0.45">
      <c r="A423" s="91" t="s">
        <v>527</v>
      </c>
    </row>
    <row r="424" spans="1:1" x14ac:dyDescent="0.45">
      <c r="A424" s="91" t="s">
        <v>528</v>
      </c>
    </row>
    <row r="425" spans="1:1" x14ac:dyDescent="0.45">
      <c r="A425" s="91" t="s">
        <v>527</v>
      </c>
    </row>
    <row r="426" spans="1:1" x14ac:dyDescent="0.45">
      <c r="A426" s="91" t="s">
        <v>525</v>
      </c>
    </row>
    <row r="427" spans="1:1" x14ac:dyDescent="0.45">
      <c r="A427" s="91" t="s">
        <v>527</v>
      </c>
    </row>
    <row r="428" spans="1:1" x14ac:dyDescent="0.45">
      <c r="A428" s="91" t="s">
        <v>527</v>
      </c>
    </row>
    <row r="429" spans="1:1" x14ac:dyDescent="0.45">
      <c r="A429" s="91" t="s">
        <v>527</v>
      </c>
    </row>
    <row r="430" spans="1:1" x14ac:dyDescent="0.45">
      <c r="A430" s="91" t="s">
        <v>528</v>
      </c>
    </row>
    <row r="431" spans="1:1" x14ac:dyDescent="0.45">
      <c r="A431" s="91" t="s">
        <v>525</v>
      </c>
    </row>
    <row r="432" spans="1:1" x14ac:dyDescent="0.45">
      <c r="A432" s="91" t="s">
        <v>525</v>
      </c>
    </row>
    <row r="433" spans="1:1" x14ac:dyDescent="0.45">
      <c r="A433" s="91" t="s">
        <v>525</v>
      </c>
    </row>
    <row r="434" spans="1:1" x14ac:dyDescent="0.45">
      <c r="A434" s="91" t="s">
        <v>528</v>
      </c>
    </row>
    <row r="435" spans="1:1" x14ac:dyDescent="0.45">
      <c r="A435" s="91" t="s">
        <v>528</v>
      </c>
    </row>
    <row r="436" spans="1:1" x14ac:dyDescent="0.45">
      <c r="A436" s="91" t="s">
        <v>523</v>
      </c>
    </row>
    <row r="437" spans="1:1" x14ac:dyDescent="0.45">
      <c r="A437" s="91" t="s">
        <v>527</v>
      </c>
    </row>
    <row r="438" spans="1:1" x14ac:dyDescent="0.45">
      <c r="A438" s="91" t="s">
        <v>528</v>
      </c>
    </row>
    <row r="439" spans="1:1" x14ac:dyDescent="0.45">
      <c r="A439" s="91" t="s">
        <v>527</v>
      </c>
    </row>
    <row r="440" spans="1:1" x14ac:dyDescent="0.45">
      <c r="A440" s="91" t="s">
        <v>523</v>
      </c>
    </row>
    <row r="441" spans="1:1" x14ac:dyDescent="0.45">
      <c r="A441" s="91" t="s">
        <v>528</v>
      </c>
    </row>
    <row r="442" spans="1:1" x14ac:dyDescent="0.45">
      <c r="A442" s="91" t="s">
        <v>526</v>
      </c>
    </row>
    <row r="443" spans="1:1" x14ac:dyDescent="0.45">
      <c r="A443" s="91" t="s">
        <v>525</v>
      </c>
    </row>
    <row r="444" spans="1:1" x14ac:dyDescent="0.45">
      <c r="A444" s="91" t="s">
        <v>527</v>
      </c>
    </row>
  </sheetData>
  <sheetProtection sheet="1" objects="1" scenarios="1"/>
  <autoFilter ref="A2:V444"/>
  <mergeCells count="2">
    <mergeCell ref="C1:L1"/>
    <mergeCell ref="M1:V1"/>
  </mergeCells>
  <phoneticPr fontId="2"/>
  <pageMargins left="0.7" right="0.7" top="0.75" bottom="0.75" header="0.3" footer="0.3"/>
  <pageSetup paperSize="9" scale="5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5:S23"/>
  <sheetViews>
    <sheetView workbookViewId="0"/>
  </sheetViews>
  <sheetFormatPr defaultRowHeight="18" x14ac:dyDescent="0.45"/>
  <cols>
    <col min="2" max="2" width="5.19921875" customWidth="1"/>
    <col min="4" max="4" width="11.19921875" customWidth="1"/>
    <col min="8" max="8" width="9.19921875" bestFit="1" customWidth="1"/>
    <col min="12" max="12" width="1.19921875" customWidth="1"/>
    <col min="13" max="13" width="8.69921875" customWidth="1"/>
    <col min="14" max="14" width="1.19921875" customWidth="1"/>
    <col min="17" max="17" width="1.19921875" customWidth="1"/>
  </cols>
  <sheetData>
    <row r="5" spans="2:19" x14ac:dyDescent="0.45">
      <c r="B5" s="92" t="s">
        <v>529</v>
      </c>
      <c r="C5" s="187"/>
      <c r="D5" s="188"/>
      <c r="E5" s="93" t="s">
        <v>530</v>
      </c>
      <c r="F5" s="94" t="s">
        <v>531</v>
      </c>
      <c r="G5" s="94" t="s">
        <v>532</v>
      </c>
      <c r="H5" s="94" t="s">
        <v>533</v>
      </c>
      <c r="K5" s="95" t="s">
        <v>545</v>
      </c>
      <c r="L5" s="95"/>
      <c r="M5" s="95" t="s">
        <v>546</v>
      </c>
      <c r="N5" s="95"/>
      <c r="O5" s="182" t="s">
        <v>547</v>
      </c>
      <c r="P5" s="182"/>
      <c r="Q5" s="95"/>
      <c r="R5" s="182" t="s">
        <v>548</v>
      </c>
      <c r="S5" s="182"/>
    </row>
    <row r="6" spans="2:19" x14ac:dyDescent="0.45">
      <c r="B6" s="94">
        <v>1</v>
      </c>
      <c r="C6" s="191" t="s">
        <v>534</v>
      </c>
      <c r="D6" s="192"/>
      <c r="E6" s="93">
        <v>1</v>
      </c>
      <c r="F6" s="94">
        <v>1</v>
      </c>
      <c r="G6" s="94">
        <v>1</v>
      </c>
      <c r="H6" s="94">
        <v>2</v>
      </c>
      <c r="K6" s="95" t="s">
        <v>549</v>
      </c>
      <c r="L6" s="95"/>
      <c r="M6" s="95" t="s">
        <v>549</v>
      </c>
      <c r="N6" s="95"/>
      <c r="O6" s="182" t="s">
        <v>550</v>
      </c>
      <c r="P6" s="182"/>
      <c r="Q6" s="95"/>
      <c r="R6" s="182" t="s">
        <v>551</v>
      </c>
      <c r="S6" s="182"/>
    </row>
    <row r="7" spans="2:19" x14ac:dyDescent="0.45">
      <c r="B7" s="94">
        <v>2</v>
      </c>
      <c r="C7" s="191" t="s">
        <v>535</v>
      </c>
      <c r="D7" s="192"/>
      <c r="E7" s="93">
        <v>1</v>
      </c>
      <c r="F7" s="94">
        <v>1</v>
      </c>
      <c r="G7" s="94">
        <v>2</v>
      </c>
      <c r="H7" s="94">
        <v>2</v>
      </c>
      <c r="O7" s="99" t="s">
        <v>560</v>
      </c>
      <c r="P7" s="100" t="s">
        <v>561</v>
      </c>
      <c r="R7" s="99" t="s">
        <v>560</v>
      </c>
      <c r="S7" s="100" t="s">
        <v>561</v>
      </c>
    </row>
    <row r="8" spans="2:19" x14ac:dyDescent="0.45">
      <c r="B8" s="183">
        <v>3</v>
      </c>
      <c r="C8" s="184" t="s">
        <v>536</v>
      </c>
      <c r="D8" s="94" t="s">
        <v>534</v>
      </c>
      <c r="E8" s="93">
        <v>1</v>
      </c>
      <c r="F8" s="94">
        <v>0.5</v>
      </c>
      <c r="G8" s="94">
        <v>0.5</v>
      </c>
      <c r="H8" s="94">
        <v>1</v>
      </c>
      <c r="I8" s="189" t="s">
        <v>554</v>
      </c>
      <c r="K8" s="92" t="s">
        <v>544</v>
      </c>
      <c r="L8" s="95"/>
      <c r="M8" s="92" t="s">
        <v>542</v>
      </c>
      <c r="N8" s="95"/>
      <c r="O8" s="92" t="s">
        <v>542</v>
      </c>
      <c r="P8" s="92"/>
      <c r="Q8" s="95"/>
      <c r="R8" s="92" t="s">
        <v>542</v>
      </c>
      <c r="S8" s="92" t="s">
        <v>542</v>
      </c>
    </row>
    <row r="9" spans="2:19" x14ac:dyDescent="0.45">
      <c r="B9" s="183"/>
      <c r="C9" s="185"/>
      <c r="D9" s="94" t="s">
        <v>537</v>
      </c>
      <c r="E9" s="93">
        <v>0</v>
      </c>
      <c r="F9" s="94">
        <v>0.5</v>
      </c>
      <c r="G9" s="94">
        <v>1</v>
      </c>
      <c r="H9" s="94">
        <v>1</v>
      </c>
      <c r="I9" s="190"/>
      <c r="K9" s="95"/>
      <c r="L9" s="95"/>
      <c r="M9" s="92" t="s">
        <v>543</v>
      </c>
      <c r="N9" s="95"/>
      <c r="O9" s="92" t="s">
        <v>543</v>
      </c>
      <c r="P9" s="92" t="s">
        <v>543</v>
      </c>
      <c r="Q9" s="95"/>
      <c r="R9" s="92" t="s">
        <v>543</v>
      </c>
      <c r="S9" s="92" t="s">
        <v>543</v>
      </c>
    </row>
    <row r="10" spans="2:19" x14ac:dyDescent="0.45">
      <c r="B10" s="183"/>
      <c r="C10" s="186"/>
      <c r="D10" s="94" t="s">
        <v>538</v>
      </c>
      <c r="E10" s="93">
        <f>SUM(E8:E9)</f>
        <v>1</v>
      </c>
      <c r="F10" s="94">
        <f t="shared" ref="F10:H10" si="0">SUM(F8:F9)</f>
        <v>1</v>
      </c>
      <c r="G10" s="94">
        <f t="shared" si="0"/>
        <v>1.5</v>
      </c>
      <c r="H10" s="94">
        <f t="shared" si="0"/>
        <v>2</v>
      </c>
      <c r="I10" s="190"/>
    </row>
    <row r="11" spans="2:19" x14ac:dyDescent="0.45">
      <c r="B11" s="183">
        <v>4</v>
      </c>
      <c r="C11" s="184" t="s">
        <v>539</v>
      </c>
      <c r="D11" s="94" t="s">
        <v>540</v>
      </c>
      <c r="E11" s="93">
        <v>1</v>
      </c>
      <c r="F11" s="94">
        <v>0.5</v>
      </c>
      <c r="G11" s="94">
        <v>0.5</v>
      </c>
      <c r="H11" s="94">
        <v>1</v>
      </c>
      <c r="I11" s="189" t="s">
        <v>562</v>
      </c>
      <c r="K11" s="92" t="s">
        <v>544</v>
      </c>
      <c r="L11" s="95"/>
      <c r="M11" s="92" t="s">
        <v>542</v>
      </c>
      <c r="N11" s="95"/>
      <c r="O11" s="92" t="s">
        <v>542</v>
      </c>
      <c r="P11" s="92"/>
      <c r="Q11" s="95"/>
      <c r="R11" s="92" t="s">
        <v>542</v>
      </c>
      <c r="S11" s="92" t="s">
        <v>542</v>
      </c>
    </row>
    <row r="12" spans="2:19" x14ac:dyDescent="0.45">
      <c r="B12" s="183"/>
      <c r="C12" s="185"/>
      <c r="D12" s="94" t="s">
        <v>541</v>
      </c>
      <c r="E12" s="93">
        <v>0</v>
      </c>
      <c r="F12" s="94">
        <v>1</v>
      </c>
      <c r="G12" s="94">
        <v>2</v>
      </c>
      <c r="H12" s="94">
        <v>2</v>
      </c>
      <c r="I12" s="190"/>
      <c r="K12" s="95"/>
      <c r="L12" s="95"/>
      <c r="M12" s="92" t="s">
        <v>552</v>
      </c>
      <c r="N12" s="95"/>
      <c r="O12" s="92" t="s">
        <v>552</v>
      </c>
      <c r="P12" s="92" t="s">
        <v>552</v>
      </c>
      <c r="Q12" s="95"/>
      <c r="R12" s="92" t="s">
        <v>552</v>
      </c>
      <c r="S12" s="92" t="s">
        <v>552</v>
      </c>
    </row>
    <row r="13" spans="2:19" x14ac:dyDescent="0.45">
      <c r="B13" s="183"/>
      <c r="C13" s="186"/>
      <c r="D13" s="94" t="s">
        <v>538</v>
      </c>
      <c r="E13" s="93">
        <f>SUM(E11:E12)</f>
        <v>1</v>
      </c>
      <c r="F13" s="94">
        <f t="shared" ref="F13:H13" si="1">SUM(F11:F12)</f>
        <v>1.5</v>
      </c>
      <c r="G13" s="94">
        <f t="shared" si="1"/>
        <v>2.5</v>
      </c>
      <c r="H13" s="94">
        <f t="shared" si="1"/>
        <v>3</v>
      </c>
      <c r="I13" s="190"/>
    </row>
    <row r="15" spans="2:19" x14ac:dyDescent="0.45">
      <c r="B15" t="s">
        <v>553</v>
      </c>
    </row>
    <row r="16" spans="2:19" x14ac:dyDescent="0.45">
      <c r="B16" t="s">
        <v>555</v>
      </c>
    </row>
    <row r="17" spans="2:8" x14ac:dyDescent="0.45">
      <c r="C17" t="s">
        <v>556</v>
      </c>
    </row>
    <row r="18" spans="2:8" x14ac:dyDescent="0.45">
      <c r="C18" s="102" t="s">
        <v>564</v>
      </c>
    </row>
    <row r="19" spans="2:8" x14ac:dyDescent="0.45">
      <c r="C19" t="s">
        <v>563</v>
      </c>
    </row>
    <row r="20" spans="2:8" x14ac:dyDescent="0.45">
      <c r="B20" t="s">
        <v>557</v>
      </c>
    </row>
    <row r="21" spans="2:8" x14ac:dyDescent="0.45">
      <c r="C21" t="s">
        <v>558</v>
      </c>
    </row>
    <row r="22" spans="2:8" x14ac:dyDescent="0.45">
      <c r="C22" t="s">
        <v>559</v>
      </c>
      <c r="E22" s="96"/>
      <c r="F22" s="97"/>
    </row>
    <row r="23" spans="2:8" x14ac:dyDescent="0.45">
      <c r="H23" s="98"/>
    </row>
  </sheetData>
  <mergeCells count="13">
    <mergeCell ref="B11:B13"/>
    <mergeCell ref="C11:C13"/>
    <mergeCell ref="O6:P6"/>
    <mergeCell ref="I8:I10"/>
    <mergeCell ref="I11:I13"/>
    <mergeCell ref="C6:D6"/>
    <mergeCell ref="C7:D7"/>
    <mergeCell ref="R6:S6"/>
    <mergeCell ref="O5:P5"/>
    <mergeCell ref="R5:S5"/>
    <mergeCell ref="B8:B10"/>
    <mergeCell ref="C8:C10"/>
    <mergeCell ref="C5:D5"/>
  </mergeCells>
  <phoneticPr fontId="2"/>
  <pageMargins left="0.7" right="0.7" top="0.75" bottom="0.75" header="0.3" footer="0.3"/>
  <pageSetup paperSize="9" scale="8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OFFSET(標準インスタンススペック表!C2,0,0,COUNTA(標準インスタンススペック表!C:C),1)</xm:f>
          </x14:formula1>
          <xm:sqref>O2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27"/>
  <sheetViews>
    <sheetView workbookViewId="0"/>
  </sheetViews>
  <sheetFormatPr defaultColWidth="8.69921875" defaultRowHeight="17.399999999999999" x14ac:dyDescent="0.45"/>
  <cols>
    <col min="1" max="1" width="8.69921875" style="20"/>
    <col min="2" max="2" width="19.69921875" style="20" customWidth="1"/>
    <col min="3" max="3" width="17.19921875" style="20" customWidth="1"/>
    <col min="4" max="4" width="11.5" style="20" customWidth="1"/>
    <col min="5" max="5" width="12" style="20" customWidth="1"/>
    <col min="6" max="6" width="8.69921875" style="20"/>
    <col min="7" max="7" width="9.296875" style="20" bestFit="1" customWidth="1"/>
    <col min="8" max="16384" width="8.69921875" style="20"/>
  </cols>
  <sheetData>
    <row r="2" spans="2:9" x14ac:dyDescent="0.45">
      <c r="B2" s="193" t="s">
        <v>565</v>
      </c>
      <c r="C2" s="194"/>
      <c r="D2" s="109" t="s">
        <v>90</v>
      </c>
      <c r="E2" s="109" t="s">
        <v>566</v>
      </c>
    </row>
    <row r="3" spans="2:9" x14ac:dyDescent="0.45">
      <c r="B3" s="76" t="s">
        <v>236</v>
      </c>
      <c r="C3" s="77" t="s">
        <v>237</v>
      </c>
      <c r="D3" s="111">
        <v>2</v>
      </c>
      <c r="E3" s="111">
        <v>8</v>
      </c>
    </row>
    <row r="4" spans="2:9" x14ac:dyDescent="0.45">
      <c r="B4" s="76" t="s">
        <v>238</v>
      </c>
      <c r="C4" s="77" t="s">
        <v>239</v>
      </c>
      <c r="D4" s="111">
        <v>4</v>
      </c>
      <c r="E4" s="111">
        <v>16</v>
      </c>
      <c r="I4" s="107"/>
    </row>
    <row r="5" spans="2:9" x14ac:dyDescent="0.45">
      <c r="B5" s="76" t="s">
        <v>240</v>
      </c>
      <c r="C5" s="77" t="s">
        <v>241</v>
      </c>
      <c r="D5" s="111">
        <v>8</v>
      </c>
      <c r="E5" s="111">
        <v>32</v>
      </c>
      <c r="I5" s="107"/>
    </row>
    <row r="6" spans="2:9" x14ac:dyDescent="0.45">
      <c r="B6" s="76" t="s">
        <v>242</v>
      </c>
      <c r="C6" s="77" t="s">
        <v>243</v>
      </c>
      <c r="D6" s="111">
        <v>16</v>
      </c>
      <c r="E6" s="111">
        <v>64</v>
      </c>
      <c r="I6" s="107"/>
    </row>
    <row r="7" spans="2:9" x14ac:dyDescent="0.45">
      <c r="B7" s="76" t="s">
        <v>244</v>
      </c>
      <c r="C7" s="77" t="s">
        <v>245</v>
      </c>
      <c r="D7" s="111">
        <v>40</v>
      </c>
      <c r="E7" s="111">
        <v>160</v>
      </c>
      <c r="I7" s="107"/>
    </row>
    <row r="8" spans="2:9" x14ac:dyDescent="0.45">
      <c r="B8" s="76" t="s">
        <v>246</v>
      </c>
      <c r="C8" s="77" t="s">
        <v>247</v>
      </c>
      <c r="D8" s="111">
        <v>64</v>
      </c>
      <c r="E8" s="111">
        <v>256</v>
      </c>
      <c r="I8" s="107"/>
    </row>
    <row r="9" spans="2:9" x14ac:dyDescent="0.45">
      <c r="B9" s="76" t="s">
        <v>248</v>
      </c>
      <c r="C9" s="77" t="s">
        <v>249</v>
      </c>
      <c r="D9" s="108">
        <v>2</v>
      </c>
      <c r="E9" s="108">
        <v>8</v>
      </c>
      <c r="I9" s="107"/>
    </row>
    <row r="10" spans="2:9" x14ac:dyDescent="0.45">
      <c r="B10" s="76" t="s">
        <v>250</v>
      </c>
      <c r="C10" s="77" t="s">
        <v>251</v>
      </c>
      <c r="D10" s="108">
        <v>4</v>
      </c>
      <c r="E10" s="108">
        <v>16</v>
      </c>
      <c r="I10" s="107"/>
    </row>
    <row r="11" spans="2:9" x14ac:dyDescent="0.45">
      <c r="B11" s="76" t="s">
        <v>252</v>
      </c>
      <c r="C11" s="77" t="s">
        <v>253</v>
      </c>
      <c r="D11" s="108">
        <v>8</v>
      </c>
      <c r="E11" s="108">
        <v>32</v>
      </c>
    </row>
    <row r="12" spans="2:9" x14ac:dyDescent="0.45">
      <c r="B12" s="76" t="s">
        <v>254</v>
      </c>
      <c r="C12" s="77" t="s">
        <v>255</v>
      </c>
      <c r="D12" s="108">
        <v>16</v>
      </c>
      <c r="E12" s="108">
        <v>64</v>
      </c>
    </row>
    <row r="13" spans="2:9" x14ac:dyDescent="0.45">
      <c r="B13" s="76" t="s">
        <v>256</v>
      </c>
      <c r="C13" s="77" t="s">
        <v>257</v>
      </c>
      <c r="D13" s="108">
        <v>48</v>
      </c>
      <c r="E13" s="108">
        <v>192</v>
      </c>
    </row>
    <row r="14" spans="2:9" x14ac:dyDescent="0.45">
      <c r="B14" s="76" t="s">
        <v>258</v>
      </c>
      <c r="C14" s="77" t="s">
        <v>259</v>
      </c>
      <c r="D14" s="108">
        <v>96</v>
      </c>
      <c r="E14" s="108">
        <v>384</v>
      </c>
    </row>
    <row r="15" spans="2:9" x14ac:dyDescent="0.45">
      <c r="B15" s="70" t="s">
        <v>260</v>
      </c>
      <c r="C15" s="71" t="s">
        <v>261</v>
      </c>
      <c r="D15" s="111">
        <v>1</v>
      </c>
      <c r="E15" s="111">
        <v>1</v>
      </c>
    </row>
    <row r="16" spans="2:9" x14ac:dyDescent="0.45">
      <c r="B16" s="70" t="s">
        <v>263</v>
      </c>
      <c r="C16" s="71" t="s">
        <v>264</v>
      </c>
      <c r="D16" s="111">
        <v>1</v>
      </c>
      <c r="E16" s="111">
        <v>2</v>
      </c>
    </row>
    <row r="17" spans="2:5" x14ac:dyDescent="0.45">
      <c r="B17" s="70" t="s">
        <v>265</v>
      </c>
      <c r="C17" s="71" t="s">
        <v>266</v>
      </c>
      <c r="D17" s="111">
        <v>2</v>
      </c>
      <c r="E17" s="111">
        <v>4</v>
      </c>
    </row>
    <row r="18" spans="2:5" x14ac:dyDescent="0.45">
      <c r="B18" s="70" t="s">
        <v>267</v>
      </c>
      <c r="C18" s="71" t="s">
        <v>268</v>
      </c>
      <c r="D18" s="111">
        <v>2</v>
      </c>
      <c r="E18" s="111">
        <v>8</v>
      </c>
    </row>
    <row r="19" spans="2:5" x14ac:dyDescent="0.45">
      <c r="B19" s="70" t="s">
        <v>269</v>
      </c>
      <c r="C19" s="71" t="s">
        <v>270</v>
      </c>
      <c r="D19" s="111">
        <v>4</v>
      </c>
      <c r="E19" s="111">
        <v>16</v>
      </c>
    </row>
    <row r="20" spans="2:5" x14ac:dyDescent="0.45">
      <c r="B20" s="70" t="s">
        <v>271</v>
      </c>
      <c r="C20" s="71" t="s">
        <v>272</v>
      </c>
      <c r="D20" s="111">
        <v>8</v>
      </c>
      <c r="E20" s="111">
        <v>32</v>
      </c>
    </row>
    <row r="21" spans="2:5" x14ac:dyDescent="0.45">
      <c r="B21" s="70" t="s">
        <v>273</v>
      </c>
      <c r="C21" s="71" t="s">
        <v>274</v>
      </c>
      <c r="D21" s="108">
        <v>2</v>
      </c>
      <c r="E21" s="108">
        <v>1</v>
      </c>
    </row>
    <row r="22" spans="2:5" x14ac:dyDescent="0.45">
      <c r="B22" s="70" t="s">
        <v>275</v>
      </c>
      <c r="C22" s="71" t="s">
        <v>276</v>
      </c>
      <c r="D22" s="106">
        <v>2</v>
      </c>
      <c r="E22" s="106">
        <v>2</v>
      </c>
    </row>
    <row r="23" spans="2:5" x14ac:dyDescent="0.45">
      <c r="B23" s="70" t="s">
        <v>277</v>
      </c>
      <c r="C23" s="71" t="s">
        <v>278</v>
      </c>
      <c r="D23" s="106">
        <v>2</v>
      </c>
      <c r="E23" s="106">
        <v>4</v>
      </c>
    </row>
    <row r="24" spans="2:5" x14ac:dyDescent="0.45">
      <c r="B24" s="70" t="s">
        <v>279</v>
      </c>
      <c r="C24" s="71" t="s">
        <v>280</v>
      </c>
      <c r="D24" s="106">
        <v>2</v>
      </c>
      <c r="E24" s="106">
        <v>8</v>
      </c>
    </row>
    <row r="25" spans="2:5" x14ac:dyDescent="0.45">
      <c r="B25" s="70" t="s">
        <v>281</v>
      </c>
      <c r="C25" s="71" t="s">
        <v>282</v>
      </c>
      <c r="D25" s="106">
        <v>4</v>
      </c>
      <c r="E25" s="106">
        <v>16</v>
      </c>
    </row>
    <row r="26" spans="2:5" x14ac:dyDescent="0.45">
      <c r="B26" s="70" t="s">
        <v>283</v>
      </c>
      <c r="C26" s="71" t="s">
        <v>284</v>
      </c>
      <c r="D26" s="106">
        <v>8</v>
      </c>
      <c r="E26" s="106">
        <v>32</v>
      </c>
    </row>
    <row r="27" spans="2:5" x14ac:dyDescent="0.45">
      <c r="B27" s="121" t="s">
        <v>283</v>
      </c>
      <c r="C27" s="122" t="s">
        <v>582</v>
      </c>
      <c r="D27" s="123">
        <v>8</v>
      </c>
      <c r="E27" s="123">
        <v>32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D27"/>
  <sheetViews>
    <sheetView zoomScaleNormal="100" workbookViewId="0"/>
  </sheetViews>
  <sheetFormatPr defaultColWidth="8.69921875" defaultRowHeight="17.399999999999999" x14ac:dyDescent="0.45"/>
  <cols>
    <col min="1" max="1" width="8.69921875" style="20"/>
    <col min="2" max="2" width="19.69921875" style="20" customWidth="1"/>
    <col min="3" max="3" width="17.19921875" style="20" customWidth="1"/>
    <col min="4" max="4" width="18.796875" style="20" customWidth="1"/>
    <col min="5" max="5" width="10.69921875" style="20" customWidth="1"/>
    <col min="6" max="16384" width="8.69921875" style="20"/>
  </cols>
  <sheetData>
    <row r="2" spans="2:4" x14ac:dyDescent="0.45">
      <c r="B2" s="193" t="s">
        <v>565</v>
      </c>
      <c r="C2" s="194"/>
      <c r="D2" s="109" t="s">
        <v>568</v>
      </c>
    </row>
    <row r="3" spans="2:4" x14ac:dyDescent="0.45">
      <c r="B3" s="76" t="s">
        <v>236</v>
      </c>
      <c r="C3" s="77" t="s">
        <v>237</v>
      </c>
      <c r="D3" s="112">
        <v>21900</v>
      </c>
    </row>
    <row r="4" spans="2:4" x14ac:dyDescent="0.45">
      <c r="B4" s="76" t="s">
        <v>238</v>
      </c>
      <c r="C4" s="77" t="s">
        <v>239</v>
      </c>
      <c r="D4" s="112">
        <v>32850</v>
      </c>
    </row>
    <row r="5" spans="2:4" x14ac:dyDescent="0.45">
      <c r="B5" s="76" t="s">
        <v>240</v>
      </c>
      <c r="C5" s="77" t="s">
        <v>241</v>
      </c>
      <c r="D5" s="112">
        <v>43800</v>
      </c>
    </row>
    <row r="6" spans="2:4" x14ac:dyDescent="0.45">
      <c r="B6" s="76" t="s">
        <v>242</v>
      </c>
      <c r="C6" s="77" t="s">
        <v>243</v>
      </c>
      <c r="D6" s="112">
        <v>54750</v>
      </c>
    </row>
    <row r="7" spans="2:4" x14ac:dyDescent="0.45">
      <c r="B7" s="76" t="s">
        <v>244</v>
      </c>
      <c r="C7" s="77" t="s">
        <v>245</v>
      </c>
      <c r="D7" s="112">
        <v>54750</v>
      </c>
    </row>
    <row r="8" spans="2:4" x14ac:dyDescent="0.45">
      <c r="B8" s="76" t="s">
        <v>246</v>
      </c>
      <c r="C8" s="77" t="s">
        <v>247</v>
      </c>
      <c r="D8" s="112">
        <v>54750</v>
      </c>
    </row>
    <row r="9" spans="2:4" x14ac:dyDescent="0.45">
      <c r="B9" s="76" t="s">
        <v>248</v>
      </c>
      <c r="C9" s="77" t="s">
        <v>249</v>
      </c>
      <c r="D9" s="113">
        <v>21900</v>
      </c>
    </row>
    <row r="10" spans="2:4" x14ac:dyDescent="0.45">
      <c r="B10" s="76" t="s">
        <v>250</v>
      </c>
      <c r="C10" s="77" t="s">
        <v>251</v>
      </c>
      <c r="D10" s="113">
        <v>32850</v>
      </c>
    </row>
    <row r="11" spans="2:4" x14ac:dyDescent="0.45">
      <c r="B11" s="76" t="s">
        <v>252</v>
      </c>
      <c r="C11" s="77" t="s">
        <v>253</v>
      </c>
      <c r="D11" s="113">
        <v>43800</v>
      </c>
    </row>
    <row r="12" spans="2:4" x14ac:dyDescent="0.45">
      <c r="B12" s="76" t="s">
        <v>254</v>
      </c>
      <c r="C12" s="77" t="s">
        <v>255</v>
      </c>
      <c r="D12" s="113">
        <v>54750</v>
      </c>
    </row>
    <row r="13" spans="2:4" x14ac:dyDescent="0.45">
      <c r="B13" s="76" t="s">
        <v>256</v>
      </c>
      <c r="C13" s="77" t="s">
        <v>257</v>
      </c>
      <c r="D13" s="113">
        <v>54750</v>
      </c>
    </row>
    <row r="14" spans="2:4" x14ac:dyDescent="0.45">
      <c r="B14" s="76" t="s">
        <v>258</v>
      </c>
      <c r="C14" s="77" t="s">
        <v>259</v>
      </c>
      <c r="D14" s="113">
        <v>54750</v>
      </c>
    </row>
    <row r="15" spans="2:4" x14ac:dyDescent="0.45">
      <c r="B15" s="70" t="s">
        <v>260</v>
      </c>
      <c r="C15" s="71" t="s">
        <v>261</v>
      </c>
      <c r="D15" s="112">
        <v>2190</v>
      </c>
    </row>
    <row r="16" spans="2:4" x14ac:dyDescent="0.45">
      <c r="B16" s="70" t="s">
        <v>263</v>
      </c>
      <c r="C16" s="71" t="s">
        <v>264</v>
      </c>
      <c r="D16" s="112">
        <v>2190</v>
      </c>
    </row>
    <row r="17" spans="2:4" x14ac:dyDescent="0.45">
      <c r="B17" s="70" t="s">
        <v>265</v>
      </c>
      <c r="C17" s="71" t="s">
        <v>266</v>
      </c>
      <c r="D17" s="112">
        <v>6570</v>
      </c>
    </row>
    <row r="18" spans="2:4" x14ac:dyDescent="0.45">
      <c r="B18" s="70" t="s">
        <v>267</v>
      </c>
      <c r="C18" s="71" t="s">
        <v>268</v>
      </c>
      <c r="D18" s="112">
        <v>10950</v>
      </c>
    </row>
    <row r="19" spans="2:4" x14ac:dyDescent="0.45">
      <c r="B19" s="70" t="s">
        <v>269</v>
      </c>
      <c r="C19" s="71" t="s">
        <v>270</v>
      </c>
      <c r="D19" s="112">
        <v>21900</v>
      </c>
    </row>
    <row r="20" spans="2:4" x14ac:dyDescent="0.45">
      <c r="B20" s="70" t="s">
        <v>271</v>
      </c>
      <c r="C20" s="71" t="s">
        <v>272</v>
      </c>
      <c r="D20" s="112">
        <v>32850</v>
      </c>
    </row>
    <row r="21" spans="2:4" x14ac:dyDescent="0.45">
      <c r="B21" s="70" t="s">
        <v>273</v>
      </c>
      <c r="C21" s="71" t="s">
        <v>274</v>
      </c>
      <c r="D21" s="113">
        <v>2190</v>
      </c>
    </row>
    <row r="22" spans="2:4" x14ac:dyDescent="0.45">
      <c r="B22" s="70" t="s">
        <v>275</v>
      </c>
      <c r="C22" s="71" t="s">
        <v>276</v>
      </c>
      <c r="D22" s="114">
        <v>2190</v>
      </c>
    </row>
    <row r="23" spans="2:4" x14ac:dyDescent="0.45">
      <c r="B23" s="70" t="s">
        <v>277</v>
      </c>
      <c r="C23" s="71" t="s">
        <v>278</v>
      </c>
      <c r="D23" s="114">
        <v>6570</v>
      </c>
    </row>
    <row r="24" spans="2:4" x14ac:dyDescent="0.45">
      <c r="B24" s="70" t="s">
        <v>279</v>
      </c>
      <c r="C24" s="71" t="s">
        <v>280</v>
      </c>
      <c r="D24" s="114">
        <v>10950</v>
      </c>
    </row>
    <row r="25" spans="2:4" x14ac:dyDescent="0.45">
      <c r="B25" s="70" t="s">
        <v>281</v>
      </c>
      <c r="C25" s="71" t="s">
        <v>282</v>
      </c>
      <c r="D25" s="114">
        <v>21900</v>
      </c>
    </row>
    <row r="26" spans="2:4" x14ac:dyDescent="0.45">
      <c r="B26" s="70" t="s">
        <v>283</v>
      </c>
      <c r="C26" s="71" t="s">
        <v>284</v>
      </c>
      <c r="D26" s="114">
        <v>32850</v>
      </c>
    </row>
    <row r="27" spans="2:4" x14ac:dyDescent="0.45">
      <c r="B27" s="121" t="s">
        <v>283</v>
      </c>
      <c r="C27" s="122" t="s">
        <v>582</v>
      </c>
      <c r="D27" s="124">
        <v>32850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E11"/>
  <sheetViews>
    <sheetView tabSelected="1" workbookViewId="0"/>
  </sheetViews>
  <sheetFormatPr defaultColWidth="8.59765625" defaultRowHeight="17.399999999999999" x14ac:dyDescent="0.45"/>
  <cols>
    <col min="1" max="4" width="8.59765625" style="20"/>
    <col min="5" max="5" width="13.19921875" style="20" customWidth="1"/>
    <col min="6" max="16384" width="8.59765625" style="20"/>
  </cols>
  <sheetData>
    <row r="5" spans="3:5" ht="34.799999999999997" x14ac:dyDescent="0.45">
      <c r="C5" s="53" t="s">
        <v>130</v>
      </c>
    </row>
    <row r="8" spans="3:5" ht="18" thickBot="1" x14ac:dyDescent="0.5"/>
    <row r="9" spans="3:5" ht="18" thickBot="1" x14ac:dyDescent="0.5">
      <c r="C9" s="20" t="s">
        <v>131</v>
      </c>
      <c r="E9" s="101" t="s">
        <v>567</v>
      </c>
    </row>
    <row r="11" spans="3:5" x14ac:dyDescent="0.45">
      <c r="C11" s="20" t="s">
        <v>583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20"/>
  <sheetViews>
    <sheetView workbookViewId="0"/>
  </sheetViews>
  <sheetFormatPr defaultRowHeight="18" x14ac:dyDescent="0.45"/>
  <cols>
    <col min="2" max="2" width="87.296875" customWidth="1"/>
    <col min="3" max="5" width="17.69921875" customWidth="1"/>
  </cols>
  <sheetData>
    <row r="3" spans="1:5" ht="19.2" x14ac:dyDescent="0.45">
      <c r="A3" s="33" t="s">
        <v>155</v>
      </c>
    </row>
    <row r="5" spans="1:5" x14ac:dyDescent="0.45">
      <c r="A5" s="58" t="s">
        <v>154</v>
      </c>
      <c r="B5" s="55" t="s">
        <v>149</v>
      </c>
      <c r="C5" s="55" t="s">
        <v>150</v>
      </c>
      <c r="D5" s="55" t="s">
        <v>151</v>
      </c>
      <c r="E5" s="55" t="s">
        <v>152</v>
      </c>
    </row>
    <row r="6" spans="1:5" x14ac:dyDescent="0.45">
      <c r="A6" s="59">
        <v>1</v>
      </c>
      <c r="B6" s="56" t="s">
        <v>153</v>
      </c>
      <c r="C6" s="56"/>
      <c r="D6" s="57"/>
      <c r="E6" s="56"/>
    </row>
    <row r="7" spans="1:5" x14ac:dyDescent="0.45">
      <c r="A7" s="59">
        <v>2</v>
      </c>
      <c r="B7" s="64" t="s">
        <v>173</v>
      </c>
      <c r="C7" s="56" t="s">
        <v>168</v>
      </c>
      <c r="D7" s="57">
        <v>43759</v>
      </c>
      <c r="E7" s="56" t="s">
        <v>175</v>
      </c>
    </row>
    <row r="8" spans="1:5" x14ac:dyDescent="0.45">
      <c r="A8" s="59">
        <v>3</v>
      </c>
      <c r="B8" s="64" t="s">
        <v>172</v>
      </c>
      <c r="C8" s="56" t="s">
        <v>169</v>
      </c>
      <c r="D8" s="57">
        <v>43759</v>
      </c>
      <c r="E8" s="56" t="s">
        <v>175</v>
      </c>
    </row>
    <row r="9" spans="1:5" x14ac:dyDescent="0.45">
      <c r="A9" s="59">
        <v>4</v>
      </c>
      <c r="B9" s="56" t="s">
        <v>170</v>
      </c>
      <c r="C9" s="56" t="s">
        <v>171</v>
      </c>
      <c r="D9" s="57">
        <v>43759</v>
      </c>
      <c r="E9" s="56" t="s">
        <v>175</v>
      </c>
    </row>
    <row r="10" spans="1:5" ht="97.2" x14ac:dyDescent="0.45">
      <c r="A10" s="59">
        <v>5</v>
      </c>
      <c r="B10" s="64" t="s">
        <v>174</v>
      </c>
      <c r="C10" s="56" t="s">
        <v>168</v>
      </c>
      <c r="D10" s="57">
        <v>43759</v>
      </c>
      <c r="E10" s="56" t="s">
        <v>175</v>
      </c>
    </row>
    <row r="11" spans="1:5" ht="32.4" x14ac:dyDescent="0.45">
      <c r="A11" s="59">
        <v>6</v>
      </c>
      <c r="B11" s="64" t="s">
        <v>183</v>
      </c>
      <c r="C11" s="56" t="s">
        <v>171</v>
      </c>
      <c r="D11" s="57">
        <v>43761</v>
      </c>
      <c r="E11" s="56" t="s">
        <v>175</v>
      </c>
    </row>
    <row r="12" spans="1:5" ht="48.6" x14ac:dyDescent="0.45">
      <c r="A12" s="59">
        <v>7</v>
      </c>
      <c r="B12" s="64" t="s">
        <v>182</v>
      </c>
      <c r="C12" s="56" t="s">
        <v>171</v>
      </c>
      <c r="D12" s="57">
        <v>43761</v>
      </c>
      <c r="E12" s="56" t="s">
        <v>175</v>
      </c>
    </row>
    <row r="13" spans="1:5" x14ac:dyDescent="0.45">
      <c r="A13" s="59">
        <v>8</v>
      </c>
      <c r="B13" s="56" t="s">
        <v>185</v>
      </c>
      <c r="C13" s="56" t="s">
        <v>184</v>
      </c>
      <c r="D13" s="57">
        <v>43761</v>
      </c>
      <c r="E13" s="56" t="s">
        <v>175</v>
      </c>
    </row>
    <row r="14" spans="1:5" x14ac:dyDescent="0.45">
      <c r="A14" s="59">
        <v>9</v>
      </c>
      <c r="B14" s="56" t="s">
        <v>211</v>
      </c>
      <c r="C14" s="56" t="s">
        <v>210</v>
      </c>
      <c r="D14" s="57">
        <v>43762</v>
      </c>
      <c r="E14" s="56" t="s">
        <v>175</v>
      </c>
    </row>
    <row r="15" spans="1:5" x14ac:dyDescent="0.45">
      <c r="A15" s="59"/>
      <c r="B15" s="56"/>
      <c r="C15" s="56"/>
      <c r="D15" s="57"/>
      <c r="E15" s="56"/>
    </row>
    <row r="16" spans="1:5" x14ac:dyDescent="0.45">
      <c r="A16" s="59"/>
      <c r="B16" s="56"/>
      <c r="C16" s="56"/>
      <c r="D16" s="57"/>
      <c r="E16" s="56"/>
    </row>
    <row r="17" spans="1:5" x14ac:dyDescent="0.45">
      <c r="A17" s="59"/>
      <c r="B17" s="56"/>
      <c r="C17" s="56"/>
      <c r="D17" s="57"/>
      <c r="E17" s="56"/>
    </row>
    <row r="18" spans="1:5" x14ac:dyDescent="0.45">
      <c r="A18" s="59"/>
      <c r="B18" s="56"/>
      <c r="C18" s="56"/>
      <c r="D18" s="57"/>
      <c r="E18" s="56"/>
    </row>
    <row r="19" spans="1:5" x14ac:dyDescent="0.45">
      <c r="A19" s="59"/>
      <c r="B19" s="56"/>
      <c r="C19" s="56"/>
      <c r="D19" s="57"/>
      <c r="E19" s="56"/>
    </row>
    <row r="20" spans="1:5" x14ac:dyDescent="0.45">
      <c r="A20" s="59"/>
      <c r="B20" s="56"/>
      <c r="C20" s="56"/>
      <c r="D20" s="57"/>
      <c r="E20" s="56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10"/>
  <sheetViews>
    <sheetView zoomScale="80" zoomScaleNormal="80" workbookViewId="0"/>
  </sheetViews>
  <sheetFormatPr defaultRowHeight="18" x14ac:dyDescent="0.45"/>
  <cols>
    <col min="1" max="1" width="8.59765625" style="38"/>
    <col min="6" max="6" width="37.09765625" customWidth="1"/>
    <col min="9" max="9" width="79.19921875" customWidth="1"/>
  </cols>
  <sheetData>
    <row r="2" spans="1:9" s="13" customFormat="1" ht="19.2" x14ac:dyDescent="0.45">
      <c r="A2" s="34"/>
      <c r="B2" s="24" t="s">
        <v>91</v>
      </c>
      <c r="C2" s="29"/>
      <c r="D2" s="17"/>
      <c r="E2" s="17"/>
      <c r="F2" s="17"/>
      <c r="G2" s="17"/>
      <c r="I2" s="14"/>
    </row>
    <row r="3" spans="1:9" s="13" customFormat="1" ht="16.2" x14ac:dyDescent="0.45">
      <c r="A3" s="34"/>
      <c r="B3" s="29"/>
      <c r="C3" s="29"/>
      <c r="D3" s="17"/>
      <c r="E3" s="17"/>
      <c r="F3" s="17"/>
      <c r="G3" s="17"/>
      <c r="I3" s="14"/>
    </row>
    <row r="4" spans="1:9" s="15" customFormat="1" ht="18" customHeight="1" x14ac:dyDescent="0.45">
      <c r="A4" s="39"/>
      <c r="B4" s="126" t="s">
        <v>63</v>
      </c>
      <c r="C4" s="126"/>
      <c r="D4" s="126"/>
      <c r="E4" s="126"/>
      <c r="F4" s="126"/>
      <c r="G4" s="25" t="s">
        <v>44</v>
      </c>
      <c r="H4" s="31" t="s">
        <v>71</v>
      </c>
      <c r="I4" s="31" t="s">
        <v>35</v>
      </c>
    </row>
    <row r="5" spans="1:9" s="13" customFormat="1" ht="18" customHeight="1" x14ac:dyDescent="0.45">
      <c r="A5" s="34"/>
      <c r="B5" s="127" t="s">
        <v>54</v>
      </c>
      <c r="C5" s="128"/>
      <c r="D5" s="128"/>
      <c r="E5" s="128"/>
      <c r="F5" s="129"/>
      <c r="G5" s="42" t="s">
        <v>45</v>
      </c>
      <c r="H5" s="22" t="s">
        <v>32</v>
      </c>
      <c r="I5" s="22" t="s">
        <v>70</v>
      </c>
    </row>
    <row r="6" spans="1:9" s="13" customFormat="1" ht="16.2" x14ac:dyDescent="0.45">
      <c r="A6" s="34"/>
      <c r="B6" s="125" t="s">
        <v>46</v>
      </c>
      <c r="C6" s="125"/>
      <c r="D6" s="125"/>
      <c r="E6" s="125"/>
      <c r="F6" s="125"/>
      <c r="G6" s="42" t="s">
        <v>45</v>
      </c>
      <c r="H6" s="22" t="s">
        <v>32</v>
      </c>
      <c r="I6" s="22" t="s">
        <v>70</v>
      </c>
    </row>
    <row r="7" spans="1:9" s="13" customFormat="1" ht="16.2" x14ac:dyDescent="0.45">
      <c r="A7" s="34"/>
      <c r="B7" s="125" t="s">
        <v>47</v>
      </c>
      <c r="C7" s="125"/>
      <c r="D7" s="125"/>
      <c r="E7" s="125"/>
      <c r="F7" s="125"/>
      <c r="G7" s="42" t="s">
        <v>45</v>
      </c>
      <c r="H7" s="22" t="s">
        <v>32</v>
      </c>
      <c r="I7" s="22" t="s">
        <v>70</v>
      </c>
    </row>
    <row r="8" spans="1:9" s="13" customFormat="1" ht="16.2" x14ac:dyDescent="0.45">
      <c r="A8" s="34"/>
      <c r="B8" s="125" t="s">
        <v>82</v>
      </c>
      <c r="C8" s="125"/>
      <c r="D8" s="125"/>
      <c r="E8" s="125"/>
      <c r="F8" s="125"/>
      <c r="G8" s="42" t="s">
        <v>45</v>
      </c>
      <c r="H8" s="22" t="s">
        <v>32</v>
      </c>
      <c r="I8" s="22" t="s">
        <v>143</v>
      </c>
    </row>
    <row r="9" spans="1:9" s="13" customFormat="1" ht="16.2" x14ac:dyDescent="0.45">
      <c r="A9" s="34"/>
      <c r="B9" s="125" t="s">
        <v>55</v>
      </c>
      <c r="C9" s="125"/>
      <c r="D9" s="125"/>
      <c r="E9" s="125"/>
      <c r="F9" s="125"/>
      <c r="G9" s="42" t="s">
        <v>45</v>
      </c>
      <c r="H9" s="22" t="s">
        <v>32</v>
      </c>
      <c r="I9" s="22" t="s">
        <v>143</v>
      </c>
    </row>
    <row r="10" spans="1:9" s="13" customFormat="1" ht="16.2" x14ac:dyDescent="0.45">
      <c r="A10" s="34"/>
      <c r="B10" s="125" t="s">
        <v>56</v>
      </c>
      <c r="C10" s="125"/>
      <c r="D10" s="125"/>
      <c r="E10" s="125"/>
      <c r="F10" s="125"/>
      <c r="G10" s="42" t="s">
        <v>45</v>
      </c>
      <c r="H10" s="22" t="s">
        <v>32</v>
      </c>
      <c r="I10" s="22" t="s">
        <v>143</v>
      </c>
    </row>
  </sheetData>
  <mergeCells count="7">
    <mergeCell ref="B10:F10"/>
    <mergeCell ref="B4:F4"/>
    <mergeCell ref="B5:F5"/>
    <mergeCell ref="B6:F6"/>
    <mergeCell ref="B7:F7"/>
    <mergeCell ref="B8:F8"/>
    <mergeCell ref="B9:F9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21"/>
  <sheetViews>
    <sheetView zoomScale="80" zoomScaleNormal="80" workbookViewId="0"/>
  </sheetViews>
  <sheetFormatPr defaultRowHeight="18" x14ac:dyDescent="0.45"/>
  <cols>
    <col min="1" max="1" width="8.59765625" style="38"/>
    <col min="6" max="6" width="22.09765625" customWidth="1"/>
    <col min="8" max="8" width="10" bestFit="1" customWidth="1"/>
    <col min="10" max="10" width="68" customWidth="1"/>
  </cols>
  <sheetData>
    <row r="2" spans="1:10" s="13" customFormat="1" ht="19.2" x14ac:dyDescent="0.45">
      <c r="A2" s="34"/>
      <c r="B2" s="24" t="s">
        <v>92</v>
      </c>
      <c r="C2" s="29"/>
      <c r="D2" s="17"/>
      <c r="E2" s="17"/>
      <c r="F2" s="17"/>
      <c r="G2" s="17"/>
      <c r="H2" s="17"/>
      <c r="J2" s="14"/>
    </row>
    <row r="3" spans="1:10" s="13" customFormat="1" ht="16.2" x14ac:dyDescent="0.45">
      <c r="A3" s="34"/>
      <c r="B3" s="29"/>
      <c r="C3" s="29"/>
      <c r="D3" s="17"/>
      <c r="E3" s="17"/>
      <c r="F3" s="17"/>
      <c r="G3" s="17"/>
      <c r="H3" s="17"/>
      <c r="J3" s="14"/>
    </row>
    <row r="4" spans="1:10" s="15" customFormat="1" ht="16.2" x14ac:dyDescent="0.45">
      <c r="A4" s="39"/>
      <c r="B4" s="126" t="s">
        <v>50</v>
      </c>
      <c r="C4" s="126"/>
      <c r="D4" s="126"/>
      <c r="E4" s="126"/>
      <c r="F4" s="126"/>
      <c r="G4" s="25" t="s">
        <v>44</v>
      </c>
      <c r="H4" s="25" t="s">
        <v>186</v>
      </c>
      <c r="I4" s="31" t="s">
        <v>71</v>
      </c>
      <c r="J4" s="31" t="s">
        <v>35</v>
      </c>
    </row>
    <row r="5" spans="1:10" s="13" customFormat="1" ht="16.2" x14ac:dyDescent="0.45">
      <c r="A5" s="34"/>
      <c r="B5" s="125" t="s">
        <v>49</v>
      </c>
      <c r="C5" s="125"/>
      <c r="D5" s="125"/>
      <c r="E5" s="125"/>
      <c r="F5" s="125"/>
      <c r="G5" s="42" t="s">
        <v>45</v>
      </c>
      <c r="H5" s="65"/>
      <c r="I5" s="22" t="s">
        <v>32</v>
      </c>
      <c r="J5" s="22" t="s">
        <v>67</v>
      </c>
    </row>
    <row r="6" spans="1:10" s="13" customFormat="1" ht="16.2" x14ac:dyDescent="0.45">
      <c r="A6" s="34"/>
      <c r="B6" s="125" t="s">
        <v>122</v>
      </c>
      <c r="C6" s="125"/>
      <c r="D6" s="125"/>
      <c r="E6" s="125"/>
      <c r="F6" s="125"/>
      <c r="G6" s="42" t="s">
        <v>45</v>
      </c>
      <c r="H6" s="65"/>
      <c r="I6" s="22" t="s">
        <v>32</v>
      </c>
      <c r="J6" s="22" t="s">
        <v>67</v>
      </c>
    </row>
    <row r="7" spans="1:10" s="13" customFormat="1" ht="16.2" x14ac:dyDescent="0.45">
      <c r="A7" s="34"/>
      <c r="B7" s="125" t="s">
        <v>123</v>
      </c>
      <c r="C7" s="125"/>
      <c r="D7" s="125"/>
      <c r="E7" s="125"/>
      <c r="F7" s="125"/>
      <c r="G7" s="42" t="s">
        <v>45</v>
      </c>
      <c r="H7" s="65"/>
      <c r="I7" s="22" t="s">
        <v>32</v>
      </c>
      <c r="J7" s="22" t="s">
        <v>67</v>
      </c>
    </row>
    <row r="8" spans="1:10" s="13" customFormat="1" ht="16.2" x14ac:dyDescent="0.45">
      <c r="A8" s="34"/>
      <c r="B8" s="125" t="s">
        <v>68</v>
      </c>
      <c r="C8" s="125"/>
      <c r="D8" s="125"/>
      <c r="E8" s="125"/>
      <c r="F8" s="125"/>
      <c r="G8" s="42" t="s">
        <v>45</v>
      </c>
      <c r="H8" s="65"/>
      <c r="I8" s="22" t="s">
        <v>32</v>
      </c>
      <c r="J8" s="22" t="s">
        <v>67</v>
      </c>
    </row>
    <row r="9" spans="1:10" s="13" customFormat="1" ht="16.2" x14ac:dyDescent="0.45">
      <c r="A9" s="34"/>
      <c r="B9" s="125" t="s">
        <v>64</v>
      </c>
      <c r="C9" s="125"/>
      <c r="D9" s="125"/>
      <c r="E9" s="125"/>
      <c r="F9" s="125"/>
      <c r="G9" s="42" t="s">
        <v>45</v>
      </c>
      <c r="H9" s="65"/>
      <c r="I9" s="22" t="s">
        <v>32</v>
      </c>
      <c r="J9" s="22" t="s">
        <v>127</v>
      </c>
    </row>
    <row r="10" spans="1:10" s="13" customFormat="1" ht="16.2" x14ac:dyDescent="0.45">
      <c r="A10" s="34"/>
      <c r="B10" s="130" t="s">
        <v>157</v>
      </c>
      <c r="C10" s="131"/>
      <c r="D10" s="127" t="s">
        <v>158</v>
      </c>
      <c r="E10" s="128"/>
      <c r="F10" s="129"/>
      <c r="G10" s="42" t="s">
        <v>2</v>
      </c>
      <c r="H10" s="65"/>
      <c r="I10" s="22" t="s">
        <v>32</v>
      </c>
      <c r="J10" s="22"/>
    </row>
    <row r="11" spans="1:10" s="13" customFormat="1" ht="16.2" x14ac:dyDescent="0.45">
      <c r="A11" s="34"/>
      <c r="B11" s="130" t="s">
        <v>157</v>
      </c>
      <c r="C11" s="131"/>
      <c r="D11" s="127" t="s">
        <v>159</v>
      </c>
      <c r="E11" s="128"/>
      <c r="F11" s="129"/>
      <c r="G11" s="42" t="s">
        <v>2</v>
      </c>
      <c r="H11" s="65"/>
      <c r="I11" s="22" t="s">
        <v>32</v>
      </c>
      <c r="J11" s="22"/>
    </row>
    <row r="12" spans="1:10" s="13" customFormat="1" ht="16.2" x14ac:dyDescent="0.45">
      <c r="A12" s="34"/>
      <c r="B12" s="130" t="s">
        <v>157</v>
      </c>
      <c r="C12" s="131"/>
      <c r="D12" s="127" t="s">
        <v>158</v>
      </c>
      <c r="E12" s="128"/>
      <c r="F12" s="129"/>
      <c r="G12" s="42" t="s">
        <v>2</v>
      </c>
      <c r="H12" s="65"/>
      <c r="I12" s="22" t="s">
        <v>32</v>
      </c>
      <c r="J12" s="22"/>
    </row>
    <row r="13" spans="1:10" s="13" customFormat="1" ht="16.2" x14ac:dyDescent="0.45">
      <c r="A13" s="34"/>
      <c r="B13" s="130" t="s">
        <v>157</v>
      </c>
      <c r="C13" s="131"/>
      <c r="D13" s="127" t="s">
        <v>159</v>
      </c>
      <c r="E13" s="128"/>
      <c r="F13" s="129"/>
      <c r="G13" s="42" t="s">
        <v>2</v>
      </c>
      <c r="H13" s="65"/>
      <c r="I13" s="22" t="s">
        <v>32</v>
      </c>
      <c r="J13" s="22"/>
    </row>
    <row r="14" spans="1:10" s="13" customFormat="1" ht="16.2" x14ac:dyDescent="0.45">
      <c r="A14" s="34"/>
      <c r="B14" s="130" t="s">
        <v>157</v>
      </c>
      <c r="C14" s="131"/>
      <c r="D14" s="127" t="s">
        <v>158</v>
      </c>
      <c r="E14" s="128"/>
      <c r="F14" s="129"/>
      <c r="G14" s="42" t="s">
        <v>2</v>
      </c>
      <c r="H14" s="65"/>
      <c r="I14" s="22" t="s">
        <v>32</v>
      </c>
      <c r="J14" s="22"/>
    </row>
    <row r="15" spans="1:10" s="13" customFormat="1" ht="16.2" x14ac:dyDescent="0.45">
      <c r="A15" s="34"/>
      <c r="B15" s="130" t="s">
        <v>157</v>
      </c>
      <c r="C15" s="131"/>
      <c r="D15" s="127" t="s">
        <v>159</v>
      </c>
      <c r="E15" s="128"/>
      <c r="F15" s="129"/>
      <c r="G15" s="42" t="s">
        <v>2</v>
      </c>
      <c r="H15" s="65"/>
      <c r="I15" s="22" t="s">
        <v>32</v>
      </c>
      <c r="J15" s="22"/>
    </row>
    <row r="16" spans="1:10" s="13" customFormat="1" ht="16.2" x14ac:dyDescent="0.45">
      <c r="A16" s="34"/>
      <c r="B16" s="130" t="s">
        <v>157</v>
      </c>
      <c r="C16" s="131"/>
      <c r="D16" s="127" t="s">
        <v>158</v>
      </c>
      <c r="E16" s="128"/>
      <c r="F16" s="129"/>
      <c r="G16" s="42" t="s">
        <v>2</v>
      </c>
      <c r="H16" s="65"/>
      <c r="I16" s="22" t="s">
        <v>32</v>
      </c>
      <c r="J16" s="22"/>
    </row>
    <row r="17" spans="1:10" s="13" customFormat="1" ht="16.2" x14ac:dyDescent="0.45">
      <c r="A17" s="34"/>
      <c r="B17" s="130" t="s">
        <v>157</v>
      </c>
      <c r="C17" s="131"/>
      <c r="D17" s="127" t="s">
        <v>159</v>
      </c>
      <c r="E17" s="128"/>
      <c r="F17" s="129"/>
      <c r="G17" s="42" t="s">
        <v>2</v>
      </c>
      <c r="H17" s="65"/>
      <c r="I17" s="22" t="s">
        <v>32</v>
      </c>
      <c r="J17" s="22"/>
    </row>
    <row r="18" spans="1:10" s="13" customFormat="1" ht="16.2" x14ac:dyDescent="0.45">
      <c r="A18" s="34"/>
      <c r="B18" s="130" t="s">
        <v>157</v>
      </c>
      <c r="C18" s="131"/>
      <c r="D18" s="127" t="s">
        <v>158</v>
      </c>
      <c r="E18" s="128"/>
      <c r="F18" s="129"/>
      <c r="G18" s="42" t="s">
        <v>2</v>
      </c>
      <c r="H18" s="65"/>
      <c r="I18" s="22" t="s">
        <v>32</v>
      </c>
      <c r="J18" s="22"/>
    </row>
    <row r="19" spans="1:10" s="13" customFormat="1" ht="16.2" x14ac:dyDescent="0.45">
      <c r="A19" s="34"/>
      <c r="B19" s="130" t="s">
        <v>157</v>
      </c>
      <c r="C19" s="131"/>
      <c r="D19" s="127" t="s">
        <v>159</v>
      </c>
      <c r="E19" s="128"/>
      <c r="F19" s="129"/>
      <c r="G19" s="42" t="s">
        <v>2</v>
      </c>
      <c r="H19" s="65"/>
      <c r="I19" s="22" t="s">
        <v>32</v>
      </c>
      <c r="J19" s="22"/>
    </row>
    <row r="21" spans="1:10" x14ac:dyDescent="0.45">
      <c r="B21" s="20" t="s">
        <v>102</v>
      </c>
    </row>
  </sheetData>
  <mergeCells count="26">
    <mergeCell ref="B18:C18"/>
    <mergeCell ref="D18:F18"/>
    <mergeCell ref="B19:C19"/>
    <mergeCell ref="D19:F19"/>
    <mergeCell ref="B15:C15"/>
    <mergeCell ref="D15:F15"/>
    <mergeCell ref="B16:C16"/>
    <mergeCell ref="D16:F16"/>
    <mergeCell ref="B17:C17"/>
    <mergeCell ref="D17:F17"/>
    <mergeCell ref="B12:C12"/>
    <mergeCell ref="D12:F12"/>
    <mergeCell ref="B13:C13"/>
    <mergeCell ref="D13:F13"/>
    <mergeCell ref="B14:C14"/>
    <mergeCell ref="D14:F14"/>
    <mergeCell ref="B10:C10"/>
    <mergeCell ref="D10:F10"/>
    <mergeCell ref="B11:C11"/>
    <mergeCell ref="D11:F11"/>
    <mergeCell ref="B9:F9"/>
    <mergeCell ref="B4:F4"/>
    <mergeCell ref="B5:F5"/>
    <mergeCell ref="B6:F6"/>
    <mergeCell ref="B7:F7"/>
    <mergeCell ref="B8:F8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4"/>
  <sheetViews>
    <sheetView zoomScale="80" zoomScaleNormal="80" workbookViewId="0"/>
  </sheetViews>
  <sheetFormatPr defaultRowHeight="18" x14ac:dyDescent="0.45"/>
  <cols>
    <col min="1" max="1" width="8.59765625" style="38"/>
    <col min="6" max="6" width="44.09765625" customWidth="1"/>
    <col min="7" max="7" width="8.59765625" customWidth="1"/>
    <col min="9" max="9" width="94.59765625" customWidth="1"/>
  </cols>
  <sheetData>
    <row r="2" spans="1:9" s="13" customFormat="1" ht="19.2" x14ac:dyDescent="0.45">
      <c r="A2" s="34"/>
      <c r="B2" s="24" t="s">
        <v>93</v>
      </c>
      <c r="C2" s="29"/>
      <c r="D2" s="17"/>
      <c r="E2" s="17"/>
      <c r="F2" s="17"/>
      <c r="G2" s="17"/>
      <c r="I2" s="14"/>
    </row>
    <row r="3" spans="1:9" s="13" customFormat="1" ht="16.2" x14ac:dyDescent="0.45">
      <c r="A3" s="34"/>
      <c r="B3" s="29"/>
      <c r="C3" s="29"/>
      <c r="D3" s="17"/>
      <c r="E3" s="17"/>
      <c r="F3" s="17"/>
      <c r="G3" s="17"/>
      <c r="I3" s="14"/>
    </row>
    <row r="4" spans="1:9" s="13" customFormat="1" ht="18" customHeight="1" x14ac:dyDescent="0.45">
      <c r="A4" s="34"/>
      <c r="B4" s="126" t="s">
        <v>52</v>
      </c>
      <c r="C4" s="126"/>
      <c r="D4" s="126"/>
      <c r="E4" s="126"/>
      <c r="F4" s="126"/>
      <c r="G4" s="26" t="s">
        <v>44</v>
      </c>
      <c r="H4" s="27" t="s">
        <v>71</v>
      </c>
      <c r="I4" s="27" t="s">
        <v>48</v>
      </c>
    </row>
    <row r="5" spans="1:9" s="13" customFormat="1" ht="16.2" x14ac:dyDescent="0.45">
      <c r="A5" s="34"/>
      <c r="B5" s="125" t="s">
        <v>51</v>
      </c>
      <c r="C5" s="125"/>
      <c r="D5" s="125"/>
      <c r="E5" s="125"/>
      <c r="F5" s="125"/>
      <c r="G5" s="42" t="s">
        <v>2</v>
      </c>
      <c r="H5" s="22" t="s">
        <v>32</v>
      </c>
      <c r="I5" s="22" t="s">
        <v>53</v>
      </c>
    </row>
    <row r="6" spans="1:9" s="13" customFormat="1" ht="16.2" x14ac:dyDescent="0.45">
      <c r="A6" s="34"/>
      <c r="B6" s="125" t="s">
        <v>69</v>
      </c>
      <c r="C6" s="125"/>
      <c r="D6" s="125"/>
      <c r="E6" s="125"/>
      <c r="F6" s="125"/>
      <c r="G6" s="42" t="s">
        <v>45</v>
      </c>
      <c r="H6" s="22" t="s">
        <v>32</v>
      </c>
      <c r="I6" s="22" t="s">
        <v>89</v>
      </c>
    </row>
    <row r="7" spans="1:9" s="34" customFormat="1" ht="32.4" x14ac:dyDescent="0.45">
      <c r="B7" s="35"/>
      <c r="C7" s="136" t="s">
        <v>72</v>
      </c>
      <c r="D7" s="137"/>
      <c r="E7" s="137"/>
      <c r="F7" s="138"/>
      <c r="G7" s="42" t="s">
        <v>87</v>
      </c>
      <c r="H7" s="23" t="s">
        <v>32</v>
      </c>
      <c r="I7" s="23" t="s">
        <v>75</v>
      </c>
    </row>
    <row r="8" spans="1:9" s="34" customFormat="1" ht="48.6" x14ac:dyDescent="0.45">
      <c r="B8" s="35"/>
      <c r="C8" s="136" t="s">
        <v>73</v>
      </c>
      <c r="D8" s="137"/>
      <c r="E8" s="137"/>
      <c r="F8" s="138"/>
      <c r="G8" s="42" t="s">
        <v>88</v>
      </c>
      <c r="H8" s="23" t="s">
        <v>32</v>
      </c>
      <c r="I8" s="23" t="s">
        <v>76</v>
      </c>
    </row>
    <row r="9" spans="1:9" s="34" customFormat="1" ht="16.2" x14ac:dyDescent="0.45">
      <c r="B9" s="35"/>
      <c r="C9" s="136" t="s">
        <v>74</v>
      </c>
      <c r="D9" s="137"/>
      <c r="E9" s="137"/>
      <c r="F9" s="138"/>
      <c r="G9" s="42" t="s">
        <v>45</v>
      </c>
      <c r="H9" s="23" t="s">
        <v>32</v>
      </c>
      <c r="I9" s="23" t="s">
        <v>83</v>
      </c>
    </row>
    <row r="10" spans="1:9" s="34" customFormat="1" ht="16.2" x14ac:dyDescent="0.45">
      <c r="B10" s="35"/>
      <c r="C10" s="136" t="s">
        <v>85</v>
      </c>
      <c r="D10" s="137"/>
      <c r="E10" s="137"/>
      <c r="F10" s="138"/>
      <c r="G10" s="42" t="s">
        <v>45</v>
      </c>
      <c r="H10" s="23" t="s">
        <v>32</v>
      </c>
      <c r="I10" s="23" t="s">
        <v>86</v>
      </c>
    </row>
    <row r="11" spans="1:9" s="34" customFormat="1" ht="16.2" x14ac:dyDescent="0.45">
      <c r="B11" s="135" t="s">
        <v>119</v>
      </c>
      <c r="C11" s="135"/>
      <c r="D11" s="135"/>
      <c r="E11" s="135"/>
      <c r="F11" s="135"/>
      <c r="G11" s="42" t="s">
        <v>45</v>
      </c>
      <c r="H11" s="23" t="s">
        <v>32</v>
      </c>
      <c r="I11" s="23" t="s">
        <v>65</v>
      </c>
    </row>
    <row r="12" spans="1:9" s="34" customFormat="1" ht="16.2" x14ac:dyDescent="0.45">
      <c r="B12" s="35"/>
      <c r="C12" s="135" t="s">
        <v>57</v>
      </c>
      <c r="D12" s="135"/>
      <c r="E12" s="135"/>
      <c r="F12" s="135"/>
      <c r="G12" s="42"/>
      <c r="H12" s="23" t="s">
        <v>32</v>
      </c>
      <c r="I12" s="23" t="s">
        <v>59</v>
      </c>
    </row>
    <row r="13" spans="1:9" s="34" customFormat="1" ht="32.4" x14ac:dyDescent="0.45">
      <c r="B13" s="136" t="s">
        <v>100</v>
      </c>
      <c r="C13" s="137"/>
      <c r="D13" s="137"/>
      <c r="E13" s="137"/>
      <c r="F13" s="138"/>
      <c r="G13" s="42" t="s">
        <v>101</v>
      </c>
      <c r="H13" s="23" t="s">
        <v>32</v>
      </c>
      <c r="I13" s="12" t="s">
        <v>144</v>
      </c>
    </row>
    <row r="14" spans="1:9" s="34" customFormat="1" ht="16.2" x14ac:dyDescent="0.45">
      <c r="B14" s="36"/>
      <c r="C14" s="135" t="s">
        <v>103</v>
      </c>
      <c r="D14" s="135"/>
      <c r="E14" s="135"/>
      <c r="F14" s="135"/>
      <c r="G14" s="42"/>
      <c r="H14" s="23" t="s">
        <v>32</v>
      </c>
      <c r="I14" s="23"/>
    </row>
    <row r="15" spans="1:9" s="13" customFormat="1" ht="16.2" x14ac:dyDescent="0.45">
      <c r="A15" s="34"/>
      <c r="B15" s="125" t="s">
        <v>81</v>
      </c>
      <c r="C15" s="125"/>
      <c r="D15" s="125"/>
      <c r="E15" s="125"/>
      <c r="F15" s="125"/>
      <c r="G15" s="42" t="s">
        <v>45</v>
      </c>
      <c r="H15" s="22" t="s">
        <v>32</v>
      </c>
      <c r="I15" s="22" t="s">
        <v>78</v>
      </c>
    </row>
    <row r="16" spans="1:9" s="13" customFormat="1" ht="16.2" x14ac:dyDescent="0.45">
      <c r="A16" s="34"/>
      <c r="B16" s="125" t="s">
        <v>187</v>
      </c>
      <c r="C16" s="125"/>
      <c r="D16" s="125"/>
      <c r="E16" s="125"/>
      <c r="F16" s="125"/>
      <c r="G16" s="42" t="s">
        <v>45</v>
      </c>
      <c r="H16" s="22" t="s">
        <v>32</v>
      </c>
      <c r="I16" s="22" t="s">
        <v>190</v>
      </c>
    </row>
    <row r="17" spans="1:9" s="13" customFormat="1" ht="16.2" x14ac:dyDescent="0.45">
      <c r="A17" s="34"/>
      <c r="B17" s="63"/>
      <c r="C17" s="125" t="s">
        <v>160</v>
      </c>
      <c r="D17" s="125"/>
      <c r="E17" s="125"/>
      <c r="F17" s="62">
        <v>1</v>
      </c>
      <c r="G17" s="42"/>
      <c r="H17" s="22" t="s">
        <v>32</v>
      </c>
      <c r="I17" s="22" t="s">
        <v>58</v>
      </c>
    </row>
    <row r="18" spans="1:9" s="13" customFormat="1" ht="16.2" x14ac:dyDescent="0.45">
      <c r="A18" s="34"/>
      <c r="B18" s="63"/>
      <c r="C18" s="125" t="s">
        <v>77</v>
      </c>
      <c r="D18" s="125"/>
      <c r="E18" s="125"/>
      <c r="F18" s="62">
        <v>0.53</v>
      </c>
      <c r="G18" s="42" t="s">
        <v>569</v>
      </c>
      <c r="H18" s="22" t="s">
        <v>32</v>
      </c>
      <c r="I18" s="22" t="s">
        <v>58</v>
      </c>
    </row>
    <row r="19" spans="1:9" s="13" customFormat="1" ht="16.2" x14ac:dyDescent="0.45">
      <c r="A19" s="34"/>
      <c r="B19" s="63"/>
      <c r="C19" s="125" t="s">
        <v>80</v>
      </c>
      <c r="D19" s="125"/>
      <c r="E19" s="125"/>
      <c r="F19" s="62">
        <v>0.3</v>
      </c>
      <c r="G19" s="42"/>
      <c r="H19" s="22" t="s">
        <v>32</v>
      </c>
      <c r="I19" s="22" t="s">
        <v>66</v>
      </c>
    </row>
    <row r="20" spans="1:9" s="13" customFormat="1" ht="16.2" x14ac:dyDescent="0.45">
      <c r="A20" s="34"/>
      <c r="B20" s="125" t="s">
        <v>120</v>
      </c>
      <c r="C20" s="125"/>
      <c r="D20" s="125"/>
      <c r="E20" s="125"/>
      <c r="F20" s="125"/>
      <c r="G20" s="42" t="s">
        <v>45</v>
      </c>
      <c r="H20" s="22" t="s">
        <v>32</v>
      </c>
      <c r="I20" s="22" t="s">
        <v>84</v>
      </c>
    </row>
    <row r="21" spans="1:9" s="13" customFormat="1" ht="16.2" x14ac:dyDescent="0.45">
      <c r="A21" s="34"/>
      <c r="B21" s="125" t="s">
        <v>121</v>
      </c>
      <c r="C21" s="125"/>
      <c r="D21" s="125"/>
      <c r="E21" s="125"/>
      <c r="F21" s="125"/>
      <c r="G21" s="42" t="s">
        <v>45</v>
      </c>
      <c r="H21" s="22" t="s">
        <v>32</v>
      </c>
      <c r="I21" s="22" t="s">
        <v>79</v>
      </c>
    </row>
    <row r="22" spans="1:9" s="13" customFormat="1" ht="16.2" x14ac:dyDescent="0.45">
      <c r="A22" s="34"/>
      <c r="B22" s="132" t="s">
        <v>145</v>
      </c>
      <c r="C22" s="133"/>
      <c r="D22" s="133"/>
      <c r="E22" s="133"/>
      <c r="F22" s="134"/>
      <c r="G22" s="44" t="s">
        <v>45</v>
      </c>
      <c r="H22" s="22" t="s">
        <v>32</v>
      </c>
      <c r="I22" s="23" t="s">
        <v>142</v>
      </c>
    </row>
    <row r="23" spans="1:9" s="13" customFormat="1" ht="16.2" x14ac:dyDescent="0.45">
      <c r="A23" s="34"/>
      <c r="B23" s="132" t="s">
        <v>176</v>
      </c>
      <c r="C23" s="133"/>
      <c r="D23" s="133"/>
      <c r="E23" s="133"/>
      <c r="F23" s="134"/>
      <c r="G23" s="44" t="s">
        <v>177</v>
      </c>
      <c r="H23" s="22" t="s">
        <v>32</v>
      </c>
      <c r="I23" s="23" t="s">
        <v>181</v>
      </c>
    </row>
    <row r="24" spans="1:9" s="13" customFormat="1" ht="16.2" x14ac:dyDescent="0.45">
      <c r="A24" s="34"/>
      <c r="B24" s="132" t="s">
        <v>178</v>
      </c>
      <c r="C24" s="133"/>
      <c r="D24" s="133"/>
      <c r="E24" s="133"/>
      <c r="F24" s="134"/>
      <c r="G24" s="44" t="s">
        <v>179</v>
      </c>
      <c r="H24" s="22" t="s">
        <v>32</v>
      </c>
      <c r="I24" s="23" t="s">
        <v>180</v>
      </c>
    </row>
  </sheetData>
  <mergeCells count="21">
    <mergeCell ref="B23:F23"/>
    <mergeCell ref="B24:F24"/>
    <mergeCell ref="C14:F14"/>
    <mergeCell ref="B4:F4"/>
    <mergeCell ref="B5:F5"/>
    <mergeCell ref="B6:F6"/>
    <mergeCell ref="C7:F7"/>
    <mergeCell ref="C8:F8"/>
    <mergeCell ref="B11:F11"/>
    <mergeCell ref="C12:F12"/>
    <mergeCell ref="C9:F9"/>
    <mergeCell ref="C10:F10"/>
    <mergeCell ref="B13:F13"/>
    <mergeCell ref="B22:F22"/>
    <mergeCell ref="B20:F20"/>
    <mergeCell ref="B21:F21"/>
    <mergeCell ref="B15:F15"/>
    <mergeCell ref="B16:F16"/>
    <mergeCell ref="C17:E17"/>
    <mergeCell ref="C18:E18"/>
    <mergeCell ref="C19:E19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B3:U36"/>
  <sheetViews>
    <sheetView zoomScale="85" zoomScaleNormal="85" workbookViewId="0"/>
  </sheetViews>
  <sheetFormatPr defaultColWidth="8.59765625" defaultRowHeight="16.2" x14ac:dyDescent="0.45"/>
  <cols>
    <col min="1" max="1" width="8.59765625" style="13"/>
    <col min="2" max="2" width="14" style="13" customWidth="1"/>
    <col min="3" max="6" width="8.5" style="13" customWidth="1"/>
    <col min="7" max="7" width="14.09765625" style="13" customWidth="1"/>
    <col min="8" max="8" width="16.59765625" style="13" customWidth="1"/>
    <col min="9" max="12" width="8.59765625" style="13"/>
    <col min="13" max="13" width="10.59765625" style="13" customWidth="1"/>
    <col min="14" max="14" width="10.09765625" style="13" customWidth="1"/>
    <col min="15" max="15" width="17.5" style="13" customWidth="1"/>
    <col min="16" max="16" width="15.69921875" style="13" customWidth="1"/>
    <col min="17" max="17" width="15.09765625" style="13" customWidth="1"/>
    <col min="18" max="18" width="15.69921875" style="13" customWidth="1"/>
    <col min="19" max="19" width="14.8984375" style="13" hidden="1" customWidth="1"/>
    <col min="20" max="20" width="9.3984375" style="13" bestFit="1" customWidth="1"/>
    <col min="21" max="16384" width="8.59765625" style="13"/>
  </cols>
  <sheetData>
    <row r="3" spans="2:21" ht="19.2" x14ac:dyDescent="0.45">
      <c r="B3" s="33" t="s">
        <v>139</v>
      </c>
      <c r="C3" s="33"/>
      <c r="D3" s="33"/>
      <c r="E3" s="33"/>
      <c r="F3" s="33"/>
    </row>
    <row r="4" spans="2:21" ht="19.2" x14ac:dyDescent="0.45">
      <c r="B4" s="33"/>
      <c r="C4" s="33"/>
      <c r="D4" s="33"/>
      <c r="E4" s="33"/>
      <c r="F4" s="33"/>
    </row>
    <row r="5" spans="2:21" ht="18" customHeight="1" x14ac:dyDescent="0.45">
      <c r="B5" s="142" t="s">
        <v>104</v>
      </c>
      <c r="C5" s="143"/>
      <c r="D5" s="143"/>
      <c r="E5" s="143"/>
      <c r="F5" s="144"/>
      <c r="G5" s="146" t="s">
        <v>107</v>
      </c>
      <c r="H5" s="146"/>
      <c r="I5" s="146"/>
      <c r="J5" s="146"/>
      <c r="K5" s="146"/>
      <c r="L5" s="146"/>
      <c r="M5" s="146" t="s">
        <v>191</v>
      </c>
      <c r="N5" s="146"/>
      <c r="O5" s="146"/>
      <c r="P5" s="139" t="s">
        <v>212</v>
      </c>
      <c r="Q5" s="139"/>
      <c r="R5" s="139"/>
    </row>
    <row r="6" spans="2:21" ht="16.05" customHeight="1" x14ac:dyDescent="0.45">
      <c r="B6" s="146" t="s">
        <v>96</v>
      </c>
      <c r="C6" s="146" t="s">
        <v>105</v>
      </c>
      <c r="D6" s="146"/>
      <c r="E6" s="146"/>
      <c r="F6" s="140" t="s">
        <v>156</v>
      </c>
      <c r="G6" s="150" t="s">
        <v>94</v>
      </c>
      <c r="H6" s="150" t="s">
        <v>96</v>
      </c>
      <c r="I6" s="145" t="s">
        <v>98</v>
      </c>
      <c r="J6" s="155" t="s">
        <v>106</v>
      </c>
      <c r="K6" s="155"/>
      <c r="L6" s="155"/>
      <c r="M6" s="150" t="s">
        <v>36</v>
      </c>
      <c r="N6" s="150" t="s">
        <v>192</v>
      </c>
      <c r="O6" s="145" t="s">
        <v>193</v>
      </c>
      <c r="P6" s="139" t="s">
        <v>213</v>
      </c>
      <c r="Q6" s="139" t="s">
        <v>214</v>
      </c>
      <c r="R6" s="139" t="s">
        <v>215</v>
      </c>
      <c r="T6" s="103"/>
    </row>
    <row r="7" spans="2:21" x14ac:dyDescent="0.45">
      <c r="B7" s="146"/>
      <c r="C7" s="47" t="s">
        <v>90</v>
      </c>
      <c r="D7" s="47" t="s">
        <v>95</v>
      </c>
      <c r="E7" s="47" t="s">
        <v>99</v>
      </c>
      <c r="F7" s="141"/>
      <c r="G7" s="150"/>
      <c r="H7" s="150"/>
      <c r="I7" s="145"/>
      <c r="J7" s="105" t="s">
        <v>90</v>
      </c>
      <c r="K7" s="105" t="s">
        <v>95</v>
      </c>
      <c r="L7" s="104" t="s">
        <v>194</v>
      </c>
      <c r="M7" s="150"/>
      <c r="N7" s="150"/>
      <c r="O7" s="145"/>
      <c r="P7" s="139"/>
      <c r="Q7" s="139"/>
      <c r="R7" s="139"/>
      <c r="T7" s="103"/>
    </row>
    <row r="8" spans="2:21" x14ac:dyDescent="0.45">
      <c r="B8" s="43" t="s">
        <v>166</v>
      </c>
      <c r="C8" s="44">
        <v>2</v>
      </c>
      <c r="D8" s="44">
        <v>4</v>
      </c>
      <c r="E8" s="44">
        <v>500</v>
      </c>
      <c r="F8" s="44">
        <v>1</v>
      </c>
      <c r="G8" s="66" t="s">
        <v>195</v>
      </c>
      <c r="H8" s="48" t="s">
        <v>196</v>
      </c>
      <c r="I8" s="48">
        <v>1</v>
      </c>
      <c r="J8" s="110">
        <f t="shared" ref="J8:J30" si="0">IF(EC2タイプ="", 0, VLOOKUP(EC2タイプ,EC2スペック一覧,2,FALSE))</f>
        <v>8</v>
      </c>
      <c r="K8" s="110">
        <f t="shared" ref="K8:K30" si="1">IF(EC2タイプ="", 0, VLOOKUP(EC2タイプ,EC2スペック一覧,3,FALSE))</f>
        <v>32</v>
      </c>
      <c r="L8" s="48">
        <v>800</v>
      </c>
      <c r="M8" s="48" t="s">
        <v>2</v>
      </c>
      <c r="N8" s="48" t="s">
        <v>198</v>
      </c>
      <c r="O8" s="48" t="s">
        <v>581</v>
      </c>
      <c r="P8" s="49">
        <f t="shared" ref="P8:P30" si="2">IF(EC2タイプ="",0,EC2_時間単価 * 24 * 365 *EC2_為替 * EC2_数量)</f>
        <v>1486256.6400000001</v>
      </c>
      <c r="Q8" s="49">
        <f t="shared" ref="Q8:Q30" si="3">EC2_HDD * (HDD_1GB単価 + HDD_SNAPSHOT_1GB単価) *EC2_為替 * 12 * EC2_数量</f>
        <v>179520</v>
      </c>
      <c r="R8" s="49">
        <f>IF(EC2タイプ="",0,ECPlus月額 * 12 * EC2_数量)</f>
        <v>394200</v>
      </c>
      <c r="S8" s="13">
        <f t="shared" ref="S8:S30" si="4">IF(RIGHT(EC2タイプ,5) = "(SQL)",VLOOKUP(MID(EC2タイプ,1,LEN(EC2タイプ) - 5),EC2価格表,4,FALSE),VLOOKUP(EC2タイプ,EC2価格表,3,FALSE))</f>
        <v>1.5424</v>
      </c>
      <c r="T8" s="103"/>
    </row>
    <row r="9" spans="2:21" x14ac:dyDescent="0.45">
      <c r="B9" s="43" t="s">
        <v>167</v>
      </c>
      <c r="C9" s="44">
        <v>2</v>
      </c>
      <c r="D9" s="44">
        <v>4</v>
      </c>
      <c r="E9" s="44">
        <v>500</v>
      </c>
      <c r="F9" s="44">
        <v>2</v>
      </c>
      <c r="G9" s="66" t="s">
        <v>195</v>
      </c>
      <c r="H9" s="48" t="s">
        <v>196</v>
      </c>
      <c r="I9" s="48">
        <v>1</v>
      </c>
      <c r="J9" s="110">
        <f t="shared" si="0"/>
        <v>8</v>
      </c>
      <c r="K9" s="110">
        <f t="shared" si="1"/>
        <v>32</v>
      </c>
      <c r="L9" s="48">
        <v>200</v>
      </c>
      <c r="M9" s="48" t="s">
        <v>2</v>
      </c>
      <c r="N9" s="48" t="s">
        <v>197</v>
      </c>
      <c r="O9" s="48" t="s">
        <v>272</v>
      </c>
      <c r="P9" s="49">
        <f t="shared" si="2"/>
        <v>528438.24</v>
      </c>
      <c r="Q9" s="49">
        <f t="shared" si="3"/>
        <v>44880</v>
      </c>
      <c r="R9" s="49">
        <f>IF(EC2タイプ="",0,ECPlus月額 * 12 * EC2_数量)</f>
        <v>394200</v>
      </c>
      <c r="S9" s="13">
        <f t="shared" si="4"/>
        <v>0.5484</v>
      </c>
      <c r="T9" s="103"/>
    </row>
    <row r="10" spans="2:21" x14ac:dyDescent="0.45">
      <c r="B10" s="43"/>
      <c r="C10" s="44">
        <v>0</v>
      </c>
      <c r="D10" s="44">
        <v>0</v>
      </c>
      <c r="E10" s="44">
        <v>0</v>
      </c>
      <c r="F10" s="44"/>
      <c r="G10" s="66" t="s">
        <v>195</v>
      </c>
      <c r="H10" s="48" t="s">
        <v>199</v>
      </c>
      <c r="I10" s="48">
        <v>0</v>
      </c>
      <c r="J10" s="110">
        <f t="shared" si="0"/>
        <v>0</v>
      </c>
      <c r="K10" s="110">
        <f t="shared" si="1"/>
        <v>0</v>
      </c>
      <c r="L10" s="48">
        <v>0</v>
      </c>
      <c r="M10" s="48" t="s">
        <v>200</v>
      </c>
      <c r="N10" s="48" t="s">
        <v>197</v>
      </c>
      <c r="O10" s="48"/>
      <c r="P10" s="49">
        <f t="shared" si="2"/>
        <v>0</v>
      </c>
      <c r="Q10" s="49">
        <f t="shared" si="3"/>
        <v>0</v>
      </c>
      <c r="R10" s="49">
        <f>IF(EC2タイプ="",0,ECPlus月額 * 12 * EC2_数量)</f>
        <v>0</v>
      </c>
      <c r="S10" s="13" t="e">
        <f t="shared" si="4"/>
        <v>#N/A</v>
      </c>
    </row>
    <row r="11" spans="2:21" x14ac:dyDescent="0.45">
      <c r="B11" s="43"/>
      <c r="C11" s="44">
        <v>0</v>
      </c>
      <c r="D11" s="44">
        <v>0</v>
      </c>
      <c r="E11" s="44">
        <v>0</v>
      </c>
      <c r="F11" s="44"/>
      <c r="G11" s="66" t="s">
        <v>201</v>
      </c>
      <c r="H11" s="48" t="s">
        <v>199</v>
      </c>
      <c r="I11" s="48">
        <v>0</v>
      </c>
      <c r="J11" s="110">
        <f t="shared" si="0"/>
        <v>0</v>
      </c>
      <c r="K11" s="110">
        <f t="shared" si="1"/>
        <v>0</v>
      </c>
      <c r="L11" s="48">
        <v>0</v>
      </c>
      <c r="M11" s="48" t="s">
        <v>2</v>
      </c>
      <c r="N11" s="48" t="s">
        <v>197</v>
      </c>
      <c r="O11" s="48"/>
      <c r="P11" s="49">
        <f t="shared" si="2"/>
        <v>0</v>
      </c>
      <c r="Q11" s="49">
        <f t="shared" si="3"/>
        <v>0</v>
      </c>
      <c r="R11" s="49">
        <f>IF(EC2タイプ="",0,ECPlus月額 * 12 * EC2_数量)</f>
        <v>0</v>
      </c>
      <c r="S11" s="13" t="e">
        <f t="shared" si="4"/>
        <v>#N/A</v>
      </c>
    </row>
    <row r="12" spans="2:21" x14ac:dyDescent="0.45">
      <c r="B12" s="43"/>
      <c r="C12" s="44">
        <v>0</v>
      </c>
      <c r="D12" s="44">
        <v>0</v>
      </c>
      <c r="E12" s="44">
        <v>0</v>
      </c>
      <c r="F12" s="44"/>
      <c r="G12" s="66" t="s">
        <v>195</v>
      </c>
      <c r="H12" s="48" t="s">
        <v>196</v>
      </c>
      <c r="I12" s="48">
        <v>0</v>
      </c>
      <c r="J12" s="110">
        <f t="shared" si="0"/>
        <v>0</v>
      </c>
      <c r="K12" s="110">
        <f t="shared" si="1"/>
        <v>0</v>
      </c>
      <c r="L12" s="48">
        <v>0</v>
      </c>
      <c r="M12" s="48" t="s">
        <v>2</v>
      </c>
      <c r="N12" s="48" t="s">
        <v>198</v>
      </c>
      <c r="O12" s="48"/>
      <c r="P12" s="49">
        <f t="shared" si="2"/>
        <v>0</v>
      </c>
      <c r="Q12" s="49">
        <f t="shared" si="3"/>
        <v>0</v>
      </c>
      <c r="R12" s="49">
        <f>IF(EC2タイプ="",0,ECPlus月額 * 12 * EC2_数量)</f>
        <v>0</v>
      </c>
      <c r="S12" s="13" t="e">
        <f t="shared" si="4"/>
        <v>#N/A</v>
      </c>
    </row>
    <row r="13" spans="2:21" x14ac:dyDescent="0.45">
      <c r="B13" s="44"/>
      <c r="C13" s="44">
        <v>0</v>
      </c>
      <c r="D13" s="44">
        <v>0</v>
      </c>
      <c r="E13" s="44">
        <v>0</v>
      </c>
      <c r="F13" s="44"/>
      <c r="G13" s="66" t="s">
        <v>195</v>
      </c>
      <c r="H13" s="48" t="s">
        <v>163</v>
      </c>
      <c r="I13" s="48">
        <v>0</v>
      </c>
      <c r="J13" s="110">
        <f t="shared" si="0"/>
        <v>0</v>
      </c>
      <c r="K13" s="110">
        <f t="shared" si="1"/>
        <v>0</v>
      </c>
      <c r="L13" s="48">
        <v>0</v>
      </c>
      <c r="M13" s="48" t="s">
        <v>2</v>
      </c>
      <c r="N13" s="48" t="s">
        <v>197</v>
      </c>
      <c r="O13" s="48"/>
      <c r="P13" s="49">
        <f t="shared" si="2"/>
        <v>0</v>
      </c>
      <c r="Q13" s="49">
        <f t="shared" si="3"/>
        <v>0</v>
      </c>
      <c r="R13" s="49">
        <f>IF(EC2タイプ="",0,ECPlus月額 * 12 * EC2_数量)</f>
        <v>0</v>
      </c>
      <c r="S13" s="13" t="e">
        <f t="shared" si="4"/>
        <v>#N/A</v>
      </c>
    </row>
    <row r="14" spans="2:21" x14ac:dyDescent="0.45">
      <c r="B14" s="21"/>
      <c r="C14" s="21"/>
      <c r="D14" s="21"/>
      <c r="E14" s="21"/>
      <c r="F14" s="21"/>
      <c r="G14" s="66" t="s">
        <v>195</v>
      </c>
      <c r="H14" s="48" t="s">
        <v>163</v>
      </c>
      <c r="I14" s="48">
        <v>0</v>
      </c>
      <c r="J14" s="110">
        <f t="shared" si="0"/>
        <v>0</v>
      </c>
      <c r="K14" s="110">
        <f t="shared" si="1"/>
        <v>0</v>
      </c>
      <c r="L14" s="48">
        <v>0</v>
      </c>
      <c r="M14" s="48" t="s">
        <v>2</v>
      </c>
      <c r="N14" s="48" t="s">
        <v>197</v>
      </c>
      <c r="O14" s="48"/>
      <c r="P14" s="49">
        <f t="shared" si="2"/>
        <v>0</v>
      </c>
      <c r="Q14" s="49">
        <f t="shared" si="3"/>
        <v>0</v>
      </c>
      <c r="R14" s="49">
        <f>IF(EC2タイプ="",0,ECPlus月額 * 12 * EC2_数量)</f>
        <v>0</v>
      </c>
      <c r="S14" s="13" t="e">
        <f t="shared" si="4"/>
        <v>#N/A</v>
      </c>
    </row>
    <row r="15" spans="2:21" x14ac:dyDescent="0.45">
      <c r="B15" s="21" t="s">
        <v>162</v>
      </c>
      <c r="C15" s="21" t="s">
        <v>207</v>
      </c>
      <c r="D15" s="21"/>
      <c r="E15" s="21"/>
      <c r="F15" s="21"/>
      <c r="G15" s="66" t="s">
        <v>195</v>
      </c>
      <c r="H15" s="48" t="s">
        <v>164</v>
      </c>
      <c r="I15" s="48">
        <v>1</v>
      </c>
      <c r="J15" s="110">
        <f t="shared" si="0"/>
        <v>4</v>
      </c>
      <c r="K15" s="110">
        <f t="shared" si="1"/>
        <v>16</v>
      </c>
      <c r="L15" s="48">
        <v>500</v>
      </c>
      <c r="M15" s="48" t="s">
        <v>2</v>
      </c>
      <c r="N15" s="48" t="s">
        <v>197</v>
      </c>
      <c r="O15" s="48" t="s">
        <v>239</v>
      </c>
      <c r="P15" s="49">
        <f t="shared" si="2"/>
        <v>425911.2</v>
      </c>
      <c r="Q15" s="49">
        <f t="shared" si="3"/>
        <v>112199.99999999997</v>
      </c>
      <c r="R15" s="49">
        <f>IF(EC2タイプ="",0,ECPlus月額 * 12 * EC2_数量)</f>
        <v>394200</v>
      </c>
      <c r="S15" s="13">
        <f t="shared" si="4"/>
        <v>0.442</v>
      </c>
      <c r="U15" s="115"/>
    </row>
    <row r="16" spans="2:21" x14ac:dyDescent="0.45">
      <c r="B16" s="21"/>
      <c r="C16" s="21" t="s">
        <v>208</v>
      </c>
      <c r="D16" s="21"/>
      <c r="E16" s="21"/>
      <c r="F16" s="21"/>
      <c r="G16" s="66" t="s">
        <v>195</v>
      </c>
      <c r="H16" s="48" t="s">
        <v>164</v>
      </c>
      <c r="I16" s="48">
        <v>0</v>
      </c>
      <c r="J16" s="110">
        <f t="shared" si="0"/>
        <v>0</v>
      </c>
      <c r="K16" s="110">
        <f t="shared" si="1"/>
        <v>0</v>
      </c>
      <c r="L16" s="48">
        <v>0</v>
      </c>
      <c r="M16" s="48" t="s">
        <v>2</v>
      </c>
      <c r="N16" s="48" t="s">
        <v>202</v>
      </c>
      <c r="O16" s="48"/>
      <c r="P16" s="49">
        <f t="shared" si="2"/>
        <v>0</v>
      </c>
      <c r="Q16" s="49">
        <f t="shared" si="3"/>
        <v>0</v>
      </c>
      <c r="R16" s="49">
        <f>IF(EC2タイプ="",0,ECPlus月額 * 12 * EC2_数量)</f>
        <v>0</v>
      </c>
      <c r="S16" s="13" t="e">
        <f t="shared" si="4"/>
        <v>#N/A</v>
      </c>
    </row>
    <row r="17" spans="2:19" x14ac:dyDescent="0.45">
      <c r="B17" s="21"/>
      <c r="C17" s="21" t="s">
        <v>209</v>
      </c>
      <c r="D17" s="21"/>
      <c r="E17" s="21"/>
      <c r="F17" s="21"/>
      <c r="G17" s="66" t="s">
        <v>195</v>
      </c>
      <c r="H17" s="48" t="s">
        <v>164</v>
      </c>
      <c r="I17" s="48">
        <v>0</v>
      </c>
      <c r="J17" s="110">
        <f t="shared" si="0"/>
        <v>0</v>
      </c>
      <c r="K17" s="110">
        <f t="shared" si="1"/>
        <v>0</v>
      </c>
      <c r="L17" s="48">
        <v>0</v>
      </c>
      <c r="M17" s="48" t="s">
        <v>2</v>
      </c>
      <c r="N17" s="48" t="s">
        <v>197</v>
      </c>
      <c r="O17" s="48"/>
      <c r="P17" s="49">
        <f t="shared" si="2"/>
        <v>0</v>
      </c>
      <c r="Q17" s="49">
        <f t="shared" si="3"/>
        <v>0</v>
      </c>
      <c r="R17" s="49">
        <f>IF(EC2タイプ="",0,ECPlus月額 * 12 * EC2_数量)</f>
        <v>0</v>
      </c>
      <c r="S17" s="13" t="e">
        <f t="shared" si="4"/>
        <v>#N/A</v>
      </c>
    </row>
    <row r="18" spans="2:19" x14ac:dyDescent="0.45">
      <c r="B18" s="21"/>
      <c r="C18" s="21"/>
      <c r="D18" s="21"/>
      <c r="E18" s="21"/>
      <c r="F18" s="21"/>
      <c r="G18" s="66" t="s">
        <v>195</v>
      </c>
      <c r="H18" s="48" t="s">
        <v>164</v>
      </c>
      <c r="I18" s="48">
        <v>0</v>
      </c>
      <c r="J18" s="110">
        <f t="shared" si="0"/>
        <v>0</v>
      </c>
      <c r="K18" s="110">
        <f t="shared" si="1"/>
        <v>0</v>
      </c>
      <c r="L18" s="48">
        <v>0</v>
      </c>
      <c r="M18" s="48" t="s">
        <v>2</v>
      </c>
      <c r="N18" s="48" t="s">
        <v>197</v>
      </c>
      <c r="O18" s="48"/>
      <c r="P18" s="49">
        <f t="shared" si="2"/>
        <v>0</v>
      </c>
      <c r="Q18" s="49">
        <f t="shared" si="3"/>
        <v>0</v>
      </c>
      <c r="R18" s="49">
        <f>IF(EC2タイプ="",0,ECPlus月額 * 12 * EC2_数量)</f>
        <v>0</v>
      </c>
      <c r="S18" s="13" t="e">
        <f t="shared" si="4"/>
        <v>#N/A</v>
      </c>
    </row>
    <row r="19" spans="2:19" x14ac:dyDescent="0.45">
      <c r="B19" s="21"/>
      <c r="C19" s="21"/>
      <c r="D19" s="21"/>
      <c r="E19" s="21"/>
      <c r="F19" s="21"/>
      <c r="G19" s="66" t="s">
        <v>195</v>
      </c>
      <c r="H19" s="48" t="s">
        <v>164</v>
      </c>
      <c r="I19" s="48">
        <v>0</v>
      </c>
      <c r="J19" s="110">
        <f t="shared" si="0"/>
        <v>0</v>
      </c>
      <c r="K19" s="110">
        <f t="shared" si="1"/>
        <v>0</v>
      </c>
      <c r="L19" s="48">
        <v>0</v>
      </c>
      <c r="M19" s="48" t="s">
        <v>2</v>
      </c>
      <c r="N19" s="48" t="s">
        <v>197</v>
      </c>
      <c r="O19" s="48"/>
      <c r="P19" s="49">
        <f t="shared" si="2"/>
        <v>0</v>
      </c>
      <c r="Q19" s="49">
        <f t="shared" si="3"/>
        <v>0</v>
      </c>
      <c r="R19" s="49">
        <f>IF(EC2タイプ="",0,ECPlus月額 * 12 * EC2_数量)</f>
        <v>0</v>
      </c>
      <c r="S19" s="13" t="e">
        <f t="shared" si="4"/>
        <v>#N/A</v>
      </c>
    </row>
    <row r="20" spans="2:19" x14ac:dyDescent="0.45">
      <c r="B20" s="21"/>
      <c r="C20" s="21"/>
      <c r="D20" s="21"/>
      <c r="E20" s="21"/>
      <c r="F20" s="21"/>
      <c r="G20" s="66" t="s">
        <v>195</v>
      </c>
      <c r="H20" s="48" t="s">
        <v>164</v>
      </c>
      <c r="I20" s="48">
        <v>0</v>
      </c>
      <c r="J20" s="110">
        <f t="shared" si="0"/>
        <v>0</v>
      </c>
      <c r="K20" s="110">
        <f t="shared" si="1"/>
        <v>0</v>
      </c>
      <c r="L20" s="48">
        <v>0</v>
      </c>
      <c r="M20" s="48" t="s">
        <v>2</v>
      </c>
      <c r="N20" s="48" t="s">
        <v>197</v>
      </c>
      <c r="O20" s="48"/>
      <c r="P20" s="49">
        <f t="shared" si="2"/>
        <v>0</v>
      </c>
      <c r="Q20" s="49">
        <f t="shared" si="3"/>
        <v>0</v>
      </c>
      <c r="R20" s="49">
        <f>IF(EC2タイプ="",0,ECPlus月額 * 12 * EC2_数量)</f>
        <v>0</v>
      </c>
      <c r="S20" s="13" t="e">
        <f t="shared" si="4"/>
        <v>#N/A</v>
      </c>
    </row>
    <row r="21" spans="2:19" x14ac:dyDescent="0.45">
      <c r="B21" s="21"/>
      <c r="C21" s="21"/>
      <c r="D21" s="21"/>
      <c r="E21" s="21"/>
      <c r="F21" s="21"/>
      <c r="G21" s="66" t="s">
        <v>195</v>
      </c>
      <c r="H21" s="48" t="s">
        <v>164</v>
      </c>
      <c r="I21" s="48">
        <v>0</v>
      </c>
      <c r="J21" s="110">
        <f t="shared" si="0"/>
        <v>0</v>
      </c>
      <c r="K21" s="110">
        <f t="shared" si="1"/>
        <v>0</v>
      </c>
      <c r="L21" s="48">
        <v>0</v>
      </c>
      <c r="M21" s="48" t="s">
        <v>2</v>
      </c>
      <c r="N21" s="48" t="s">
        <v>197</v>
      </c>
      <c r="O21" s="48"/>
      <c r="P21" s="49">
        <f t="shared" si="2"/>
        <v>0</v>
      </c>
      <c r="Q21" s="49">
        <f t="shared" si="3"/>
        <v>0</v>
      </c>
      <c r="R21" s="49">
        <f>IF(EC2タイプ="",0,ECPlus月額 * 12 * EC2_数量)</f>
        <v>0</v>
      </c>
      <c r="S21" s="13" t="e">
        <f t="shared" si="4"/>
        <v>#N/A</v>
      </c>
    </row>
    <row r="22" spans="2:19" x14ac:dyDescent="0.45">
      <c r="B22" s="21"/>
      <c r="C22" s="21"/>
      <c r="D22" s="21"/>
      <c r="E22" s="21"/>
      <c r="F22" s="21"/>
      <c r="G22" s="66" t="s">
        <v>195</v>
      </c>
      <c r="H22" s="48" t="s">
        <v>165</v>
      </c>
      <c r="I22" s="48">
        <v>1</v>
      </c>
      <c r="J22" s="110">
        <f t="shared" si="0"/>
        <v>2</v>
      </c>
      <c r="K22" s="110">
        <f t="shared" si="1"/>
        <v>4</v>
      </c>
      <c r="L22" s="48">
        <v>200</v>
      </c>
      <c r="M22" s="48" t="s">
        <v>2</v>
      </c>
      <c r="N22" s="48" t="s">
        <v>197</v>
      </c>
      <c r="O22" s="48" t="s">
        <v>266</v>
      </c>
      <c r="P22" s="49">
        <f t="shared" si="2"/>
        <v>75931.680000000008</v>
      </c>
      <c r="Q22" s="49">
        <f t="shared" si="3"/>
        <v>44880</v>
      </c>
      <c r="R22" s="49">
        <f>IF(EC2タイプ="",0,ECPlus月額 * 12 * EC2_数量)</f>
        <v>78840</v>
      </c>
      <c r="S22" s="13">
        <f t="shared" si="4"/>
        <v>7.8799999999999995E-2</v>
      </c>
    </row>
    <row r="23" spans="2:19" x14ac:dyDescent="0.45">
      <c r="B23" s="21"/>
      <c r="C23" s="21"/>
      <c r="D23" s="21"/>
      <c r="E23" s="21"/>
      <c r="F23" s="21"/>
      <c r="G23" s="66" t="s">
        <v>195</v>
      </c>
      <c r="H23" s="48" t="s">
        <v>203</v>
      </c>
      <c r="I23" s="48">
        <v>1</v>
      </c>
      <c r="J23" s="110">
        <f t="shared" si="0"/>
        <v>2</v>
      </c>
      <c r="K23" s="110">
        <f t="shared" si="1"/>
        <v>8</v>
      </c>
      <c r="L23" s="48">
        <v>100</v>
      </c>
      <c r="M23" s="48" t="s">
        <v>2</v>
      </c>
      <c r="N23" s="48" t="s">
        <v>197</v>
      </c>
      <c r="O23" s="48" t="s">
        <v>268</v>
      </c>
      <c r="P23" s="49">
        <f t="shared" si="2"/>
        <v>144154.56</v>
      </c>
      <c r="Q23" s="49">
        <f t="shared" si="3"/>
        <v>22440</v>
      </c>
      <c r="R23" s="49">
        <f>IF(EC2タイプ="",0,ECPlus月額 * 12 * EC2_数量)</f>
        <v>131400</v>
      </c>
      <c r="S23" s="13">
        <f t="shared" si="4"/>
        <v>0.14960000000000001</v>
      </c>
    </row>
    <row r="24" spans="2:19" x14ac:dyDescent="0.45">
      <c r="B24" s="21"/>
      <c r="C24" s="21"/>
      <c r="D24" s="21"/>
      <c r="E24" s="21"/>
      <c r="F24" s="21"/>
      <c r="G24" s="66" t="s">
        <v>195</v>
      </c>
      <c r="H24" s="48" t="s">
        <v>165</v>
      </c>
      <c r="I24" s="48">
        <v>1</v>
      </c>
      <c r="J24" s="110">
        <f t="shared" si="0"/>
        <v>2</v>
      </c>
      <c r="K24" s="110">
        <f t="shared" si="1"/>
        <v>1</v>
      </c>
      <c r="L24" s="48">
        <v>100</v>
      </c>
      <c r="M24" s="48" t="s">
        <v>2</v>
      </c>
      <c r="N24" s="48" t="s">
        <v>197</v>
      </c>
      <c r="O24" s="48" t="s">
        <v>274</v>
      </c>
      <c r="P24" s="49">
        <f t="shared" si="2"/>
        <v>21970.080000000002</v>
      </c>
      <c r="Q24" s="49">
        <f t="shared" si="3"/>
        <v>22440</v>
      </c>
      <c r="R24" s="49">
        <f>IF(EC2タイプ="",0,ECPlus月額 * 12 * EC2_数量)</f>
        <v>26280</v>
      </c>
      <c r="S24" s="13">
        <f t="shared" si="4"/>
        <v>2.2800000000000001E-2</v>
      </c>
    </row>
    <row r="25" spans="2:19" x14ac:dyDescent="0.45">
      <c r="B25" s="21"/>
      <c r="C25" s="21"/>
      <c r="D25" s="21"/>
      <c r="E25" s="21"/>
      <c r="F25" s="21"/>
      <c r="G25" s="66" t="s">
        <v>195</v>
      </c>
      <c r="H25" s="48" t="s">
        <v>165</v>
      </c>
      <c r="I25" s="48">
        <v>1</v>
      </c>
      <c r="J25" s="110">
        <f t="shared" si="0"/>
        <v>1</v>
      </c>
      <c r="K25" s="110">
        <f t="shared" si="1"/>
        <v>2</v>
      </c>
      <c r="L25" s="48">
        <v>10</v>
      </c>
      <c r="M25" s="48" t="s">
        <v>2</v>
      </c>
      <c r="N25" s="48" t="s">
        <v>197</v>
      </c>
      <c r="O25" s="48" t="s">
        <v>264</v>
      </c>
      <c r="P25" s="49">
        <f t="shared" si="2"/>
        <v>38158.560000000005</v>
      </c>
      <c r="Q25" s="49">
        <f t="shared" si="3"/>
        <v>2243.9999999999995</v>
      </c>
      <c r="R25" s="49">
        <f>IF(EC2タイプ="",0,ECPlus月額 * 12 * EC2_数量)</f>
        <v>26280</v>
      </c>
      <c r="S25" s="13">
        <f t="shared" si="4"/>
        <v>3.9600000000000003E-2</v>
      </c>
    </row>
    <row r="26" spans="2:19" x14ac:dyDescent="0.45">
      <c r="B26" s="21"/>
      <c r="C26" s="21"/>
      <c r="D26" s="21"/>
      <c r="E26" s="21"/>
      <c r="F26" s="21"/>
      <c r="G26" s="66" t="s">
        <v>195</v>
      </c>
      <c r="H26" s="48" t="s">
        <v>165</v>
      </c>
      <c r="I26" s="48">
        <v>1</v>
      </c>
      <c r="J26" s="110">
        <f t="shared" si="0"/>
        <v>2</v>
      </c>
      <c r="K26" s="110">
        <f t="shared" si="1"/>
        <v>2</v>
      </c>
      <c r="L26" s="48">
        <v>10</v>
      </c>
      <c r="M26" s="48" t="s">
        <v>2</v>
      </c>
      <c r="N26" s="48" t="s">
        <v>197</v>
      </c>
      <c r="O26" s="48" t="s">
        <v>276</v>
      </c>
      <c r="P26" s="49">
        <f t="shared" si="2"/>
        <v>43940.160000000003</v>
      </c>
      <c r="Q26" s="49">
        <f t="shared" si="3"/>
        <v>2243.9999999999995</v>
      </c>
      <c r="R26" s="49">
        <f>IF(EC2タイプ="",0,ECPlus月額 * 12 * EC2_数量)</f>
        <v>26280</v>
      </c>
      <c r="S26" s="13">
        <f t="shared" si="4"/>
        <v>4.5600000000000002E-2</v>
      </c>
    </row>
    <row r="27" spans="2:19" x14ac:dyDescent="0.45">
      <c r="B27" s="21"/>
      <c r="C27" s="21"/>
      <c r="D27" s="21"/>
      <c r="E27" s="21"/>
      <c r="F27" s="21"/>
      <c r="G27" s="66" t="s">
        <v>195</v>
      </c>
      <c r="H27" s="48" t="s">
        <v>165</v>
      </c>
      <c r="I27" s="48">
        <v>0</v>
      </c>
      <c r="J27" s="110">
        <f t="shared" si="0"/>
        <v>0</v>
      </c>
      <c r="K27" s="110">
        <f t="shared" si="1"/>
        <v>0</v>
      </c>
      <c r="L27" s="48">
        <v>0</v>
      </c>
      <c r="M27" s="48" t="s">
        <v>2</v>
      </c>
      <c r="N27" s="48" t="s">
        <v>197</v>
      </c>
      <c r="O27" s="48"/>
      <c r="P27" s="49">
        <f t="shared" si="2"/>
        <v>0</v>
      </c>
      <c r="Q27" s="49">
        <f t="shared" si="3"/>
        <v>0</v>
      </c>
      <c r="R27" s="49">
        <f>IF(EC2タイプ="",0,ECPlus月額 * 12 * EC2_数量)</f>
        <v>0</v>
      </c>
      <c r="S27" s="13" t="e">
        <f t="shared" si="4"/>
        <v>#N/A</v>
      </c>
    </row>
    <row r="28" spans="2:19" x14ac:dyDescent="0.45">
      <c r="B28" s="21"/>
      <c r="C28" s="21"/>
      <c r="D28" s="21"/>
      <c r="E28" s="21"/>
      <c r="F28" s="21"/>
      <c r="G28" s="66" t="s">
        <v>195</v>
      </c>
      <c r="H28" s="48" t="s">
        <v>165</v>
      </c>
      <c r="I28" s="48">
        <v>0</v>
      </c>
      <c r="J28" s="110">
        <f t="shared" si="0"/>
        <v>0</v>
      </c>
      <c r="K28" s="110">
        <f t="shared" si="1"/>
        <v>0</v>
      </c>
      <c r="L28" s="48">
        <v>0</v>
      </c>
      <c r="M28" s="48" t="s">
        <v>2</v>
      </c>
      <c r="N28" s="48" t="s">
        <v>197</v>
      </c>
      <c r="O28" s="48"/>
      <c r="P28" s="49">
        <f t="shared" si="2"/>
        <v>0</v>
      </c>
      <c r="Q28" s="49">
        <f t="shared" si="3"/>
        <v>0</v>
      </c>
      <c r="R28" s="49">
        <f>IF(EC2タイプ="",0,ECPlus月額 * 12 * EC2_数量)</f>
        <v>0</v>
      </c>
      <c r="S28" s="13" t="e">
        <f t="shared" si="4"/>
        <v>#N/A</v>
      </c>
    </row>
    <row r="29" spans="2:19" x14ac:dyDescent="0.45">
      <c r="B29" s="21"/>
      <c r="C29" s="21"/>
      <c r="D29" s="21"/>
      <c r="E29" s="21"/>
      <c r="F29" s="21"/>
      <c r="G29" s="66" t="s">
        <v>204</v>
      </c>
      <c r="H29" s="48" t="s">
        <v>205</v>
      </c>
      <c r="I29" s="48">
        <v>1</v>
      </c>
      <c r="J29" s="110">
        <f t="shared" si="0"/>
        <v>2</v>
      </c>
      <c r="K29" s="110">
        <f t="shared" si="1"/>
        <v>1</v>
      </c>
      <c r="L29" s="48">
        <v>500</v>
      </c>
      <c r="M29" s="48" t="s">
        <v>2</v>
      </c>
      <c r="N29" s="48" t="s">
        <v>197</v>
      </c>
      <c r="O29" s="48" t="s">
        <v>274</v>
      </c>
      <c r="P29" s="49">
        <f t="shared" si="2"/>
        <v>21970.080000000002</v>
      </c>
      <c r="Q29" s="49">
        <f t="shared" si="3"/>
        <v>112199.99999999997</v>
      </c>
      <c r="R29" s="49">
        <f>IF(EC2タイプ="",0,ECPlus月額 * 12 * EC2_数量)</f>
        <v>26280</v>
      </c>
      <c r="S29" s="13">
        <f t="shared" si="4"/>
        <v>2.2800000000000001E-2</v>
      </c>
    </row>
    <row r="30" spans="2:19" x14ac:dyDescent="0.45">
      <c r="B30" s="21"/>
      <c r="C30" s="21"/>
      <c r="D30" s="21"/>
      <c r="E30" s="21"/>
      <c r="F30" s="21"/>
      <c r="G30" s="66" t="s">
        <v>195</v>
      </c>
      <c r="H30" s="48" t="s">
        <v>206</v>
      </c>
      <c r="I30" s="48">
        <v>1</v>
      </c>
      <c r="J30" s="110">
        <f t="shared" si="0"/>
        <v>1</v>
      </c>
      <c r="K30" s="110">
        <f t="shared" si="1"/>
        <v>1</v>
      </c>
      <c r="L30" s="48">
        <v>500</v>
      </c>
      <c r="M30" s="48" t="s">
        <v>2</v>
      </c>
      <c r="N30" s="48" t="s">
        <v>197</v>
      </c>
      <c r="O30" s="48" t="s">
        <v>261</v>
      </c>
      <c r="P30" s="49">
        <f t="shared" si="2"/>
        <v>19079.280000000002</v>
      </c>
      <c r="Q30" s="49">
        <f t="shared" si="3"/>
        <v>112199.99999999997</v>
      </c>
      <c r="R30" s="49">
        <f>IF(EC2タイプ="",0,ECPlus月額 * 12 * EC2_数量)</f>
        <v>26280</v>
      </c>
      <c r="S30" s="13">
        <f t="shared" si="4"/>
        <v>1.9800000000000002E-2</v>
      </c>
    </row>
    <row r="31" spans="2:19" x14ac:dyDescent="0.45">
      <c r="B31" s="21"/>
      <c r="C31" s="21"/>
      <c r="D31" s="21"/>
      <c r="E31" s="21"/>
      <c r="F31" s="21"/>
      <c r="G31" s="29"/>
      <c r="H31" s="21"/>
      <c r="I31" s="21"/>
      <c r="J31" s="21"/>
      <c r="K31" s="21"/>
      <c r="L31" s="21"/>
      <c r="M31" s="21"/>
      <c r="N31" s="21"/>
      <c r="O31" s="21"/>
      <c r="P31" s="40"/>
      <c r="Q31" s="40"/>
    </row>
    <row r="32" spans="2:19" ht="19.2" x14ac:dyDescent="0.45">
      <c r="B32" s="54" t="s">
        <v>138</v>
      </c>
      <c r="C32" s="21"/>
      <c r="D32" s="21"/>
      <c r="E32" s="21"/>
      <c r="F32" s="21"/>
      <c r="G32" s="29"/>
      <c r="H32" s="21"/>
      <c r="I32" s="21"/>
      <c r="J32" s="21"/>
      <c r="K32" s="21"/>
      <c r="L32" s="21"/>
      <c r="M32" s="21"/>
      <c r="N32" s="21"/>
      <c r="O32" s="21"/>
      <c r="P32" s="40"/>
      <c r="Q32" s="40"/>
    </row>
    <row r="33" spans="2:17" x14ac:dyDescent="0.45">
      <c r="B33" s="21"/>
      <c r="C33" s="21"/>
      <c r="D33" s="21"/>
      <c r="E33" s="21"/>
      <c r="F33" s="21"/>
      <c r="G33" s="29"/>
      <c r="H33" s="21"/>
      <c r="I33" s="21"/>
      <c r="J33" s="21"/>
      <c r="K33" s="21"/>
      <c r="L33" s="21"/>
      <c r="M33" s="21"/>
      <c r="N33" s="21"/>
      <c r="O33" s="21"/>
      <c r="P33" s="40"/>
      <c r="Q33" s="40"/>
    </row>
    <row r="34" spans="2:17" ht="18" customHeight="1" x14ac:dyDescent="0.45">
      <c r="B34" s="142"/>
      <c r="C34" s="144"/>
      <c r="D34" s="47" t="s">
        <v>111</v>
      </c>
      <c r="E34" s="130" t="s">
        <v>116</v>
      </c>
      <c r="F34" s="151"/>
      <c r="G34" s="131"/>
      <c r="H34" s="47" t="s">
        <v>115</v>
      </c>
      <c r="I34" s="21"/>
      <c r="J34" s="21"/>
      <c r="K34" s="21"/>
      <c r="L34" s="21"/>
      <c r="M34" s="21"/>
      <c r="N34" s="21"/>
      <c r="O34" s="21"/>
      <c r="P34" s="40"/>
      <c r="Q34" s="40"/>
    </row>
    <row r="35" spans="2:17" ht="18" customHeight="1" x14ac:dyDescent="0.45">
      <c r="B35" s="132" t="s">
        <v>110</v>
      </c>
      <c r="C35" s="134"/>
      <c r="D35" s="44" t="s">
        <v>45</v>
      </c>
      <c r="E35" s="152" t="s">
        <v>113</v>
      </c>
      <c r="F35" s="153"/>
      <c r="G35" s="154"/>
      <c r="H35" s="16" t="s">
        <v>114</v>
      </c>
      <c r="I35" s="21"/>
      <c r="J35" s="21"/>
      <c r="K35" s="21"/>
      <c r="L35" s="21"/>
      <c r="M35" s="21"/>
      <c r="N35" s="21"/>
      <c r="O35" s="21"/>
      <c r="P35" s="40"/>
      <c r="Q35" s="40"/>
    </row>
    <row r="36" spans="2:17" ht="18" customHeight="1" x14ac:dyDescent="0.45">
      <c r="B36" s="132" t="s">
        <v>109</v>
      </c>
      <c r="C36" s="134"/>
      <c r="D36" s="44" t="s">
        <v>112</v>
      </c>
      <c r="E36" s="147" t="s">
        <v>113</v>
      </c>
      <c r="F36" s="148"/>
      <c r="G36" s="149"/>
      <c r="H36" s="16" t="s">
        <v>114</v>
      </c>
    </row>
  </sheetData>
  <mergeCells count="23">
    <mergeCell ref="E36:G36"/>
    <mergeCell ref="B34:C34"/>
    <mergeCell ref="N6:N7"/>
    <mergeCell ref="B35:C35"/>
    <mergeCell ref="B36:C36"/>
    <mergeCell ref="C6:E6"/>
    <mergeCell ref="E34:G34"/>
    <mergeCell ref="E35:G35"/>
    <mergeCell ref="B6:B7"/>
    <mergeCell ref="G6:G7"/>
    <mergeCell ref="H6:H7"/>
    <mergeCell ref="I6:I7"/>
    <mergeCell ref="J6:L6"/>
    <mergeCell ref="M6:M7"/>
    <mergeCell ref="P6:P7"/>
    <mergeCell ref="Q6:Q7"/>
    <mergeCell ref="R6:R7"/>
    <mergeCell ref="P5:R5"/>
    <mergeCell ref="F6:F7"/>
    <mergeCell ref="B5:F5"/>
    <mergeCell ref="O6:O7"/>
    <mergeCell ref="M5:O5"/>
    <mergeCell ref="G5:L5"/>
  </mergeCells>
  <phoneticPr fontId="2"/>
  <dataValidations count="1">
    <dataValidation type="list" showInputMessage="1" showErrorMessage="1" sqref="O8:O30">
      <formula1>EC2タイプ一覧</formula1>
    </dataValidation>
  </dataValidations>
  <pageMargins left="0.7" right="0.7" top="0.75" bottom="0.75" header="0.3" footer="0.3"/>
  <pageSetup paperSize="9" scale="5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B2:I31"/>
  <sheetViews>
    <sheetView zoomScale="70" zoomScaleNormal="70" workbookViewId="0"/>
  </sheetViews>
  <sheetFormatPr defaultRowHeight="18" x14ac:dyDescent="0.45"/>
  <cols>
    <col min="3" max="3" width="23.59765625" customWidth="1"/>
    <col min="4" max="4" width="18.19921875" customWidth="1"/>
    <col min="5" max="5" width="15" customWidth="1"/>
    <col min="6" max="6" width="11.59765625" customWidth="1"/>
    <col min="7" max="7" width="17.296875" customWidth="1"/>
    <col min="8" max="8" width="98.796875" customWidth="1"/>
  </cols>
  <sheetData>
    <row r="2" spans="2:8" s="13" customFormat="1" ht="19.2" x14ac:dyDescent="0.45">
      <c r="B2" s="24" t="s">
        <v>117</v>
      </c>
      <c r="C2" s="17"/>
      <c r="D2" s="17"/>
      <c r="E2" s="17"/>
      <c r="F2" s="17"/>
      <c r="H2" s="14"/>
    </row>
    <row r="3" spans="2:8" s="13" customFormat="1" ht="16.2" x14ac:dyDescent="0.45">
      <c r="B3" s="29"/>
      <c r="C3" s="30"/>
      <c r="D3" s="30"/>
      <c r="E3" s="28"/>
      <c r="F3" s="30"/>
      <c r="H3" s="17"/>
    </row>
    <row r="4" spans="2:8" s="13" customFormat="1" ht="18" customHeight="1" x14ac:dyDescent="0.45">
      <c r="B4" s="158" t="s">
        <v>33</v>
      </c>
      <c r="C4" s="158"/>
      <c r="D4" s="160" t="s">
        <v>60</v>
      </c>
      <c r="E4" s="158" t="s">
        <v>34</v>
      </c>
      <c r="F4" s="158" t="s">
        <v>62</v>
      </c>
      <c r="G4" s="158" t="s">
        <v>161</v>
      </c>
      <c r="H4" s="158" t="s">
        <v>35</v>
      </c>
    </row>
    <row r="5" spans="2:8" s="13" customFormat="1" ht="18.600000000000001" customHeight="1" x14ac:dyDescent="0.45">
      <c r="B5" s="159"/>
      <c r="C5" s="159"/>
      <c r="D5" s="161"/>
      <c r="E5" s="159"/>
      <c r="F5" s="159"/>
      <c r="G5" s="159"/>
      <c r="H5" s="159"/>
    </row>
    <row r="6" spans="2:8" s="13" customFormat="1" ht="16.2" x14ac:dyDescent="0.45">
      <c r="B6" s="166" t="s">
        <v>132</v>
      </c>
      <c r="C6" s="166"/>
      <c r="D6" s="45">
        <v>0</v>
      </c>
      <c r="E6" s="23" t="s">
        <v>38</v>
      </c>
      <c r="F6" s="23" t="s">
        <v>32</v>
      </c>
      <c r="G6" s="60" t="s">
        <v>37</v>
      </c>
      <c r="H6" s="12" t="s">
        <v>146</v>
      </c>
    </row>
    <row r="7" spans="2:8" s="13" customFormat="1" ht="16.2" x14ac:dyDescent="0.45">
      <c r="B7" s="166" t="s">
        <v>133</v>
      </c>
      <c r="C7" s="166"/>
      <c r="D7" s="45">
        <v>0</v>
      </c>
      <c r="E7" s="23" t="s">
        <v>135</v>
      </c>
      <c r="F7" s="23" t="s">
        <v>32</v>
      </c>
      <c r="G7" s="60" t="s">
        <v>37</v>
      </c>
      <c r="H7" s="12" t="s">
        <v>147</v>
      </c>
    </row>
    <row r="8" spans="2:8" s="13" customFormat="1" ht="16.2" x14ac:dyDescent="0.45">
      <c r="B8" s="166" t="s">
        <v>129</v>
      </c>
      <c r="C8" s="166"/>
      <c r="D8" s="45">
        <v>0</v>
      </c>
      <c r="E8" s="23" t="s">
        <v>38</v>
      </c>
      <c r="F8" s="23" t="s">
        <v>32</v>
      </c>
      <c r="G8" s="60" t="s">
        <v>2</v>
      </c>
      <c r="H8" s="12" t="s">
        <v>140</v>
      </c>
    </row>
    <row r="9" spans="2:8" s="13" customFormat="1" ht="16.8" thickBot="1" x14ac:dyDescent="0.5">
      <c r="B9" s="170" t="s">
        <v>134</v>
      </c>
      <c r="C9" s="170"/>
      <c r="D9" s="46">
        <v>0</v>
      </c>
      <c r="E9" s="23" t="s">
        <v>136</v>
      </c>
      <c r="F9" s="23" t="s">
        <v>32</v>
      </c>
      <c r="G9" s="60" t="s">
        <v>141</v>
      </c>
      <c r="H9" s="12" t="s">
        <v>188</v>
      </c>
    </row>
    <row r="10" spans="2:8" s="13" customFormat="1" ht="18.600000000000001" customHeight="1" thickBot="1" x14ac:dyDescent="0.5">
      <c r="B10" s="168"/>
      <c r="C10" s="169"/>
      <c r="D10" s="37">
        <f>SUM(D6:D9)</f>
        <v>0</v>
      </c>
      <c r="E10" s="15"/>
      <c r="F10" s="19"/>
      <c r="H10" s="14"/>
    </row>
    <row r="11" spans="2:8" s="13" customFormat="1" ht="18.600000000000001" customHeight="1" x14ac:dyDescent="0.45">
      <c r="B11" s="28"/>
      <c r="C11" s="28"/>
      <c r="D11" s="41"/>
      <c r="E11" s="15"/>
      <c r="F11" s="19"/>
      <c r="H11" s="14"/>
    </row>
    <row r="12" spans="2:8" s="13" customFormat="1" ht="18.600000000000001" customHeight="1" x14ac:dyDescent="0.45">
      <c r="B12" s="28"/>
      <c r="C12" s="28"/>
      <c r="D12" s="41"/>
      <c r="E12" s="15"/>
      <c r="F12" s="19"/>
      <c r="H12" s="14"/>
    </row>
    <row r="13" spans="2:8" s="13" customFormat="1" ht="19.2" x14ac:dyDescent="0.45">
      <c r="B13" s="24" t="s">
        <v>118</v>
      </c>
      <c r="C13" s="17"/>
      <c r="D13" s="17"/>
      <c r="E13" s="17"/>
      <c r="F13" s="17"/>
      <c r="H13" s="14"/>
    </row>
    <row r="15" spans="2:8" s="13" customFormat="1" ht="18" customHeight="1" x14ac:dyDescent="0.45">
      <c r="B15" s="158" t="s">
        <v>33</v>
      </c>
      <c r="C15" s="158"/>
      <c r="D15" s="160" t="s">
        <v>60</v>
      </c>
      <c r="E15" s="158" t="s">
        <v>34</v>
      </c>
      <c r="F15" s="158" t="s">
        <v>62</v>
      </c>
      <c r="G15" s="158" t="s">
        <v>161</v>
      </c>
      <c r="H15" s="158" t="s">
        <v>35</v>
      </c>
    </row>
    <row r="16" spans="2:8" s="13" customFormat="1" ht="18.600000000000001" customHeight="1" x14ac:dyDescent="0.45">
      <c r="B16" s="158"/>
      <c r="C16" s="158"/>
      <c r="D16" s="160"/>
      <c r="E16" s="158"/>
      <c r="F16" s="158"/>
      <c r="G16" s="158"/>
      <c r="H16" s="158"/>
    </row>
    <row r="17" spans="2:9" s="13" customFormat="1" ht="105" customHeight="1" x14ac:dyDescent="0.45">
      <c r="B17" s="166" t="s">
        <v>39</v>
      </c>
      <c r="C17" s="166"/>
      <c r="D17" s="45">
        <v>0</v>
      </c>
      <c r="E17" s="23" t="s">
        <v>61</v>
      </c>
      <c r="F17" s="23" t="s">
        <v>32</v>
      </c>
      <c r="G17" s="61" t="s">
        <v>2</v>
      </c>
      <c r="H17" s="32" t="s">
        <v>189</v>
      </c>
    </row>
    <row r="18" spans="2:9" s="13" customFormat="1" ht="40.5" customHeight="1" x14ac:dyDescent="0.45">
      <c r="B18" s="165" t="s">
        <v>40</v>
      </c>
      <c r="C18" s="165"/>
      <c r="D18" s="45">
        <v>0</v>
      </c>
      <c r="E18" s="23" t="s">
        <v>61</v>
      </c>
      <c r="F18" s="23" t="s">
        <v>32</v>
      </c>
      <c r="G18" s="60" t="s">
        <v>41</v>
      </c>
      <c r="H18" s="12" t="s">
        <v>128</v>
      </c>
      <c r="I18" s="18"/>
    </row>
    <row r="19" spans="2:9" s="13" customFormat="1" ht="40.5" customHeight="1" thickBot="1" x14ac:dyDescent="0.5">
      <c r="B19" s="167" t="s">
        <v>42</v>
      </c>
      <c r="C19" s="167"/>
      <c r="D19" s="46">
        <v>0</v>
      </c>
      <c r="E19" s="23" t="s">
        <v>61</v>
      </c>
      <c r="F19" s="23" t="s">
        <v>32</v>
      </c>
      <c r="G19" s="60" t="s">
        <v>43</v>
      </c>
      <c r="H19" s="12" t="s">
        <v>148</v>
      </c>
      <c r="I19" s="18"/>
    </row>
    <row r="20" spans="2:9" s="13" customFormat="1" ht="18.600000000000001" customHeight="1" thickBot="1" x14ac:dyDescent="0.5">
      <c r="B20" s="168" t="s">
        <v>97</v>
      </c>
      <c r="C20" s="169"/>
      <c r="D20" s="37">
        <f>SUM(D17:D19)</f>
        <v>0</v>
      </c>
      <c r="E20" s="15"/>
      <c r="F20" s="19"/>
      <c r="H20" s="14"/>
    </row>
    <row r="22" spans="2:9" x14ac:dyDescent="0.45">
      <c r="B22" s="20" t="s">
        <v>108</v>
      </c>
    </row>
    <row r="25" spans="2:9" s="13" customFormat="1" ht="19.2" x14ac:dyDescent="0.45">
      <c r="B25" s="24" t="s">
        <v>124</v>
      </c>
      <c r="C25" s="17"/>
      <c r="D25" s="17"/>
      <c r="E25" s="17"/>
      <c r="F25" s="17"/>
      <c r="H25" s="14"/>
    </row>
    <row r="27" spans="2:9" x14ac:dyDescent="0.45">
      <c r="B27" s="158" t="s">
        <v>33</v>
      </c>
      <c r="C27" s="158"/>
      <c r="D27" s="160" t="s">
        <v>60</v>
      </c>
    </row>
    <row r="28" spans="2:9" ht="18.600000000000001" thickBot="1" x14ac:dyDescent="0.5">
      <c r="B28" s="159"/>
      <c r="C28" s="159"/>
      <c r="D28" s="161"/>
    </row>
    <row r="29" spans="2:9" x14ac:dyDescent="0.45">
      <c r="B29" s="162" t="s">
        <v>125</v>
      </c>
      <c r="C29" s="163"/>
      <c r="D29" s="50">
        <f>SUM(④構成決定表!P8:Q30)</f>
        <v>3461058.4800000004</v>
      </c>
    </row>
    <row r="30" spans="2:9" x14ac:dyDescent="0.45">
      <c r="B30" s="164" t="s">
        <v>126</v>
      </c>
      <c r="C30" s="165"/>
      <c r="D30" s="51">
        <f>SUM(④構成決定表!R8:R30)</f>
        <v>1524240</v>
      </c>
    </row>
    <row r="31" spans="2:9" ht="18.600000000000001" thickBot="1" x14ac:dyDescent="0.5">
      <c r="B31" s="156" t="s">
        <v>137</v>
      </c>
      <c r="C31" s="157"/>
      <c r="D31" s="52">
        <f>SUM(D29:D30)</f>
        <v>4985298.4800000004</v>
      </c>
    </row>
  </sheetData>
  <mergeCells count="26">
    <mergeCell ref="E4:E5"/>
    <mergeCell ref="F4:F5"/>
    <mergeCell ref="G4:G5"/>
    <mergeCell ref="H4:H5"/>
    <mergeCell ref="B10:C10"/>
    <mergeCell ref="B6:C6"/>
    <mergeCell ref="B8:C8"/>
    <mergeCell ref="B4:C5"/>
    <mergeCell ref="D4:D5"/>
    <mergeCell ref="B7:C7"/>
    <mergeCell ref="B9:C9"/>
    <mergeCell ref="H15:H16"/>
    <mergeCell ref="B17:C17"/>
    <mergeCell ref="B18:C18"/>
    <mergeCell ref="B19:C19"/>
    <mergeCell ref="B20:C20"/>
    <mergeCell ref="B15:C16"/>
    <mergeCell ref="D15:D16"/>
    <mergeCell ref="E15:E16"/>
    <mergeCell ref="F15:F16"/>
    <mergeCell ref="G15:G16"/>
    <mergeCell ref="B31:C31"/>
    <mergeCell ref="B27:C28"/>
    <mergeCell ref="D27:D28"/>
    <mergeCell ref="B29:C29"/>
    <mergeCell ref="B30:C30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B2:T11"/>
  <sheetViews>
    <sheetView zoomScale="85" zoomScaleNormal="85" workbookViewId="0"/>
  </sheetViews>
  <sheetFormatPr defaultRowHeight="18" x14ac:dyDescent="0.45"/>
  <cols>
    <col min="2" max="2" width="15.296875" bestFit="1" customWidth="1"/>
    <col min="3" max="3" width="16.09765625" bestFit="1" customWidth="1"/>
    <col min="4" max="4" width="19" bestFit="1" customWidth="1"/>
    <col min="5" max="5" width="18.59765625" bestFit="1" customWidth="1"/>
    <col min="6" max="7" width="8.5" bestFit="1" customWidth="1"/>
    <col min="8" max="9" width="9.5" bestFit="1" customWidth="1"/>
    <col min="10" max="10" width="16.19921875" bestFit="1" customWidth="1"/>
    <col min="11" max="11" width="19" bestFit="1" customWidth="1"/>
    <col min="12" max="15" width="9.5" bestFit="1" customWidth="1"/>
    <col min="16" max="16" width="16.19921875" bestFit="1" customWidth="1"/>
    <col min="17" max="17" width="19" bestFit="1" customWidth="1"/>
    <col min="18" max="19" width="8.5" bestFit="1" customWidth="1"/>
    <col min="20" max="20" width="19.59765625" customWidth="1"/>
  </cols>
  <sheetData>
    <row r="2" spans="2:20" ht="18" customHeight="1" x14ac:dyDescent="0.45">
      <c r="B2" s="174" t="s">
        <v>96</v>
      </c>
      <c r="C2" s="139" t="s">
        <v>212</v>
      </c>
      <c r="D2" s="139"/>
      <c r="E2" s="139"/>
    </row>
    <row r="3" spans="2:20" ht="18" customHeight="1" x14ac:dyDescent="0.45">
      <c r="B3" s="175"/>
      <c r="C3" s="116" t="s">
        <v>213</v>
      </c>
      <c r="D3" s="116" t="s">
        <v>214</v>
      </c>
      <c r="E3" s="118" t="s">
        <v>215</v>
      </c>
    </row>
    <row r="4" spans="2:20" x14ac:dyDescent="0.45">
      <c r="B4" s="48" t="s">
        <v>571</v>
      </c>
      <c r="C4" s="117">
        <f>SUMIFS(④構成決定表!P:P,④構成決定表!H:H,"AP/DB",④構成決定表!O:O,"*micro*")</f>
        <v>21970.080000000002</v>
      </c>
      <c r="D4" s="117">
        <f>SUMIFS(④構成決定表!Q:Q,④構成決定表!H:H,"AP/DB",④構成決定表!O:O,"*micro*")</f>
        <v>22440</v>
      </c>
      <c r="E4" s="117">
        <f>SUMIFS(④構成決定表!R:R,④構成決定表!H:H,"AP/DB",④構成決定表!O:O,"*micro*")</f>
        <v>26280</v>
      </c>
    </row>
    <row r="5" spans="2:20" x14ac:dyDescent="0.45">
      <c r="B5" s="48" t="s">
        <v>572</v>
      </c>
      <c r="C5" s="117">
        <f>SUMIFS(④構成決定表!P:P,④構成決定表!H:H,"AP/DB",④構成決定表!O:O,"*small*")</f>
        <v>82098.720000000001</v>
      </c>
      <c r="D5" s="117">
        <f>SUMIFS(④構成決定表!Q:Q,④構成決定表!H:H,"AP/DB",④構成決定表!O:O,"*small*")</f>
        <v>4487.9999999999991</v>
      </c>
      <c r="E5" s="117">
        <f>SUMIFS(④構成決定表!R:R,④構成決定表!H:H,"AP/DB",④構成決定表!O:O,"*small*")</f>
        <v>52560</v>
      </c>
    </row>
    <row r="6" spans="2:20" x14ac:dyDescent="0.45">
      <c r="B6" s="48" t="s">
        <v>570</v>
      </c>
      <c r="C6" s="117">
        <f>SUMIFS(④構成決定表!P:P,④構成決定表!H:H,"AP/DB",④構成決定表!O:O,"*medium*")</f>
        <v>75931.680000000008</v>
      </c>
      <c r="D6" s="117">
        <f>SUMIFS(④構成決定表!Q:Q,④構成決定表!H:H,"AP/DB",④構成決定表!O:O,"*medium*")</f>
        <v>44880</v>
      </c>
      <c r="E6" s="117">
        <f>SUMIFS(④構成決定表!R:R,④構成決定表!H:H,"AP/DB",④構成決定表!O:O,"*medium*")</f>
        <v>78840</v>
      </c>
    </row>
    <row r="8" spans="2:20" x14ac:dyDescent="0.45">
      <c r="B8" s="176" t="s">
        <v>573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1" t="s">
        <v>580</v>
      </c>
    </row>
    <row r="9" spans="2:20" x14ac:dyDescent="0.45">
      <c r="B9" s="177" t="s">
        <v>193</v>
      </c>
      <c r="C9" s="178"/>
      <c r="D9" s="178"/>
      <c r="E9" s="178"/>
      <c r="F9" s="178"/>
      <c r="G9" s="178"/>
      <c r="H9" s="179" t="s">
        <v>214</v>
      </c>
      <c r="I9" s="179"/>
      <c r="J9" s="179"/>
      <c r="K9" s="179"/>
      <c r="L9" s="179"/>
      <c r="M9" s="179"/>
      <c r="N9" s="179" t="s">
        <v>574</v>
      </c>
      <c r="O9" s="179"/>
      <c r="P9" s="179"/>
      <c r="Q9" s="179"/>
      <c r="R9" s="179"/>
      <c r="S9" s="179"/>
      <c r="T9" s="172"/>
    </row>
    <row r="10" spans="2:20" x14ac:dyDescent="0.45">
      <c r="B10" s="119" t="s">
        <v>163</v>
      </c>
      <c r="C10" s="119" t="s">
        <v>575</v>
      </c>
      <c r="D10" s="119" t="s">
        <v>578</v>
      </c>
      <c r="E10" s="119" t="s">
        <v>579</v>
      </c>
      <c r="F10" s="119" t="s">
        <v>576</v>
      </c>
      <c r="G10" s="119" t="s">
        <v>577</v>
      </c>
      <c r="H10" s="119" t="s">
        <v>163</v>
      </c>
      <c r="I10" s="119" t="s">
        <v>164</v>
      </c>
      <c r="J10" s="119" t="s">
        <v>578</v>
      </c>
      <c r="K10" s="119" t="s">
        <v>579</v>
      </c>
      <c r="L10" s="119" t="s">
        <v>576</v>
      </c>
      <c r="M10" s="119" t="s">
        <v>577</v>
      </c>
      <c r="N10" s="119" t="s">
        <v>163</v>
      </c>
      <c r="O10" s="119" t="s">
        <v>164</v>
      </c>
      <c r="P10" s="119" t="s">
        <v>578</v>
      </c>
      <c r="Q10" s="119" t="s">
        <v>579</v>
      </c>
      <c r="R10" s="119" t="s">
        <v>576</v>
      </c>
      <c r="S10" s="119" t="s">
        <v>577</v>
      </c>
      <c r="T10" s="173"/>
    </row>
    <row r="11" spans="2:20" x14ac:dyDescent="0.45">
      <c r="B11" s="117">
        <f>SUMIF(④構成決定表!H:H,"AP",④構成決定表!P:P)</f>
        <v>2014694.8800000001</v>
      </c>
      <c r="C11" s="117">
        <f>SUMIF(④構成決定表!H:H,"DB",④構成決定表!P:P)</f>
        <v>425911.2</v>
      </c>
      <c r="D11" s="117">
        <f>SUMIFS(④構成決定表!P:P,④構成決定表!H:H,"AP/DB") - E11</f>
        <v>144154.56000000003</v>
      </c>
      <c r="E11" s="117">
        <f>SUM(C4:C6)</f>
        <v>180000.48</v>
      </c>
      <c r="F11" s="117">
        <f>SUMIF(④構成決定表!H:H,"検証",④構成決定表!P:P)*0.1</f>
        <v>2197.0080000000003</v>
      </c>
      <c r="G11" s="117">
        <f>SUMIF(④構成決定表!H:H,"開発",④構成決定表!P:P)*0.1</f>
        <v>1907.9280000000003</v>
      </c>
      <c r="H11" s="117">
        <f>SUMIF(④構成決定表!H:H,"AP",④構成決定表!Q:Q)</f>
        <v>224400</v>
      </c>
      <c r="I11" s="117">
        <f>SUMIF(④構成決定表!H:H,"DB",④構成決定表!Q:Q)</f>
        <v>112199.99999999997</v>
      </c>
      <c r="J11" s="117">
        <f>SUMIFS(④構成決定表!Q:Q,④構成決定表!H:H,"AP/DB") - K11</f>
        <v>22440</v>
      </c>
      <c r="K11" s="117">
        <f>SUM(D4:D6)</f>
        <v>71808</v>
      </c>
      <c r="L11" s="117">
        <f>SUMIF(④構成決定表!H:H,"検証",④構成決定表!Q:Q)*0.1</f>
        <v>11219.999999999998</v>
      </c>
      <c r="M11" s="117">
        <f>SUMIF(④構成決定表!H:H,"開発",④構成決定表!Q:Q)*0.1</f>
        <v>11219.999999999998</v>
      </c>
      <c r="N11" s="117">
        <f>SUMIF(④構成決定表!H:H,"AP",④構成決定表!R:R)</f>
        <v>788400</v>
      </c>
      <c r="O11" s="117">
        <f>SUMIF(④構成決定表!H:H,"DB",④構成決定表!R:R)</f>
        <v>394200</v>
      </c>
      <c r="P11" s="117">
        <f>SUMIFS(④構成決定表!R:R,④構成決定表!H:H,"AP/DB") - Q11</f>
        <v>131400</v>
      </c>
      <c r="Q11" s="117">
        <f>SUM(E4:E6)</f>
        <v>157680</v>
      </c>
      <c r="R11" s="117">
        <f>SUMIF(④構成決定表!H:H,"検証",④構成決定表!R:R)*0.1</f>
        <v>2628</v>
      </c>
      <c r="S11" s="117">
        <f>SUMIF(④構成決定表!H:H,"開発",④構成決定表!R:R)*0.1</f>
        <v>2628</v>
      </c>
      <c r="T11" s="120">
        <f>SUMIF(④構成決定表!H:H,"AP",④構成決定表!L:L) + SUMIF(④構成決定表!H:H,"DB",④構成決定表!L:L) + SUMIF(④構成決定表!H:H,"AP/DB",④構成決定表!L:L)</f>
        <v>1920</v>
      </c>
    </row>
  </sheetData>
  <mergeCells count="7">
    <mergeCell ref="T8:T10"/>
    <mergeCell ref="B2:B3"/>
    <mergeCell ref="C2:E2"/>
    <mergeCell ref="B8:S8"/>
    <mergeCell ref="B9:G9"/>
    <mergeCell ref="H9:M9"/>
    <mergeCell ref="N9:S9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2BF86B7965484E856505BC8EAC4461" ma:contentTypeVersion="4" ma:contentTypeDescription="新しいドキュメントを作成します。" ma:contentTypeScope="" ma:versionID="9f69336696d6569a11d46a5df81962ce">
  <xsd:schema xmlns:xsd="http://www.w3.org/2001/XMLSchema" xmlns:xs="http://www.w3.org/2001/XMLSchema" xmlns:p="http://schemas.microsoft.com/office/2006/metadata/properties" xmlns:ns2="447694be-2c92-4a7d-914f-a4d6b35625e1" xmlns:ns3="2eb4f624-59c0-4436-a565-346e35f73b8d" targetNamespace="http://schemas.microsoft.com/office/2006/metadata/properties" ma:root="true" ma:fieldsID="39dc3fd6f85ec28876374facd149bde3" ns2:_="" ns3:_="">
    <xsd:import namespace="447694be-2c92-4a7d-914f-a4d6b35625e1"/>
    <xsd:import namespace="2eb4f624-59c0-4436-a565-346e35f73b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94be-2c92-4a7d-914f-a4d6b3562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4f624-59c0-4436-a565-346e35f73b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10FE4-E887-4531-B9A2-194B453E14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47694be-2c92-4a7d-914f-a4d6b35625e1"/>
    <ds:schemaRef ds:uri="2eb4f624-59c0-4436-a565-346e35f73b8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945734-CCC0-4152-B6A3-29EAE2917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694be-2c92-4a7d-914f-a4d6b35625e1"/>
    <ds:schemaRef ds:uri="2eb4f624-59c0-4436-a565-346e35f73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2E0D83-969A-4945-ACE0-BD9B4DC04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8</vt:i4>
      </vt:variant>
    </vt:vector>
  </HeadingPairs>
  <TitlesOfParts>
    <vt:vector size="21" baseType="lpstr">
      <vt:lpstr>20171117_仕訳結果</vt:lpstr>
      <vt:lpstr>表紙</vt:lpstr>
      <vt:lpstr>変更履歴</vt:lpstr>
      <vt:lpstr>①クラウド移行判定</vt:lpstr>
      <vt:lpstr>②クラウド移行時期</vt:lpstr>
      <vt:lpstr>③構成条件</vt:lpstr>
      <vt:lpstr>④構成決定表</vt:lpstr>
      <vt:lpstr>⑤コスト試算表</vt:lpstr>
      <vt:lpstr>コスト合計</vt:lpstr>
      <vt:lpstr>標準インスタンス価格表</vt:lpstr>
      <vt:lpstr>構成パターン比率</vt:lpstr>
      <vt:lpstr>標準インスタンススペック表</vt:lpstr>
      <vt:lpstr>標準インスタンスeC+金額表</vt:lpstr>
      <vt:lpstr>EC2_HDD</vt:lpstr>
      <vt:lpstr>EC2_時間単価</vt:lpstr>
      <vt:lpstr>EC2_数量</vt:lpstr>
      <vt:lpstr>EC2スペック一覧</vt:lpstr>
      <vt:lpstr>EC2タイプ</vt:lpstr>
      <vt:lpstr>EC2タイプ一覧</vt:lpstr>
      <vt:lpstr>EC2価格表</vt:lpstr>
      <vt:lpstr>ECPlus価格表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kubota.kaoru</dc:creator>
  <cp:lastModifiedBy>黄 逢源</cp:lastModifiedBy>
  <cp:lastPrinted>2019-10-24T04:42:18Z</cp:lastPrinted>
  <dcterms:created xsi:type="dcterms:W3CDTF">2017-10-18T00:51:52Z</dcterms:created>
  <dcterms:modified xsi:type="dcterms:W3CDTF">2019-10-30T08:21:26Z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0x010100CA2BF86B7965484E856505BC8EAC4461</vt:lpwstr>
  </property>
</Properties>
</file>