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530" windowHeight="7710" activeTab="2"/>
  </bookViews>
  <sheets>
    <sheet name="Sheet1" sheetId="18" r:id="rId1"/>
    <sheet name="国美平台运营周报" sheetId="1" r:id="rId2"/>
    <sheet name="自营运营周报" sheetId="17" r:id="rId3"/>
    <sheet name="Sheet6" sheetId="11" state="hidden" r:id="rId4"/>
  </sheets>
  <externalReferences>
    <externalReference r:id="rId5"/>
    <externalReference r:id="rId6"/>
  </externalReferences>
  <definedNames>
    <definedName name="_xlnm.Print_Area" localSheetId="1">国美平台运营周报!$A$1:$J$116</definedName>
    <definedName name="_xlnm.Print_Area" localSheetId="2">自营运营周报!$A:$J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L57" i="1"/>
  <c r="J57" i="1"/>
  <c r="I57" i="1"/>
  <c r="D57" i="1"/>
  <c r="C57" i="1"/>
  <c r="M53" i="1"/>
  <c r="L53" i="1"/>
  <c r="J53" i="1"/>
  <c r="I53" i="1"/>
  <c r="D53" i="1"/>
  <c r="C53" i="1"/>
  <c r="G51" i="1" l="1"/>
  <c r="G52" i="1"/>
  <c r="G50" i="1"/>
  <c r="F51" i="1"/>
  <c r="F52" i="1"/>
  <c r="F50" i="1"/>
  <c r="E51" i="1" l="1"/>
  <c r="E52" i="1"/>
  <c r="E50" i="1"/>
  <c r="N54" i="1"/>
  <c r="S43" i="1" l="1"/>
  <c r="R43" i="1"/>
  <c r="P43" i="1"/>
  <c r="O43" i="1"/>
  <c r="M43" i="1"/>
  <c r="L43" i="1"/>
  <c r="G43" i="1"/>
  <c r="F43" i="1"/>
  <c r="D43" i="1"/>
  <c r="C43" i="1"/>
  <c r="O40" i="1"/>
  <c r="S40" i="1"/>
  <c r="R40" i="1"/>
  <c r="P40" i="1"/>
  <c r="M40" i="1"/>
  <c r="L40" i="1"/>
  <c r="G40" i="1"/>
  <c r="F40" i="1"/>
  <c r="D40" i="1"/>
  <c r="C40" i="1"/>
  <c r="S39" i="1"/>
  <c r="R39" i="1"/>
  <c r="P39" i="1"/>
  <c r="O39" i="1"/>
  <c r="M39" i="1"/>
  <c r="L39" i="1"/>
  <c r="G39" i="1"/>
  <c r="F39" i="1"/>
  <c r="D39" i="1"/>
  <c r="C39" i="1"/>
  <c r="F53" i="1"/>
  <c r="G53" i="1"/>
  <c r="F54" i="1"/>
  <c r="G54" i="1"/>
  <c r="F55" i="1"/>
  <c r="G55" i="1"/>
  <c r="F56" i="1"/>
  <c r="G56" i="1"/>
  <c r="F57" i="1"/>
  <c r="G57" i="1"/>
  <c r="N57" i="1"/>
  <c r="N56" i="1"/>
  <c r="N55" i="1"/>
  <c r="N53" i="1"/>
  <c r="N52" i="1"/>
  <c r="N51" i="1"/>
  <c r="N50" i="1"/>
  <c r="K57" i="1"/>
  <c r="K56" i="1"/>
  <c r="K55" i="1"/>
  <c r="K54" i="1"/>
  <c r="K53" i="1"/>
  <c r="K52" i="1"/>
  <c r="K51" i="1"/>
  <c r="K50" i="1"/>
  <c r="E53" i="1"/>
  <c r="E54" i="1"/>
  <c r="E55" i="1"/>
  <c r="E56" i="1"/>
  <c r="E57" i="1"/>
  <c r="T40" i="1"/>
  <c r="T43" i="1"/>
  <c r="T39" i="1"/>
  <c r="Q43" i="1"/>
  <c r="Q40" i="1"/>
  <c r="Q39" i="1"/>
  <c r="N43" i="1"/>
  <c r="N40" i="1"/>
  <c r="N39" i="1"/>
  <c r="K43" i="1"/>
  <c r="K40" i="1"/>
  <c r="K39" i="1"/>
  <c r="H43" i="1"/>
  <c r="H40" i="1"/>
  <c r="H39" i="1"/>
  <c r="E39" i="1"/>
  <c r="E43" i="1"/>
  <c r="E40" i="1"/>
  <c r="K18" i="1"/>
  <c r="K17" i="1"/>
  <c r="I78" i="17"/>
  <c r="G78" i="17"/>
  <c r="F78" i="17"/>
  <c r="E75" i="17"/>
  <c r="E65" i="17"/>
  <c r="K50" i="17"/>
  <c r="H50" i="17"/>
  <c r="G58" i="17"/>
  <c r="D58" i="17"/>
  <c r="E50" i="17"/>
  <c r="E46" i="17"/>
  <c r="E43" i="17"/>
  <c r="E44" i="17"/>
  <c r="E42" i="17"/>
  <c r="C34" i="17"/>
  <c r="H78" i="17" l="1"/>
  <c r="H57" i="1"/>
  <c r="H55" i="1"/>
  <c r="H53" i="1"/>
  <c r="E45" i="17"/>
  <c r="C30" i="17" s="1"/>
  <c r="E30" i="17" s="1"/>
  <c r="H51" i="1"/>
  <c r="H50" i="1"/>
  <c r="H56" i="1"/>
  <c r="H54" i="1"/>
  <c r="H52" i="1"/>
  <c r="H75" i="17"/>
  <c r="E76" i="17"/>
  <c r="H76" i="17"/>
  <c r="E77" i="17"/>
  <c r="H77" i="17"/>
  <c r="K75" i="17"/>
  <c r="L75" i="17"/>
  <c r="L77" i="17"/>
  <c r="L76" i="17"/>
  <c r="J78" i="17"/>
  <c r="K51" i="17"/>
  <c r="K52" i="17"/>
  <c r="K53" i="17"/>
  <c r="K54" i="17"/>
  <c r="K55" i="17"/>
  <c r="K56" i="17"/>
  <c r="K57" i="17"/>
  <c r="K76" i="17"/>
  <c r="K77" i="17"/>
  <c r="D78" i="17"/>
  <c r="C78" i="17"/>
  <c r="I69" i="17"/>
  <c r="I68" i="17"/>
  <c r="I67" i="17"/>
  <c r="I66" i="17"/>
  <c r="I65" i="17"/>
  <c r="E66" i="17"/>
  <c r="E67" i="17"/>
  <c r="E68" i="17"/>
  <c r="E69" i="17"/>
  <c r="H70" i="17"/>
  <c r="G70" i="17"/>
  <c r="D70" i="17"/>
  <c r="C70" i="17"/>
  <c r="J58" i="17"/>
  <c r="I58" i="17"/>
  <c r="F58" i="17"/>
  <c r="H58" i="17" s="1"/>
  <c r="C58" i="17"/>
  <c r="E58" i="17" s="1"/>
  <c r="H57" i="17"/>
  <c r="H56" i="17"/>
  <c r="H55" i="17"/>
  <c r="H54" i="17"/>
  <c r="H53" i="17"/>
  <c r="H52" i="17"/>
  <c r="H51" i="17"/>
  <c r="E51" i="17"/>
  <c r="E52" i="17"/>
  <c r="E53" i="17"/>
  <c r="E54" i="17"/>
  <c r="E55" i="17"/>
  <c r="E56" i="17"/>
  <c r="E57" i="17"/>
  <c r="H32" i="17"/>
  <c r="H46" i="17"/>
  <c r="H44" i="17"/>
  <c r="H43" i="17"/>
  <c r="H42" i="17"/>
  <c r="H45" i="17" s="1"/>
  <c r="F30" i="17" s="1"/>
  <c r="H30" i="17" s="1"/>
  <c r="G45" i="17"/>
  <c r="F45" i="17"/>
  <c r="D45" i="17"/>
  <c r="C45" i="17"/>
  <c r="F34" i="17"/>
  <c r="M75" i="17" l="1"/>
  <c r="M77" i="17"/>
  <c r="M76" i="17"/>
  <c r="K58" i="17"/>
  <c r="F66" i="17"/>
  <c r="F65" i="17"/>
  <c r="F70" i="17"/>
  <c r="L78" i="17"/>
  <c r="J68" i="17"/>
  <c r="J65" i="17"/>
  <c r="E78" i="17"/>
  <c r="K78" i="17"/>
  <c r="C32" i="17"/>
  <c r="E32" i="17" s="1"/>
  <c r="I70" i="17"/>
  <c r="J67" i="17"/>
  <c r="J66" i="17"/>
  <c r="F31" i="17"/>
  <c r="H31" i="17" s="1"/>
  <c r="J70" i="17"/>
  <c r="F68" i="17"/>
  <c r="C31" i="17"/>
  <c r="E31" i="17" s="1"/>
  <c r="F67" i="17"/>
  <c r="E70" i="17"/>
  <c r="C102" i="17"/>
  <c r="M78" i="17" l="1"/>
  <c r="F35" i="17"/>
  <c r="H35" i="17" s="1"/>
  <c r="C35" i="17"/>
  <c r="E35" i="17" s="1"/>
</calcChain>
</file>

<file path=xl/sharedStrings.xml><?xml version="1.0" encoding="utf-8"?>
<sst xmlns="http://schemas.openxmlformats.org/spreadsheetml/2006/main" count="1657" uniqueCount="673">
  <si>
    <t>总结：</t>
  </si>
  <si>
    <t>二、</t>
    <phoneticPr fontId="3" type="noConversion"/>
  </si>
  <si>
    <t>三、</t>
    <phoneticPr fontId="3" type="noConversion"/>
  </si>
  <si>
    <t>四、</t>
    <phoneticPr fontId="3" type="noConversion"/>
  </si>
  <si>
    <t>五、</t>
    <phoneticPr fontId="3" type="noConversion"/>
  </si>
  <si>
    <t>六、</t>
    <phoneticPr fontId="3" type="noConversion"/>
  </si>
  <si>
    <t>七、</t>
    <phoneticPr fontId="3" type="noConversion"/>
  </si>
  <si>
    <t>国美在线、Plus每日新增用户注册数</t>
    <phoneticPr fontId="3" type="noConversion"/>
  </si>
  <si>
    <t>八、</t>
    <phoneticPr fontId="3" type="noConversion"/>
  </si>
  <si>
    <t>新增圈子、话题、评论均为新增数据，不含删除数据</t>
    <phoneticPr fontId="3" type="noConversion"/>
  </si>
  <si>
    <t>注：由于“Plus-PC”端不能下单，该站点的订单为“Plus-PC”给“在线-PC”引流而还原的订单；</t>
    <phoneticPr fontId="3" type="noConversion"/>
  </si>
  <si>
    <t>管家、酒窖、海外购为业务线，不属于平台范畴，无注册用户概念</t>
    <phoneticPr fontId="3" type="noConversion"/>
  </si>
  <si>
    <t>注：毛销售、妥投销售金额为下单时间在统计时间内的金额；返利到账金额为返利时间为统计时间内的金额</t>
    <phoneticPr fontId="3" type="noConversion"/>
  </si>
  <si>
    <t>2、毛销售额：所有生成订单号的总金额，按下单日期统计，取消、拒收、退单不扣减      </t>
    <phoneticPr fontId="3" type="noConversion"/>
  </si>
  <si>
    <t>3、已支付订单金额：支付成功的所有订单总金额，后续退单不扣减；货到付款订单提交成功后记为已支付    </t>
    <phoneticPr fontId="3" type="noConversion"/>
  </si>
  <si>
    <t>注：</t>
    <phoneticPr fontId="3" type="noConversion"/>
  </si>
  <si>
    <t>1、平台销售额：指实物订单总销售额，包含自然流量、门店扫码、美店三个渠道销售额，未包含线下扫码支付、门店传统销售金额      </t>
    <phoneticPr fontId="3" type="noConversion"/>
  </si>
  <si>
    <t>注：国美在线、Plus平台均为实物全部订单（不含金融和虚拟业务订单），其中包含全部海外购订单及部分管家和酒窖订单</t>
    <phoneticPr fontId="3" type="noConversion"/>
  </si>
  <si>
    <t>       返利支出为订单妥投7日后，由平台统一支付给用户</t>
    <phoneticPr fontId="3" type="noConversion"/>
  </si>
  <si>
    <t>注：应收商家返利收入为订单妥投7日后，商家按约定比例应支付给平台的佣金费用</t>
    <phoneticPr fontId="3" type="noConversion"/>
  </si>
  <si>
    <t>时间</t>
  </si>
  <si>
    <t>注册会员数</t>
  </si>
  <si>
    <t>妥投订单</t>
  </si>
  <si>
    <t>妥投销售额/万</t>
  </si>
  <si>
    <t>本年度累计</t>
  </si>
  <si>
    <t>毛订单</t>
  </si>
  <si>
    <t>毛销售额/万</t>
  </si>
  <si>
    <t>已支付订单</t>
  </si>
  <si>
    <t>已支付销售额/万</t>
  </si>
  <si>
    <t>UV/万</t>
  </si>
  <si>
    <t>一、</t>
    <phoneticPr fontId="3" type="noConversion"/>
  </si>
  <si>
    <t>国美互联网本年度、月度累计数据情况</t>
    <phoneticPr fontId="3" type="noConversion"/>
  </si>
  <si>
    <t>九、</t>
    <phoneticPr fontId="3" type="noConversion"/>
  </si>
  <si>
    <t>国美在线&amp;Plus平台毛销售额本周走势（按下单时间）</t>
    <phoneticPr fontId="3" type="noConversion"/>
  </si>
  <si>
    <t>各平台本周流量、转化及销售情况（按下单时间）</t>
    <phoneticPr fontId="3" type="noConversion"/>
  </si>
  <si>
    <t>国美在线、Plus本周分站点流量、转化及销售情况（按下单时间）</t>
    <phoneticPr fontId="3" type="noConversion"/>
  </si>
  <si>
    <t>国美本周各业务线销售贡献（按订单妥投时间）</t>
    <phoneticPr fontId="3" type="noConversion"/>
  </si>
  <si>
    <t>返利本周数据（国美在线、国美Plus产生的返利总和）</t>
    <phoneticPr fontId="3" type="noConversion"/>
  </si>
  <si>
    <t>国美平台及业务线本周用户活跃度</t>
    <phoneticPr fontId="3" type="noConversion"/>
  </si>
  <si>
    <t>美店本周流量和销售数据</t>
    <phoneticPr fontId="3" type="noConversion"/>
  </si>
  <si>
    <t>社交本周数据</t>
    <phoneticPr fontId="3" type="noConversion"/>
  </si>
  <si>
    <t>国美商城妥投销售包含实物、虚拟、金融、黄金；</t>
    <phoneticPr fontId="3" type="noConversion"/>
  </si>
  <si>
    <t>海外购</t>
  </si>
  <si>
    <t>转化率</t>
  </si>
  <si>
    <t>环比</t>
  </si>
  <si>
    <t>国美在线</t>
  </si>
  <si>
    <t>注：以上数据由财务中心提供，妥投销售额包含线下给线上引流销售</t>
    <phoneticPr fontId="3" type="noConversion"/>
  </si>
  <si>
    <t>毛转化率</t>
  </si>
  <si>
    <t>已支付订单销售/万</t>
  </si>
  <si>
    <t>业务分类</t>
  </si>
  <si>
    <t>订单支付率</t>
  </si>
  <si>
    <t>国美plus</t>
  </si>
  <si>
    <t>管家</t>
  </si>
  <si>
    <t>酒窖</t>
  </si>
  <si>
    <t>国美在线-PC</t>
  </si>
  <si>
    <t>国美在线-APP</t>
  </si>
  <si>
    <t>国美在线-WAP</t>
  </si>
  <si>
    <t>国美在线合计</t>
  </si>
  <si>
    <t>站点</t>
  </si>
  <si>
    <t>Plus-PC</t>
  </si>
  <si>
    <t>Plus-APP</t>
  </si>
  <si>
    <t>Plus-WAP</t>
  </si>
  <si>
    <t>Plus合计</t>
  </si>
  <si>
    <t>       目前平台收取分部的返利佣金比例为0</t>
    <phoneticPr fontId="3" type="noConversion"/>
  </si>
  <si>
    <t>日均购买用户：按“毛订单”统计购买行为，有购买行为的会员数</t>
    <phoneticPr fontId="3" type="noConversion"/>
  </si>
  <si>
    <t xml:space="preserve">合计 </t>
  </si>
  <si>
    <t>同比</t>
  </si>
  <si>
    <t>国美电器</t>
  </si>
  <si>
    <t>国美管家</t>
  </si>
  <si>
    <t>-</t>
  </si>
  <si>
    <t>自然流量</t>
  </si>
  <si>
    <t>美店</t>
  </si>
  <si>
    <t>扫码支付</t>
  </si>
  <si>
    <t>合计</t>
  </si>
  <si>
    <t>销售额占比</t>
  </si>
  <si>
    <t>成交额/万</t>
  </si>
  <si>
    <t>成交额占比</t>
  </si>
  <si>
    <t>理财转让</t>
  </si>
  <si>
    <t>美盈宝</t>
  </si>
  <si>
    <t>海外购销售情况</t>
  </si>
  <si>
    <t>PC</t>
  </si>
  <si>
    <t>汇总</t>
  </si>
  <si>
    <t>已支付销售额</t>
  </si>
  <si>
    <t>清洗</t>
  </si>
  <si>
    <t>维修</t>
  </si>
  <si>
    <t>回收</t>
  </si>
  <si>
    <t>延保</t>
  </si>
  <si>
    <t>鲜花</t>
  </si>
  <si>
    <t>UV</t>
  </si>
  <si>
    <t>微信</t>
  </si>
  <si>
    <t>客服</t>
  </si>
  <si>
    <t>国美酒窖</t>
  </si>
  <si>
    <t>毛销售额</t>
  </si>
  <si>
    <t>已支付订单数</t>
  </si>
  <si>
    <t>有赞</t>
  </si>
  <si>
    <t>大客户线下</t>
  </si>
  <si>
    <t>淘宝</t>
  </si>
  <si>
    <t>国美来购</t>
  </si>
  <si>
    <t>内部销售单</t>
  </si>
  <si>
    <t>总计</t>
  </si>
  <si>
    <t>扫码价签</t>
  </si>
  <si>
    <t>以上合计</t>
  </si>
  <si>
    <t>已支付订单金额/万</t>
  </si>
  <si>
    <t>毛订单量</t>
  </si>
  <si>
    <t>其他
（票据/白拿/众筹）</t>
  </si>
  <si>
    <t>以旧换新</t>
  </si>
  <si>
    <t>短信</t>
  </si>
  <si>
    <t>国美在线APP+国美PLUSAPP</t>
  </si>
  <si>
    <t>订单量</t>
  </si>
  <si>
    <t>6.19-6.25国美平台运营周报</t>
    <phoneticPr fontId="3" type="noConversion"/>
  </si>
  <si>
    <t>6.1-6.25</t>
  </si>
  <si>
    <t>1、国美平台本周实物GMV（毛销售额）35145万元，其中已支付订单金额为16751万元，已妥投净GMV为13381万元；</t>
    <phoneticPr fontId="3" type="noConversion"/>
  </si>
  <si>
    <t>2、截止6月25日，本月累计费用支出8320.4万元（无法拆分到周）；</t>
    <phoneticPr fontId="3" type="noConversion"/>
  </si>
  <si>
    <t>3、截止6月25日，累计预计返利金额107.2万元，累计返利到账金额80.6万元；</t>
    <phoneticPr fontId="3" type="noConversion"/>
  </si>
  <si>
    <t>4、本周平台收入（平台使用费+平台佣金）为132.8万，平台使用费收入为59.4万，平台佣金收入为73.4万；</t>
    <phoneticPr fontId="3" type="noConversion"/>
  </si>
  <si>
    <t>5、本周国美在线毛销售额环比下降50%，uv环比下降32%；国美Plus毛销售额环比下降68%，uv环比下降42%；</t>
    <phoneticPr fontId="3" type="noConversion"/>
  </si>
  <si>
    <t>6.19-6.25国美自营运营周报</t>
    <phoneticPr fontId="3" type="noConversion"/>
  </si>
  <si>
    <t>1、国美电器本月预算任务达成50.5%，国美互联网金融频道本月预算任务达成147.2%；上半年总体预算任务达成25.5%</t>
    <phoneticPr fontId="3" type="noConversion"/>
  </si>
  <si>
    <t>2、国美电器已支付订单金额7411万，同比下降33.2%；国美互联网金融频道成交额40129万，同比上升8.8%</t>
    <phoneticPr fontId="3" type="noConversion"/>
  </si>
  <si>
    <t>3、国美电器自然流量毛销售额17221.8万，已支付订单金额7361.9万；通讯占比仍最高，大家电同比下降明显</t>
    <phoneticPr fontId="3" type="noConversion"/>
  </si>
  <si>
    <t>4、海外购的已支付订单金额33万，同比下降54.9%；毛转化率1.6%，同比下降54.2%</t>
    <phoneticPr fontId="3" type="noConversion"/>
  </si>
  <si>
    <t>5、国美管家已支付订单总额18.6万元，环比上升0.8%；国美酒窖已支付订单金额16万元，环比上升55.1%</t>
    <phoneticPr fontId="3" type="noConversion"/>
  </si>
  <si>
    <t xml:space="preserve"> </t>
    <phoneticPr fontId="3" type="noConversion"/>
  </si>
  <si>
    <t>注：</t>
    <phoneticPr fontId="3" type="noConversion"/>
  </si>
  <si>
    <t>1、国美电器总销售额：指实物订单总销售额，包含自然流量、门店扫码、美店三个渠道销售额，未包含线下扫码支付、门店传统销售金额。</t>
    <phoneticPr fontId="3" type="noConversion"/>
  </si>
  <si>
    <t>2、毛销售额：所有生成订单号的总金额，按下单日期统计，取消、拒收、退单不扣减</t>
    <phoneticPr fontId="3" type="noConversion"/>
  </si>
  <si>
    <t>3、已支付订单金额：支付成功的所有订单总金额，后续退单不扣减；货到付款订单提交成功后记为已支付</t>
    <phoneticPr fontId="3" type="noConversion"/>
  </si>
  <si>
    <t>一、</t>
    <phoneticPr fontId="3" type="noConversion"/>
  </si>
  <si>
    <t>本年度、月度基本任务完成比例</t>
    <phoneticPr fontId="3" type="noConversion"/>
  </si>
  <si>
    <t>各业务线财务指标（按妥投时间统计）   单位/万</t>
    <phoneticPr fontId="3" type="noConversion"/>
  </si>
  <si>
    <t>预算任务进度</t>
    <phoneticPr fontId="3" type="noConversion"/>
  </si>
  <si>
    <t>国美电器</t>
    <phoneticPr fontId="3" type="noConversion"/>
  </si>
  <si>
    <t>国美互联网金融频道</t>
    <phoneticPr fontId="3" type="noConversion"/>
  </si>
  <si>
    <t>国美管家</t>
    <phoneticPr fontId="3" type="noConversion"/>
  </si>
  <si>
    <t>国美酒窖</t>
    <phoneticPr fontId="3" type="noConversion"/>
  </si>
  <si>
    <t>平台-电器城</t>
    <phoneticPr fontId="3" type="noConversion"/>
  </si>
  <si>
    <t>平台-百货城</t>
    <phoneticPr fontId="3" type="noConversion"/>
  </si>
  <si>
    <t>上半年累计贡献额</t>
    <phoneticPr fontId="3" type="noConversion"/>
  </si>
  <si>
    <t>上半年综合贡献预算任务</t>
    <phoneticPr fontId="3" type="noConversion"/>
  </si>
  <si>
    <t>上半年综合贡献预算进度</t>
    <phoneticPr fontId="3" type="noConversion"/>
  </si>
  <si>
    <t>本月累计综合贡献额</t>
    <phoneticPr fontId="3" type="noConversion"/>
  </si>
  <si>
    <t>本月综合贡献预算任务</t>
    <phoneticPr fontId="3" type="noConversion"/>
  </si>
  <si>
    <t>本月综合贡献预算进度</t>
    <phoneticPr fontId="3" type="noConversion"/>
  </si>
  <si>
    <t>平台费支出</t>
    <phoneticPr fontId="3" type="noConversion"/>
  </si>
  <si>
    <t>注：以上数据由财务中心提供，综合贡献预算任务时间范围为1-6月。</t>
    <phoneticPr fontId="3" type="noConversion"/>
  </si>
  <si>
    <t>平台费用说明：经财务确认，目前国美在线、国美PLUS平台未向自营各业务线收取平台费，固此项费用为0</t>
    <phoneticPr fontId="3" type="noConversion"/>
  </si>
  <si>
    <t>综合贡献额=妥投销售额*1.8%</t>
    <phoneticPr fontId="3" type="noConversion"/>
  </si>
  <si>
    <t>二、</t>
    <phoneticPr fontId="3" type="noConversion"/>
  </si>
  <si>
    <t>本周自营各业务经营状况</t>
    <phoneticPr fontId="3" type="noConversion"/>
  </si>
  <si>
    <t>本周销售情况</t>
    <phoneticPr fontId="3" type="noConversion"/>
  </si>
  <si>
    <t>业务线</t>
    <phoneticPr fontId="3" type="noConversion"/>
  </si>
  <si>
    <t>国美互联网金融频道</t>
  </si>
  <si>
    <t>三、</t>
    <phoneticPr fontId="3" type="noConversion"/>
  </si>
  <si>
    <t>国美电器重点品类销售情况</t>
    <phoneticPr fontId="3" type="noConversion"/>
  </si>
  <si>
    <t>销售渠道</t>
    <phoneticPr fontId="3" type="noConversion"/>
  </si>
  <si>
    <t>毛销售额/万</t>
    <phoneticPr fontId="3" type="noConversion"/>
  </si>
  <si>
    <t>已支付订单金额/万</t>
    <phoneticPr fontId="3" type="noConversion"/>
  </si>
  <si>
    <t>在线</t>
    <phoneticPr fontId="3" type="noConversion"/>
  </si>
  <si>
    <t>PLUS</t>
    <phoneticPr fontId="3" type="noConversion"/>
  </si>
  <si>
    <t>总计</t>
    <phoneticPr fontId="3" type="noConversion"/>
  </si>
  <si>
    <t>八大事业部销售情况</t>
    <phoneticPr fontId="3" type="noConversion"/>
  </si>
  <si>
    <t>毛转化率</t>
    <phoneticPr fontId="3" type="noConversion"/>
  </si>
  <si>
    <t>毛销售额：事业部对应三级分类的所有生成订单号的总金额，按下单日期统计，取消、拒收、退单不扣减</t>
    <phoneticPr fontId="3" type="noConversion"/>
  </si>
  <si>
    <t>已支付订单金额：事业部对应三级分类的支付成功的所有订单总金额，后续退单不扣减；货到付款订单提交成功后记为已支付</t>
    <phoneticPr fontId="3" type="noConversion"/>
  </si>
  <si>
    <t>UV：事业部对应的三级品类的每日独特访客数，事业部内部去重，事业部之间不去重</t>
    <phoneticPr fontId="3" type="noConversion"/>
  </si>
  <si>
    <t>转化率=毛订单量/UV</t>
    <phoneticPr fontId="3" type="noConversion"/>
  </si>
  <si>
    <t>四、</t>
    <phoneticPr fontId="3" type="noConversion"/>
  </si>
  <si>
    <t>国美互联网金融频道运营情况</t>
    <phoneticPr fontId="3" type="noConversion"/>
  </si>
  <si>
    <t>销售额/万</t>
    <phoneticPr fontId="3" type="noConversion"/>
  </si>
  <si>
    <t>销售额：美盈宝销售额为统计时间内交易类型为“存入”和“理财到期解付”的金额；除美盈宝外的业务，均为毛销售额</t>
    <phoneticPr fontId="3" type="noConversion"/>
  </si>
  <si>
    <t>成交额：美盈宝成交额为统计时间内诺安基金的净存入值；除美盈宝外的业务，均为订单状态为成功的销售额</t>
    <phoneticPr fontId="3" type="noConversion"/>
  </si>
  <si>
    <t>五、</t>
    <phoneticPr fontId="3" type="noConversion"/>
  </si>
  <si>
    <t>毛销售额：海外购站点的所有生成订单号的总金额，按下单日期统计，取消、拒收、退单不扣减</t>
    <phoneticPr fontId="3" type="noConversion"/>
  </si>
  <si>
    <t>UV：海外购站点每日独特访客数；转化率=毛订单量/UV</t>
    <phoneticPr fontId="3" type="noConversion"/>
  </si>
  <si>
    <t>六、</t>
    <phoneticPr fontId="3" type="noConversion"/>
  </si>
  <si>
    <t>国美管家运营情况</t>
    <phoneticPr fontId="3" type="noConversion"/>
  </si>
  <si>
    <t>分业务类型销售数据</t>
    <phoneticPr fontId="3" type="noConversion"/>
  </si>
  <si>
    <t>业务类型</t>
    <phoneticPr fontId="3" type="noConversion"/>
  </si>
  <si>
    <t>配件销售</t>
  </si>
  <si>
    <t>重点销售额渠道明细</t>
    <phoneticPr fontId="3" type="noConversion"/>
  </si>
  <si>
    <t>重点渠道</t>
    <phoneticPr fontId="3" type="noConversion"/>
  </si>
  <si>
    <t>环比</t>
    <phoneticPr fontId="3" type="noConversion"/>
  </si>
  <si>
    <t>-</t>
    <phoneticPr fontId="3" type="noConversion"/>
  </si>
  <si>
    <t>投放+PC店铺+移动端店铺</t>
  </si>
  <si>
    <t>注：以上数据由国美管家事业部提供</t>
    <phoneticPr fontId="3" type="noConversion"/>
  </si>
  <si>
    <t>七、</t>
    <phoneticPr fontId="3" type="noConversion"/>
  </si>
  <si>
    <t>国美酒窖运营情况</t>
    <phoneticPr fontId="3" type="noConversion"/>
  </si>
  <si>
    <t>各渠道销售额分布</t>
    <phoneticPr fontId="3" type="noConversion"/>
  </si>
  <si>
    <t>注：以上数据由国美酒窖事业部提供</t>
    <phoneticPr fontId="3" type="noConversion"/>
  </si>
  <si>
    <t>去年同期毛销售额/万</t>
    <phoneticPr fontId="3" type="noConversion"/>
  </si>
  <si>
    <t>去年同期已支付订单金额/万</t>
    <phoneticPr fontId="3" type="noConversion"/>
  </si>
  <si>
    <t>毛订单</t>
    <phoneticPr fontId="3" type="noConversion"/>
  </si>
  <si>
    <t>-</t>
    <phoneticPr fontId="3" type="noConversion"/>
  </si>
  <si>
    <t>去年同期销售额/万</t>
    <phoneticPr fontId="3" type="noConversion"/>
  </si>
  <si>
    <t>去年同期成交额/万</t>
    <phoneticPr fontId="3" type="noConversion"/>
  </si>
  <si>
    <t>去年转化率</t>
    <phoneticPr fontId="3" type="noConversion"/>
  </si>
  <si>
    <t>时间</t>
    <phoneticPr fontId="3" type="noConversion"/>
  </si>
  <si>
    <t>毛订单</t>
    <phoneticPr fontId="3" type="noConversion"/>
  </si>
  <si>
    <t>毛销售额/万</t>
    <phoneticPr fontId="3" type="noConversion"/>
  </si>
  <si>
    <t>已支付订单</t>
    <phoneticPr fontId="3" type="noConversion"/>
  </si>
  <si>
    <t>已支付销售额/万</t>
    <phoneticPr fontId="3" type="noConversion"/>
  </si>
  <si>
    <t>妥投订单</t>
    <phoneticPr fontId="3" type="noConversion"/>
  </si>
  <si>
    <t>妥投销售额/万</t>
    <phoneticPr fontId="3" type="noConversion"/>
  </si>
  <si>
    <t>注册会员数</t>
    <phoneticPr fontId="3" type="noConversion"/>
  </si>
  <si>
    <t>UV/万</t>
    <phoneticPr fontId="3" type="noConversion"/>
  </si>
  <si>
    <t>毛转化率</t>
    <phoneticPr fontId="3" type="noConversion"/>
  </si>
  <si>
    <t>本月截止上周末</t>
    <phoneticPr fontId="3" type="noConversion"/>
  </si>
  <si>
    <t>本年截止上周末</t>
    <phoneticPr fontId="3" type="noConversion"/>
  </si>
  <si>
    <t>环比</t>
    <phoneticPr fontId="3" type="noConversion"/>
  </si>
  <si>
    <t>上周UV</t>
    <phoneticPr fontId="3" type="noConversion"/>
  </si>
  <si>
    <t>环比</t>
    <phoneticPr fontId="3" type="noConversion"/>
  </si>
  <si>
    <t>本周毛订单</t>
    <phoneticPr fontId="3" type="noConversion"/>
  </si>
  <si>
    <t>上周毛订单</t>
    <phoneticPr fontId="3" type="noConversion"/>
  </si>
  <si>
    <t>本周毛转化率</t>
    <phoneticPr fontId="3" type="noConversion"/>
  </si>
  <si>
    <t>本周毛销售额/万</t>
    <phoneticPr fontId="3" type="noConversion"/>
  </si>
  <si>
    <t>上周毛销售额/万</t>
    <phoneticPr fontId="3" type="noConversion"/>
  </si>
  <si>
    <t>本周已支付订单</t>
    <phoneticPr fontId="3" type="noConversion"/>
  </si>
  <si>
    <t>上周已支付订单</t>
    <phoneticPr fontId="3" type="noConversion"/>
  </si>
  <si>
    <t>本周已支付订单销售/万</t>
    <phoneticPr fontId="3" type="noConversion"/>
  </si>
  <si>
    <t>上周已支付订单销售/万</t>
    <phoneticPr fontId="3" type="noConversion"/>
  </si>
  <si>
    <t>订单支付率</t>
    <phoneticPr fontId="3" type="noConversion"/>
  </si>
  <si>
    <t>本周UV</t>
    <phoneticPr fontId="3" type="noConversion"/>
  </si>
  <si>
    <t>环比</t>
    <phoneticPr fontId="3" type="noConversion"/>
  </si>
  <si>
    <t>上周毛转化率</t>
    <phoneticPr fontId="3" type="noConversion"/>
  </si>
  <si>
    <t>管家</t>
    <phoneticPr fontId="3" type="noConversion"/>
  </si>
  <si>
    <t>酒窖</t>
    <phoneticPr fontId="3" type="noConversion"/>
  </si>
  <si>
    <t>本周UV/万</t>
    <phoneticPr fontId="3" type="noConversion"/>
  </si>
  <si>
    <t>上周UV/万</t>
    <phoneticPr fontId="3" type="noConversion"/>
  </si>
  <si>
    <t>环比</t>
    <phoneticPr fontId="3" type="noConversion"/>
  </si>
  <si>
    <t>转化率</t>
    <phoneticPr fontId="3" type="noConversion"/>
  </si>
  <si>
    <t>本周毛订单</t>
    <phoneticPr fontId="3" type="noConversion"/>
  </si>
  <si>
    <t>上周毛订单</t>
    <phoneticPr fontId="3" type="noConversion"/>
  </si>
  <si>
    <t>本周毛销售额/万</t>
    <phoneticPr fontId="3" type="noConversion"/>
  </si>
  <si>
    <t>上周毛销售额/万</t>
    <phoneticPr fontId="3" type="noConversion"/>
  </si>
  <si>
    <t>上周转化率</t>
    <phoneticPr fontId="3" type="noConversion"/>
  </si>
  <si>
    <t>累计返利参与人数</t>
    <phoneticPr fontId="3" type="noConversion"/>
  </si>
  <si>
    <t>累计预计返利金额 </t>
  </si>
  <si>
    <t>累计到账金额</t>
  </si>
  <si>
    <t>上周按日</t>
    <phoneticPr fontId="3" type="noConversion"/>
  </si>
  <si>
    <t>新增返利订单数</t>
  </si>
  <si>
    <t>参与返利人数</t>
  </si>
  <si>
    <t>预计返利金额</t>
    <phoneticPr fontId="3" type="noConversion"/>
  </si>
  <si>
    <t>平台返利收入</t>
    <phoneticPr fontId="3" type="noConversion"/>
  </si>
  <si>
    <t>平台返利支出</t>
    <phoneticPr fontId="3" type="noConversion"/>
  </si>
  <si>
    <t>应收商家返利收入</t>
    <phoneticPr fontId="3" type="noConversion"/>
  </si>
  <si>
    <t>应收分部返利收入</t>
    <phoneticPr fontId="3" type="noConversion"/>
  </si>
  <si>
    <t>本周实际到账</t>
    <phoneticPr fontId="3" type="noConversion"/>
  </si>
  <si>
    <t>5.29-6.04</t>
    <phoneticPr fontId="3" type="noConversion"/>
  </si>
  <si>
    <t>本周日均UV</t>
    <phoneticPr fontId="31" type="noConversion"/>
  </si>
  <si>
    <t>上周日均UV</t>
    <phoneticPr fontId="31" type="noConversion"/>
  </si>
  <si>
    <t>去年同期日均UV</t>
    <phoneticPr fontId="31" type="noConversion"/>
  </si>
  <si>
    <t>同比</t>
    <phoneticPr fontId="3" type="noConversion"/>
  </si>
  <si>
    <t>国美PLUS</t>
    <phoneticPr fontId="3" type="noConversion"/>
  </si>
  <si>
    <t>管家</t>
    <phoneticPr fontId="3" type="noConversion"/>
  </si>
  <si>
    <t>酒窖</t>
    <phoneticPr fontId="3" type="noConversion"/>
  </si>
  <si>
    <t>海外购</t>
    <phoneticPr fontId="3" type="noConversion"/>
  </si>
  <si>
    <t>-</t>
    <phoneticPr fontId="3" type="noConversion"/>
  </si>
  <si>
    <t>本周日均登录用户</t>
    <phoneticPr fontId="3" type="noConversion"/>
  </si>
  <si>
    <t>上周日均登录用户</t>
    <phoneticPr fontId="3" type="noConversion"/>
  </si>
  <si>
    <t>本周日均购买用户</t>
    <phoneticPr fontId="3" type="noConversion"/>
  </si>
  <si>
    <t>上周日均购买用户</t>
    <phoneticPr fontId="3" type="noConversion"/>
  </si>
  <si>
    <t>去年同期日均购买用户</t>
    <phoneticPr fontId="3" type="noConversion"/>
  </si>
  <si>
    <t>本周日均注册用户</t>
    <phoneticPr fontId="3" type="noConversion"/>
  </si>
  <si>
    <t>上周日均注册用户</t>
    <phoneticPr fontId="3" type="noConversion"/>
  </si>
  <si>
    <t>日期</t>
    <phoneticPr fontId="31" type="noConversion"/>
  </si>
  <si>
    <t>plus注册用户数</t>
    <phoneticPr fontId="31" type="noConversion"/>
  </si>
  <si>
    <t>在线注册用户数</t>
    <phoneticPr fontId="31" type="noConversion"/>
  </si>
  <si>
    <t>日期（最近28天）</t>
    <phoneticPr fontId="3" type="noConversion"/>
  </si>
  <si>
    <t>站点</t>
    <phoneticPr fontId="3" type="noConversion"/>
  </si>
  <si>
    <t>毛销售额</t>
    <phoneticPr fontId="3" type="noConversion"/>
  </si>
  <si>
    <t>日期</t>
    <phoneticPr fontId="3" type="noConversion"/>
  </si>
  <si>
    <t>日期</t>
    <phoneticPr fontId="3" type="noConversion"/>
  </si>
  <si>
    <t>UV</t>
    <phoneticPr fontId="3" type="noConversion"/>
  </si>
  <si>
    <t>新增美店数</t>
    <phoneticPr fontId="3" type="noConversion"/>
  </si>
  <si>
    <t>毛销售额</t>
    <phoneticPr fontId="31" type="noConversion"/>
  </si>
  <si>
    <t>毛订单预计
返利金额</t>
    <phoneticPr fontId="3" type="noConversion"/>
  </si>
  <si>
    <t>TOP10美店预计返利金额</t>
    <phoneticPr fontId="3" type="noConversion"/>
  </si>
  <si>
    <t>妥投订单</t>
    <phoneticPr fontId="31" type="noConversion"/>
  </si>
  <si>
    <t>妥投金额</t>
    <phoneticPr fontId="31" type="noConversion"/>
  </si>
  <si>
    <t>返利到账金额</t>
    <phoneticPr fontId="31" type="noConversion"/>
  </si>
  <si>
    <t>上周</t>
    <phoneticPr fontId="31" type="noConversion"/>
  </si>
  <si>
    <t>本周</t>
    <phoneticPr fontId="31" type="noConversion"/>
  </si>
  <si>
    <t>环比</t>
    <phoneticPr fontId="31" type="noConversion"/>
  </si>
  <si>
    <t>上周按日</t>
    <phoneticPr fontId="3" type="noConversion"/>
  </si>
  <si>
    <t>发送IM人数</t>
    <phoneticPr fontId="3" type="noConversion"/>
  </si>
  <si>
    <t>新增评论数</t>
    <phoneticPr fontId="3" type="noConversion"/>
  </si>
  <si>
    <t>上周按日</t>
    <phoneticPr fontId="3" type="noConversion"/>
  </si>
  <si>
    <t>uv</t>
    <phoneticPr fontId="3" type="noConversion"/>
  </si>
  <si>
    <t>新增圈子数</t>
    <phoneticPr fontId="3" type="noConversion"/>
  </si>
  <si>
    <t>新增话题数</t>
    <phoneticPr fontId="3" type="noConversion"/>
  </si>
  <si>
    <t>新增回复数</t>
    <phoneticPr fontId="3" type="noConversion"/>
  </si>
  <si>
    <t>上周</t>
    <phoneticPr fontId="3" type="noConversion"/>
  </si>
  <si>
    <t>本周</t>
    <phoneticPr fontId="3" type="noConversion"/>
  </si>
  <si>
    <t>${emphases_nature.shop_amount*1}</t>
    <phoneticPr fontId="3" type="noConversion"/>
  </si>
  <si>
    <t>${emphases_nature.plus_amount*1}</t>
    <phoneticPr fontId="3" type="noConversion"/>
  </si>
  <si>
    <t>${emphases_nature.shop_payed_amount*1}</t>
    <phoneticPr fontId="3" type="noConversion"/>
  </si>
  <si>
    <t>${emphases_nature.plus_payed_amount*1}</t>
    <phoneticPr fontId="3" type="noConversion"/>
  </si>
  <si>
    <t>${emphases_mshop.shop_amount*1}</t>
    <phoneticPr fontId="3" type="noConversion"/>
  </si>
  <si>
    <t>${emphases_mshop.plus_amount*1}</t>
    <phoneticPr fontId="3" type="noConversion"/>
  </si>
  <si>
    <t>${emphases_mshop.shop_payed_amount*1}</t>
    <phoneticPr fontId="3" type="noConversion"/>
  </si>
  <si>
    <t>${emphases_mshop.plus_payed_amount*1}</t>
    <phoneticPr fontId="3" type="noConversion"/>
  </si>
  <si>
    <t>${emphases_scan.shop_amount*1}</t>
    <phoneticPr fontId="3" type="noConversion"/>
  </si>
  <si>
    <t>${emphases_scan.plus_amount*1}</t>
    <phoneticPr fontId="3" type="noConversion"/>
  </si>
  <si>
    <t>${emphases_scan.shop_payed_amount*1}</t>
    <phoneticPr fontId="3" type="noConversion"/>
  </si>
  <si>
    <t>${emphases_scan.plus_payed_amount*1}</t>
    <phoneticPr fontId="3" type="noConversion"/>
  </si>
  <si>
    <t>${emphases_pay.plus_amount*1}</t>
    <phoneticPr fontId="3" type="noConversion"/>
  </si>
  <si>
    <t>${emphases_pay.plus_payed_amount*1}</t>
    <phoneticPr fontId="3" type="noConversion"/>
  </si>
  <si>
    <t>${aggregate_order_month.order_count*1}</t>
    <phoneticPr fontId="3" type="noConversion"/>
  </si>
  <si>
    <t>${aggregate_order_month.amount*1}</t>
    <phoneticPr fontId="3" type="noConversion"/>
  </si>
  <si>
    <t>${aggregate_order_month.payed_order*1}</t>
    <phoneticPr fontId="3" type="noConversion"/>
  </si>
  <si>
    <t>${aggregate_order_month.payed_amount*1}</t>
    <phoneticPr fontId="3" type="noConversion"/>
  </si>
  <si>
    <t>${aggregate_order_month.dl_order*1}</t>
    <phoneticPr fontId="3" type="noConversion"/>
  </si>
  <si>
    <t>${aggregate_order_month.dl_amount*1}</t>
    <phoneticPr fontId="3" type="noConversion"/>
  </si>
  <si>
    <t>${aggregate_order_year.dl_amount*1}</t>
    <phoneticPr fontId="3" type="noConversion"/>
  </si>
  <si>
    <t>${aggregate_order_year.dl_order*1}</t>
    <phoneticPr fontId="3" type="noConversion"/>
  </si>
  <si>
    <t>${aggregate_order_year.payed_amount*1}</t>
    <phoneticPr fontId="3" type="noConversion"/>
  </si>
  <si>
    <t>${aggregate_order_year.payed_order*1}</t>
    <phoneticPr fontId="3" type="noConversion"/>
  </si>
  <si>
    <t>${aggregate_order_year.amount*1}</t>
    <phoneticPr fontId="3" type="noConversion"/>
  </si>
  <si>
    <t>${aggregate_order_year.order_count*1}</t>
    <phoneticPr fontId="3" type="noConversion"/>
  </si>
  <si>
    <t>${aggregate_uv_month.uv*1}</t>
    <phoneticPr fontId="3" type="noConversion"/>
  </si>
  <si>
    <t>${aggregate_uv_year.uv*1}</t>
    <phoneticPr fontId="3" type="noConversion"/>
  </si>
  <si>
    <t>&lt;/jx:forEach&gt;</t>
    <phoneticPr fontId="3" type="noConversion"/>
  </si>
  <si>
    <t>${item.date}</t>
    <phoneticPr fontId="3" type="noConversion"/>
  </si>
  <si>
    <t>${item.unique_is_rebate_order_num*1}</t>
    <phoneticPr fontId="3" type="noConversion"/>
  </si>
  <si>
    <t>${item.unique_expect_rebate_user_num*1}</t>
    <phoneticPr fontId="3" type="noConversion"/>
  </si>
  <si>
    <t>${item.expect_rebate_amount*1}</t>
    <phoneticPr fontId="3" type="noConversion"/>
  </si>
  <si>
    <t>${item.total_mess_uv*1}</t>
    <phoneticPr fontId="3" type="noConversion"/>
  </si>
  <si>
    <t>${item.new_reply_num*1}</t>
    <phoneticPr fontId="3" type="noConversion"/>
  </si>
  <si>
    <t>毛销售额/万</t>
    <phoneticPr fontId="3" type="noConversion"/>
  </si>
  <si>
    <t>毛订单</t>
    <phoneticPr fontId="3" type="noConversion"/>
  </si>
  <si>
    <t>去年同期销售额/万</t>
    <phoneticPr fontId="3" type="noConversion"/>
  </si>
  <si>
    <t>去年同期UV/万</t>
    <phoneticPr fontId="3" type="noConversion"/>
  </si>
  <si>
    <t>去年毛订单</t>
    <phoneticPr fontId="3" type="noConversion"/>
  </si>
  <si>
    <t>&lt;jx:forEach items="${GomeAndgomeplus28trendKey_PC}" var="item"&gt;</t>
    <phoneticPr fontId="3" type="noConversion"/>
  </si>
  <si>
    <t>&lt;jx:forEach items="${GomeAndgomeplus28trendKey_WAP}" var="item"&gt;</t>
    <phoneticPr fontId="3" type="noConversion"/>
  </si>
  <si>
    <t>&lt;jx:forEach items="${GomeAndgomeplus28trendKey_APP}" var="item"&gt;</t>
    <phoneticPr fontId="3" type="noConversion"/>
  </si>
  <si>
    <t>&lt;jx:forEach items="${GomeAndgomeplus28trendKey_PPC}" var="item"&gt;</t>
    <phoneticPr fontId="3" type="noConversion"/>
  </si>
  <si>
    <t>${item.date}</t>
    <phoneticPr fontId="3" type="noConversion"/>
  </si>
  <si>
    <t>PC</t>
    <phoneticPr fontId="3" type="noConversion"/>
  </si>
  <si>
    <t>&lt;/jx:forEach&gt;</t>
    <phoneticPr fontId="3" type="noConversion"/>
  </si>
  <si>
    <t>WAP</t>
    <phoneticPr fontId="3" type="noConversion"/>
  </si>
  <si>
    <t>APP</t>
    <phoneticPr fontId="3" type="noConversion"/>
  </si>
  <si>
    <t>PLUS-PC</t>
    <phoneticPr fontId="3" type="noConversion"/>
  </si>
  <si>
    <t>&lt;jx:forEach items="${GomeAndgomeplus28trendKey_PWAP}" var="item"&gt;</t>
    <phoneticPr fontId="3" type="noConversion"/>
  </si>
  <si>
    <t>PLUS-WAP</t>
    <phoneticPr fontId="3" type="noConversion"/>
  </si>
  <si>
    <t>&lt;jx:forEach items="${GomeAndgomeplus28trendKey_PAPP}" var="item"&gt;</t>
    <phoneticPr fontId="3" type="noConversion"/>
  </si>
  <si>
    <t>PLUS-APP</t>
    <phoneticPr fontId="3" type="noConversion"/>
  </si>
  <si>
    <t>${rebate_week_report_platform.over_rebate_plat_amount_merchant*1}</t>
  </si>
  <si>
    <t>${rebate_week_report_platform.over_rebate_plat_amount_branch*1}</t>
  </si>
  <si>
    <t>${rebate_week_report_platform.over_rebate_amount*1}</t>
  </si>
  <si>
    <t>&lt;jx:forEach items="${rebate_week_report_week}" var="item"&gt;</t>
    <phoneticPr fontId="3" type="noConversion"/>
  </si>
  <si>
    <t>${rebate_week_report_total.history_expect_rebate_user_dis*1}</t>
  </si>
  <si>
    <t>${rebate_week_report_total.history_expect_rebate_amount*1}</t>
  </si>
  <si>
    <t>${rebate_week_report_total.history_is_over_rebate_order_amount*1}</t>
  </si>
  <si>
    <t>${social_week_report_compare_lastweek.new_group_num*1}</t>
  </si>
  <si>
    <t>${social_week_report_compare_lastweek.new_topic_num*1}</t>
  </si>
  <si>
    <t>${social_week_report_compare_lastweek.new_reply_num*1}</t>
  </si>
  <si>
    <t>${social_week_report_compare.new_group_num*1}</t>
  </si>
  <si>
    <t>${social_week_report_compare.new_topic_num*1}</t>
  </si>
  <si>
    <t>${social_week_report_compare.new_reply_num*1}</t>
  </si>
  <si>
    <t>&lt;jx:forEach items="${social_week_report_week}" var="item"&gt;</t>
    <phoneticPr fontId="3" type="noConversion"/>
  </si>
  <si>
    <t>uv</t>
    <phoneticPr fontId="3" type="noConversion"/>
  </si>
  <si>
    <t>毛订单</t>
    <phoneticPr fontId="3" type="noConversion"/>
  </si>
  <si>
    <t>PLUS本周</t>
    <phoneticPr fontId="3" type="noConversion"/>
  </si>
  <si>
    <t>PLUS上周</t>
    <phoneticPr fontId="3" type="noConversion"/>
  </si>
  <si>
    <t>&lt;jx:forEach items="${PlatAndFlowAndTransAndSale_LastWeek_PLUS3}" var="item"&gt;</t>
    <phoneticPr fontId="3" type="noConversion"/>
  </si>
  <si>
    <t>在线本周</t>
    <phoneticPr fontId="3" type="noConversion"/>
  </si>
  <si>
    <t>在线上周</t>
    <phoneticPr fontId="3" type="noConversion"/>
  </si>
  <si>
    <t>&lt;jx:forEach items="${PlatAndFlowAndTransAndSale_NowWeek_ZAIXIAN3}" var="item"&gt;</t>
    <phoneticPr fontId="3" type="noConversion"/>
  </si>
  <si>
    <t>&lt;jx:forEach items="${PlatAndFlowAndTransAndSale_LastWeek_ZAIXIAN3}" var="item"&gt;</t>
    <phoneticPr fontId="3" type="noConversion"/>
  </si>
  <si>
    <t>海外购上周</t>
    <phoneticPr fontId="3" type="noConversion"/>
  </si>
  <si>
    <t>&lt;jx:forEach items="${PlatAndFlowAndTransAndSale_NowWeek_HIGOUV}" var="item"&gt;</t>
    <phoneticPr fontId="3" type="noConversion"/>
  </si>
  <si>
    <t>&lt;jx:forEach items="${PlatAndFlowAndTransAndSale_LastWeek_HIGOUV}" var="item"&gt;</t>
    <phoneticPr fontId="3" type="noConversion"/>
  </si>
  <si>
    <t>海外购本周UV</t>
    <phoneticPr fontId="3" type="noConversion"/>
  </si>
  <si>
    <t>海外购本周订单</t>
    <phoneticPr fontId="3" type="noConversion"/>
  </si>
  <si>
    <t>&lt;jx:forEach items="${PlatAndFlowAndTransAndSale_NowWeek_HIGOORDER}" var="item"&gt;</t>
    <phoneticPr fontId="3" type="noConversion"/>
  </si>
  <si>
    <t>&lt;jx:forEach items="${PlatAndFlowAndTransAndSale_LastWeek_HIGOORDER}" var="item"&gt;</t>
    <phoneticPr fontId="3" type="noConversion"/>
  </si>
  <si>
    <t>毛销售额</t>
    <phoneticPr fontId="3" type="noConversion"/>
  </si>
  <si>
    <t>已支付订单</t>
    <phoneticPr fontId="3" type="noConversion"/>
  </si>
  <si>
    <t>已支付销售额</t>
    <phoneticPr fontId="3" type="noConversion"/>
  </si>
  <si>
    <t>${item.wd}</t>
    <phoneticPr fontId="3" type="noConversion"/>
  </si>
  <si>
    <t>${item.uv*1}</t>
    <phoneticPr fontId="3" type="noConversion"/>
  </si>
  <si>
    <t>${item.order_cnt*1}</t>
    <phoneticPr fontId="3" type="noConversion"/>
  </si>
  <si>
    <t>${item.order_amount*1}</t>
    <phoneticPr fontId="3" type="noConversion"/>
  </si>
  <si>
    <t>${item.order_eff_cnt*1}</t>
    <phoneticPr fontId="3" type="noConversion"/>
  </si>
  <si>
    <t>${item.order_eff_amount*1}</t>
    <phoneticPr fontId="3" type="noConversion"/>
  </si>
  <si>
    <t>${item.uv*1}</t>
    <phoneticPr fontId="3" type="noConversion"/>
  </si>
  <si>
    <t>${item.order_cnt*1}</t>
    <phoneticPr fontId="3" type="noConversion"/>
  </si>
  <si>
    <t>${item.order_eff_cnt*1}</t>
    <phoneticPr fontId="3" type="noConversion"/>
  </si>
  <si>
    <t>${item.order_eff_amount*1}</t>
    <phoneticPr fontId="3" type="noConversion"/>
  </si>
  <si>
    <t>${item.order_amount*1}</t>
    <phoneticPr fontId="3" type="noConversion"/>
  </si>
  <si>
    <t>&lt;jx:forEach items="${PlatAndFlowAndTransAndSale_NowWeek_PLUS3}" var="item"&gt;</t>
    <phoneticPr fontId="3" type="noConversion"/>
  </si>
  <si>
    <t>${item.order_cnt*1}</t>
    <phoneticPr fontId="3" type="noConversion"/>
  </si>
  <si>
    <t>${item.order_amount*1}</t>
    <phoneticPr fontId="3" type="noConversion"/>
  </si>
  <si>
    <t>${PlatAndFlowAndTransAndSale_NowWeek_ZAIXIAN3[0].uv*1}</t>
    <phoneticPr fontId="3" type="noConversion"/>
  </si>
  <si>
    <t>${PlatAndFlowAndTransAndSale_LastWeek_ZAIXIAN3[1].uv*1}</t>
    <phoneticPr fontId="3" type="noConversion"/>
  </si>
  <si>
    <t>${PlatAndFlowAndTransAndSale_NowWeek_ZAIXIAN3[2].uv*1}</t>
    <phoneticPr fontId="3" type="noConversion"/>
  </si>
  <si>
    <t>${PlatAndFlowAndTransAndSale_NowWeek_PLUS3[0].uv*1}</t>
    <phoneticPr fontId="3" type="noConversion"/>
  </si>
  <si>
    <t>${PlatAndFlowAndTransAndSale_LastWeek_PLUS3[0].uv*1}</t>
    <phoneticPr fontId="3" type="noConversion"/>
  </si>
  <si>
    <t>${PlatAndFlowAndTransAndSale_NowWeek_PLUS3[1].uv*1}</t>
    <phoneticPr fontId="3" type="noConversion"/>
  </si>
  <si>
    <t>${PlatAndFlowAndTransAndSale_LastWeek_ZAIXIAN3[2].uv*1}</t>
    <phoneticPr fontId="3" type="noConversion"/>
  </si>
  <si>
    <t>${PlatAndFlowAndTransAndSale_NowWeek_PLUS3[2].uv*1}</t>
    <phoneticPr fontId="3" type="noConversion"/>
  </si>
  <si>
    <t>${PlatAndFlowAndTransAndSale_LastWeek_PLUS3[2].uv*1}</t>
    <phoneticPr fontId="3" type="noConversion"/>
  </si>
  <si>
    <t>${PlatAndFlowAndTransAndSale_LastWeek_PLUS3[1].uv*1}</t>
    <phoneticPr fontId="3" type="noConversion"/>
  </si>
  <si>
    <t>${PlatAndFlowAndTransAndSale_NowWeek_ZAIXIAN3[0].order_cnt*1}</t>
    <phoneticPr fontId="3" type="noConversion"/>
  </si>
  <si>
    <t>${PlatAndFlowAndTransAndSale_LastWeek_ZAIXIAN3[0].order_cnt*1}</t>
    <phoneticPr fontId="3" type="noConversion"/>
  </si>
  <si>
    <t>${PlatAndFlowAndTransAndSale_NowWeek_ZAIXIAN3[1].order_cnt*1}</t>
    <phoneticPr fontId="3" type="noConversion"/>
  </si>
  <si>
    <t>${PlatAndFlowAndTransAndSale_LastWeek_ZAIXIAN3[1].order_cnt*1}</t>
    <phoneticPr fontId="3" type="noConversion"/>
  </si>
  <si>
    <t>${PlatAndFlowAndTransAndSale_NowWeek_ZAIXIAN3[2].order_cnt*1}</t>
    <phoneticPr fontId="3" type="noConversion"/>
  </si>
  <si>
    <t>${PlatAndFlowAndTransAndSale_LastWeek_ZAIXIAN3[2].order_cnt*1}</t>
    <phoneticPr fontId="3" type="noConversion"/>
  </si>
  <si>
    <t>${PlatAndFlowAndTransAndSale_NowWeek_PLUS3[0].order_cnt*1}</t>
    <phoneticPr fontId="3" type="noConversion"/>
  </si>
  <si>
    <t>${PlatAndFlowAndTransAndSale_LastWeek_PLUS3[0].order_cnt*1}</t>
    <phoneticPr fontId="3" type="noConversion"/>
  </si>
  <si>
    <t>${PlatAndFlowAndTransAndSale_NowWeek_PLUS3[1].order_cnt*1}</t>
    <phoneticPr fontId="3" type="noConversion"/>
  </si>
  <si>
    <t>${PlatAndFlowAndTransAndSale_LastWeek_PLUS3[1].order_cnt*1}</t>
    <phoneticPr fontId="3" type="noConversion"/>
  </si>
  <si>
    <t>${PlatAndFlowAndTransAndSale_NowWeek_PLUS3[2].order_cnt*1}</t>
    <phoneticPr fontId="3" type="noConversion"/>
  </si>
  <si>
    <t>${PlatAndFlowAndTransAndSale_LastWeek_PLUS3[2].order_cnt*1}</t>
    <phoneticPr fontId="3" type="noConversion"/>
  </si>
  <si>
    <t>${PlatAndFlowAndTransAndSale_NowWeek_ZAIXIAN3[0].order_amount*1}</t>
    <phoneticPr fontId="3" type="noConversion"/>
  </si>
  <si>
    <t>${PlatAndFlowAndTransAndSale_LastWeek_ZAIXIAN3[0].order_amount*1}</t>
    <phoneticPr fontId="3" type="noConversion"/>
  </si>
  <si>
    <t>${PlatAndFlowAndTransAndSale_NowWeek_ZAIXIAN3[1].order_amount*1}</t>
    <phoneticPr fontId="3" type="noConversion"/>
  </si>
  <si>
    <t>${PlatAndFlowAndTransAndSale_LastWeek_ZAIXIAN3[1].order_amount*1}</t>
    <phoneticPr fontId="3" type="noConversion"/>
  </si>
  <si>
    <t>${PlatAndFlowAndTransAndSale_NowWeek_ZAIXIAN3[2].order_amount*1}</t>
    <phoneticPr fontId="3" type="noConversion"/>
  </si>
  <si>
    <t>${PlatAndFlowAndTransAndSale_LastWeek_ZAIXIAN3[2].order_amount*1}</t>
    <phoneticPr fontId="3" type="noConversion"/>
  </si>
  <si>
    <t>${PlatAndFlowAndTransAndSale_NowWeek_PLUS3[0].order_amount*1}</t>
    <phoneticPr fontId="3" type="noConversion"/>
  </si>
  <si>
    <t>${PlatAndFlowAndTransAndSale_LastWeek_PLUS3[0].order_amount*1}</t>
    <phoneticPr fontId="3" type="noConversion"/>
  </si>
  <si>
    <t>${PlatAndFlowAndTransAndSale_NowWeek_PLUS3[1].order_amount*1}</t>
    <phoneticPr fontId="3" type="noConversion"/>
  </si>
  <si>
    <t>${PlatAndFlowAndTransAndSale_LastWeek_PLUS3[1].order_amount*1}</t>
    <phoneticPr fontId="3" type="noConversion"/>
  </si>
  <si>
    <t>${PlatAndFlowAndTransAndSale_NowWeek_PLUS3[2].order_amount*1}</t>
    <phoneticPr fontId="3" type="noConversion"/>
  </si>
  <si>
    <t>${PlatAndFlowAndTransAndSale_LastWeek_PLUS3[2].order_amount*1}</t>
    <phoneticPr fontId="3" type="noConversion"/>
  </si>
  <si>
    <t>${PlatAndFlowAndTransAndSale_NowWeek_ZAIXIAN3[0].wd}</t>
    <phoneticPr fontId="3" type="noConversion"/>
  </si>
  <si>
    <t>${PlatAndFlowAndTransAndSale_NowWeek_ZAIXIAN3[1].wd}</t>
  </si>
  <si>
    <t>${PlatAndFlowAndTransAndSale_NowWeek_ZAIXIAN3[2].wd}</t>
  </si>
  <si>
    <t>${PlatAndFlowAndTransAndSale_NowWeek_PLUS3[0].wd}</t>
    <phoneticPr fontId="3" type="noConversion"/>
  </si>
  <si>
    <t>${PlatAndFlowAndTransAndSale_NowWeek_PLUS3[1].wd}</t>
  </si>
  <si>
    <t>${PlatAndFlowAndTransAndSale_NowWeek_PLUS3[2].wd}</t>
  </si>
  <si>
    <t>${PlatAndFlowAndTransAndSale_LastWeek_ZAIXIAN3[0].uv*1}</t>
    <phoneticPr fontId="3" type="noConversion"/>
  </si>
  <si>
    <t>${PlatAndFlowAndTransAndSale_NowWeek_ZAIXIAN3[1].uv*1}</t>
    <phoneticPr fontId="3" type="noConversion"/>
  </si>
  <si>
    <t>APP</t>
    <phoneticPr fontId="3" type="noConversion"/>
  </si>
  <si>
    <t>WAP</t>
    <phoneticPr fontId="3" type="noConversion"/>
  </si>
  <si>
    <t>${higoSelfSaleNowPCkey.amount*1}</t>
    <phoneticPr fontId="3" type="noConversion"/>
  </si>
  <si>
    <t>${higoSelfSaleTongPCkey.amount*1}</t>
    <phoneticPr fontId="3" type="noConversion"/>
  </si>
  <si>
    <t>${higoSelfSaleNowAPPkey.amount*1}</t>
    <phoneticPr fontId="3" type="noConversion"/>
  </si>
  <si>
    <t>${higoSelfSaleTongAPPkey.amount*1}</t>
    <phoneticPr fontId="3" type="noConversion"/>
  </si>
  <si>
    <t>${higoSelfSaleNowWAPkey.amount*1}</t>
    <phoneticPr fontId="3" type="noConversion"/>
  </si>
  <si>
    <t>${higoSelfSaleTongWAPkey.amount*1}</t>
    <phoneticPr fontId="3" type="noConversion"/>
  </si>
  <si>
    <t>${higoSelfUvNowPCkey.uv*1}</t>
    <phoneticPr fontId="3" type="noConversion"/>
  </si>
  <si>
    <t>${higoSelfUvTongPCkey.uv*1}</t>
    <phoneticPr fontId="3" type="noConversion"/>
  </si>
  <si>
    <t>${higoSelfUvNowAPPkey.uv*1}</t>
    <phoneticPr fontId="3" type="noConversion"/>
  </si>
  <si>
    <t>${higoSelfUvTongAPPkey.uv*1}</t>
    <phoneticPr fontId="3" type="noConversion"/>
  </si>
  <si>
    <t>${higoSelfUvNowWAPkey.uv*1}</t>
    <phoneticPr fontId="3" type="noConversion"/>
  </si>
  <si>
    <t>${higoSelfUvTongWAPkey.uv*1}</t>
    <phoneticPr fontId="3" type="noConversion"/>
  </si>
  <si>
    <t>${higoSelfSaleNowPCkey.order_id*1}</t>
    <phoneticPr fontId="3" type="noConversion"/>
  </si>
  <si>
    <t>${higoSelfSaleTongPCkey.order_id*1}</t>
    <phoneticPr fontId="3" type="noConversion"/>
  </si>
  <si>
    <t>${higoSelfSaleNowAPPkey.order_id*1}</t>
    <phoneticPr fontId="3" type="noConversion"/>
  </si>
  <si>
    <t>${higoSelfSaleTongAPPkey.order_id*1}</t>
    <phoneticPr fontId="3" type="noConversion"/>
  </si>
  <si>
    <t>${higoSelfSaleTongWAPkey.order_id*1}</t>
    <phoneticPr fontId="3" type="noConversion"/>
  </si>
  <si>
    <t>${higoSelfSaleNowWAPkey.order_id*1}</t>
    <phoneticPr fontId="3" type="noConversion"/>
  </si>
  <si>
    <t>${UserActivity_NowWeek_BuyAndRegAndLoginUser[0].login_number}</t>
    <phoneticPr fontId="3" type="noConversion"/>
  </si>
  <si>
    <t>${UserActivity_NowWeek_BuyAndRegAndLoginUser[0].buy_number}</t>
    <phoneticPr fontId="3" type="noConversion"/>
  </si>
  <si>
    <t>${UserActivity_NowWeek_BuyAndRegAndLoginUser[0].register_number}</t>
    <phoneticPr fontId="3" type="noConversion"/>
  </si>
  <si>
    <t>${UserActivity_NowWeek_BuyAndRegAndLoginUser[1].login_number}</t>
  </si>
  <si>
    <t>${UserActivity_LastWeek_BuyAndRegAndLoginUser[1].login_number}</t>
  </si>
  <si>
    <t>${UserActivity_LastWeek_BuyAndRegAndLoginUser[0].login_number}</t>
    <phoneticPr fontId="3" type="noConversion"/>
  </si>
  <si>
    <t>${UserActivity_LastWeek_BuyAndRegAndLoginUser[0].buy_number}</t>
    <phoneticPr fontId="3" type="noConversion"/>
  </si>
  <si>
    <t>${UserActivity_LastWeek_BuyAndRegAndLoginUser[0].register_number}</t>
    <phoneticPr fontId="3" type="noConversion"/>
  </si>
  <si>
    <t>${UserActivity_NowWeek_BuyAndRegAndLoginUser[1].register_number}</t>
  </si>
  <si>
    <t>${UserActivity_LastWeek_BuyAndRegAndLoginUser[1].register_number}</t>
  </si>
  <si>
    <t>${UserActivity_NowWeek_BuyAndRegAndLoginUser[2].login_number}</t>
    <phoneticPr fontId="3" type="noConversion"/>
  </si>
  <si>
    <t>${UserActivity_LastWeek_BuyAndRegAndLoginUser[2].login_number}</t>
    <phoneticPr fontId="3" type="noConversion"/>
  </si>
  <si>
    <t>${UserActivity_NowWeek_BuyAndRegAndLoginUser[2].buy_number}</t>
    <phoneticPr fontId="3" type="noConversion"/>
  </si>
  <si>
    <t>${UserActivity_LastWeek_BuyAndRegAndLoginUser[2].buy_number}</t>
    <phoneticPr fontId="3" type="noConversion"/>
  </si>
  <si>
    <t>${UserActivity_NowWeek_BuyAndRegAndLoginUser[2].register_number}</t>
    <phoneticPr fontId="3" type="noConversion"/>
  </si>
  <si>
    <t>${UserActivity_LastWeek_BuyAndRegAndLoginUser[2].register_number}</t>
    <phoneticPr fontId="3" type="noConversion"/>
  </si>
  <si>
    <t>${UserActivity_NowWeek_BuyAndRegAndLoginUser[1].buy_number}</t>
    <phoneticPr fontId="3" type="noConversion"/>
  </si>
  <si>
    <t>${UserActivity_LastWeek_BuyAndRegAndLoginUser[1].buy_number}</t>
    <phoneticPr fontId="3" type="noConversion"/>
  </si>
  <si>
    <t>${aggregate_register_month.register_number*1}</t>
    <phoneticPr fontId="3" type="noConversion"/>
  </si>
  <si>
    <t>${aggregate_register_year.register_number*1}</t>
    <phoneticPr fontId="3" type="noConversion"/>
  </si>
  <si>
    <t>${MShopFlowAndSaleMShopFlowAndSale_LastWeek_MShopSale.order_amount*1}</t>
    <phoneticPr fontId="3" type="noConversion"/>
  </si>
  <si>
    <t>${MShopFlowAndSaleMShopFlowAndSale_NowWeek_MShopSale.order_amount*1}</t>
    <phoneticPr fontId="3" type="noConversion"/>
  </si>
  <si>
    <t>${MShopFlowAndSaleMShopFlowAndSale_LastWeek_MShopRebate.expect_rebate_amount*1}</t>
    <phoneticPr fontId="3" type="noConversion"/>
  </si>
  <si>
    <t>${MShopFlowAndSaleMShopFlowAndSale_NowWeek_MShopRebate.expect_rebate_amount*1}</t>
    <phoneticPr fontId="3" type="noConversion"/>
  </si>
  <si>
    <t>${MShopFlowAndSaleMShopFlowAndSale_LastWeek_MShopRebate.top10expect_rebate_amount*1}</t>
    <phoneticPr fontId="3" type="noConversion"/>
  </si>
  <si>
    <t>${MShopFlowAndSaleMShopFlowAndSale_NowWeek_MShopRebate.top11expect_rebate_amount*1}</t>
    <phoneticPr fontId="3" type="noConversion"/>
  </si>
  <si>
    <t>${MShopFlowAndSaleMShopFlowAndSale_LastWeek_MShopSale.dl_order_cnt*1}</t>
    <phoneticPr fontId="3" type="noConversion"/>
  </si>
  <si>
    <t>${MShopFlowAndSaleMShopFlowAndSale_NowWeek_MShopSale.dl_order_cnt*1}</t>
    <phoneticPr fontId="3" type="noConversion"/>
  </si>
  <si>
    <t>${MShopFlowAndSaleMShopFlowAndSale_LastWeek_MShopSale.dl_order_amount*1}</t>
    <phoneticPr fontId="3" type="noConversion"/>
  </si>
  <si>
    <t>${MShopFlowAndSaleMShopFlowAndSale_NowWeek_MShopSale.dl_order_amount*1}</t>
    <phoneticPr fontId="3" type="noConversion"/>
  </si>
  <si>
    <t>${MShopFlowAndSaleMShopFlowAndSale_LastWeek_MShopRebate.over_rebate_amount*1}</t>
    <phoneticPr fontId="3" type="noConversion"/>
  </si>
  <si>
    <t>${MShopFlowAndSaleMShopFlowAndSale_NowWeek_MShopRebate.over_rebate_amount*1}</t>
    <phoneticPr fontId="3" type="noConversion"/>
  </si>
  <si>
    <t>&lt;jx:forEach items="${UserActivity_NowWeek_PlusAndZaixianRegUser}" var="item"&gt;</t>
    <phoneticPr fontId="3" type="noConversion"/>
  </si>
  <si>
    <t>${item.dt}</t>
    <phoneticPr fontId="3" type="noConversion"/>
  </si>
  <si>
    <t>${item.plusreg}</t>
    <phoneticPr fontId="3" type="noConversion"/>
  </si>
  <si>
    <t>${item.zaixianreg}</t>
    <phoneticPr fontId="3" type="noConversion"/>
  </si>
  <si>
    <t>${MShopFlowAndSaleMShopFlowAndSale_LastWeek_MShopUvTotal.uv*1}</t>
    <phoneticPr fontId="3" type="noConversion"/>
  </si>
  <si>
    <t>${MShopFlowAndSaleMShopFlowAndSale_NowWeek_MShopUvTotal.uv*1}</t>
    <phoneticPr fontId="3" type="noConversion"/>
  </si>
  <si>
    <t>${MShopFlowAndSaleMShopFlowAndSale_Lastweek_MShopAdd.addshop*1}</t>
    <phoneticPr fontId="3" type="noConversion"/>
  </si>
  <si>
    <t>${MShopFlowAndSaleMShopFlowAndSale_NowWeek_MShopAdd.addshop*1}</t>
    <phoneticPr fontId="3" type="noConversion"/>
  </si>
  <si>
    <t>${MShopFlowAndSaleMShopFlowAndSale_NowWeek_MShopUv[0].day}</t>
    <phoneticPr fontId="3" type="noConversion"/>
  </si>
  <si>
    <t>${MShopFlowAndSaleMShopFlowAndSale_NowWeek_MShopUv[1].day}</t>
  </si>
  <si>
    <t>${MShopFlowAndSaleMShopFlowAndSale_NowWeek_MShopUv[2].day}</t>
  </si>
  <si>
    <t>${MShopFlowAndSaleMShopFlowAndSale_NowWeek_MShopUv[3].day}</t>
  </si>
  <si>
    <t>${MShopFlowAndSaleMShopFlowAndSale_NowWeek_MShopUv[4].day}</t>
  </si>
  <si>
    <t>${MShopFlowAndSaleMShopFlowAndSale_NowWeek_MShopUv[5].day}</t>
  </si>
  <si>
    <t>${MShopFlowAndSaleMShopFlowAndSale_NowWeek_MShopUv[6].day}</t>
  </si>
  <si>
    <t>${MShopFlowAndSaleMShopFlowAndSale_NowWeek_MShopUv[0].uv*1}</t>
    <phoneticPr fontId="3" type="noConversion"/>
  </si>
  <si>
    <t>${MShopFlowAndSaleMShopFlowAndSale_NowWeek_MShopUv[1].uv*1}</t>
    <phoneticPr fontId="3" type="noConversion"/>
  </si>
  <si>
    <t>${MShopFlowAndSaleMShopFlowAndSale_NowWeek_MShopUv[2].uv*1}</t>
    <phoneticPr fontId="3" type="noConversion"/>
  </si>
  <si>
    <t>${MShopFlowAndSaleMShopFlowAndSale_NowWeek_MShopUv[3].uv*1}</t>
    <phoneticPr fontId="3" type="noConversion"/>
  </si>
  <si>
    <t>${MShopFlowAndSaleMShopFlowAndSale_NowWeek_MShopUv[4].uv*1}</t>
    <phoneticPr fontId="3" type="noConversion"/>
  </si>
  <si>
    <t>${MShopFlowAndSaleMShopFlowAndSale_NowWeek_MShopUv[5].uv*1}</t>
    <phoneticPr fontId="3" type="noConversion"/>
  </si>
  <si>
    <t>${MShopFlowAndSaleMShopFlowAndSale_NowWeek_MShopUv[6].uv*1}</t>
    <phoneticPr fontId="3" type="noConversion"/>
  </si>
  <si>
    <t>${MShopFlowAndSaleMShopFlowAndSale_NowWeek_MShopRebateByDay[0].expect_rebate_amount*1}</t>
    <phoneticPr fontId="3" type="noConversion"/>
  </si>
  <si>
    <t>${MShopFlowAndSaleMShopFlowAndSale_NowWeek_MShopRebateByDay[1].expect_rebate_amount*1}</t>
    <phoneticPr fontId="3" type="noConversion"/>
  </si>
  <si>
    <t>${MShopFlowAndSaleMShopFlowAndSale_NowWeek_MShopRebateByDay[2].expect_rebate_amount*1}</t>
    <phoneticPr fontId="3" type="noConversion"/>
  </si>
  <si>
    <t>${MShopFlowAndSaleMShopFlowAndSale_NowWeek_MShopRebateByDay[3].expect_rebate_amount*1}</t>
    <phoneticPr fontId="3" type="noConversion"/>
  </si>
  <si>
    <t>${MShopFlowAndSaleMShopFlowAndSale_NowWeek_MShopRebateByDay[4].expect_rebate_amount*1}</t>
    <phoneticPr fontId="3" type="noConversion"/>
  </si>
  <si>
    <t>${MShopFlowAndSaleMShopFlowAndSale_NowWeek_MShopRebateByDay[5].expect_rebate_amount*1}</t>
    <phoneticPr fontId="3" type="noConversion"/>
  </si>
  <si>
    <t>${MShopFlowAndSaleMShopFlowAndSale_NowWeek_MShopRebateByDay[6].expect_rebate_amount*1}</t>
    <phoneticPr fontId="3" type="noConversion"/>
  </si>
  <si>
    <t>${enterprise_order_now[0].division}</t>
  </si>
  <si>
    <t>${enterprise_order_now[0].amount*1}</t>
  </si>
  <si>
    <t>${enterprise_order_last[0].amount*1}</t>
  </si>
  <si>
    <t>${enterprise_order_now[0].payed_amount*1}</t>
  </si>
  <si>
    <t>${enterprise_order_last[0].payed_amount*1}</t>
  </si>
  <si>
    <t>${enterprise_uv_now[0].uv*1}</t>
  </si>
  <si>
    <t>${enterprise_order_now[0].order_count*1}</t>
  </si>
  <si>
    <t>${enterprise_order_now[1].division}</t>
  </si>
  <si>
    <t>${enterprise_order_now[1].amount*1}</t>
  </si>
  <si>
    <t>${enterprise_order_last[1].amount*1}</t>
  </si>
  <si>
    <t>${enterprise_order_now[1].payed_amount*1}</t>
  </si>
  <si>
    <t>${enterprise_order_last[1].payed_amount*1}</t>
  </si>
  <si>
    <t>${enterprise_uv_now[1].uv*1}</t>
  </si>
  <si>
    <t>${enterprise_order_now[1].order_count*1}</t>
  </si>
  <si>
    <t>${enterprise_order_now[2].division}</t>
  </si>
  <si>
    <t>${enterprise_order_now[2].amount*1}</t>
  </si>
  <si>
    <t>${enterprise_order_last[2].amount*1}</t>
  </si>
  <si>
    <t>${enterprise_order_now[2].payed_amount*1}</t>
  </si>
  <si>
    <t>${enterprise_order_last[2].payed_amount*1}</t>
  </si>
  <si>
    <t>${enterprise_uv_now[2].uv*1}</t>
  </si>
  <si>
    <t>${enterprise_order_now[2].order_count*1}</t>
  </si>
  <si>
    <t>${enterprise_order_now[3].division}</t>
  </si>
  <si>
    <t>${enterprise_order_now[3].amount*1}</t>
  </si>
  <si>
    <t>${enterprise_order_last[3].amount*1}</t>
  </si>
  <si>
    <t>${enterprise_order_now[3].payed_amount*1}</t>
  </si>
  <si>
    <t>${enterprise_order_last[3].payed_amount*1}</t>
  </si>
  <si>
    <t>${enterprise_uv_now[3].uv*1}</t>
  </si>
  <si>
    <t>${enterprise_order_now[3].order_count*1}</t>
  </si>
  <si>
    <t>${enterprise_order_now[4].division}</t>
  </si>
  <si>
    <t>${enterprise_order_now[4].amount*1}</t>
  </si>
  <si>
    <t>${enterprise_order_last[4].amount*1}</t>
  </si>
  <si>
    <t>${enterprise_order_now[4].payed_amount*1}</t>
  </si>
  <si>
    <t>${enterprise_order_last[4].payed_amount*1}</t>
  </si>
  <si>
    <t>${enterprise_uv_now[4].uv*1}</t>
  </si>
  <si>
    <t>${enterprise_order_now[4].order_count*1}</t>
  </si>
  <si>
    <t>${enterprise_order_now[5].division}</t>
  </si>
  <si>
    <t>${enterprise_order_now[5].amount*1}</t>
  </si>
  <si>
    <t>${enterprise_order_last[5].amount*1}</t>
  </si>
  <si>
    <t>${enterprise_order_now[5].payed_amount*1}</t>
  </si>
  <si>
    <t>${enterprise_order_last[5].payed_amount*1}</t>
  </si>
  <si>
    <t>${enterprise_uv_now[5].uv*1}</t>
  </si>
  <si>
    <t>${enterprise_order_now[5].order_count*1}</t>
  </si>
  <si>
    <t>${enterprise_order_now[6].division}</t>
  </si>
  <si>
    <t>${enterprise_order_now[6].amount*1}</t>
  </si>
  <si>
    <t>${enterprise_order_last[6].amount*1}</t>
  </si>
  <si>
    <t>${enterprise_order_now[6].payed_amount*1}</t>
  </si>
  <si>
    <t>${enterprise_order_last[6].payed_amount*1}</t>
  </si>
  <si>
    <t>${enterprise_uv_now[6].uv*1}</t>
  </si>
  <si>
    <t>${enterprise_order_now[6].order_count*1}</t>
  </si>
  <si>
    <t>${enterprise_order_now[7].division}</t>
  </si>
  <si>
    <t>${enterprise_order_now[7].amount*1}</t>
  </si>
  <si>
    <t>${enterprise_order_last[7].amount*1}</t>
  </si>
  <si>
    <t>${enterprise_order_now[7].payed_amount*1}</t>
  </si>
  <si>
    <t>${enterprise_order_last[7].payed_amount*1}</t>
  </si>
  <si>
    <t>${enterprise_uv_now[7].uv*1}</t>
  </si>
  <si>
    <t>${enterprise_order_now[7].order_count*1}</t>
  </si>
  <si>
    <t>${jr_gp[0].fl}</t>
    <phoneticPr fontId="3" type="noConversion"/>
  </si>
  <si>
    <t>${jr_gp[1].fl}</t>
    <phoneticPr fontId="3" type="noConversion"/>
  </si>
  <si>
    <t>${jr_gp[0].all_sales*1}</t>
    <phoneticPr fontId="3" type="noConversion"/>
  </si>
  <si>
    <t>${jr_gp[0].last_all_sales*1}</t>
    <phoneticPr fontId="3" type="noConversion"/>
  </si>
  <si>
    <t>${jr_gp[0].already_sales*1}</t>
    <phoneticPr fontId="3" type="noConversion"/>
  </si>
  <si>
    <t>${jr_gp[0].last_already_sales*1}</t>
    <phoneticPr fontId="3" type="noConversion"/>
  </si>
  <si>
    <t>${jr_gp[1].last_already_sales*1}</t>
    <phoneticPr fontId="3" type="noConversion"/>
  </si>
  <si>
    <t>${jr_gp[1].already_sales*1}</t>
    <phoneticPr fontId="3" type="noConversion"/>
  </si>
  <si>
    <t>${jr_gp[1].last_all_sales*1}</t>
    <phoneticPr fontId="3" type="noConversion"/>
  </si>
  <si>
    <t>${jr_gp[1].all_sales*1}</t>
    <phoneticPr fontId="3" type="noConversion"/>
  </si>
  <si>
    <t>${jr_wallet.all_sales*1}</t>
    <phoneticPr fontId="3" type="noConversion"/>
  </si>
  <si>
    <t>${jr_wallet.last_all_sales*1}</t>
    <phoneticPr fontId="3" type="noConversion"/>
  </si>
  <si>
    <t>${jr_wallet.already_sales*1}</t>
    <phoneticPr fontId="3" type="noConversion"/>
  </si>
  <si>
    <t>${jr_wallet.last_already_sales*1}</t>
    <phoneticPr fontId="3" type="noConversion"/>
  </si>
  <si>
    <t>${jr_else.all_sales*1}</t>
    <phoneticPr fontId="3" type="noConversion"/>
  </si>
  <si>
    <t>${jr_else.last_all_sales*1}</t>
    <phoneticPr fontId="3" type="noConversion"/>
  </si>
  <si>
    <t>${jr_else.already_sales*1}</t>
    <phoneticPr fontId="3" type="noConversion"/>
  </si>
  <si>
    <t>${jr_else.last_already_sales*1}</t>
    <phoneticPr fontId="3" type="noConversion"/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</si>
  <si>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</si>
  <si>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</si>
  <si>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</si>
  <si>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</si>
  <si>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</si>
  <si>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</si>
  <si>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</si>
  <si>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</si>
  <si>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</si>
  <si>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</si>
  <si>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</si>
  <si>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</si>
  <si>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</si>
  <si>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</si>
  <si>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</si>
  <si>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</si>
  <si>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</si>
  <si>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</si>
  <si>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</si>
  <si>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</si>
  <si>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</si>
  <si>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</si>
  <si>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</si>
  <si>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</si>
  <si>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</si>
  <si>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</si>
  <si>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</si>
  <si>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</si>
  <si>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PLUS-PC</t>
  </si>
  <si>
    <t>PLUS-LOG</t>
  </si>
  <si>
    <t>PLUS-WAP</t>
  </si>
  <si>
    <t>WAP</t>
  </si>
  <si>
    <t>APP-LOG</t>
  </si>
  <si>
    <t>665.57</t>
  </si>
  <si>
    <t/>
  </si>
  <si>
    <t>12191.0</t>
  </si>
  <si>
    <t>916.14</t>
  </si>
  <si>
    <t>5499.57</t>
  </si>
  <si>
    <t>32019.86</t>
  </si>
  <si>
    <t>8328.14</t>
  </si>
  <si>
    <t>32.14</t>
  </si>
  <si>
    <t>31.57</t>
  </si>
  <si>
    <t>0.0</t>
  </si>
  <si>
    <t>20170701</t>
  </si>
  <si>
    <t>3718.0</t>
  </si>
  <si>
    <t>18532.0</t>
  </si>
  <si>
    <t>20170702</t>
  </si>
  <si>
    <t>1362.0</t>
  </si>
  <si>
    <t>20668.0</t>
  </si>
  <si>
    <t>20170703</t>
  </si>
  <si>
    <t>3869.0</t>
  </si>
  <si>
    <t>15314.0</t>
  </si>
  <si>
    <t>20170704</t>
  </si>
  <si>
    <t>2952.0</t>
  </si>
  <si>
    <t>23725.0</t>
  </si>
  <si>
    <t>20170705</t>
  </si>
  <si>
    <t>1227.0</t>
  </si>
  <si>
    <t>14688.0</t>
  </si>
  <si>
    <t>20170629</t>
  </si>
  <si>
    <t>20170630</t>
  </si>
  <si>
    <t>冰洗</t>
  </si>
  <si>
    <t>厨卫电器</t>
  </si>
  <si>
    <t>小家电</t>
  </si>
  <si>
    <t>彩电</t>
  </si>
  <si>
    <t>数码</t>
  </si>
  <si>
    <t>电脑</t>
  </si>
  <si>
    <t>空调</t>
  </si>
  <si>
    <t>通讯</t>
  </si>
  <si>
    <t>p2p</t>
  </si>
  <si>
    <t>固收</t>
  </si>
  <si>
    <t>${higoSelfSaleNowPCkey.amount*1}</t>
  </si>
  <si>
    <t>${higoSelfSaleTongPCkey.amount*1}</t>
  </si>
  <si>
    <t>${higoSelfUvTongPCkey.uv*1}</t>
  </si>
  <si>
    <t>${higoSelfSaleNowPCkey.order_id*1}</t>
  </si>
  <si>
    <t>${higoSelfSaleTongPCkey.order_id*1}</t>
  </si>
  <si>
    <t>${higoSelfSaleTongAPPkey.amount*1}</t>
  </si>
  <si>
    <t>${higoSelfUvTongAPPkey.uv*1}</t>
  </si>
  <si>
    <t>${higoSelfSaleTongAPPkey.order_id*1}</t>
  </si>
  <si>
    <t>APP</t>
  </si>
  <si>
    <t>${higoSelfSaleTongWAPkey.amount*1}</t>
  </si>
  <si>
    <t>${higoSelfUvTongWAPkey.uv*1}</t>
  </si>
  <si>
    <t>${higoSelfSaleTongWAPkey.order_id*1}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</si>
</sst>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76" formatCode="[$-804]yyyy/m/d"/>
    <numFmt numFmtId="177" formatCode="_ * #,##0_ ;_ * \-#,##0_ ;_ * &quot;-&quot;??_ ;_ @_ "/>
    <numFmt numFmtId="178" formatCode="0.0%"/>
    <numFmt numFmtId="179" formatCode="0.0"/>
    <numFmt numFmtId="180" formatCode="0_);[Red]\(0\)"/>
    <numFmt numFmtId="181" formatCode="0_ "/>
    <numFmt numFmtId="182" formatCode="0;_Ѐ"/>
    <numFmt numFmtId="183" formatCode="0.0;_Ѐ"/>
    <numFmt numFmtId="184" formatCode="0.0_);[Red]\(0.0\)"/>
    <numFmt numFmtId="185" formatCode="0.0_ "/>
    <numFmt numFmtId="186" formatCode="0.00_);[Red]\(0.00\)"/>
    <numFmt numFmtId="187" formatCode="m/d;@"/>
    <numFmt numFmtId="188" formatCode="0.000"/>
    <numFmt numFmtId="189" formatCode="#,##0_ "/>
    <numFmt numFmtId="190" formatCode="#,##0.00_);[Red]\(#,##0.00\)"/>
    <numFmt numFmtId="191" formatCode="#,##0_);[Red]\(#,##0\)"/>
    <numFmt numFmtId="192" formatCode="#,##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sz val="14"/>
      <name val="宋体"/>
      <family val="2"/>
      <charset val="134"/>
      <scheme val="minor"/>
    </font>
    <font>
      <b/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1" fillId="0" borderId="0"/>
    <xf numFmtId="9" fontId="1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1" fillId="0" borderId="0">
      <alignment vertical="center"/>
    </xf>
    <xf numFmtId="188" fontId="11" fillId="0" borderId="0"/>
  </cellStyleXfs>
  <cellXfs count="3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76" fontId="5" fillId="0" borderId="0" xfId="3" applyFont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6" fontId="6" fillId="0" borderId="0" xfId="3" applyFont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6" fontId="14" fillId="0" borderId="0" xfId="3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3" fontId="16" fillId="0" borderId="0" xfId="0" applyNumberFormat="1" applyFont="1">
      <alignment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/>
    <xf numFmtId="4" fontId="16" fillId="0" borderId="0" xfId="0" applyNumberFormat="1" applyFont="1">
      <alignment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wrapText="1"/>
    </xf>
    <xf numFmtId="0" fontId="0" fillId="0" borderId="0" xfId="0" applyFill="1">
      <alignment vertical="center"/>
    </xf>
    <xf numFmtId="177" fontId="16" fillId="0" borderId="0" xfId="1" applyNumberFormat="1" applyFont="1" applyFill="1">
      <alignment vertical="center"/>
    </xf>
    <xf numFmtId="43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79" fontId="6" fillId="0" borderId="3" xfId="0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9" fontId="6" fillId="0" borderId="8" xfId="2" applyFont="1" applyBorder="1" applyAlignment="1">
      <alignment horizontal="center" vertical="center"/>
    </xf>
    <xf numFmtId="178" fontId="6" fillId="0" borderId="8" xfId="2" applyNumberFormat="1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78" fontId="6" fillId="0" borderId="4" xfId="2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9" fontId="6" fillId="0" borderId="12" xfId="2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9" fontId="7" fillId="4" borderId="6" xfId="2" applyFont="1" applyFill="1" applyBorder="1" applyAlignment="1">
      <alignment horizontal="center" vertical="center"/>
    </xf>
    <xf numFmtId="178" fontId="7" fillId="4" borderId="6" xfId="2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78" fontId="7" fillId="4" borderId="4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176" fontId="18" fillId="3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6" fontId="13" fillId="0" borderId="0" xfId="5" applyFont="1">
      <alignment vertical="center"/>
    </xf>
    <xf numFmtId="176" fontId="12" fillId="2" borderId="0" xfId="5" applyFont="1" applyFill="1" applyBorder="1" applyAlignment="1">
      <alignment horizontal="left" vertical="center"/>
    </xf>
    <xf numFmtId="176" fontId="17" fillId="0" borderId="0" xfId="5" applyFont="1">
      <alignment vertical="center"/>
    </xf>
    <xf numFmtId="176" fontId="20" fillId="0" borderId="0" xfId="5" applyFont="1" applyAlignment="1">
      <alignment horizontal="center" vertical="center"/>
    </xf>
    <xf numFmtId="176" fontId="21" fillId="2" borderId="0" xfId="5" applyFont="1" applyFill="1" applyBorder="1" applyAlignment="1">
      <alignment horizontal="left" vertical="center"/>
    </xf>
    <xf numFmtId="176" fontId="22" fillId="0" borderId="0" xfId="5" applyFont="1" applyAlignment="1">
      <alignment horizontal="center" vertical="center"/>
    </xf>
    <xf numFmtId="176" fontId="17" fillId="0" borderId="0" xfId="5" applyFont="1" applyAlignment="1">
      <alignment horizontal="center" vertical="center"/>
    </xf>
    <xf numFmtId="176" fontId="13" fillId="0" borderId="0" xfId="5" applyFont="1" applyAlignment="1">
      <alignment vertical="center"/>
    </xf>
    <xf numFmtId="176" fontId="17" fillId="0" borderId="0" xfId="5" applyFont="1" applyAlignment="1">
      <alignment vertical="center"/>
    </xf>
    <xf numFmtId="176" fontId="23" fillId="0" borderId="0" xfId="5" applyFont="1" applyFill="1" applyAlignment="1">
      <alignment horizontal="right" vertical="center" readingOrder="1"/>
    </xf>
    <xf numFmtId="176" fontId="23" fillId="0" borderId="0" xfId="5" applyFont="1" applyFill="1">
      <alignment vertical="center"/>
    </xf>
    <xf numFmtId="176" fontId="24" fillId="0" borderId="0" xfId="5" applyFont="1" applyAlignment="1">
      <alignment horizontal="right" vertical="center" readingOrder="1"/>
    </xf>
    <xf numFmtId="176" fontId="13" fillId="0" borderId="0" xfId="5" applyFont="1" applyAlignment="1">
      <alignment horizontal="right" vertical="center" readingOrder="1"/>
    </xf>
    <xf numFmtId="176" fontId="25" fillId="5" borderId="13" xfId="5" applyFont="1" applyFill="1" applyBorder="1" applyAlignment="1">
      <alignment horizontal="center" vertical="center" readingOrder="1"/>
    </xf>
    <xf numFmtId="176" fontId="26" fillId="0" borderId="13" xfId="5" applyFont="1" applyFill="1" applyBorder="1" applyAlignment="1">
      <alignment horizontal="center" vertical="center" readingOrder="1"/>
    </xf>
    <xf numFmtId="1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readingOrder="1"/>
    </xf>
    <xf numFmtId="180" fontId="13" fillId="0" borderId="3" xfId="5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 readingOrder="1"/>
    </xf>
    <xf numFmtId="178" fontId="21" fillId="5" borderId="3" xfId="2" applyNumberFormat="1" applyFont="1" applyFill="1" applyBorder="1" applyAlignment="1">
      <alignment horizontal="center" vertical="center"/>
    </xf>
    <xf numFmtId="176" fontId="26" fillId="0" borderId="0" xfId="5" applyFont="1" applyAlignment="1">
      <alignment horizontal="left" vertical="center" readingOrder="1"/>
    </xf>
    <xf numFmtId="176" fontId="23" fillId="0" borderId="0" xfId="5" applyFont="1" applyAlignment="1">
      <alignment horizontal="right" vertical="center" readingOrder="1"/>
    </xf>
    <xf numFmtId="176" fontId="23" fillId="0" borderId="0" xfId="5" applyFont="1">
      <alignment vertical="center"/>
    </xf>
    <xf numFmtId="176" fontId="13" fillId="0" borderId="0" xfId="5" applyFont="1" applyAlignment="1">
      <alignment horizontal="left" vertical="center" readingOrder="1"/>
    </xf>
    <xf numFmtId="176" fontId="21" fillId="6" borderId="3" xfId="5" applyFont="1" applyFill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wrapText="1" readingOrder="1"/>
    </xf>
    <xf numFmtId="1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Border="1" applyAlignment="1">
      <alignment horizontal="center" vertical="center"/>
    </xf>
    <xf numFmtId="178" fontId="13" fillId="0" borderId="3" xfId="5" applyNumberFormat="1" applyFont="1" applyFill="1" applyBorder="1" applyAlignment="1">
      <alignment horizontal="center" vertical="center"/>
    </xf>
    <xf numFmtId="176" fontId="26" fillId="0" borderId="3" xfId="5" applyFont="1" applyFill="1" applyBorder="1" applyAlignment="1">
      <alignment horizontal="center" vertical="center" wrapText="1" readingOrder="1"/>
    </xf>
    <xf numFmtId="176" fontId="13" fillId="0" borderId="3" xfId="5" applyFont="1" applyFill="1" applyBorder="1" applyAlignment="1">
      <alignment horizontal="center" vertical="center" wrapText="1" readingOrder="1"/>
    </xf>
    <xf numFmtId="176" fontId="21" fillId="5" borderId="3" xfId="5" applyFont="1" applyFill="1" applyBorder="1" applyAlignment="1">
      <alignment horizontal="center" vertical="center" wrapText="1" readingOrder="1"/>
    </xf>
    <xf numFmtId="1" fontId="21" fillId="5" borderId="3" xfId="5" applyNumberFormat="1" applyFont="1" applyFill="1" applyBorder="1" applyAlignment="1">
      <alignment horizontal="center" vertical="center"/>
    </xf>
    <xf numFmtId="178" fontId="21" fillId="5" borderId="3" xfId="5" applyNumberFormat="1" applyFont="1" applyFill="1" applyBorder="1" applyAlignment="1">
      <alignment horizontal="center" vertical="center" wrapText="1" readingOrder="1"/>
    </xf>
    <xf numFmtId="176" fontId="23" fillId="0" borderId="4" xfId="5" applyFont="1" applyBorder="1">
      <alignment vertical="center"/>
    </xf>
    <xf numFmtId="176" fontId="21" fillId="0" borderId="4" xfId="5" applyFont="1" applyFill="1" applyBorder="1" applyAlignment="1">
      <alignment horizontal="center" vertical="center" wrapText="1" readingOrder="1"/>
    </xf>
    <xf numFmtId="176" fontId="13" fillId="0" borderId="0" xfId="5" applyFont="1" applyFill="1">
      <alignment vertical="center"/>
    </xf>
    <xf numFmtId="176" fontId="21" fillId="7" borderId="14" xfId="6" applyFont="1" applyFill="1" applyBorder="1" applyAlignment="1">
      <alignment horizontal="center" vertical="center" wrapText="1"/>
    </xf>
    <xf numFmtId="176" fontId="21" fillId="0" borderId="0" xfId="5" applyFont="1" applyFill="1" applyAlignment="1">
      <alignment horizontal="right" vertical="center" readingOrder="1"/>
    </xf>
    <xf numFmtId="178" fontId="13" fillId="0" borderId="3" xfId="2" applyNumberFormat="1" applyFont="1" applyBorder="1" applyAlignment="1">
      <alignment horizontal="center" vertical="center"/>
    </xf>
    <xf numFmtId="1" fontId="21" fillId="9" borderId="3" xfId="5" applyNumberFormat="1" applyFont="1" applyFill="1" applyBorder="1" applyAlignment="1">
      <alignment horizontal="center" vertical="center" wrapText="1"/>
    </xf>
    <xf numFmtId="176" fontId="24" fillId="0" borderId="0" xfId="5" applyFont="1" applyFill="1" applyAlignment="1">
      <alignment horizontal="right" vertical="center" readingOrder="1"/>
    </xf>
    <xf numFmtId="176" fontId="26" fillId="0" borderId="0" xfId="5" applyFont="1" applyAlignment="1">
      <alignment horizontal="left" vertical="center"/>
    </xf>
    <xf numFmtId="1" fontId="21" fillId="0" borderId="0" xfId="5" applyNumberFormat="1" applyFont="1" applyFill="1" applyBorder="1" applyAlignment="1">
      <alignment horizontal="center" vertical="center" wrapText="1"/>
    </xf>
    <xf numFmtId="178" fontId="21" fillId="0" borderId="0" xfId="5" applyNumberFormat="1" applyFont="1" applyFill="1" applyBorder="1" applyAlignment="1">
      <alignment horizontal="center" vertical="center" wrapText="1" readingOrder="1"/>
    </xf>
    <xf numFmtId="1" fontId="21" fillId="0" borderId="0" xfId="5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/>
    </xf>
    <xf numFmtId="176" fontId="26" fillId="0" borderId="0" xfId="5" applyFont="1" applyFill="1" applyBorder="1" applyAlignment="1">
      <alignment vertical="center" readingOrder="1"/>
    </xf>
    <xf numFmtId="9" fontId="21" fillId="0" borderId="0" xfId="2" applyFont="1" applyFill="1" applyBorder="1" applyAlignment="1">
      <alignment horizontal="center" vertical="center" wrapText="1"/>
    </xf>
    <xf numFmtId="1" fontId="13" fillId="0" borderId="3" xfId="5" applyNumberFormat="1" applyFont="1" applyBorder="1" applyAlignment="1">
      <alignment horizontal="center" vertical="center" wrapText="1" readingOrder="1"/>
    </xf>
    <xf numFmtId="9" fontId="13" fillId="0" borderId="3" xfId="2" applyFont="1" applyBorder="1" applyAlignment="1">
      <alignment horizontal="center" vertical="center" wrapText="1" readingOrder="1"/>
    </xf>
    <xf numFmtId="9" fontId="13" fillId="0" borderId="3" xfId="5" applyNumberFormat="1" applyFont="1" applyBorder="1" applyAlignment="1">
      <alignment horizontal="center" vertical="center" wrapText="1" readingOrder="1"/>
    </xf>
    <xf numFmtId="1" fontId="21" fillId="5" borderId="3" xfId="5" applyNumberFormat="1" applyFont="1" applyFill="1" applyBorder="1" applyAlignment="1">
      <alignment horizontal="center" vertical="center" wrapText="1" readingOrder="1"/>
    </xf>
    <xf numFmtId="181" fontId="21" fillId="5" borderId="3" xfId="5" applyNumberFormat="1" applyFont="1" applyFill="1" applyBorder="1" applyAlignment="1">
      <alignment horizontal="center" vertical="center" wrapText="1" readingOrder="1"/>
    </xf>
    <xf numFmtId="178" fontId="13" fillId="0" borderId="3" xfId="2" applyNumberFormat="1" applyFont="1" applyFill="1" applyBorder="1" applyAlignment="1">
      <alignment horizontal="center" vertical="center" wrapText="1" readingOrder="1"/>
    </xf>
    <xf numFmtId="178" fontId="13" fillId="0" borderId="3" xfId="2" applyNumberFormat="1" applyFont="1" applyFill="1" applyBorder="1" applyAlignment="1">
      <alignment horizontal="center" vertical="center"/>
    </xf>
    <xf numFmtId="181" fontId="21" fillId="5" borderId="3" xfId="2" applyNumberFormat="1" applyFont="1" applyFill="1" applyBorder="1" applyAlignment="1">
      <alignment horizontal="center" vertical="center" wrapText="1" readingOrder="1"/>
    </xf>
    <xf numFmtId="181" fontId="21" fillId="0" borderId="0" xfId="2" applyNumberFormat="1" applyFont="1" applyFill="1" applyBorder="1" applyAlignment="1">
      <alignment horizontal="center" vertical="center" wrapText="1" readingOrder="1"/>
    </xf>
    <xf numFmtId="183" fontId="21" fillId="0" borderId="0" xfId="2" applyNumberFormat="1" applyFont="1" applyFill="1" applyBorder="1" applyAlignment="1">
      <alignment horizontal="center" vertical="center" wrapText="1" readingOrder="1"/>
    </xf>
    <xf numFmtId="178" fontId="21" fillId="0" borderId="0" xfId="2" applyNumberFormat="1" applyFont="1" applyFill="1" applyBorder="1" applyAlignment="1">
      <alignment horizontal="center" vertical="center" wrapText="1" readingOrder="1"/>
    </xf>
    <xf numFmtId="176" fontId="26" fillId="0" borderId="0" xfId="5" applyFont="1">
      <alignment vertical="center"/>
    </xf>
    <xf numFmtId="176" fontId="21" fillId="6" borderId="3" xfId="5" applyNumberFormat="1" applyFont="1" applyFill="1" applyBorder="1" applyAlignment="1">
      <alignment horizontal="center" vertical="center"/>
    </xf>
    <xf numFmtId="9" fontId="21" fillId="6" borderId="3" xfId="2" applyFont="1" applyFill="1" applyBorder="1" applyAlignment="1">
      <alignment horizontal="center" vertical="center"/>
    </xf>
    <xf numFmtId="176" fontId="21" fillId="6" borderId="3" xfId="5" applyNumberFormat="1" applyFont="1" applyFill="1" applyBorder="1" applyAlignment="1">
      <alignment horizontal="center" vertical="center" wrapText="1"/>
    </xf>
    <xf numFmtId="176" fontId="13" fillId="0" borderId="3" xfId="5" applyNumberFormat="1" applyFont="1" applyFill="1" applyBorder="1" applyAlignment="1">
      <alignment horizontal="center" vertical="center"/>
    </xf>
    <xf numFmtId="180" fontId="13" fillId="0" borderId="3" xfId="5" applyNumberFormat="1" applyFont="1" applyFill="1" applyBorder="1" applyAlignment="1">
      <alignment horizontal="center" vertical="center"/>
    </xf>
    <xf numFmtId="180" fontId="21" fillId="5" borderId="3" xfId="5" applyNumberFormat="1" applyFont="1" applyFill="1" applyBorder="1" applyAlignment="1">
      <alignment horizontal="center" vertical="center" wrapText="1" readingOrder="1"/>
    </xf>
    <xf numFmtId="180" fontId="21" fillId="5" borderId="3" xfId="2" applyNumberFormat="1" applyFont="1" applyFill="1" applyBorder="1" applyAlignment="1">
      <alignment horizontal="center" vertical="center" wrapText="1" readingOrder="1"/>
    </xf>
    <xf numFmtId="176" fontId="24" fillId="0" borderId="0" xfId="5" applyFont="1">
      <alignment vertical="center"/>
    </xf>
    <xf numFmtId="176" fontId="13" fillId="0" borderId="3" xfId="6" applyNumberFormat="1" applyFont="1" applyBorder="1" applyAlignment="1">
      <alignment horizontal="center" vertical="center"/>
    </xf>
    <xf numFmtId="180" fontId="13" fillId="0" borderId="3" xfId="6" applyNumberFormat="1" applyFont="1" applyBorder="1" applyAlignment="1">
      <alignment horizontal="center" vertical="center"/>
    </xf>
    <xf numFmtId="178" fontId="13" fillId="0" borderId="3" xfId="6" applyNumberFormat="1" applyFont="1" applyBorder="1" applyAlignment="1">
      <alignment horizontal="center" vertical="center"/>
    </xf>
    <xf numFmtId="10" fontId="21" fillId="5" borderId="3" xfId="2" applyNumberFormat="1" applyFont="1" applyFill="1" applyBorder="1" applyAlignment="1">
      <alignment horizontal="center" vertical="center" wrapText="1" readingOrder="1"/>
    </xf>
    <xf numFmtId="176" fontId="25" fillId="6" borderId="3" xfId="5" applyFont="1" applyFill="1" applyBorder="1" applyAlignment="1">
      <alignment horizontal="center" vertical="center" wrapText="1" readingOrder="1"/>
    </xf>
    <xf numFmtId="176" fontId="25" fillId="6" borderId="3" xfId="5" applyNumberFormat="1" applyFont="1" applyFill="1" applyBorder="1" applyAlignment="1">
      <alignment horizontal="center" vertical="center" wrapText="1"/>
    </xf>
    <xf numFmtId="182" fontId="13" fillId="0" borderId="3" xfId="5" applyNumberFormat="1" applyFont="1" applyBorder="1" applyAlignment="1">
      <alignment horizontal="center" vertical="center"/>
    </xf>
    <xf numFmtId="180" fontId="13" fillId="0" borderId="3" xfId="5" applyNumberFormat="1" applyFont="1" applyBorder="1" applyAlignment="1">
      <alignment horizontal="center" vertical="center" wrapText="1" readingOrder="1"/>
    </xf>
    <xf numFmtId="176" fontId="13" fillId="0" borderId="3" xfId="5" applyFont="1" applyBorder="1" applyAlignment="1">
      <alignment horizontal="center" vertical="center" readingOrder="1"/>
    </xf>
    <xf numFmtId="176" fontId="13" fillId="0" borderId="3" xfId="5" applyNumberFormat="1" applyFont="1" applyBorder="1" applyAlignment="1">
      <alignment horizontal="center" vertical="center" wrapText="1" readingOrder="1"/>
    </xf>
    <xf numFmtId="178" fontId="13" fillId="0" borderId="3" xfId="5" applyNumberFormat="1" applyFont="1" applyBorder="1" applyAlignment="1">
      <alignment horizontal="center" vertical="center" wrapText="1" readingOrder="1"/>
    </xf>
    <xf numFmtId="0" fontId="6" fillId="0" borderId="8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9" fontId="13" fillId="0" borderId="0" xfId="2" applyFont="1">
      <alignment vertical="center"/>
    </xf>
    <xf numFmtId="176" fontId="13" fillId="0" borderId="0" xfId="5" applyFont="1" applyFill="1" applyAlignment="1">
      <alignment vertical="center"/>
    </xf>
    <xf numFmtId="179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Border="1" applyAlignment="1">
      <alignment horizontal="center" vertical="center"/>
    </xf>
    <xf numFmtId="184" fontId="13" fillId="0" borderId="3" xfId="5" applyNumberFormat="1" applyFont="1" applyBorder="1" applyAlignment="1">
      <alignment horizontal="center" vertical="center" readingOrder="1"/>
    </xf>
    <xf numFmtId="184" fontId="13" fillId="0" borderId="3" xfId="5" applyNumberFormat="1" applyFont="1" applyFill="1" applyBorder="1" applyAlignment="1">
      <alignment horizontal="center" vertical="center" readingOrder="1"/>
    </xf>
    <xf numFmtId="185" fontId="13" fillId="0" borderId="3" xfId="5" applyNumberFormat="1" applyFont="1" applyBorder="1" applyAlignment="1">
      <alignment horizontal="center" vertical="center"/>
    </xf>
    <xf numFmtId="185" fontId="13" fillId="0" borderId="3" xfId="5" applyNumberFormat="1" applyFont="1" applyBorder="1" applyAlignment="1">
      <alignment horizontal="center" vertical="center" readingOrder="1"/>
    </xf>
    <xf numFmtId="185" fontId="13" fillId="0" borderId="3" xfId="5" applyNumberFormat="1" applyFont="1" applyFill="1" applyBorder="1" applyAlignment="1">
      <alignment horizontal="center" vertical="center" readingOrder="1"/>
    </xf>
    <xf numFmtId="1" fontId="13" fillId="0" borderId="3" xfId="5" applyNumberFormat="1" applyFont="1" applyFill="1" applyBorder="1" applyAlignment="1">
      <alignment horizontal="center" vertical="center"/>
    </xf>
    <xf numFmtId="186" fontId="13" fillId="0" borderId="0" xfId="5" applyNumberFormat="1" applyFont="1" applyAlignment="1">
      <alignment horizontal="right" vertical="center" wrapText="1"/>
    </xf>
    <xf numFmtId="176" fontId="13" fillId="0" borderId="13" xfId="6" applyFont="1" applyBorder="1" applyAlignment="1">
      <alignment horizontal="center" vertical="center" wrapText="1"/>
    </xf>
    <xf numFmtId="176" fontId="13" fillId="8" borderId="3" xfId="6" applyFont="1" applyFill="1" applyBorder="1" applyAlignment="1">
      <alignment horizontal="center" vertical="center" wrapText="1" readingOrder="1"/>
    </xf>
    <xf numFmtId="176" fontId="27" fillId="0" borderId="3" xfId="5" applyFont="1" applyBorder="1" applyAlignment="1">
      <alignment horizontal="center" vertical="center" wrapText="1" readingOrder="1"/>
    </xf>
    <xf numFmtId="9" fontId="13" fillId="0" borderId="3" xfId="6" applyNumberFormat="1" applyFont="1" applyBorder="1" applyAlignment="1">
      <alignment horizontal="center" vertical="center"/>
    </xf>
    <xf numFmtId="9" fontId="7" fillId="4" borderId="6" xfId="2" applyNumberFormat="1" applyFont="1" applyFill="1" applyBorder="1" applyAlignment="1">
      <alignment horizontal="center" vertical="center"/>
    </xf>
    <xf numFmtId="9" fontId="7" fillId="4" borderId="4" xfId="2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76" fontId="26" fillId="0" borderId="3" xfId="6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13" fillId="0" borderId="3" xfId="6" applyNumberFormat="1" applyFont="1" applyBorder="1" applyAlignment="1">
      <alignment horizontal="center" vertical="center" wrapText="1"/>
    </xf>
    <xf numFmtId="176" fontId="19" fillId="0" borderId="0" xfId="7" applyFont="1" applyAlignment="1">
      <alignment horizontal="center" vertical="center" readingOrder="1"/>
    </xf>
    <xf numFmtId="176" fontId="21" fillId="6" borderId="3" xfId="5" applyFont="1" applyFill="1" applyBorder="1" applyAlignment="1">
      <alignment horizontal="center" vertical="center"/>
    </xf>
    <xf numFmtId="184" fontId="13" fillId="8" borderId="1" xfId="6" applyNumberFormat="1" applyFont="1" applyFill="1" applyBorder="1" applyAlignment="1">
      <alignment horizontal="center" vertical="center" wrapText="1" readingOrder="1"/>
    </xf>
    <xf numFmtId="178" fontId="13" fillId="5" borderId="3" xfId="5" applyNumberFormat="1" applyFont="1" applyFill="1" applyBorder="1" applyAlignment="1">
      <alignment horizontal="center" vertical="center"/>
    </xf>
    <xf numFmtId="178" fontId="13" fillId="5" borderId="3" xfId="2" applyNumberFormat="1" applyFont="1" applyFill="1" applyBorder="1" applyAlignment="1">
      <alignment horizontal="center" vertical="center"/>
    </xf>
    <xf numFmtId="9" fontId="13" fillId="5" borderId="3" xfId="5" applyNumberFormat="1" applyFont="1" applyFill="1" applyBorder="1" applyAlignment="1">
      <alignment horizontal="center" vertical="center" wrapText="1" readingOrder="1"/>
    </xf>
    <xf numFmtId="9" fontId="13" fillId="5" borderId="3" xfId="2" applyFont="1" applyFill="1" applyBorder="1" applyAlignment="1">
      <alignment horizontal="center" vertical="center" wrapText="1" readingOrder="1"/>
    </xf>
    <xf numFmtId="178" fontId="13" fillId="5" borderId="3" xfId="2" applyNumberFormat="1" applyFont="1" applyFill="1" applyBorder="1" applyAlignment="1">
      <alignment horizontal="center" vertical="center" wrapText="1" readingOrder="1"/>
    </xf>
    <xf numFmtId="0" fontId="13" fillId="0" borderId="3" xfId="2" applyNumberFormat="1" applyFont="1" applyBorder="1" applyAlignment="1">
      <alignment horizontal="center" vertical="center"/>
    </xf>
    <xf numFmtId="0" fontId="13" fillId="0" borderId="0" xfId="5" applyNumberFormat="1" applyFont="1" applyAlignment="1">
      <alignment horizontal="right" vertical="center" readingOrder="1"/>
    </xf>
    <xf numFmtId="0" fontId="13" fillId="0" borderId="3" xfId="5" applyNumberFormat="1" applyFont="1" applyBorder="1" applyAlignment="1">
      <alignment horizontal="center" vertical="center"/>
    </xf>
    <xf numFmtId="0" fontId="13" fillId="5" borderId="3" xfId="2" applyNumberFormat="1" applyFont="1" applyFill="1" applyBorder="1" applyAlignment="1">
      <alignment horizontal="center" vertical="center"/>
    </xf>
    <xf numFmtId="0" fontId="13" fillId="5" borderId="3" xfId="2" applyNumberFormat="1" applyFont="1" applyFill="1" applyBorder="1" applyAlignment="1">
      <alignment horizontal="center" vertical="center" wrapText="1" readingOrder="1"/>
    </xf>
    <xf numFmtId="176" fontId="28" fillId="3" borderId="3" xfId="0" applyNumberFormat="1" applyFont="1" applyFill="1" applyBorder="1" applyAlignment="1">
      <alignment horizontal="left" vertical="center"/>
    </xf>
    <xf numFmtId="176" fontId="28" fillId="3" borderId="3" xfId="0" applyNumberFormat="1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left" vertical="center"/>
    </xf>
    <xf numFmtId="0" fontId="29" fillId="0" borderId="3" xfId="0" applyNumberFormat="1" applyFont="1" applyBorder="1" applyAlignment="1">
      <alignment horizontal="center" vertical="center"/>
    </xf>
    <xf numFmtId="178" fontId="29" fillId="0" borderId="3" xfId="2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left" vertical="center"/>
    </xf>
    <xf numFmtId="178" fontId="29" fillId="0" borderId="8" xfId="2" applyNumberFormat="1" applyFont="1" applyBorder="1" applyAlignment="1">
      <alignment horizontal="center" vertical="center"/>
    </xf>
    <xf numFmtId="1" fontId="29" fillId="0" borderId="8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178" fontId="29" fillId="0" borderId="4" xfId="2" applyNumberFormat="1" applyFont="1" applyBorder="1" applyAlignment="1">
      <alignment horizontal="center" vertical="center"/>
    </xf>
    <xf numFmtId="9" fontId="29" fillId="0" borderId="8" xfId="2" applyFont="1" applyFill="1" applyBorder="1" applyAlignment="1">
      <alignment horizontal="center" vertical="center"/>
    </xf>
    <xf numFmtId="9" fontId="29" fillId="0" borderId="0" xfId="2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left" vertical="center"/>
    </xf>
    <xf numFmtId="9" fontId="29" fillId="0" borderId="4" xfId="2" applyFont="1" applyFill="1" applyBorder="1" applyAlignment="1">
      <alignment horizontal="center" vertical="center"/>
    </xf>
    <xf numFmtId="9" fontId="29" fillId="0" borderId="2" xfId="2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/>
    </xf>
    <xf numFmtId="178" fontId="29" fillId="0" borderId="0" xfId="2" applyNumberFormat="1" applyFont="1" applyBorder="1" applyAlignment="1">
      <alignment horizontal="center" vertical="center"/>
    </xf>
    <xf numFmtId="9" fontId="29" fillId="0" borderId="12" xfId="2" applyFont="1" applyFill="1" applyBorder="1" applyAlignment="1">
      <alignment horizontal="center" vertical="center"/>
    </xf>
    <xf numFmtId="9" fontId="29" fillId="0" borderId="9" xfId="2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left" vertical="center"/>
    </xf>
    <xf numFmtId="1" fontId="30" fillId="4" borderId="6" xfId="0" applyNumberFormat="1" applyFont="1" applyFill="1" applyBorder="1" applyAlignment="1">
      <alignment horizontal="center" vertical="center"/>
    </xf>
    <xf numFmtId="176" fontId="28" fillId="3" borderId="17" xfId="0" applyNumberFormat="1" applyFont="1" applyFill="1" applyBorder="1" applyAlignment="1">
      <alignment horizontal="left"/>
    </xf>
    <xf numFmtId="176" fontId="28" fillId="3" borderId="3" xfId="0" applyNumberFormat="1" applyFont="1" applyFill="1" applyBorder="1" applyAlignment="1">
      <alignment horizontal="center"/>
    </xf>
    <xf numFmtId="176" fontId="28" fillId="3" borderId="18" xfId="0" applyNumberFormat="1" applyFont="1" applyFill="1" applyBorder="1" applyAlignment="1">
      <alignment horizontal="center"/>
    </xf>
    <xf numFmtId="176" fontId="28" fillId="3" borderId="20" xfId="0" applyNumberFormat="1" applyFont="1" applyFill="1" applyBorder="1" applyAlignment="1">
      <alignment horizontal="left"/>
    </xf>
    <xf numFmtId="176" fontId="28" fillId="3" borderId="21" xfId="0" applyNumberFormat="1" applyFont="1" applyFill="1" applyBorder="1" applyAlignment="1">
      <alignment horizontal="center"/>
    </xf>
    <xf numFmtId="176" fontId="28" fillId="3" borderId="22" xfId="0" applyNumberFormat="1" applyFont="1" applyFill="1" applyBorder="1" applyAlignment="1">
      <alignment horizontal="center"/>
    </xf>
    <xf numFmtId="176" fontId="28" fillId="3" borderId="3" xfId="3" applyNumberFormat="1" applyFont="1" applyFill="1" applyBorder="1" applyAlignment="1">
      <alignment horizontal="left" vertical="center"/>
    </xf>
    <xf numFmtId="176" fontId="28" fillId="3" borderId="3" xfId="3" applyNumberFormat="1" applyFont="1" applyFill="1" applyBorder="1" applyAlignment="1">
      <alignment horizontal="center" vertical="center"/>
    </xf>
    <xf numFmtId="187" fontId="26" fillId="0" borderId="3" xfId="3" applyNumberFormat="1" applyFont="1" applyFill="1" applyBorder="1" applyAlignment="1">
      <alignment horizontal="left" vertical="center"/>
    </xf>
    <xf numFmtId="0" fontId="29" fillId="2" borderId="3" xfId="3" applyNumberFormat="1" applyFont="1" applyFill="1" applyBorder="1" applyAlignment="1">
      <alignment horizontal="center" vertical="center"/>
    </xf>
    <xf numFmtId="176" fontId="28" fillId="10" borderId="22" xfId="3" applyNumberFormat="1" applyFont="1" applyFill="1" applyBorder="1" applyAlignment="1">
      <alignment horizontal="center" vertical="center" wrapText="1"/>
    </xf>
    <xf numFmtId="176" fontId="6" fillId="0" borderId="3" xfId="7" applyFont="1" applyBorder="1" applyAlignment="1">
      <alignment horizontal="center" vertical="center"/>
    </xf>
    <xf numFmtId="1" fontId="6" fillId="0" borderId="3" xfId="7" applyNumberFormat="1" applyFont="1" applyBorder="1" applyAlignment="1">
      <alignment horizontal="center" vertical="center"/>
    </xf>
    <xf numFmtId="178" fontId="6" fillId="0" borderId="3" xfId="7" applyNumberFormat="1" applyFont="1" applyBorder="1" applyAlignment="1">
      <alignment horizontal="center" vertical="center"/>
    </xf>
    <xf numFmtId="1" fontId="6" fillId="2" borderId="3" xfId="7" applyNumberFormat="1" applyFont="1" applyFill="1" applyBorder="1" applyAlignment="1">
      <alignment horizontal="center" vertical="center"/>
    </xf>
    <xf numFmtId="176" fontId="6" fillId="0" borderId="16" xfId="7" applyFont="1" applyBorder="1" applyAlignment="1">
      <alignment horizontal="center" vertical="center"/>
    </xf>
    <xf numFmtId="1" fontId="6" fillId="0" borderId="16" xfId="7" applyNumberFormat="1" applyFont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/>
    </xf>
    <xf numFmtId="176" fontId="18" fillId="3" borderId="3" xfId="7" applyFont="1" applyFill="1" applyBorder="1" applyAlignment="1">
      <alignment horizontal="center" vertical="center" wrapText="1"/>
    </xf>
    <xf numFmtId="0" fontId="6" fillId="0" borderId="3" xfId="7" applyNumberFormat="1" applyFont="1" applyBorder="1" applyAlignment="1">
      <alignment horizontal="center" vertical="center"/>
    </xf>
    <xf numFmtId="176" fontId="18" fillId="11" borderId="0" xfId="7" applyFont="1" applyFill="1" applyBorder="1" applyAlignment="1">
      <alignment horizontal="center" vertical="center"/>
    </xf>
    <xf numFmtId="176" fontId="1" fillId="0" borderId="3" xfId="7" applyBorder="1" applyAlignment="1"/>
    <xf numFmtId="176" fontId="18" fillId="11" borderId="0" xfId="7" applyFont="1" applyFill="1" applyAlignment="1">
      <alignment horizontal="center" vertical="center" wrapText="1"/>
    </xf>
    <xf numFmtId="176" fontId="18" fillId="3" borderId="3" xfId="3" applyFont="1" applyFill="1" applyBorder="1" applyAlignment="1">
      <alignment horizontal="center" vertical="center"/>
    </xf>
    <xf numFmtId="176" fontId="18" fillId="3" borderId="3" xfId="9" applyNumberFormat="1" applyFont="1" applyFill="1" applyBorder="1" applyAlignment="1">
      <alignment horizontal="center" vertical="center"/>
    </xf>
    <xf numFmtId="176" fontId="18" fillId="3" borderId="3" xfId="3" applyFont="1" applyFill="1" applyBorder="1" applyAlignment="1">
      <alignment horizontal="center" vertical="center" wrapText="1"/>
    </xf>
    <xf numFmtId="176" fontId="13" fillId="0" borderId="3" xfId="3" applyFont="1" applyFill="1" applyBorder="1" applyAlignment="1">
      <alignment horizontal="center" vertical="top"/>
    </xf>
    <xf numFmtId="176" fontId="13" fillId="2" borderId="3" xfId="7" applyFont="1" applyFill="1" applyBorder="1" applyAlignment="1">
      <alignment horizontal="center" vertical="center"/>
    </xf>
    <xf numFmtId="0" fontId="26" fillId="0" borderId="3" xfId="5" applyNumberFormat="1" applyFont="1" applyBorder="1" applyAlignment="1">
      <alignment horizontal="center"/>
    </xf>
    <xf numFmtId="176" fontId="28" fillId="3" borderId="3" xfId="3" applyNumberFormat="1" applyFont="1" applyFill="1" applyBorder="1" applyAlignment="1">
      <alignment horizontal="center" vertical="center" wrapText="1"/>
    </xf>
    <xf numFmtId="176" fontId="29" fillId="0" borderId="3" xfId="3" applyNumberFormat="1" applyFont="1" applyBorder="1" applyAlignment="1">
      <alignment horizontal="left"/>
    </xf>
    <xf numFmtId="189" fontId="29" fillId="0" borderId="3" xfId="0" applyNumberFormat="1" applyFont="1" applyBorder="1" applyAlignment="1">
      <alignment horizontal="center" vertical="center"/>
    </xf>
    <xf numFmtId="190" fontId="29" fillId="0" borderId="3" xfId="0" applyNumberFormat="1" applyFont="1" applyBorder="1" applyAlignment="1">
      <alignment horizontal="center" vertical="center"/>
    </xf>
    <xf numFmtId="191" fontId="29" fillId="0" borderId="3" xfId="0" applyNumberFormat="1" applyFont="1" applyBorder="1" applyAlignment="1">
      <alignment horizontal="center" vertical="center"/>
    </xf>
    <xf numFmtId="190" fontId="13" fillId="0" borderId="2" xfId="6" applyNumberFormat="1" applyFont="1" applyBorder="1" applyAlignment="1">
      <alignment horizontal="center" vertical="center" wrapText="1"/>
    </xf>
    <xf numFmtId="190" fontId="13" fillId="0" borderId="2" xfId="6" applyNumberFormat="1" applyFont="1" applyFill="1" applyBorder="1" applyAlignment="1">
      <alignment horizontal="center" vertical="center" wrapText="1"/>
    </xf>
    <xf numFmtId="190" fontId="21" fillId="7" borderId="15" xfId="6" applyNumberFormat="1" applyFont="1" applyFill="1" applyBorder="1" applyAlignment="1">
      <alignment horizontal="center" vertical="center" wrapText="1"/>
    </xf>
    <xf numFmtId="190" fontId="13" fillId="8" borderId="1" xfId="6" applyNumberFormat="1" applyFont="1" applyFill="1" applyBorder="1" applyAlignment="1">
      <alignment horizontal="center" vertical="center" wrapText="1" readingOrder="1"/>
    </xf>
    <xf numFmtId="192" fontId="26" fillId="0" borderId="19" xfId="0" applyNumberFormat="1" applyFont="1" applyBorder="1" applyAlignment="1">
      <alignment horizontal="left" vertical="center"/>
    </xf>
    <xf numFmtId="191" fontId="26" fillId="0" borderId="3" xfId="3" applyNumberFormat="1" applyFont="1" applyFill="1" applyBorder="1" applyAlignment="1">
      <alignment horizontal="left" vertical="center"/>
    </xf>
    <xf numFmtId="190" fontId="26" fillId="0" borderId="3" xfId="3" applyNumberFormat="1" applyFont="1" applyFill="1" applyBorder="1" applyAlignment="1">
      <alignment horizontal="left" vertical="center"/>
    </xf>
    <xf numFmtId="189" fontId="26" fillId="0" borderId="19" xfId="0" applyNumberFormat="1" applyFont="1" applyBorder="1" applyAlignment="1">
      <alignment horizontal="left" vertical="center"/>
    </xf>
    <xf numFmtId="189" fontId="29" fillId="0" borderId="3" xfId="3" applyNumberFormat="1" applyFont="1" applyBorder="1" applyAlignment="1">
      <alignment horizontal="center"/>
    </xf>
    <xf numFmtId="187" fontId="26" fillId="0" borderId="0" xfId="3" applyNumberFormat="1" applyFont="1" applyFill="1" applyBorder="1" applyAlignment="1">
      <alignment horizontal="left" vertical="center"/>
    </xf>
    <xf numFmtId="0" fontId="26" fillId="0" borderId="3" xfId="3" applyNumberFormat="1" applyFont="1" applyFill="1" applyBorder="1" applyAlignment="1">
      <alignment horizontal="left" vertical="center"/>
    </xf>
    <xf numFmtId="189" fontId="29" fillId="0" borderId="8" xfId="2" applyNumberFormat="1" applyFont="1" applyBorder="1" applyAlignment="1">
      <alignment horizontal="center" vertical="center"/>
    </xf>
    <xf numFmtId="189" fontId="29" fillId="0" borderId="0" xfId="2" applyNumberFormat="1" applyFont="1" applyBorder="1" applyAlignment="1">
      <alignment horizontal="center" vertical="center"/>
    </xf>
    <xf numFmtId="189" fontId="29" fillId="0" borderId="4" xfId="2" applyNumberFormat="1" applyFont="1" applyBorder="1" applyAlignment="1">
      <alignment horizontal="center" vertical="center"/>
    </xf>
    <xf numFmtId="191" fontId="29" fillId="0" borderId="8" xfId="2" applyNumberFormat="1" applyFont="1" applyBorder="1" applyAlignment="1">
      <alignment horizontal="center" vertical="center"/>
    </xf>
    <xf numFmtId="191" fontId="29" fillId="0" borderId="8" xfId="0" applyNumberFormat="1" applyFont="1" applyBorder="1" applyAlignment="1">
      <alignment horizontal="center" vertical="center"/>
    </xf>
    <xf numFmtId="191" fontId="29" fillId="0" borderId="0" xfId="2" applyNumberFormat="1" applyFont="1" applyBorder="1" applyAlignment="1">
      <alignment horizontal="center" vertical="center"/>
    </xf>
    <xf numFmtId="191" fontId="29" fillId="0" borderId="0" xfId="0" applyNumberFormat="1" applyFont="1" applyBorder="1" applyAlignment="1">
      <alignment horizontal="center" vertical="center"/>
    </xf>
    <xf numFmtId="191" fontId="29" fillId="0" borderId="4" xfId="2" applyNumberFormat="1" applyFont="1" applyBorder="1" applyAlignment="1">
      <alignment horizontal="center" vertical="center"/>
    </xf>
    <xf numFmtId="191" fontId="29" fillId="0" borderId="4" xfId="0" applyNumberFormat="1" applyFont="1" applyBorder="1" applyAlignment="1">
      <alignment horizontal="center" vertical="center"/>
    </xf>
    <xf numFmtId="192" fontId="29" fillId="0" borderId="8" xfId="0" applyNumberFormat="1" applyFont="1" applyBorder="1" applyAlignment="1">
      <alignment horizontal="center" vertical="center"/>
    </xf>
    <xf numFmtId="192" fontId="29" fillId="0" borderId="0" xfId="0" applyNumberFormat="1" applyFont="1" applyBorder="1" applyAlignment="1">
      <alignment horizontal="center" vertical="center"/>
    </xf>
    <xf numFmtId="192" fontId="29" fillId="0" borderId="4" xfId="0" applyNumberFormat="1" applyFont="1" applyBorder="1" applyAlignment="1">
      <alignment horizontal="center" vertical="center"/>
    </xf>
    <xf numFmtId="189" fontId="29" fillId="0" borderId="8" xfId="0" applyNumberFormat="1" applyFont="1" applyBorder="1" applyAlignment="1">
      <alignment horizontal="center" vertical="center"/>
    </xf>
    <xf numFmtId="189" fontId="29" fillId="0" borderId="0" xfId="0" applyNumberFormat="1" applyFont="1" applyBorder="1" applyAlignment="1">
      <alignment horizontal="center" vertical="center"/>
    </xf>
    <xf numFmtId="189" fontId="29" fillId="0" borderId="4" xfId="0" applyNumberFormat="1" applyFont="1" applyBorder="1" applyAlignment="1">
      <alignment horizontal="center" vertical="center"/>
    </xf>
    <xf numFmtId="10" fontId="29" fillId="0" borderId="8" xfId="2" applyNumberFormat="1" applyFont="1" applyFill="1" applyBorder="1" applyAlignment="1">
      <alignment horizontal="center" vertical="center"/>
    </xf>
    <xf numFmtId="10" fontId="29" fillId="0" borderId="9" xfId="2" applyNumberFormat="1" applyFont="1" applyFill="1" applyBorder="1" applyAlignment="1">
      <alignment horizontal="center" vertical="center"/>
    </xf>
    <xf numFmtId="178" fontId="29" fillId="4" borderId="6" xfId="2" applyNumberFormat="1" applyFont="1" applyFill="1" applyBorder="1" applyAlignment="1">
      <alignment horizontal="center" vertical="center"/>
    </xf>
    <xf numFmtId="10" fontId="29" fillId="0" borderId="0" xfId="2" applyNumberFormat="1" applyFont="1" applyFill="1" applyBorder="1" applyAlignment="1">
      <alignment horizontal="center" vertical="center"/>
    </xf>
    <xf numFmtId="10" fontId="29" fillId="4" borderId="6" xfId="2" applyNumberFormat="1" applyFont="1" applyFill="1" applyBorder="1" applyAlignment="1">
      <alignment horizontal="center" vertical="center"/>
    </xf>
    <xf numFmtId="178" fontId="29" fillId="0" borderId="9" xfId="2" applyNumberFormat="1" applyFont="1" applyFill="1" applyBorder="1" applyAlignment="1">
      <alignment horizontal="center" vertical="center"/>
    </xf>
    <xf numFmtId="178" fontId="29" fillId="0" borderId="12" xfId="2" applyNumberFormat="1" applyFont="1" applyFill="1" applyBorder="1" applyAlignment="1">
      <alignment horizontal="center" vertical="center"/>
    </xf>
    <xf numFmtId="178" fontId="29" fillId="0" borderId="2" xfId="2" applyNumberFormat="1" applyFont="1" applyFill="1" applyBorder="1" applyAlignment="1">
      <alignment horizontal="center" vertical="center"/>
    </xf>
    <xf numFmtId="178" fontId="29" fillId="4" borderId="1" xfId="2" applyNumberFormat="1" applyFont="1" applyFill="1" applyBorder="1" applyAlignment="1">
      <alignment horizontal="center" vertical="center"/>
    </xf>
    <xf numFmtId="190" fontId="13" fillId="0" borderId="3" xfId="5" applyNumberFormat="1" applyFont="1" applyFill="1" applyBorder="1" applyAlignment="1">
      <alignment horizontal="center" vertical="center" wrapText="1" readingOrder="1"/>
    </xf>
    <xf numFmtId="191" fontId="13" fillId="0" borderId="3" xfId="2" applyNumberFormat="1" applyFont="1" applyFill="1" applyBorder="1" applyAlignment="1">
      <alignment horizontal="center" vertical="center" wrapText="1" readingOrder="1"/>
    </xf>
    <xf numFmtId="191" fontId="13" fillId="0" borderId="3" xfId="5" applyNumberFormat="1" applyFont="1" applyFill="1" applyBorder="1" applyAlignment="1">
      <alignment horizontal="center" vertical="center" wrapText="1" readingOrder="1"/>
    </xf>
    <xf numFmtId="0" fontId="0" fillId="0" borderId="3" xfId="0" applyBorder="1">
      <alignment vertical="center"/>
    </xf>
    <xf numFmtId="178" fontId="13" fillId="2" borderId="3" xfId="7" applyNumberFormat="1" applyFont="1" applyFill="1" applyBorder="1" applyAlignment="1">
      <alignment horizontal="center" vertical="center"/>
    </xf>
    <xf numFmtId="178" fontId="6" fillId="0" borderId="16" xfId="7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1" fontId="29" fillId="0" borderId="6" xfId="0" applyNumberFormat="1" applyFont="1" applyBorder="1" applyAlignment="1">
      <alignment horizontal="center" vertical="center"/>
    </xf>
    <xf numFmtId="178" fontId="29" fillId="0" borderId="6" xfId="2" applyNumberFormat="1" applyFont="1" applyFill="1" applyBorder="1" applyAlignment="1">
      <alignment horizontal="center" vertical="center"/>
    </xf>
    <xf numFmtId="10" fontId="29" fillId="0" borderId="6" xfId="2" applyNumberFormat="1" applyFont="1" applyFill="1" applyBorder="1" applyAlignment="1">
      <alignment horizontal="center" vertical="center"/>
    </xf>
    <xf numFmtId="178" fontId="29" fillId="0" borderId="1" xfId="2" applyNumberFormat="1" applyFont="1" applyFill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10" fontId="30" fillId="4" borderId="6" xfId="0" applyNumberFormat="1" applyFont="1" applyFill="1" applyBorder="1" applyAlignment="1">
      <alignment horizontal="center" vertical="center"/>
    </xf>
    <xf numFmtId="178" fontId="30" fillId="4" borderId="6" xfId="0" applyNumberFormat="1" applyFont="1" applyFill="1" applyBorder="1" applyAlignment="1">
      <alignment horizontal="center" vertical="center"/>
    </xf>
    <xf numFmtId="190" fontId="13" fillId="0" borderId="3" xfId="5" applyNumberFormat="1" applyFont="1" applyBorder="1" applyAlignment="1">
      <alignment horizontal="center" vertical="center" wrapText="1" readingOrder="1"/>
    </xf>
    <xf numFmtId="191" fontId="13" fillId="0" borderId="3" xfId="5" applyNumberFormat="1" applyFont="1" applyBorder="1" applyAlignment="1">
      <alignment horizontal="center" vertical="center" wrapText="1" readingOrder="1"/>
    </xf>
    <xf numFmtId="192" fontId="26" fillId="0" borderId="3" xfId="5" applyNumberFormat="1" applyFont="1" applyBorder="1" applyAlignment="1">
      <alignment horizontal="center"/>
    </xf>
    <xf numFmtId="0" fontId="15" fillId="0" borderId="0" xfId="0" applyFont="1" applyAlignment="1">
      <alignment horizontal="left" wrapText="1"/>
    </xf>
    <xf numFmtId="176" fontId="28" fillId="10" borderId="20" xfId="3" applyNumberFormat="1" applyFont="1" applyFill="1" applyBorder="1" applyAlignment="1">
      <alignment horizontal="center" vertical="center" wrapText="1"/>
    </xf>
    <xf numFmtId="176" fontId="28" fillId="10" borderId="21" xfId="3" applyNumberFormat="1" applyFont="1" applyFill="1" applyBorder="1" applyAlignment="1">
      <alignment horizontal="center" vertical="center" wrapText="1"/>
    </xf>
    <xf numFmtId="176" fontId="21" fillId="6" borderId="3" xfId="5" applyFont="1" applyFill="1" applyBorder="1" applyAlignment="1">
      <alignment horizontal="center" vertical="center"/>
    </xf>
    <xf numFmtId="176" fontId="21" fillId="5" borderId="3" xfId="5" applyFont="1" applyFill="1" applyBorder="1" applyAlignment="1">
      <alignment horizontal="center" vertical="center"/>
    </xf>
    <xf numFmtId="176" fontId="21" fillId="6" borderId="16" xfId="5" applyFont="1" applyFill="1" applyBorder="1" applyAlignment="1">
      <alignment horizontal="center" vertical="center" wrapText="1" readingOrder="1"/>
    </xf>
    <xf numFmtId="176" fontId="21" fillId="6" borderId="13" xfId="5" applyFont="1" applyFill="1" applyBorder="1" applyAlignment="1">
      <alignment horizontal="center" vertical="center" wrapText="1" readingOrder="1"/>
    </xf>
    <xf numFmtId="176" fontId="13" fillId="0" borderId="0" xfId="5" applyFont="1" applyAlignment="1">
      <alignment horizontal="left" vertical="center" wrapText="1"/>
    </xf>
    <xf numFmtId="176" fontId="19" fillId="0" borderId="0" xfId="7" applyFont="1" applyAlignment="1">
      <alignment horizontal="center" vertical="center" readingOrder="1"/>
    </xf>
    <xf numFmtId="176" fontId="13" fillId="0" borderId="0" xfId="5" applyFont="1" applyFill="1" applyAlignment="1">
      <alignment horizontal="left" vertical="center"/>
    </xf>
    <xf numFmtId="176" fontId="13" fillId="0" borderId="0" xfId="5" applyFont="1" applyAlignment="1">
      <alignment horizontal="left" vertical="center"/>
    </xf>
  </cellXfs>
  <cellStyles count="10">
    <cellStyle name="百分比" xfId="2" builtinId="5"/>
    <cellStyle name="百分比 2 2 2" xfId="4"/>
    <cellStyle name="常规" xfId="0" builtinId="0"/>
    <cellStyle name="常规 10" xfId="6"/>
    <cellStyle name="常规 10 2" xfId="3"/>
    <cellStyle name="常规 10 3" xfId="9"/>
    <cellStyle name="常规 2" xfId="5"/>
    <cellStyle name="常规 3" xfId="7"/>
    <cellStyle name="常规 4" xf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openxmlformats.org/officeDocument/2006/relationships/chartUserShapes" Target="../drawings/drawing2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国美在线、</a:t>
            </a:r>
            <a:r>
              <a:rPr lang="en-US" altLang="zh-CN"/>
              <a:t>PLUS</a:t>
            </a:r>
            <a:r>
              <a:rPr lang="zh-CN"/>
              <a:t>销售额</a:t>
            </a:r>
            <a:r>
              <a:rPr lang="zh-CN" altLang="en-US"/>
              <a:t>按日走势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245710100933871E-2"/>
          <c:y val="0.26641440653251675"/>
          <c:w val="0.9077752341660168"/>
          <c:h val="0.55119245229481451"/>
        </c:manualLayout>
      </c:layout>
      <c:areaChart>
        <c:grouping val="stacked"/>
        <c:varyColors val="0"/>
        <c:ser>
          <c:idx val="0"/>
          <c:order val="0"/>
          <c:tx>
            <c:strRef>
              <c:f>[1]整理!$B$65</c:f>
              <c:strCache>
                <c:ptCount val="1"/>
                <c:pt idx="0">
                  <c:v>国美在线</c:v>
                </c:pt>
              </c:strCache>
            </c:strRef>
          </c:tx>
          <c:cat>
            <c:numRef>
              <c:f>[1]整理!$C$64:$AD$64</c:f>
              <c:numCache>
                <c:formatCode>General</c:formatCode>
                <c:ptCount val="28"/>
                <c:pt idx="0">
                  <c:v>42884</c:v>
                </c:pt>
                <c:pt idx="1">
                  <c:v>42885</c:v>
                </c:pt>
                <c:pt idx="2">
                  <c:v>42886</c:v>
                </c:pt>
                <c:pt idx="3">
                  <c:v>42887</c:v>
                </c:pt>
                <c:pt idx="4">
                  <c:v>42888</c:v>
                </c:pt>
                <c:pt idx="5">
                  <c:v>42889</c:v>
                </c:pt>
                <c:pt idx="6">
                  <c:v>42890</c:v>
                </c:pt>
                <c:pt idx="7">
                  <c:v>42891</c:v>
                </c:pt>
                <c:pt idx="8">
                  <c:v>42892</c:v>
                </c:pt>
                <c:pt idx="9">
                  <c:v>42893</c:v>
                </c:pt>
                <c:pt idx="10">
                  <c:v>42894</c:v>
                </c:pt>
                <c:pt idx="11">
                  <c:v>42895</c:v>
                </c:pt>
                <c:pt idx="12">
                  <c:v>42896</c:v>
                </c:pt>
                <c:pt idx="13">
                  <c:v>42897</c:v>
                </c:pt>
                <c:pt idx="14">
                  <c:v>42898</c:v>
                </c:pt>
                <c:pt idx="15">
                  <c:v>42899</c:v>
                </c:pt>
                <c:pt idx="16">
                  <c:v>42900</c:v>
                </c:pt>
                <c:pt idx="17">
                  <c:v>42901</c:v>
                </c:pt>
                <c:pt idx="18">
                  <c:v>42902</c:v>
                </c:pt>
                <c:pt idx="19">
                  <c:v>42903</c:v>
                </c:pt>
                <c:pt idx="20">
                  <c:v>42904</c:v>
                </c:pt>
                <c:pt idx="21">
                  <c:v>42905</c:v>
                </c:pt>
                <c:pt idx="22">
                  <c:v>42906</c:v>
                </c:pt>
                <c:pt idx="23">
                  <c:v>42907</c:v>
                </c:pt>
                <c:pt idx="24">
                  <c:v>42908</c:v>
                </c:pt>
                <c:pt idx="25">
                  <c:v>42909</c:v>
                </c:pt>
                <c:pt idx="26">
                  <c:v>42910</c:v>
                </c:pt>
                <c:pt idx="27">
                  <c:v>42911</c:v>
                </c:pt>
              </c:numCache>
            </c:numRef>
          </c:cat>
          <c:val>
            <c:numRef>
              <c:f>[1]整理!$C$65:$AD$65</c:f>
              <c:numCache>
                <c:formatCode>General</c:formatCode>
                <c:ptCount val="28"/>
                <c:pt idx="0">
                  <c:v>18647266</c:v>
                </c:pt>
                <c:pt idx="1">
                  <c:v>16427568</c:v>
                </c:pt>
                <c:pt idx="2">
                  <c:v>46244345</c:v>
                </c:pt>
                <c:pt idx="3">
                  <c:v>48904339</c:v>
                </c:pt>
                <c:pt idx="4">
                  <c:v>60819013</c:v>
                </c:pt>
                <c:pt idx="5">
                  <c:v>42982210</c:v>
                </c:pt>
                <c:pt idx="6">
                  <c:v>34385605</c:v>
                </c:pt>
                <c:pt idx="7">
                  <c:v>57522566</c:v>
                </c:pt>
                <c:pt idx="8">
                  <c:v>120759867</c:v>
                </c:pt>
                <c:pt idx="9">
                  <c:v>60774169</c:v>
                </c:pt>
                <c:pt idx="10">
                  <c:v>67048369</c:v>
                </c:pt>
                <c:pt idx="11">
                  <c:v>59735676</c:v>
                </c:pt>
                <c:pt idx="12">
                  <c:v>49904443</c:v>
                </c:pt>
                <c:pt idx="13">
                  <c:v>36159100</c:v>
                </c:pt>
                <c:pt idx="14">
                  <c:v>55885875</c:v>
                </c:pt>
                <c:pt idx="15">
                  <c:v>64492874</c:v>
                </c:pt>
                <c:pt idx="16">
                  <c:v>69655183</c:v>
                </c:pt>
                <c:pt idx="17">
                  <c:v>118830227</c:v>
                </c:pt>
                <c:pt idx="18">
                  <c:v>123076938</c:v>
                </c:pt>
                <c:pt idx="19">
                  <c:v>56854878</c:v>
                </c:pt>
                <c:pt idx="20">
                  <c:v>195568849</c:v>
                </c:pt>
                <c:pt idx="21">
                  <c:v>141041817</c:v>
                </c:pt>
                <c:pt idx="22">
                  <c:v>53093033</c:v>
                </c:pt>
                <c:pt idx="23">
                  <c:v>40972452</c:v>
                </c:pt>
                <c:pt idx="24">
                  <c:v>26375691</c:v>
                </c:pt>
                <c:pt idx="25">
                  <c:v>41617177</c:v>
                </c:pt>
                <c:pt idx="26">
                  <c:v>18376187</c:v>
                </c:pt>
                <c:pt idx="27">
                  <c:v>18495769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1120"/>
        <c:axId val="109942656"/>
      </c:areaChart>
      <c:catAx>
        <c:axId val="10994112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09942656"/>
        <c:crosses val="autoZero"/>
        <c:auto val="1"/>
        <c:lblAlgn val="ctr"/>
        <c:lblOffset val="100"/>
        <c:tickLblSkip val="2"/>
        <c:noMultiLvlLbl val="1"/>
      </c:catAx>
      <c:valAx>
        <c:axId val="10994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941120"/>
        <c:crosses val="autoZero"/>
        <c:crossBetween val="midCat"/>
        <c:dispUnits>
          <c:builtInUnit val="tenThousands"/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66226705045555101"/>
          <c:y val="0.17966233950485921"/>
          <c:w val="0.13468040059947189"/>
          <c:h val="8.5869333900829958E-2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新增用户注册</a:t>
            </a:r>
            <a:r>
              <a:rPr lang="zh-CN" altLang="en-US"/>
              <a:t>数</a:t>
            </a:r>
            <a:r>
              <a:rPr lang="zh-CN"/>
              <a:t>（在线</a:t>
            </a:r>
            <a:r>
              <a:rPr lang="en-US"/>
              <a:t>+plus</a:t>
            </a:r>
            <a:r>
              <a:rPr lang="zh-CN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[2]Sheet6!$C$29</c:f>
              <c:strCache>
                <c:ptCount val="1"/>
                <c:pt idx="0">
                  <c:v>在线注册人数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[2]Sheet6!$C$30:$C$36</c:f>
              <c:numCache>
                <c:formatCode>General</c:formatCode>
                <c:ptCount val="7"/>
                <c:pt idx="0">
                  <c:v>19711</c:v>
                </c:pt>
                <c:pt idx="1">
                  <c:v>14800</c:v>
                </c:pt>
                <c:pt idx="2">
                  <c:v>19291</c:v>
                </c:pt>
                <c:pt idx="3">
                  <c:v>15889</c:v>
                </c:pt>
                <c:pt idx="4">
                  <c:v>15631</c:v>
                </c:pt>
                <c:pt idx="5">
                  <c:v>14494</c:v>
                </c:pt>
                <c:pt idx="6">
                  <c:v>18930</c:v>
                </c:pt>
              </c:numCache>
            </c:numRef>
          </c:val>
        </c:ser>
        <c:ser>
          <c:idx val="0"/>
          <c:order val="0"/>
          <c:tx>
            <c:strRef>
              <c:f>[2]Sheet6!$D$29</c:f>
              <c:strCache>
                <c:ptCount val="1"/>
                <c:pt idx="0">
                  <c:v>PLUS注册人数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[2]Sheet6!$B$30:$B$36</c:f>
              <c:strCache>
                <c:ptCount val="7"/>
                <c:pt idx="0">
                  <c:v>6.19</c:v>
                </c:pt>
                <c:pt idx="1">
                  <c:v>6.20</c:v>
                </c:pt>
                <c:pt idx="2">
                  <c:v>6.21</c:v>
                </c:pt>
                <c:pt idx="3">
                  <c:v>6.22</c:v>
                </c:pt>
                <c:pt idx="4">
                  <c:v>6.23</c:v>
                </c:pt>
                <c:pt idx="5">
                  <c:v>6.24</c:v>
                </c:pt>
                <c:pt idx="6">
                  <c:v>6.25</c:v>
                </c:pt>
              </c:strCache>
            </c:strRef>
          </c:cat>
          <c:val>
            <c:numRef>
              <c:f>[2]Sheet6!$D$30:$D$36</c:f>
              <c:numCache>
                <c:formatCode>General</c:formatCode>
                <c:ptCount val="7"/>
                <c:pt idx="0">
                  <c:v>1790</c:v>
                </c:pt>
                <c:pt idx="1">
                  <c:v>2123</c:v>
                </c:pt>
                <c:pt idx="2">
                  <c:v>2804</c:v>
                </c:pt>
                <c:pt idx="3">
                  <c:v>1540</c:v>
                </c:pt>
                <c:pt idx="4">
                  <c:v>2055</c:v>
                </c:pt>
                <c:pt idx="5">
                  <c:v>1776</c:v>
                </c:pt>
                <c:pt idx="6">
                  <c:v>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4192"/>
        <c:axId val="110585728"/>
      </c:barChart>
      <c:catAx>
        <c:axId val="1105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10585728"/>
        <c:crosses val="autoZero"/>
        <c:auto val="1"/>
        <c:lblAlgn val="ctr"/>
        <c:lblOffset val="100"/>
        <c:noMultiLvlLbl val="0"/>
      </c:catAx>
      <c:valAx>
        <c:axId val="1105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105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image" Target="../media/image1.png"/>
  <Relationship Id="rId3" Type="http://schemas.openxmlformats.org/officeDocument/2006/relationships/chart" Target="../charts/chart2.xml"/>
  <Relationship Id="rId4" Type="http://schemas.openxmlformats.org/officeDocument/2006/relationships/image" Target="../media/image2.png"/>
  <Relationship Id="rId5" Type="http://schemas.openxmlformats.org/officeDocument/2006/relationships/image" Target="../media/image3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38100</xdr:rowOff>
    </xdr:from>
    <xdr:to>
      <xdr:col>9</xdr:col>
      <xdr:colOff>657225</xdr:colOff>
      <xdr:row>35</xdr:row>
      <xdr:rowOff>104775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379323</xdr:colOff>
      <xdr:row>24</xdr:row>
      <xdr:rowOff>66676</xdr:rowOff>
    </xdr:from>
    <xdr:to>
      <xdr:col>9</xdr:col>
      <xdr:colOff>400051</xdr:colOff>
      <xdr:row>34</xdr:row>
      <xdr:rowOff>133350</xdr:rowOff>
    </xdr:to>
    <xdr:grpSp>
      <xdr:nvGrpSpPr>
        <xdr:cNvPr id="40" name="组合 39"/>
        <xdr:cNvGrpSpPr/>
      </xdr:nvGrpSpPr>
      <xdr:grpSpPr>
        <a:xfrm>
          <a:off x="7065873" y="5143501"/>
          <a:ext cx="2192428" cy="1781174"/>
          <a:chOff x="8444703" y="2562224"/>
          <a:chExt cx="1889922" cy="1447801"/>
        </a:xfrm>
      </xdr:grpSpPr>
      <xdr:sp macro="" textlink="">
        <xdr:nvSpPr>
          <xdr:cNvPr id="41" name="矩形 40"/>
          <xdr:cNvSpPr/>
        </xdr:nvSpPr>
        <xdr:spPr>
          <a:xfrm>
            <a:off x="8444703" y="2562224"/>
            <a:ext cx="1889922" cy="1447801"/>
          </a:xfrm>
          <a:prstGeom prst="rect">
            <a:avLst/>
          </a:prstGeom>
          <a:noFill/>
          <a:ln w="12700"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44" name="直接箭头连接符 43"/>
          <xdr:cNvCxnSpPr/>
        </xdr:nvCxnSpPr>
        <xdr:spPr>
          <a:xfrm>
            <a:off x="9814194" y="2825554"/>
            <a:ext cx="495300" cy="0"/>
          </a:xfrm>
          <a:prstGeom prst="straightConnector1">
            <a:avLst/>
          </a:prstGeom>
          <a:ln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接箭头连接符 44"/>
          <xdr:cNvCxnSpPr/>
        </xdr:nvCxnSpPr>
        <xdr:spPr>
          <a:xfrm flipH="1">
            <a:off x="8463138" y="2825554"/>
            <a:ext cx="542926" cy="0"/>
          </a:xfrm>
          <a:prstGeom prst="straightConnector1">
            <a:avLst/>
          </a:prstGeom>
          <a:ln w="12700">
            <a:solidFill>
              <a:srgbClr val="FF0000"/>
            </a:solidFill>
            <a:prstDash val="sys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104775</xdr:colOff>
      <xdr:row>63</xdr:row>
      <xdr:rowOff>171450</xdr:rowOff>
    </xdr:from>
    <xdr:to>
      <xdr:col>8</xdr:col>
      <xdr:colOff>265763</xdr:colOff>
      <xdr:row>72</xdr:row>
      <xdr:rowOff>133119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4097000"/>
          <a:ext cx="7495238" cy="184761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106</xdr:row>
      <xdr:rowOff>85725</xdr:rowOff>
    </xdr:from>
    <xdr:to>
      <xdr:col>6</xdr:col>
      <xdr:colOff>257175</xdr:colOff>
      <xdr:row>122</xdr:row>
      <xdr:rowOff>76200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131</xdr:row>
      <xdr:rowOff>142875</xdr:rowOff>
    </xdr:from>
    <xdr:to>
      <xdr:col>6</xdr:col>
      <xdr:colOff>523139</xdr:colOff>
      <xdr:row>145</xdr:row>
      <xdr:rowOff>37749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27765375"/>
          <a:ext cx="5885714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156</xdr:row>
      <xdr:rowOff>76200</xdr:rowOff>
    </xdr:from>
    <xdr:to>
      <xdr:col>6</xdr:col>
      <xdr:colOff>589802</xdr:colOff>
      <xdr:row>168</xdr:row>
      <xdr:rowOff>171162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32042100"/>
          <a:ext cx="5980952" cy="230476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1.05727E-7</cdr:x>
      <cdr:y>0.10069</cdr:y>
    </cdr:from>
    <cdr:to>
      <cdr:x>0.08839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276213"/>
          <a:ext cx="836020" cy="33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 b="1">
              <a:latin typeface="微软雅黑" pitchFamily="34" charset="-122"/>
              <a:ea typeface="微软雅黑" pitchFamily="34" charset="-122"/>
            </a:rPr>
            <a:t>单位：万</a:t>
          </a:r>
        </a:p>
      </cdr:txBody>
    </cdr:sp>
  </cdr:relSizeAnchor>
  <cdr:relSizeAnchor xmlns:cdr="http://schemas.openxmlformats.org/drawingml/2006/chartDrawing">
    <cdr:from>
      <cdr:x>0.83328</cdr:x>
      <cdr:y>0.34876</cdr:y>
    </cdr:from>
    <cdr:to>
      <cdr:x>0.9219</cdr:x>
      <cdr:y>0.47029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4720" y="920173"/>
          <a:ext cx="767292" cy="320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 b="0">
              <a:latin typeface="微软雅黑" pitchFamily="34" charset="-122"/>
              <a:ea typeface="微软雅黑" pitchFamily="34" charset="-122"/>
            </a:rPr>
            <a:t>6.19-6.25</a:t>
          </a:r>
          <a:endParaRPr lang="zh-CN" altLang="en-US" sz="900" b="0">
            <a:latin typeface="微软雅黑" pitchFamily="34" charset="-122"/>
            <a:ea typeface="微软雅黑" pitchFamily="34" charset="-122"/>
          </a:endParaRPr>
        </a:p>
      </cdr:txBody>
    </cdr:sp>
  </cdr:relSizeAnchor>
</c:userShapes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yangenzhu.DS/AppData/Local/Microsoft/Windows/Temporary%20Internet%20Files/Content.Outlook/FXOBR410/&#21490;&#38745;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yangenzhu.DS/AppData/Local/Microsoft/Windows/Temporary%20Internet%20Files/Content.Outlook/FXOBR410/&#29579;&#29736;2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台"/>
      <sheetName val="整理"/>
      <sheetName val="海外购UV"/>
      <sheetName val="已支付"/>
    </sheetNames>
    <sheetDataSet>
      <sheetData sheetId="0"/>
      <sheetData sheetId="1">
        <row r="64">
          <cell r="C64">
            <v>42884</v>
          </cell>
          <cell r="D64">
            <v>42885</v>
          </cell>
          <cell r="E64">
            <v>42886</v>
          </cell>
          <cell r="F64">
            <v>42887</v>
          </cell>
          <cell r="G64">
            <v>42888</v>
          </cell>
          <cell r="H64">
            <v>42889</v>
          </cell>
          <cell r="I64">
            <v>42890</v>
          </cell>
          <cell r="J64">
            <v>42891</v>
          </cell>
          <cell r="K64">
            <v>42892</v>
          </cell>
          <cell r="L64">
            <v>42893</v>
          </cell>
          <cell r="M64">
            <v>42894</v>
          </cell>
          <cell r="N64">
            <v>42895</v>
          </cell>
          <cell r="O64">
            <v>42896</v>
          </cell>
          <cell r="P64">
            <v>42897</v>
          </cell>
          <cell r="Q64">
            <v>42898</v>
          </cell>
          <cell r="R64">
            <v>42899</v>
          </cell>
          <cell r="S64">
            <v>42900</v>
          </cell>
          <cell r="T64">
            <v>42901</v>
          </cell>
          <cell r="U64">
            <v>42902</v>
          </cell>
          <cell r="V64">
            <v>42903</v>
          </cell>
          <cell r="W64">
            <v>42904</v>
          </cell>
          <cell r="X64">
            <v>42905</v>
          </cell>
          <cell r="Y64">
            <v>42906</v>
          </cell>
          <cell r="Z64">
            <v>42907</v>
          </cell>
          <cell r="AA64">
            <v>42908</v>
          </cell>
          <cell r="AB64">
            <v>42909</v>
          </cell>
          <cell r="AC64">
            <v>42910</v>
          </cell>
          <cell r="AD64">
            <v>42911</v>
          </cell>
        </row>
        <row r="65">
          <cell r="B65" t="str">
            <v>国美在线</v>
          </cell>
          <cell r="C65">
            <v>18647266</v>
          </cell>
          <cell r="D65">
            <v>16427568</v>
          </cell>
          <cell r="E65">
            <v>46244345</v>
          </cell>
          <cell r="F65">
            <v>48904339</v>
          </cell>
          <cell r="G65">
            <v>60819013</v>
          </cell>
          <cell r="H65">
            <v>42982210</v>
          </cell>
          <cell r="I65">
            <v>34385605</v>
          </cell>
          <cell r="J65">
            <v>57522566</v>
          </cell>
          <cell r="K65">
            <v>120759867</v>
          </cell>
          <cell r="L65">
            <v>60774169</v>
          </cell>
          <cell r="M65">
            <v>67048369</v>
          </cell>
          <cell r="N65">
            <v>59735676</v>
          </cell>
          <cell r="O65">
            <v>49904443</v>
          </cell>
          <cell r="P65">
            <v>36159100</v>
          </cell>
          <cell r="Q65">
            <v>55885875</v>
          </cell>
          <cell r="R65">
            <v>64492874</v>
          </cell>
          <cell r="S65">
            <v>69655183</v>
          </cell>
          <cell r="T65">
            <v>118830227</v>
          </cell>
          <cell r="U65">
            <v>123076938</v>
          </cell>
          <cell r="V65">
            <v>56854878</v>
          </cell>
          <cell r="W65">
            <v>195568849</v>
          </cell>
          <cell r="X65">
            <v>141041817</v>
          </cell>
          <cell r="Y65">
            <v>53093033</v>
          </cell>
          <cell r="Z65">
            <v>40972452</v>
          </cell>
          <cell r="AA65">
            <v>26375691</v>
          </cell>
          <cell r="AB65">
            <v>41617177</v>
          </cell>
          <cell r="AC65">
            <v>18376187</v>
          </cell>
          <cell r="AD65">
            <v>18495769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在线购买人数"/>
      <sheetName val="Sheet6"/>
      <sheetName val="格式"/>
      <sheetName val="PLUS数据"/>
      <sheetName val="海外购"/>
      <sheetName val="用户画像"/>
      <sheetName val="Sheet2"/>
      <sheetName val="Sheet3"/>
      <sheetName val="Sheet4"/>
      <sheetName val="Sheet5"/>
    </sheetNames>
    <sheetDataSet>
      <sheetData sheetId="0"/>
      <sheetData sheetId="1"/>
      <sheetData sheetId="2">
        <row r="29">
          <cell r="C29" t="str">
            <v>在线注册人数</v>
          </cell>
          <cell r="D29" t="str">
            <v>PLUS注册人数</v>
          </cell>
        </row>
        <row r="30">
          <cell r="B30" t="str">
            <v>6.19</v>
          </cell>
          <cell r="C30">
            <v>19711</v>
          </cell>
          <cell r="D30">
            <v>1790</v>
          </cell>
        </row>
        <row r="31">
          <cell r="B31" t="str">
            <v>6.20</v>
          </cell>
          <cell r="C31">
            <v>14800</v>
          </cell>
          <cell r="D31">
            <v>2123</v>
          </cell>
        </row>
        <row r="32">
          <cell r="B32" t="str">
            <v>6.21</v>
          </cell>
          <cell r="C32">
            <v>19291</v>
          </cell>
          <cell r="D32">
            <v>2804</v>
          </cell>
        </row>
        <row r="33">
          <cell r="B33" t="str">
            <v>6.22</v>
          </cell>
          <cell r="C33">
            <v>15889</v>
          </cell>
          <cell r="D33">
            <v>1540</v>
          </cell>
        </row>
        <row r="34">
          <cell r="B34" t="str">
            <v>6.23</v>
          </cell>
          <cell r="C34">
            <v>15631</v>
          </cell>
          <cell r="D34">
            <v>2055</v>
          </cell>
        </row>
        <row r="35">
          <cell r="B35" t="str">
            <v>6.24</v>
          </cell>
          <cell r="C35">
            <v>14494</v>
          </cell>
          <cell r="D35">
            <v>1776</v>
          </cell>
        </row>
        <row r="36">
          <cell r="B36" t="str">
            <v>6.25</v>
          </cell>
          <cell r="C36">
            <v>18930</v>
          </cell>
          <cell r="D36">
            <v>1680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10" Type="http://schemas.openxmlformats.org/officeDocument/2006/relationships/drawing" Target="../drawings/drawing1.xml"/>
  <Relationship Id="rId2" Type="http://schemas.openxmlformats.org/officeDocument/2006/relationships/customProperty" Target="../customProperty1.bin"/>
  <Relationship Id="rId3" Type="http://schemas.openxmlformats.org/officeDocument/2006/relationships/customProperty" Target="../customProperty2.bin"/>
  <Relationship Id="rId4" Type="http://schemas.openxmlformats.org/officeDocument/2006/relationships/customProperty" Target="../customProperty3.bin"/>
  <Relationship Id="rId5" Type="http://schemas.openxmlformats.org/officeDocument/2006/relationships/customProperty" Target="../customProperty4.bin"/>
  <Relationship Id="rId6" Type="http://schemas.openxmlformats.org/officeDocument/2006/relationships/customProperty" Target="../customProperty5.bin"/>
  <Relationship Id="rId7" Type="http://schemas.openxmlformats.org/officeDocument/2006/relationships/customProperty" Target="../customProperty6.bin"/>
  <Relationship Id="rId8" Type="http://schemas.openxmlformats.org/officeDocument/2006/relationships/customProperty" Target="../customProperty7.bin"/>
  <Relationship Id="rId9" Type="http://schemas.openxmlformats.org/officeDocument/2006/relationships/customProperty" Target="../customProperty8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customProperty" Target="../customProperty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topLeftCell="A19" workbookViewId="0">
      <selection activeCell="A32" sqref="A32:A34"/>
    </sheetView>
  </sheetViews>
  <sheetFormatPr defaultRowHeight="13.5"/>
  <cols>
    <col min="1" max="1" customWidth="true" width="16.875" collapsed="false"/>
    <col min="2" max="2" customWidth="true" width="24.75" collapsed="false"/>
    <col min="3" max="3" customWidth="true" width="24.375" collapsed="false"/>
    <col min="4" max="4" customWidth="true" width="20.375" collapsed="false"/>
    <col min="5" max="5" customWidth="true" width="25.5" collapsed="false"/>
    <col min="10" max="10" customWidth="true" hidden="true" width="0.0" collapsed="false"/>
  </cols>
  <sheetData>
    <row r="2" spans="1:10" ht="16.5">
      <c r="A2" s="235" t="s">
        <v>267</v>
      </c>
      <c r="B2" s="236" t="s">
        <v>268</v>
      </c>
      <c r="C2" s="236" t="s">
        <v>269</v>
      </c>
    </row>
    <row r="3" spans="1:10" ht="16.5" customHeight="true">
      <c r="A3" s="237" t="s">
        <v>591</v>
      </c>
      <c r="B3" s="237" t="s">
        <v>338</v>
      </c>
      <c r="C3" s="269" t="n">
        <v>6.818001825E7</v>
      </c>
    </row>
    <row r="4" ht="16.5" customHeight="true">
      <c r="A4" s="237" t="s">
        <v>592</v>
      </c>
      <c r="B4" s="237" t="s">
        <v>338</v>
      </c>
      <c r="C4" s="269" t="n">
        <v>3.138369113E7</v>
      </c>
    </row>
    <row r="5" ht="16.5" customHeight="true">
      <c r="A5" s="237" t="s">
        <v>593</v>
      </c>
      <c r="B5" s="237" t="s">
        <v>338</v>
      </c>
      <c r="C5" s="269" t="n">
        <v>4.216197709E7</v>
      </c>
    </row>
    <row r="6" ht="16.5" customHeight="true">
      <c r="A6" s="237" t="s">
        <v>594</v>
      </c>
      <c r="B6" s="237" t="s">
        <v>338</v>
      </c>
      <c r="C6" s="269" t="n">
        <v>4.138732238E7</v>
      </c>
    </row>
    <row r="7" ht="16.5" customHeight="true">
      <c r="A7" s="237" t="s">
        <v>595</v>
      </c>
      <c r="B7" s="237" t="s">
        <v>338</v>
      </c>
      <c r="C7" s="269" t="n">
        <v>3.481212256E7</v>
      </c>
    </row>
    <row r="8" ht="16.5" customHeight="true">
      <c r="A8" s="237" t="s">
        <v>596</v>
      </c>
      <c r="B8" s="237" t="s">
        <v>338</v>
      </c>
      <c r="C8" s="269" t="n">
        <v>2.264704577E7</v>
      </c>
    </row>
    <row r="9" ht="16.5" customHeight="true">
      <c r="A9" s="237" t="s">
        <v>597</v>
      </c>
      <c r="B9" s="237" t="s">
        <v>338</v>
      </c>
      <c r="C9" s="269" t="n">
        <v>4.266450903E7</v>
      </c>
    </row>
    <row r="10" ht="16.5" customHeight="true">
      <c r="A10" s="237" t="s">
        <v>598</v>
      </c>
      <c r="B10" s="237" t="s">
        <v>338</v>
      </c>
      <c r="C10" s="269" t="n">
        <v>4.310418701E7</v>
      </c>
    </row>
    <row r="11" ht="16.5" customHeight="true">
      <c r="A11" s="237" t="s">
        <v>599</v>
      </c>
      <c r="B11" s="237" t="s">
        <v>338</v>
      </c>
      <c r="C11" s="269" t="n">
        <v>4.547351389E7</v>
      </c>
    </row>
    <row r="12" ht="16.5" customHeight="true">
      <c r="A12" s="237" t="s">
        <v>600</v>
      </c>
      <c r="B12" s="237" t="s">
        <v>338</v>
      </c>
      <c r="C12" s="269" t="n">
        <v>8.016175474E7</v>
      </c>
    </row>
    <row r="13" ht="16.5" customHeight="true">
      <c r="A13" s="237" t="s">
        <v>601</v>
      </c>
      <c r="B13" s="237" t="s">
        <v>338</v>
      </c>
      <c r="C13" s="269" t="n">
        <v>6.933824888E7</v>
      </c>
    </row>
    <row r="14" ht="16.5" customHeight="true">
      <c r="A14" s="237" t="s">
        <v>602</v>
      </c>
      <c r="B14" s="237" t="s">
        <v>338</v>
      </c>
      <c r="C14" s="269" t="n">
        <v>2.51083242E7</v>
      </c>
    </row>
    <row r="15" ht="16.5" customHeight="true">
      <c r="A15" s="237" t="s">
        <v>603</v>
      </c>
      <c r="B15" s="237" t="s">
        <v>338</v>
      </c>
      <c r="C15" s="269" t="n">
        <v>9.357661343E7</v>
      </c>
    </row>
    <row r="16" ht="16.5" customHeight="true">
      <c r="A16" s="237" t="s">
        <v>604</v>
      </c>
      <c r="B16" s="237" t="s">
        <v>338</v>
      </c>
      <c r="C16" s="269" t="n">
        <v>4.812588797E7</v>
      </c>
    </row>
    <row r="17" ht="16.5" customHeight="true">
      <c r="A17" s="237" t="s">
        <v>605</v>
      </c>
      <c r="B17" s="237" t="s">
        <v>338</v>
      </c>
      <c r="C17" s="269" t="n">
        <v>2.1625595E7</v>
      </c>
    </row>
    <row r="18" ht="16.5" customHeight="true">
      <c r="A18" s="237" t="s">
        <v>606</v>
      </c>
      <c r="B18" s="237" t="s">
        <v>338</v>
      </c>
      <c r="C18" s="269" t="n">
        <v>1.331364079E7</v>
      </c>
    </row>
    <row r="19" ht="16.5" customHeight="true">
      <c r="A19" s="237" t="s">
        <v>607</v>
      </c>
      <c r="B19" s="237" t="s">
        <v>338</v>
      </c>
      <c r="C19" s="269" t="n">
        <v>1.206134762E7</v>
      </c>
    </row>
    <row r="20" ht="16.5" customHeight="true">
      <c r="A20" s="237" t="s">
        <v>608</v>
      </c>
      <c r="B20" s="237" t="s">
        <v>338</v>
      </c>
      <c r="C20" s="269" t="n">
        <v>1.4878886E7</v>
      </c>
    </row>
    <row r="21" ht="16.5" customHeight="true">
      <c r="A21" s="237" t="s">
        <v>609</v>
      </c>
      <c r="B21" s="237" t="s">
        <v>338</v>
      </c>
      <c r="C21" s="269" t="n">
        <v>9545882.0</v>
      </c>
    </row>
    <row r="22" ht="16.5" customHeight="true">
      <c r="A22" s="237" t="s">
        <v>610</v>
      </c>
      <c r="B22" s="237" t="s">
        <v>338</v>
      </c>
      <c r="C22" s="269" t="n">
        <v>7851153.38</v>
      </c>
    </row>
    <row r="23" ht="16.5" customHeight="true">
      <c r="A23" s="237" t="s">
        <v>611</v>
      </c>
      <c r="B23" s="237" t="s">
        <v>338</v>
      </c>
      <c r="C23" s="269" t="n">
        <v>1.535305019E7</v>
      </c>
    </row>
    <row r="24" ht="16.5" customHeight="true">
      <c r="A24" s="237" t="s">
        <v>612</v>
      </c>
      <c r="B24" s="237" t="s">
        <v>338</v>
      </c>
      <c r="C24" s="269" t="n">
        <v>3.044835679E7</v>
      </c>
    </row>
    <row r="25" ht="16.5" customHeight="true">
      <c r="A25" s="237" t="s">
        <v>613</v>
      </c>
      <c r="B25" s="237" t="s">
        <v>338</v>
      </c>
      <c r="C25" s="269" t="n">
        <v>6.60314052E7</v>
      </c>
    </row>
    <row r="26" ht="16.5" customHeight="true">
      <c r="A26" s="237" t="s">
        <v>614</v>
      </c>
      <c r="B26" s="237" t="s">
        <v>338</v>
      </c>
      <c r="C26" s="269" t="n">
        <v>5.65708875E7</v>
      </c>
    </row>
    <row r="27" ht="16.5" customHeight="true">
      <c r="A27" s="237" t="s">
        <v>615</v>
      </c>
      <c r="B27" s="237" t="s">
        <v>338</v>
      </c>
      <c r="C27" s="269" t="n">
        <v>4.770091942E7</v>
      </c>
    </row>
    <row r="28" ht="16.5" customHeight="true">
      <c r="A28" s="237" t="s">
        <v>616</v>
      </c>
      <c r="B28" s="237" t="s">
        <v>338</v>
      </c>
      <c r="C28" s="269" t="n">
        <v>2.980265158E7</v>
      </c>
    </row>
    <row r="29" ht="16.5" customHeight="true">
      <c r="A29" s="237" t="s">
        <v>617</v>
      </c>
      <c r="B29" s="237" t="s">
        <v>338</v>
      </c>
      <c r="C29" s="269" t="n">
        <v>2.204903336E7</v>
      </c>
    </row>
    <row r="30" ht="16.5" customHeight="true">
      <c r="A30" s="237" t="s">
        <v>618</v>
      </c>
      <c r="B30" s="237" t="s">
        <v>338</v>
      </c>
      <c r="C30" s="269" t="n">
        <v>2.896037709E7</v>
      </c>
    </row>
    <row r="31" spans="1:10" ht="13.5" customHeight="true">
      <c r="A31" s="237" t="s">
        <v>591</v>
      </c>
      <c r="B31" s="237" t="s">
        <v>340</v>
      </c>
      <c r="C31" s="269" t="n">
        <v>2.8546119E7</v>
      </c>
    </row>
    <row r="32" ht="13.5" customHeight="true">
      <c r="A32" s="237" t="s">
        <v>592</v>
      </c>
      <c r="B32" s="237" t="s">
        <v>437</v>
      </c>
      <c r="C32" s="269" t="n">
        <v>1.581823468E7</v>
      </c>
    </row>
    <row r="33" ht="13.5" customHeight="true">
      <c r="A33" s="237" t="s">
        <v>593</v>
      </c>
      <c r="B33" s="237" t="s">
        <v>437</v>
      </c>
      <c r="C33" s="269" t="n">
        <v>1.334036798E7</v>
      </c>
    </row>
    <row r="34" ht="13.5" customHeight="true">
      <c r="A34" s="237" t="s">
        <v>594</v>
      </c>
      <c r="B34" s="237" t="s">
        <v>437</v>
      </c>
      <c r="C34" s="269" t="n">
        <v>4868928.84</v>
      </c>
    </row>
    <row r="35" ht="13.5" customHeight="true">
      <c r="A35" s="237" t="s">
        <v>595</v>
      </c>
      <c r="B35" s="237" t="s">
        <v>437</v>
      </c>
      <c r="C35" s="269" t="n">
        <v>4530383.89</v>
      </c>
    </row>
    <row r="36" ht="13.5" customHeight="true">
      <c r="A36" s="237" t="s">
        <v>596</v>
      </c>
      <c r="B36" s="237" t="s">
        <v>437</v>
      </c>
      <c r="C36" s="269" t="n">
        <v>3707857.38</v>
      </c>
    </row>
    <row r="37" ht="13.5" customHeight="true">
      <c r="A37" s="237" t="s">
        <v>597</v>
      </c>
      <c r="B37" s="237" t="s">
        <v>437</v>
      </c>
      <c r="C37" s="269" t="n">
        <v>5606255.76</v>
      </c>
    </row>
    <row r="38" ht="13.5" customHeight="true">
      <c r="A38" s="237" t="s">
        <v>598</v>
      </c>
      <c r="B38" s="237" t="s">
        <v>437</v>
      </c>
      <c r="C38" s="269" t="n">
        <v>1.09139436E7</v>
      </c>
    </row>
    <row r="39" ht="13.5" customHeight="true">
      <c r="A39" s="237" t="s">
        <v>599</v>
      </c>
      <c r="B39" s="237" t="s">
        <v>437</v>
      </c>
      <c r="C39" s="269" t="n">
        <v>1.466451998E7</v>
      </c>
    </row>
    <row r="40" ht="13.5" customHeight="true">
      <c r="A40" s="237" t="s">
        <v>600</v>
      </c>
      <c r="B40" s="237" t="s">
        <v>437</v>
      </c>
      <c r="C40" s="269" t="n">
        <v>2.724211279E7</v>
      </c>
    </row>
    <row r="41" ht="13.5" customHeight="true">
      <c r="A41" s="237" t="s">
        <v>601</v>
      </c>
      <c r="B41" s="237" t="s">
        <v>437</v>
      </c>
      <c r="C41" s="269" t="n">
        <v>3.360409027E7</v>
      </c>
    </row>
    <row r="42" ht="13.5" customHeight="true">
      <c r="A42" s="237" t="s">
        <v>602</v>
      </c>
      <c r="B42" s="237" t="s">
        <v>437</v>
      </c>
      <c r="C42" s="269" t="n">
        <v>1.016768324E7</v>
      </c>
    </row>
    <row r="43" ht="13.5" customHeight="true">
      <c r="A43" s="237" t="s">
        <v>603</v>
      </c>
      <c r="B43" s="237" t="s">
        <v>437</v>
      </c>
      <c r="C43" s="269" t="n">
        <v>3.577988524E7</v>
      </c>
    </row>
    <row r="44" ht="13.5" customHeight="true">
      <c r="A44" s="237" t="s">
        <v>604</v>
      </c>
      <c r="B44" s="237" t="s">
        <v>437</v>
      </c>
      <c r="C44" s="269" t="n">
        <v>6.883164392E7</v>
      </c>
    </row>
    <row r="45" ht="13.5" customHeight="true">
      <c r="A45" s="237" t="s">
        <v>605</v>
      </c>
      <c r="B45" s="237" t="s">
        <v>437</v>
      </c>
      <c r="C45" s="269" t="n">
        <v>1.194284573E7</v>
      </c>
    </row>
    <row r="46" ht="13.5" customHeight="true">
      <c r="A46" s="237" t="s">
        <v>606</v>
      </c>
      <c r="B46" s="237" t="s">
        <v>437</v>
      </c>
      <c r="C46" s="269" t="n">
        <v>8423960.74</v>
      </c>
    </row>
    <row r="47" ht="13.5" customHeight="true">
      <c r="A47" s="237" t="s">
        <v>607</v>
      </c>
      <c r="B47" s="237" t="s">
        <v>437</v>
      </c>
      <c r="C47" s="269" t="n">
        <v>5273792.42</v>
      </c>
    </row>
    <row r="48" ht="13.5" customHeight="true">
      <c r="A48" s="237" t="s">
        <v>608</v>
      </c>
      <c r="B48" s="237" t="s">
        <v>437</v>
      </c>
      <c r="C48" s="269" t="n">
        <v>9624616.09</v>
      </c>
    </row>
    <row r="49" ht="13.5" customHeight="true">
      <c r="A49" s="237" t="s">
        <v>609</v>
      </c>
      <c r="B49" s="237" t="s">
        <v>437</v>
      </c>
      <c r="C49" s="269" t="n">
        <v>2704334.12</v>
      </c>
    </row>
    <row r="50" ht="13.5" customHeight="true">
      <c r="A50" s="237" t="s">
        <v>610</v>
      </c>
      <c r="B50" s="237" t="s">
        <v>437</v>
      </c>
      <c r="C50" s="269" t="n">
        <v>3956798.49</v>
      </c>
    </row>
    <row r="51" ht="13.5" customHeight="true">
      <c r="A51" s="237" t="s">
        <v>611</v>
      </c>
      <c r="B51" s="237" t="s">
        <v>437</v>
      </c>
      <c r="C51" s="269" t="n">
        <v>1.314620004E7</v>
      </c>
    </row>
    <row r="52" ht="13.5" customHeight="true">
      <c r="A52" s="237" t="s">
        <v>612</v>
      </c>
      <c r="B52" s="237" t="s">
        <v>437</v>
      </c>
      <c r="C52" s="269" t="n">
        <v>3916853.5</v>
      </c>
    </row>
    <row r="53" ht="13.5" customHeight="true">
      <c r="A53" s="237" t="s">
        <v>613</v>
      </c>
      <c r="B53" s="237" t="s">
        <v>437</v>
      </c>
      <c r="C53" s="269" t="n">
        <v>6037183.05</v>
      </c>
    </row>
    <row r="54" ht="13.5" customHeight="true">
      <c r="A54" s="237" t="s">
        <v>614</v>
      </c>
      <c r="B54" s="237" t="s">
        <v>437</v>
      </c>
      <c r="C54" s="269" t="n">
        <v>4482795.74</v>
      </c>
    </row>
    <row r="55" ht="13.5" customHeight="true">
      <c r="A55" s="237" t="s">
        <v>615</v>
      </c>
      <c r="B55" s="237" t="s">
        <v>437</v>
      </c>
      <c r="C55" s="269" t="n">
        <v>6132812.85</v>
      </c>
    </row>
    <row r="56" ht="13.5" customHeight="true">
      <c r="A56" s="237" t="s">
        <v>616</v>
      </c>
      <c r="B56" s="237" t="s">
        <v>437</v>
      </c>
      <c r="C56" s="269" t="n">
        <v>6561846.64</v>
      </c>
    </row>
    <row r="57" ht="13.5" customHeight="true">
      <c r="A57" s="237" t="s">
        <v>617</v>
      </c>
      <c r="B57" s="237" t="s">
        <v>437</v>
      </c>
      <c r="C57" s="269" t="n">
        <v>5277767.53</v>
      </c>
    </row>
    <row r="58" ht="13.5" customHeight="true">
      <c r="A58" s="237" t="s">
        <v>618</v>
      </c>
      <c r="B58" s="237" t="s">
        <v>437</v>
      </c>
      <c r="C58" s="269" t="n">
        <v>6300222.25</v>
      </c>
    </row>
    <row r="59" spans="1:10" ht="13.5" customHeight="true">
      <c r="A59" s="237" t="s">
        <v>591</v>
      </c>
      <c r="B59" s="237" t="s">
        <v>341</v>
      </c>
      <c r="C59" s="269" t="n">
        <v>2.404873408E7</v>
      </c>
    </row>
    <row r="60" ht="13.5" customHeight="true">
      <c r="A60" s="237" t="s">
        <v>592</v>
      </c>
      <c r="B60" s="237" t="s">
        <v>436</v>
      </c>
      <c r="C60" s="269" t="n">
        <v>1.364341994E7</v>
      </c>
    </row>
    <row r="61" ht="13.5" customHeight="true">
      <c r="A61" s="237" t="s">
        <v>593</v>
      </c>
      <c r="B61" s="237" t="s">
        <v>436</v>
      </c>
      <c r="C61" s="269" t="n">
        <v>1.162551313E7</v>
      </c>
    </row>
    <row r="62" ht="13.5" customHeight="true">
      <c r="A62" s="237" t="s">
        <v>594</v>
      </c>
      <c r="B62" s="237" t="s">
        <v>436</v>
      </c>
      <c r="C62" s="269" t="n">
        <v>1.353962428E7</v>
      </c>
    </row>
    <row r="63" ht="13.5" customHeight="true">
      <c r="A63" s="237" t="s">
        <v>595</v>
      </c>
      <c r="B63" s="237" t="s">
        <v>436</v>
      </c>
      <c r="C63" s="269" t="n">
        <v>1.058681122E7</v>
      </c>
    </row>
    <row r="64" ht="13.5" customHeight="true">
      <c r="A64" s="237" t="s">
        <v>596</v>
      </c>
      <c r="B64" s="237" t="s">
        <v>436</v>
      </c>
      <c r="C64" s="269" t="n">
        <v>9823416.76</v>
      </c>
    </row>
    <row r="65" ht="13.5" customHeight="true">
      <c r="A65" s="237" t="s">
        <v>597</v>
      </c>
      <c r="B65" s="237" t="s">
        <v>436</v>
      </c>
      <c r="C65" s="269" t="n">
        <v>7742057.87</v>
      </c>
    </row>
    <row r="66" ht="13.5" customHeight="true">
      <c r="A66" s="237" t="s">
        <v>598</v>
      </c>
      <c r="B66" s="237" t="s">
        <v>436</v>
      </c>
      <c r="C66" s="269" t="n">
        <v>1.048953397E7</v>
      </c>
    </row>
    <row r="67" ht="13.5" customHeight="true">
      <c r="A67" s="237" t="s">
        <v>599</v>
      </c>
      <c r="B67" s="237" t="s">
        <v>436</v>
      </c>
      <c r="C67" s="269" t="n">
        <v>9699404.53</v>
      </c>
    </row>
    <row r="68" ht="13.5" customHeight="true">
      <c r="A68" s="237" t="s">
        <v>600</v>
      </c>
      <c r="B68" s="237" t="s">
        <v>436</v>
      </c>
      <c r="C68" s="269" t="n">
        <v>1.145566695E7</v>
      </c>
    </row>
    <row r="69" ht="13.5" customHeight="true">
      <c r="A69" s="237" t="s">
        <v>601</v>
      </c>
      <c r="B69" s="237" t="s">
        <v>436</v>
      </c>
      <c r="C69" s="269" t="n">
        <v>2.03411363E7</v>
      </c>
    </row>
    <row r="70" ht="13.5" customHeight="true">
      <c r="A70" s="237" t="s">
        <v>602</v>
      </c>
      <c r="B70" s="237" t="s">
        <v>436</v>
      </c>
      <c r="C70" s="269" t="n">
        <v>2.164006441E7</v>
      </c>
    </row>
    <row r="71" ht="13.5" customHeight="true">
      <c r="A71" s="237" t="s">
        <v>603</v>
      </c>
      <c r="B71" s="237" t="s">
        <v>436</v>
      </c>
      <c r="C71" s="269" t="n">
        <v>6.636649948E7</v>
      </c>
    </row>
    <row r="72" ht="13.5" customHeight="true">
      <c r="A72" s="237" t="s">
        <v>604</v>
      </c>
      <c r="B72" s="237" t="s">
        <v>436</v>
      </c>
      <c r="C72" s="269" t="n">
        <v>2.413593352E7</v>
      </c>
    </row>
    <row r="73" ht="13.5" customHeight="true">
      <c r="A73" s="237" t="s">
        <v>605</v>
      </c>
      <c r="B73" s="237" t="s">
        <v>436</v>
      </c>
      <c r="C73" s="269" t="n">
        <v>1.955000548E7</v>
      </c>
    </row>
    <row r="74" ht="13.5" customHeight="true">
      <c r="A74" s="237" t="s">
        <v>606</v>
      </c>
      <c r="B74" s="237" t="s">
        <v>436</v>
      </c>
      <c r="C74" s="269" t="n">
        <v>1.923503878E7</v>
      </c>
    </row>
    <row r="75" ht="13.5" customHeight="true">
      <c r="A75" s="237" t="s">
        <v>607</v>
      </c>
      <c r="B75" s="237" t="s">
        <v>436</v>
      </c>
      <c r="C75" s="269" t="n">
        <v>9042929.22</v>
      </c>
    </row>
    <row r="76" ht="13.5" customHeight="true">
      <c r="A76" s="237" t="s">
        <v>608</v>
      </c>
      <c r="B76" s="237" t="s">
        <v>436</v>
      </c>
      <c r="C76" s="269" t="n">
        <v>1.713521682E7</v>
      </c>
    </row>
    <row r="77" ht="13.5" customHeight="true">
      <c r="A77" s="237" t="s">
        <v>609</v>
      </c>
      <c r="B77" s="237" t="s">
        <v>436</v>
      </c>
      <c r="C77" s="269" t="n">
        <v>6136534.09</v>
      </c>
    </row>
    <row r="78" ht="13.5" customHeight="true">
      <c r="A78" s="237" t="s">
        <v>610</v>
      </c>
      <c r="B78" s="237" t="s">
        <v>436</v>
      </c>
      <c r="C78" s="269" t="n">
        <v>6712667.28</v>
      </c>
    </row>
    <row r="79" ht="13.5" customHeight="true">
      <c r="A79" s="237" t="s">
        <v>611</v>
      </c>
      <c r="B79" s="237" t="s">
        <v>436</v>
      </c>
      <c r="C79" s="269" t="n">
        <v>7424966.12</v>
      </c>
    </row>
    <row r="80" ht="13.5" customHeight="true">
      <c r="A80" s="237" t="s">
        <v>612</v>
      </c>
      <c r="B80" s="237" t="s">
        <v>436</v>
      </c>
      <c r="C80" s="269" t="n">
        <v>6676325.0</v>
      </c>
    </row>
    <row r="81" ht="13.5" customHeight="true">
      <c r="A81" s="237" t="s">
        <v>613</v>
      </c>
      <c r="B81" s="237" t="s">
        <v>436</v>
      </c>
      <c r="C81" s="269" t="n">
        <v>8454122.71</v>
      </c>
    </row>
    <row r="82" ht="13.5" customHeight="true">
      <c r="A82" s="237" t="s">
        <v>614</v>
      </c>
      <c r="B82" s="237" t="s">
        <v>436</v>
      </c>
      <c r="C82" s="269" t="n">
        <v>1.034402959E7</v>
      </c>
    </row>
    <row r="83" ht="13.5" customHeight="true">
      <c r="A83" s="237" t="s">
        <v>615</v>
      </c>
      <c r="B83" s="237" t="s">
        <v>436</v>
      </c>
      <c r="C83" s="269" t="n">
        <v>1.727692165E7</v>
      </c>
    </row>
    <row r="84" ht="13.5" customHeight="true">
      <c r="A84" s="237" t="s">
        <v>616</v>
      </c>
      <c r="B84" s="237" t="s">
        <v>436</v>
      </c>
      <c r="C84" s="269" t="n">
        <v>1.136557302E7</v>
      </c>
    </row>
    <row r="85" ht="13.5" customHeight="true">
      <c r="A85" s="237" t="s">
        <v>617</v>
      </c>
      <c r="B85" s="237" t="s">
        <v>436</v>
      </c>
      <c r="C85" s="269" t="n">
        <v>1.096934075E7</v>
      </c>
    </row>
    <row r="86" ht="13.5" customHeight="true">
      <c r="A86" s="237" t="s">
        <v>618</v>
      </c>
      <c r="B86" s="237" t="s">
        <v>436</v>
      </c>
      <c r="C86" s="269" t="n">
        <v>1.168594539E7</v>
      </c>
    </row>
    <row r="87" spans="1:10" ht="13.5" customHeight="true">
      <c r="A87" s="237" t="s">
        <v>591</v>
      </c>
      <c r="B87" s="237" t="s">
        <v>342</v>
      </c>
      <c r="C87" s="269" t="n">
        <v>15003.8</v>
      </c>
    </row>
    <row r="88" ht="13.5" customHeight="true">
      <c r="A88" s="237" t="s">
        <v>592</v>
      </c>
      <c r="B88" s="237" t="s">
        <v>342</v>
      </c>
      <c r="C88" s="269" t="n">
        <v>71177.34</v>
      </c>
    </row>
    <row r="89" ht="13.5" customHeight="true">
      <c r="A89" s="237" t="s">
        <v>593</v>
      </c>
      <c r="B89" s="237" t="s">
        <v>342</v>
      </c>
      <c r="C89" s="269" t="n">
        <v>79488.8</v>
      </c>
    </row>
    <row r="90" ht="13.5" customHeight="true">
      <c r="A90" s="237" t="s">
        <v>594</v>
      </c>
      <c r="B90" s="237" t="s">
        <v>342</v>
      </c>
      <c r="C90" s="269" t="n">
        <v>60198.8</v>
      </c>
    </row>
    <row r="91" ht="13.5" customHeight="true">
      <c r="A91" s="237" t="s">
        <v>595</v>
      </c>
      <c r="B91" s="237" t="s">
        <v>342</v>
      </c>
      <c r="C91" s="269" t="n">
        <v>24875.0</v>
      </c>
    </row>
    <row r="92" ht="13.5" customHeight="true">
      <c r="A92" s="237" t="s">
        <v>596</v>
      </c>
      <c r="B92" s="237" t="s">
        <v>342</v>
      </c>
      <c r="C92" s="269" t="n">
        <v>19219.9</v>
      </c>
    </row>
    <row r="93" ht="13.5" customHeight="true">
      <c r="A93" s="237" t="s">
        <v>597</v>
      </c>
      <c r="B93" s="237" t="s">
        <v>342</v>
      </c>
      <c r="C93" s="269" t="n">
        <v>126947.9</v>
      </c>
    </row>
    <row r="94" ht="13.5" customHeight="true">
      <c r="A94" s="237" t="s">
        <v>598</v>
      </c>
      <c r="B94" s="237" t="s">
        <v>342</v>
      </c>
      <c r="C94" s="269" t="n">
        <v>14791.0</v>
      </c>
    </row>
    <row r="95" ht="13.5" customHeight="true">
      <c r="A95" s="237" t="s">
        <v>599</v>
      </c>
      <c r="B95" s="237" t="s">
        <v>342</v>
      </c>
      <c r="C95" s="269" t="n">
        <v>182255.9</v>
      </c>
    </row>
    <row r="96" ht="13.5" customHeight="true">
      <c r="A96" s="237" t="s">
        <v>600</v>
      </c>
      <c r="B96" s="237" t="s">
        <v>342</v>
      </c>
      <c r="C96" s="269" t="n">
        <v>29307.9</v>
      </c>
    </row>
    <row r="97" ht="13.5" customHeight="true">
      <c r="A97" s="237" t="s">
        <v>601</v>
      </c>
      <c r="B97" s="237" t="s">
        <v>342</v>
      </c>
      <c r="C97" s="269" t="n">
        <v>206536.9</v>
      </c>
    </row>
    <row r="98" ht="13.5" customHeight="true">
      <c r="A98" s="237" t="s">
        <v>602</v>
      </c>
      <c r="B98" s="237" t="s">
        <v>342</v>
      </c>
      <c r="C98" s="269" t="n">
        <v>61192.54</v>
      </c>
    </row>
    <row r="99" ht="13.5" customHeight="true">
      <c r="A99" s="237" t="s">
        <v>603</v>
      </c>
      <c r="B99" s="237" t="s">
        <v>342</v>
      </c>
      <c r="C99" s="269" t="n">
        <v>154148.47</v>
      </c>
    </row>
    <row r="100" ht="13.5" customHeight="true">
      <c r="A100" s="237" t="s">
        <v>604</v>
      </c>
      <c r="B100" s="237" t="s">
        <v>342</v>
      </c>
      <c r="C100" s="269" t="n">
        <v>51648.6</v>
      </c>
    </row>
    <row r="101" ht="13.5" customHeight="true">
      <c r="A101" s="237" t="s">
        <v>605</v>
      </c>
      <c r="B101" s="237" t="s">
        <v>342</v>
      </c>
      <c r="C101" s="269" t="n">
        <v>25413.0</v>
      </c>
    </row>
    <row r="102" ht="13.5" customHeight="true">
      <c r="A102" s="237" t="s">
        <v>606</v>
      </c>
      <c r="B102" s="237" t="s">
        <v>342</v>
      </c>
      <c r="C102" s="269" t="n">
        <v>189.0</v>
      </c>
    </row>
    <row r="103" ht="13.5" customHeight="true">
      <c r="A103" s="237" t="s">
        <v>607</v>
      </c>
      <c r="B103" s="237" t="s">
        <v>342</v>
      </c>
      <c r="C103" s="269" t="n">
        <v>2377.9</v>
      </c>
    </row>
    <row r="104" ht="13.5" customHeight="true">
      <c r="A104" s="237" t="s">
        <v>608</v>
      </c>
      <c r="B104" s="237" t="s">
        <v>342</v>
      </c>
      <c r="C104" s="269" t="n">
        <v>21542.5</v>
      </c>
    </row>
    <row r="105" ht="13.5" customHeight="true">
      <c r="A105" s="237" t="s">
        <v>609</v>
      </c>
      <c r="B105" s="237" t="s">
        <v>342</v>
      </c>
      <c r="C105" s="269" t="n">
        <v>10563.0</v>
      </c>
    </row>
    <row r="106" ht="13.5" customHeight="true">
      <c r="A106" s="237" t="s">
        <v>610</v>
      </c>
      <c r="B106" s="237" t="s">
        <v>342</v>
      </c>
      <c r="C106" s="269" t="n">
        <v>24849.0</v>
      </c>
    </row>
    <row r="107" ht="13.5" customHeight="true">
      <c r="A107" s="237" t="s">
        <v>611</v>
      </c>
      <c r="B107" s="237" t="s">
        <v>342</v>
      </c>
      <c r="C107" s="269" t="n">
        <v>63776.5</v>
      </c>
    </row>
    <row r="108" ht="13.5" customHeight="true">
      <c r="A108" s="237" t="s">
        <v>612</v>
      </c>
      <c r="B108" s="237" t="s">
        <v>342</v>
      </c>
      <c r="C108" s="269" t="n">
        <v>58951.7</v>
      </c>
    </row>
    <row r="109" ht="13.5" customHeight="true">
      <c r="A109" s="237" t="s">
        <v>613</v>
      </c>
      <c r="B109" s="237" t="s">
        <v>342</v>
      </c>
      <c r="C109" s="269" t="n">
        <v>63317.8</v>
      </c>
    </row>
    <row r="110" ht="13.5" customHeight="true">
      <c r="A110" s="237" t="s">
        <v>614</v>
      </c>
      <c r="B110" s="237" t="s">
        <v>342</v>
      </c>
      <c r="C110" s="269" t="n">
        <v>21066.8</v>
      </c>
    </row>
    <row r="111" ht="13.5" customHeight="true">
      <c r="A111" s="237" t="s">
        <v>615</v>
      </c>
      <c r="B111" s="237" t="s">
        <v>342</v>
      </c>
      <c r="C111" s="269" t="n">
        <v>49920.5</v>
      </c>
    </row>
    <row r="112" ht="13.5" customHeight="true">
      <c r="A112" s="237" t="s">
        <v>616</v>
      </c>
      <c r="B112" s="237" t="s">
        <v>342</v>
      </c>
      <c r="C112" s="269" t="n">
        <v>71938.8</v>
      </c>
    </row>
    <row r="113" ht="13.5" customHeight="true">
      <c r="A113" s="237" t="s">
        <v>617</v>
      </c>
      <c r="B113" s="237" t="s">
        <v>342</v>
      </c>
      <c r="C113" s="269" t="n">
        <v>47383.0</v>
      </c>
    </row>
    <row r="114" ht="13.5" customHeight="true">
      <c r="A114" s="237" t="s">
        <v>618</v>
      </c>
      <c r="B114" s="237" t="s">
        <v>342</v>
      </c>
      <c r="C114" s="269" t="n">
        <v>45748.35</v>
      </c>
    </row>
    <row r="115" spans="1:10" ht="13.5" customHeight="true">
      <c r="A115" s="237" t="s">
        <v>591</v>
      </c>
      <c r="B115" s="237" t="s">
        <v>344</v>
      </c>
      <c r="C115" s="269" t="n">
        <v>419238.9</v>
      </c>
      <c r="J115">
        <v>3</v>
      </c>
    </row>
    <row r="116" ht="13.5" customHeight="true">
      <c r="A116" s="237" t="s">
        <v>592</v>
      </c>
      <c r="B116" s="237" t="s">
        <v>344</v>
      </c>
      <c r="C116" s="269" t="n">
        <v>431288.3</v>
      </c>
      <c r="J116" s="0" t="n">
        <v>3.0</v>
      </c>
    </row>
    <row r="117" ht="13.5" customHeight="true">
      <c r="A117" s="237" t="s">
        <v>593</v>
      </c>
      <c r="B117" s="237" t="s">
        <v>344</v>
      </c>
      <c r="C117" s="269" t="n">
        <v>402828.7</v>
      </c>
      <c r="J117" s="0" t="n">
        <v>3.0</v>
      </c>
    </row>
    <row r="118" ht="13.5" customHeight="true">
      <c r="A118" s="237" t="s">
        <v>594</v>
      </c>
      <c r="B118" s="237" t="s">
        <v>344</v>
      </c>
      <c r="C118" s="269" t="n">
        <v>346774.2</v>
      </c>
      <c r="J118" s="0" t="n">
        <v>3.0</v>
      </c>
    </row>
    <row r="119" ht="13.5" customHeight="true">
      <c r="A119" s="237" t="s">
        <v>595</v>
      </c>
      <c r="B119" s="237" t="s">
        <v>344</v>
      </c>
      <c r="C119" s="269" t="n">
        <v>332409.0</v>
      </c>
      <c r="J119" s="0" t="n">
        <v>3.0</v>
      </c>
    </row>
    <row r="120" ht="13.5" customHeight="true">
      <c r="A120" s="237" t="s">
        <v>596</v>
      </c>
      <c r="B120" s="237" t="s">
        <v>344</v>
      </c>
      <c r="C120" s="269" t="n">
        <v>467141.2</v>
      </c>
      <c r="J120" s="0" t="n">
        <v>3.0</v>
      </c>
    </row>
    <row r="121" ht="13.5" customHeight="true">
      <c r="A121" s="237" t="s">
        <v>597</v>
      </c>
      <c r="B121" s="237" t="s">
        <v>344</v>
      </c>
      <c r="C121" s="269" t="n">
        <v>365726.6</v>
      </c>
      <c r="J121" s="0" t="n">
        <v>3.0</v>
      </c>
    </row>
    <row r="122" ht="13.5" customHeight="true">
      <c r="A122" s="237" t="s">
        <v>598</v>
      </c>
      <c r="B122" s="237" t="s">
        <v>344</v>
      </c>
      <c r="C122" s="269" t="n">
        <v>408956.7</v>
      </c>
      <c r="J122" s="0" t="n">
        <v>3.0</v>
      </c>
    </row>
    <row r="123" ht="13.5" customHeight="true">
      <c r="A123" s="237" t="s">
        <v>599</v>
      </c>
      <c r="B123" s="237" t="s">
        <v>344</v>
      </c>
      <c r="C123" s="269" t="n">
        <v>369362.7</v>
      </c>
      <c r="J123" s="0" t="n">
        <v>3.0</v>
      </c>
    </row>
    <row r="124" ht="13.5" customHeight="true">
      <c r="A124" s="237" t="s">
        <v>600</v>
      </c>
      <c r="B124" s="237" t="s">
        <v>344</v>
      </c>
      <c r="C124" s="269" t="n">
        <v>1930343.65</v>
      </c>
      <c r="J124" s="0" t="n">
        <v>3.0</v>
      </c>
    </row>
    <row r="125" ht="13.5" customHeight="true">
      <c r="A125" s="237" t="s">
        <v>601</v>
      </c>
      <c r="B125" s="237" t="s">
        <v>344</v>
      </c>
      <c r="C125" s="269" t="n">
        <v>2439113.7</v>
      </c>
      <c r="J125" s="0" t="n">
        <v>3.0</v>
      </c>
    </row>
    <row r="126" ht="13.5" customHeight="true">
      <c r="A126" s="237" t="s">
        <v>602</v>
      </c>
      <c r="B126" s="237" t="s">
        <v>344</v>
      </c>
      <c r="C126" s="269" t="n">
        <v>1028287.98</v>
      </c>
      <c r="J126" s="0" t="n">
        <v>3.0</v>
      </c>
    </row>
    <row r="127" ht="13.5" customHeight="true">
      <c r="A127" s="237" t="s">
        <v>603</v>
      </c>
      <c r="B127" s="237" t="s">
        <v>344</v>
      </c>
      <c r="C127" s="269" t="n">
        <v>3870111.94</v>
      </c>
      <c r="J127" s="0" t="n">
        <v>3.0</v>
      </c>
    </row>
    <row r="128" ht="13.5" customHeight="true">
      <c r="A128" s="237" t="s">
        <v>604</v>
      </c>
      <c r="B128" s="237" t="s">
        <v>344</v>
      </c>
      <c r="C128" s="269" t="n">
        <v>791601.02</v>
      </c>
      <c r="J128" s="0" t="n">
        <v>3.0</v>
      </c>
    </row>
    <row r="129" ht="13.5" customHeight="true">
      <c r="A129" s="237" t="s">
        <v>605</v>
      </c>
      <c r="B129" s="237" t="s">
        <v>344</v>
      </c>
      <c r="C129" s="269" t="n">
        <v>644642.44</v>
      </c>
      <c r="J129" s="0" t="n">
        <v>3.0</v>
      </c>
    </row>
    <row r="130" ht="13.5" customHeight="true">
      <c r="A130" s="237" t="s">
        <v>606</v>
      </c>
      <c r="B130" s="237" t="s">
        <v>344</v>
      </c>
      <c r="C130" s="269" t="n">
        <v>336543.5</v>
      </c>
      <c r="J130" s="0" t="n">
        <v>3.0</v>
      </c>
    </row>
    <row r="131" ht="13.5" customHeight="true">
      <c r="A131" s="237" t="s">
        <v>607</v>
      </c>
      <c r="B131" s="237" t="s">
        <v>344</v>
      </c>
      <c r="C131" s="269" t="n">
        <v>386010.2</v>
      </c>
      <c r="J131" s="0" t="n">
        <v>3.0</v>
      </c>
    </row>
    <row r="132" ht="13.5" customHeight="true">
      <c r="A132" s="237" t="s">
        <v>608</v>
      </c>
      <c r="B132" s="237" t="s">
        <v>344</v>
      </c>
      <c r="C132" s="269" t="n">
        <v>454215.5</v>
      </c>
      <c r="J132" s="0" t="n">
        <v>3.0</v>
      </c>
    </row>
    <row r="133" ht="13.5" customHeight="true">
      <c r="A133" s="237" t="s">
        <v>609</v>
      </c>
      <c r="B133" s="237" t="s">
        <v>344</v>
      </c>
      <c r="C133" s="269" t="n">
        <v>344794.14</v>
      </c>
      <c r="J133" s="0" t="n">
        <v>3.0</v>
      </c>
    </row>
    <row r="134" ht="13.5" customHeight="true">
      <c r="A134" s="237" t="s">
        <v>610</v>
      </c>
      <c r="B134" s="237" t="s">
        <v>344</v>
      </c>
      <c r="C134" s="269" t="n">
        <v>336312.5</v>
      </c>
      <c r="J134" s="0" t="n">
        <v>3.0</v>
      </c>
    </row>
    <row r="135" ht="13.5" customHeight="true">
      <c r="A135" s="237" t="s">
        <v>611</v>
      </c>
      <c r="B135" s="237" t="s">
        <v>344</v>
      </c>
      <c r="C135" s="269" t="n">
        <v>655033.6</v>
      </c>
      <c r="J135" s="0" t="n">
        <v>3.0</v>
      </c>
    </row>
    <row r="136" ht="13.5" customHeight="true">
      <c r="A136" s="237" t="s">
        <v>612</v>
      </c>
      <c r="B136" s="237" t="s">
        <v>344</v>
      </c>
      <c r="C136" s="269" t="n">
        <v>463129.0</v>
      </c>
      <c r="J136" s="0" t="n">
        <v>3.0</v>
      </c>
    </row>
    <row r="137" ht="13.5" customHeight="true">
      <c r="A137" s="237" t="s">
        <v>613</v>
      </c>
      <c r="B137" s="237" t="s">
        <v>344</v>
      </c>
      <c r="C137" s="269" t="n">
        <v>436530.5</v>
      </c>
      <c r="J137" s="0" t="n">
        <v>3.0</v>
      </c>
    </row>
    <row r="138" ht="13.5" customHeight="true">
      <c r="A138" s="237" t="s">
        <v>614</v>
      </c>
      <c r="B138" s="237" t="s">
        <v>344</v>
      </c>
      <c r="C138" s="269" t="n">
        <v>676764.67</v>
      </c>
      <c r="J138" s="0" t="n">
        <v>3.0</v>
      </c>
    </row>
    <row r="139" ht="13.5" customHeight="true">
      <c r="A139" s="237" t="s">
        <v>615</v>
      </c>
      <c r="B139" s="237" t="s">
        <v>344</v>
      </c>
      <c r="C139" s="269" t="n">
        <v>1210496.62</v>
      </c>
      <c r="J139" s="0" t="n">
        <v>3.0</v>
      </c>
    </row>
    <row r="140" ht="13.5" customHeight="true">
      <c r="A140" s="237" t="s">
        <v>616</v>
      </c>
      <c r="B140" s="237" t="s">
        <v>344</v>
      </c>
      <c r="C140" s="269" t="n">
        <v>785226.26</v>
      </c>
      <c r="J140" s="0" t="n">
        <v>3.0</v>
      </c>
    </row>
    <row r="141" ht="13.5" customHeight="true">
      <c r="A141" s="237" t="s">
        <v>617</v>
      </c>
      <c r="B141" s="237" t="s">
        <v>344</v>
      </c>
      <c r="C141" s="269" t="n">
        <v>848479.6</v>
      </c>
      <c r="J141" s="0" t="n">
        <v>3.0</v>
      </c>
    </row>
    <row r="142" ht="13.5" customHeight="true">
      <c r="A142" s="237" t="s">
        <v>618</v>
      </c>
      <c r="B142" s="237" t="s">
        <v>344</v>
      </c>
      <c r="C142" s="269" t="n">
        <v>712904.98</v>
      </c>
      <c r="J142" s="0" t="n">
        <v>3.0</v>
      </c>
    </row>
    <row r="143" spans="1:10" ht="13.5" customHeight="true">
      <c r="A143" s="237" t="s">
        <v>591</v>
      </c>
      <c r="B143" s="237" t="s">
        <v>346</v>
      </c>
      <c r="C143" s="269" t="n">
        <v>1739399.72</v>
      </c>
    </row>
    <row r="144" ht="13.5" customHeight="true">
      <c r="A144" s="237" t="s">
        <v>592</v>
      </c>
      <c r="B144" s="237" t="s">
        <v>346</v>
      </c>
      <c r="C144" s="269" t="n">
        <v>1743501.25</v>
      </c>
    </row>
    <row r="145" ht="13.5" customHeight="true">
      <c r="A145" s="237" t="s">
        <v>593</v>
      </c>
      <c r="B145" s="237" t="s">
        <v>346</v>
      </c>
      <c r="C145" s="269" t="n">
        <v>1170014.03</v>
      </c>
    </row>
    <row r="146" ht="13.5" customHeight="true">
      <c r="A146" s="237" t="s">
        <v>594</v>
      </c>
      <c r="B146" s="237" t="s">
        <v>346</v>
      </c>
      <c r="C146" s="269" t="n">
        <v>1211960.11</v>
      </c>
    </row>
    <row r="147" ht="13.5" customHeight="true">
      <c r="A147" s="237" t="s">
        <v>595</v>
      </c>
      <c r="B147" s="237" t="s">
        <v>346</v>
      </c>
      <c r="C147" s="269" t="n">
        <v>1508605.32</v>
      </c>
    </row>
    <row r="148" ht="13.5" customHeight="true">
      <c r="A148" s="237" t="s">
        <v>596</v>
      </c>
      <c r="B148" s="237" t="s">
        <v>346</v>
      </c>
      <c r="C148" s="269" t="n">
        <v>1532255.99</v>
      </c>
    </row>
    <row r="149" ht="13.5" customHeight="true">
      <c r="A149" s="237" t="s">
        <v>597</v>
      </c>
      <c r="B149" s="237" t="s">
        <v>346</v>
      </c>
      <c r="C149" s="269" t="n">
        <v>1351748.72</v>
      </c>
    </row>
    <row r="150" ht="13.5" customHeight="true">
      <c r="A150" s="237" t="s">
        <v>598</v>
      </c>
      <c r="B150" s="237" t="s">
        <v>346</v>
      </c>
      <c r="C150" s="269" t="n">
        <v>1395912.13</v>
      </c>
    </row>
    <row r="151" ht="13.5" customHeight="true">
      <c r="A151" s="237" t="s">
        <v>599</v>
      </c>
      <c r="B151" s="237" t="s">
        <v>346</v>
      </c>
      <c r="C151" s="269" t="n">
        <v>1291090.66</v>
      </c>
    </row>
    <row r="152" ht="13.5" customHeight="true">
      <c r="A152" s="237" t="s">
        <v>600</v>
      </c>
      <c r="B152" s="237" t="s">
        <v>346</v>
      </c>
      <c r="C152" s="269" t="n">
        <v>2768111.49</v>
      </c>
    </row>
    <row r="153" ht="13.5" customHeight="true">
      <c r="A153" s="237" t="s">
        <v>601</v>
      </c>
      <c r="B153" s="237" t="s">
        <v>346</v>
      </c>
      <c r="C153" s="269" t="n">
        <v>5217561.03</v>
      </c>
    </row>
    <row r="154" ht="13.5" customHeight="true">
      <c r="A154" s="237" t="s">
        <v>602</v>
      </c>
      <c r="B154" s="237" t="s">
        <v>346</v>
      </c>
      <c r="C154" s="269" t="n">
        <v>3055931.83</v>
      </c>
    </row>
    <row r="155" ht="13.5" customHeight="true">
      <c r="A155" s="237" t="s">
        <v>603</v>
      </c>
      <c r="B155" s="237" t="s">
        <v>346</v>
      </c>
      <c r="C155" s="269" t="n">
        <v>1.014166641E7</v>
      </c>
    </row>
    <row r="156" ht="13.5" customHeight="true">
      <c r="A156" s="237" t="s">
        <v>604</v>
      </c>
      <c r="B156" s="237" t="s">
        <v>346</v>
      </c>
      <c r="C156" s="269" t="n">
        <v>1879908.62</v>
      </c>
    </row>
    <row r="157" ht="13.5" customHeight="true">
      <c r="A157" s="237" t="s">
        <v>605</v>
      </c>
      <c r="B157" s="237" t="s">
        <v>346</v>
      </c>
      <c r="C157" s="269" t="n">
        <v>1167169.2</v>
      </c>
    </row>
    <row r="158" ht="13.5" customHeight="true">
      <c r="A158" s="237" t="s">
        <v>606</v>
      </c>
      <c r="B158" s="237" t="s">
        <v>346</v>
      </c>
      <c r="C158" s="269" t="n">
        <v>1430778.23</v>
      </c>
    </row>
    <row r="159" ht="13.5" customHeight="true">
      <c r="A159" s="237" t="s">
        <v>607</v>
      </c>
      <c r="B159" s="237" t="s">
        <v>346</v>
      </c>
      <c r="C159" s="269" t="n">
        <v>914191.52</v>
      </c>
    </row>
    <row r="160" ht="13.5" customHeight="true">
      <c r="A160" s="237" t="s">
        <v>608</v>
      </c>
      <c r="B160" s="237" t="s">
        <v>346</v>
      </c>
      <c r="C160" s="269" t="n">
        <v>678877.72</v>
      </c>
    </row>
    <row r="161" ht="13.5" customHeight="true">
      <c r="A161" s="237" t="s">
        <v>609</v>
      </c>
      <c r="B161" s="237" t="s">
        <v>346</v>
      </c>
      <c r="C161" s="269" t="n">
        <v>912797.21</v>
      </c>
    </row>
    <row r="162" ht="13.5" customHeight="true">
      <c r="A162" s="237" t="s">
        <v>610</v>
      </c>
      <c r="B162" s="237" t="s">
        <v>346</v>
      </c>
      <c r="C162" s="269" t="n">
        <v>1063017.06</v>
      </c>
    </row>
    <row r="163" ht="13.5" customHeight="true">
      <c r="A163" s="237" t="s">
        <v>611</v>
      </c>
      <c r="B163" s="237" t="s">
        <v>346</v>
      </c>
      <c r="C163" s="269" t="n">
        <v>1814891.84</v>
      </c>
    </row>
    <row r="164" ht="13.5" customHeight="true">
      <c r="A164" s="237" t="s">
        <v>612</v>
      </c>
      <c r="B164" s="237" t="s">
        <v>346</v>
      </c>
      <c r="C164" s="269" t="n">
        <v>844484.74</v>
      </c>
    </row>
    <row r="165" ht="13.5" customHeight="true">
      <c r="A165" s="237" t="s">
        <v>613</v>
      </c>
      <c r="B165" s="237" t="s">
        <v>346</v>
      </c>
      <c r="C165" s="269" t="n">
        <v>1396810.51</v>
      </c>
    </row>
    <row r="166" ht="13.5" customHeight="true">
      <c r="A166" s="237" t="s">
        <v>614</v>
      </c>
      <c r="B166" s="237" t="s">
        <v>346</v>
      </c>
      <c r="C166" s="269" t="n">
        <v>2442317.17</v>
      </c>
    </row>
    <row r="167" ht="13.5" customHeight="true">
      <c r="A167" s="237" t="s">
        <v>615</v>
      </c>
      <c r="B167" s="237" t="s">
        <v>346</v>
      </c>
      <c r="C167" s="269" t="n">
        <v>5731773.67</v>
      </c>
    </row>
    <row r="168" ht="13.5" customHeight="true">
      <c r="A168" s="237" t="s">
        <v>616</v>
      </c>
      <c r="B168" s="237" t="s">
        <v>346</v>
      </c>
      <c r="C168" s="269" t="n">
        <v>2825825.74</v>
      </c>
    </row>
    <row r="169" ht="13.5" customHeight="true">
      <c r="A169" s="237" t="s">
        <v>617</v>
      </c>
      <c r="B169" s="237" t="s">
        <v>346</v>
      </c>
      <c r="C169" s="269" t="n">
        <v>3263236.12</v>
      </c>
    </row>
    <row r="170" ht="13.5" customHeight="true">
      <c r="A170" s="237" t="s">
        <v>618</v>
      </c>
      <c r="B170" s="237" t="s">
        <v>346</v>
      </c>
      <c r="C170" s="269" t="n">
        <v>1249752.31</v>
      </c>
    </row>
    <row r="180" spans="1:10" ht="13.5" customHeight="true">
      <c r="A180" t="s">
        <v>363</v>
      </c>
    </row>
    <row r="181" spans="1:10" ht="13.5" customHeight="true">
      <c r="A181" t="s">
        <v>361</v>
      </c>
      <c r="B181" t="s">
        <v>362</v>
      </c>
      <c r="C181" t="s">
        <v>377</v>
      </c>
      <c r="D181" t="s">
        <v>378</v>
      </c>
      <c r="E181" t="s">
        <v>379</v>
      </c>
    </row>
    <row r="182" spans="1:6" ht="13.5" customHeight="true">
      <c r="A182" s="268" t="n">
        <v>55102.0</v>
      </c>
      <c r="B182" s="268" t="n">
        <v>134.0</v>
      </c>
      <c r="C182" s="269" t="n">
        <v>299375.25</v>
      </c>
      <c r="D182" s="268" t="n">
        <v>78.0</v>
      </c>
      <c r="E182" s="269" t="n">
        <v>75744.55</v>
      </c>
      <c r="F182" s="273" t="s">
        <v>619</v>
      </c>
    </row>
    <row r="183" ht="13.5" customHeight="true">
      <c r="A183" s="268" t="n">
        <v>1045101.0</v>
      </c>
      <c r="B183" s="268" t="n">
        <v>11034.0</v>
      </c>
      <c r="C183" s="269" t="n">
        <v>1.690971552E7</v>
      </c>
      <c r="D183" s="268" t="n">
        <v>6553.0</v>
      </c>
      <c r="E183" s="269" t="n">
        <v>3551631.93</v>
      </c>
      <c r="F183" s="273" t="s">
        <v>620</v>
      </c>
    </row>
    <row r="184" ht="13.5" customHeight="true">
      <c r="A184" s="268" t="n">
        <v>535180.0</v>
      </c>
      <c r="B184" s="268" t="n">
        <v>4938.0</v>
      </c>
      <c r="C184" s="269" t="n">
        <v>4670402.63</v>
      </c>
      <c r="D184" s="268" t="n">
        <v>2426.0</v>
      </c>
      <c r="E184" s="269" t="n">
        <v>1693493.22</v>
      </c>
      <c r="F184" s="273" t="s">
        <v>621</v>
      </c>
    </row>
    <row r="185" spans="1:6" ht="13.5" customHeight="true">
      <c r="A185" s="272" t="s">
        <v>364</v>
      </c>
    </row>
    <row r="186" spans="1:6" ht="13.5" customHeight="true">
      <c r="A186" s="268" t="n">
        <v>51199.0</v>
      </c>
      <c r="B186" s="268" t="n">
        <v>74.0</v>
      </c>
      <c r="C186" s="269" t="n">
        <v>148710.9</v>
      </c>
      <c r="D186" s="268" t="n">
        <v>46.0</v>
      </c>
      <c r="E186" s="269" t="n">
        <v>63070.0</v>
      </c>
      <c r="F186" s="273" t="s">
        <v>619</v>
      </c>
    </row>
    <row r="187" ht="13.5" customHeight="true">
      <c r="A187" s="268" t="n">
        <v>497602.0</v>
      </c>
      <c r="B187" s="268" t="n">
        <v>5280.0</v>
      </c>
      <c r="C187" s="269" t="n">
        <v>7981722.78</v>
      </c>
      <c r="D187" s="268" t="n">
        <v>2905.0</v>
      </c>
      <c r="E187" s="269" t="n">
        <v>2331281.72</v>
      </c>
      <c r="F187" s="273" t="s">
        <v>620</v>
      </c>
    </row>
    <row r="188" ht="13.5" customHeight="true">
      <c r="A188" s="268" t="n">
        <v>175936.0</v>
      </c>
      <c r="B188" s="268" t="n">
        <v>2039.0</v>
      </c>
      <c r="C188" s="269" t="n">
        <v>3157551.88</v>
      </c>
      <c r="D188" s="268" t="n">
        <v>941.0</v>
      </c>
      <c r="E188" s="269" t="n">
        <v>1033671.98</v>
      </c>
      <c r="F188" s="273" t="s">
        <v>621</v>
      </c>
    </row>
    <row r="191" spans="1:6" ht="13.5" customHeight="true">
      <c r="A191" t="s">
        <v>366</v>
      </c>
    </row>
    <row r="192" spans="1:6" ht="13.5" customHeight="true">
      <c r="A192" t="s">
        <v>361</v>
      </c>
      <c r="B192" t="s">
        <v>362</v>
      </c>
      <c r="C192" t="s">
        <v>377</v>
      </c>
      <c r="D192" t="s">
        <v>378</v>
      </c>
      <c r="E192" t="s">
        <v>379</v>
      </c>
    </row>
    <row r="193" spans="1:6" ht="13.5" customHeight="true">
      <c r="A193" s="268" t="n">
        <v>2730676.0</v>
      </c>
      <c r="B193" s="268" t="n">
        <v>19089.0</v>
      </c>
      <c r="C193" s="269" t="n">
        <v>3.870948156E7</v>
      </c>
      <c r="D193" s="268" t="n">
        <v>11998.0</v>
      </c>
      <c r="E193" s="269" t="n">
        <v>1.964769539E7</v>
      </c>
      <c r="F193" s="273" t="s">
        <v>622</v>
      </c>
    </row>
    <row r="194" ht="13.5" customHeight="true">
      <c r="A194" s="268" t="n">
        <v>1653393.0</v>
      </c>
      <c r="B194" s="268" t="n">
        <v>49409.0</v>
      </c>
      <c r="C194" s="269" t="n">
        <v>7.677225811E7</v>
      </c>
      <c r="D194" s="268" t="n">
        <v>32727.0</v>
      </c>
      <c r="E194" s="269" t="n">
        <v>2.771098388E7</v>
      </c>
      <c r="F194" s="273" t="s">
        <v>623</v>
      </c>
    </row>
    <row r="195" ht="13.5" customHeight="true">
      <c r="A195" s="268" t="n">
        <v>4615981.0</v>
      </c>
      <c r="B195" s="268" t="n">
        <v>51991.0</v>
      </c>
      <c r="C195" s="269" t="n">
        <v>2.8156363094E8</v>
      </c>
      <c r="D195" s="268" t="n">
        <v>23386.0</v>
      </c>
      <c r="E195" s="269" t="n">
        <v>6.67229995E7</v>
      </c>
      <c r="F195" s="273" t="s">
        <v>80</v>
      </c>
    </row>
    <row r="196" spans="1:6" ht="13.5" customHeight="true">
      <c r="A196" s="272" t="s">
        <v>367</v>
      </c>
    </row>
    <row r="197" spans="1:6" ht="13.5" customHeight="true">
      <c r="A197" s="268" t="n">
        <v>2724974.0</v>
      </c>
      <c r="B197" s="268" t="n">
        <v>12824.0</v>
      </c>
      <c r="C197" s="269" t="n">
        <v>5.507254763E7</v>
      </c>
      <c r="D197" s="268" t="n">
        <v>6883.0</v>
      </c>
      <c r="E197" s="269" t="n">
        <v>2.369353727E7</v>
      </c>
      <c r="F197" s="273" t="s">
        <v>622</v>
      </c>
    </row>
    <row r="198" ht="13.5" customHeight="true">
      <c r="A198" s="268" t="n">
        <v>1923057.0</v>
      </c>
      <c r="B198" s="268" t="n">
        <v>36811.0</v>
      </c>
      <c r="C198" s="269" t="n">
        <v>8.523735779E7</v>
      </c>
      <c r="D198" s="268" t="n">
        <v>22986.0</v>
      </c>
      <c r="E198" s="269" t="n">
        <v>3.687805702E7</v>
      </c>
      <c r="F198" s="273" t="s">
        <v>623</v>
      </c>
    </row>
    <row r="199" ht="13.5" customHeight="true">
      <c r="A199" s="268" t="n">
        <v>4996348.0</v>
      </c>
      <c r="B199" s="268" t="n">
        <v>32508.0</v>
      </c>
      <c r="C199" s="269" t="n">
        <v>9.462955498E7</v>
      </c>
      <c r="D199" s="268" t="n">
        <v>18010.0</v>
      </c>
      <c r="E199" s="269" t="n">
        <v>3.454553445E7</v>
      </c>
      <c r="F199" s="273" t="s">
        <v>80</v>
      </c>
    </row>
    <row r="202" spans="1:5" ht="13.5" customHeight="true">
      <c r="A202" t="s">
        <v>373</v>
      </c>
    </row>
    <row r="203" spans="1:5" ht="13.5" customHeight="true">
      <c r="A203" t="s">
        <v>361</v>
      </c>
    </row>
    <row r="204" spans="1:5" ht="13.5" customHeight="true">
      <c r="A204" s="268" t="n">
        <v>6982.0</v>
      </c>
      <c r="B204" s="237"/>
      <c r="C204" s="237"/>
      <c r="D204" s="237"/>
      <c r="E204" s="237"/>
    </row>
    <row r="205" ht="13.5" customHeight="true">
      <c r="A205" s="268" t="n">
        <v>30331.0</v>
      </c>
      <c r="B205" s="237"/>
      <c r="C205" s="237"/>
      <c r="D205" s="237"/>
      <c r="E205" s="237"/>
    </row>
    <row r="206" ht="13.5" customHeight="true">
      <c r="A206" s="268" t="n">
        <v>36407.0</v>
      </c>
      <c r="B206" s="237"/>
      <c r="C206" s="237"/>
      <c r="D206" s="237"/>
      <c r="E206" s="237"/>
    </row>
    <row r="207" spans="1:5" ht="13.5" customHeight="true">
      <c r="A207" s="272" t="s">
        <v>370</v>
      </c>
    </row>
    <row r="208" spans="1:5" ht="13.5" customHeight="true">
      <c r="A208" s="268" t="n">
        <v>11539.0</v>
      </c>
      <c r="B208" s="237"/>
      <c r="C208" s="237"/>
      <c r="D208" s="237"/>
      <c r="E208" s="237"/>
    </row>
    <row r="209" ht="13.5" customHeight="true">
      <c r="A209" s="268" t="n">
        <v>41436.0</v>
      </c>
      <c r="B209" s="237"/>
      <c r="C209" s="237"/>
      <c r="D209" s="237"/>
      <c r="E209" s="237"/>
    </row>
    <row r="210" ht="13.5" customHeight="true">
      <c r="A210" s="268" t="n">
        <v>42497.0</v>
      </c>
      <c r="B210" s="237"/>
      <c r="C210" s="237"/>
      <c r="D210" s="237"/>
      <c r="E210" s="237"/>
    </row>
    <row r="212" spans="1:5" ht="13.5" customHeight="true">
      <c r="A212" t="s">
        <v>374</v>
      </c>
    </row>
    <row r="213" spans="1:5" ht="13.5" customHeight="true">
      <c r="A213" t="s">
        <v>362</v>
      </c>
      <c r="B213" t="s">
        <v>377</v>
      </c>
      <c r="C213" t="s">
        <v>378</v>
      </c>
      <c r="D213" t="s">
        <v>379</v>
      </c>
    </row>
    <row r="214" spans="1:4" ht="13.5" customHeight="true">
      <c r="A214" s="268" t="n">
        <v>211.0</v>
      </c>
      <c r="B214" s="269" t="n">
        <v>3943130.0</v>
      </c>
      <c r="C214" s="268" t="n">
        <v>184.0</v>
      </c>
      <c r="D214" s="269" t="n">
        <v>3516801.0</v>
      </c>
    </row>
    <row r="215" ht="13.5" customHeight="true">
      <c r="A215" s="268" t="n">
        <v>280.0</v>
      </c>
      <c r="B215" s="269" t="n">
        <v>1.6947122E7</v>
      </c>
      <c r="C215" s="268" t="n">
        <v>187.0</v>
      </c>
      <c r="D215" s="269" t="n">
        <v>8911423.0</v>
      </c>
    </row>
    <row r="216" ht="13.5" customHeight="true">
      <c r="A216" s="268" t="n">
        <v>150.0</v>
      </c>
      <c r="B216" s="269" t="n">
        <v>2657400.0</v>
      </c>
      <c r="C216" s="268" t="n">
        <v>104.0</v>
      </c>
      <c r="D216" s="269" t="n">
        <v>1905363.0</v>
      </c>
    </row>
    <row r="217" spans="1:4" ht="13.5" customHeight="true">
      <c r="A217" s="272" t="s">
        <v>370</v>
      </c>
    </row>
    <row r="218" spans="1:4" ht="13.5" customHeight="true">
      <c r="A218" s="268" t="n">
        <v>121.0</v>
      </c>
      <c r="B218" s="269" t="n">
        <v>3400312.0</v>
      </c>
      <c r="C218" s="268" t="n">
        <v>97.0</v>
      </c>
      <c r="D218" s="269" t="n">
        <v>2578140.0</v>
      </c>
    </row>
    <row r="219" ht="13.5" customHeight="true">
      <c r="A219" s="268" t="n">
        <v>178.0</v>
      </c>
      <c r="B219" s="269" t="n">
        <v>2.5411826E7</v>
      </c>
      <c r="C219" s="268" t="n">
        <v>134.0</v>
      </c>
      <c r="D219" s="269" t="n">
        <v>2.4082802E7</v>
      </c>
    </row>
    <row r="220" ht="13.5" customHeight="true">
      <c r="A220" s="268" t="n">
        <v>83.0</v>
      </c>
      <c r="B220" s="269" t="n">
        <v>2286657.0</v>
      </c>
      <c r="C220" s="268" t="n">
        <v>56.0</v>
      </c>
      <c r="D220" s="269" t="n">
        <v>1594937.0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showGridLines="0" topLeftCell="A36" zoomScaleNormal="100" workbookViewId="0">
      <selection activeCell="C54" sqref="C54"/>
    </sheetView>
  </sheetViews>
  <sheetFormatPr defaultRowHeight="13.5"/>
  <cols>
    <col min="1" max="1" customWidth="true" style="188" width="6.5" collapsed="false"/>
    <col min="2" max="4" customWidth="true" width="14.5" collapsed="false"/>
    <col min="5" max="5" bestFit="true" customWidth="true" width="11.375" collapsed="false"/>
    <col min="6" max="6" customWidth="true" width="15.75" collapsed="false"/>
    <col min="7" max="7" customWidth="true" width="10.625" collapsed="false"/>
    <col min="8" max="8" customWidth="true" width="15.0" collapsed="false"/>
    <col min="9" max="9" customWidth="true" width="13.5" collapsed="false"/>
    <col min="10" max="10" customWidth="true" width="10.625" collapsed="false"/>
    <col min="11" max="11" customWidth="true" style="42" width="10.625" collapsed="false"/>
    <col min="12" max="12" customWidth="true" width="13.75" collapsed="false"/>
    <col min="13" max="13" customWidth="true" width="12.75" collapsed="false"/>
    <col min="14" max="14" customWidth="true" width="10.625" collapsed="false"/>
    <col min="15" max="16" customWidth="true" width="12.5" collapsed="false"/>
    <col min="17" max="17" customWidth="true" width="10.625" collapsed="false"/>
    <col min="18" max="18" customWidth="true" width="15.125" collapsed="false"/>
    <col min="19" max="19" customWidth="true" width="18.0" collapsed="false"/>
    <col min="20" max="20" customWidth="true" width="10.625" collapsed="false"/>
  </cols>
  <sheetData>
    <row r="1" spans="1:12" ht="24.75">
      <c r="D1" s="2" t="s">
        <v>109</v>
      </c>
    </row>
    <row r="3" spans="1:12" ht="18">
      <c r="A3" s="189" t="s">
        <v>0</v>
      </c>
      <c r="B3" s="32"/>
      <c r="C3" s="39"/>
    </row>
    <row r="4" spans="1:12" ht="18">
      <c r="A4" s="189"/>
      <c r="B4" s="32" t="s">
        <v>111</v>
      </c>
      <c r="K4" s="43"/>
      <c r="L4" s="34"/>
    </row>
    <row r="5" spans="1:12" ht="18">
      <c r="A5" s="189"/>
      <c r="B5" s="33" t="s">
        <v>112</v>
      </c>
      <c r="C5" s="40"/>
      <c r="D5" s="40"/>
      <c r="E5" s="40"/>
      <c r="F5" s="40"/>
      <c r="G5" s="40"/>
      <c r="H5" s="40"/>
      <c r="I5" s="40"/>
      <c r="K5" s="44"/>
      <c r="L5" s="34"/>
    </row>
    <row r="6" spans="1:12" ht="18">
      <c r="A6" s="189"/>
      <c r="B6" s="33" t="s">
        <v>113</v>
      </c>
      <c r="C6" s="40"/>
      <c r="D6" s="40"/>
      <c r="E6" s="40"/>
      <c r="F6" s="40"/>
      <c r="G6" s="40"/>
      <c r="H6" s="40"/>
      <c r="I6" s="40"/>
    </row>
    <row r="7" spans="1:12" ht="18">
      <c r="A7" s="189"/>
      <c r="B7" s="32" t="s">
        <v>114</v>
      </c>
      <c r="C7" s="40"/>
      <c r="D7" s="40"/>
      <c r="E7" s="40"/>
      <c r="F7" s="40"/>
      <c r="G7" s="40"/>
      <c r="H7" s="40"/>
      <c r="I7" s="40"/>
    </row>
    <row r="8" spans="1:12" ht="16.5">
      <c r="B8" s="32" t="s">
        <v>115</v>
      </c>
      <c r="C8" s="32"/>
      <c r="D8" s="32"/>
      <c r="E8" s="32"/>
      <c r="F8" s="32"/>
      <c r="G8" s="32"/>
      <c r="H8" s="32"/>
      <c r="I8" s="32"/>
      <c r="J8" s="11"/>
    </row>
    <row r="9" spans="1:12" ht="16.5">
      <c r="A9" s="190" t="s">
        <v>15</v>
      </c>
      <c r="B9" s="32"/>
      <c r="C9" s="32"/>
      <c r="D9" s="32"/>
      <c r="E9" s="32"/>
      <c r="F9" s="32"/>
      <c r="G9" s="32"/>
      <c r="H9" s="32"/>
      <c r="I9" s="32"/>
      <c r="J9" s="11"/>
    </row>
    <row r="10" spans="1:12" ht="16.5">
      <c r="B10" s="32" t="s">
        <v>16</v>
      </c>
      <c r="C10" s="11"/>
      <c r="D10" s="11"/>
      <c r="E10" s="11"/>
      <c r="F10" s="11"/>
      <c r="G10" s="11"/>
      <c r="H10" s="11"/>
      <c r="I10" s="11"/>
      <c r="J10" s="11"/>
    </row>
    <row r="11" spans="1:12" ht="16.5">
      <c r="B11" s="32" t="s">
        <v>13</v>
      </c>
      <c r="C11" s="11"/>
      <c r="D11" s="11"/>
      <c r="E11" s="11"/>
      <c r="F11" s="11"/>
      <c r="G11" s="11"/>
      <c r="H11" s="11"/>
      <c r="I11" s="11"/>
      <c r="J11" s="11"/>
    </row>
    <row r="12" spans="1:12" ht="16.5">
      <c r="B12" s="32" t="s">
        <v>14</v>
      </c>
    </row>
    <row r="13" spans="1:12" ht="16.5">
      <c r="B13" s="32"/>
    </row>
    <row r="14" spans="1:12" ht="18">
      <c r="A14" s="191" t="s">
        <v>30</v>
      </c>
      <c r="B14" s="4" t="s">
        <v>31</v>
      </c>
    </row>
    <row r="15" spans="1:12" ht="16.5">
      <c r="B15" s="32"/>
    </row>
    <row r="16" spans="1:12" ht="16.5">
      <c r="B16" s="206" t="s">
        <v>196</v>
      </c>
      <c r="C16" s="207" t="s">
        <v>197</v>
      </c>
      <c r="D16" s="207" t="s">
        <v>198</v>
      </c>
      <c r="E16" s="207" t="s">
        <v>199</v>
      </c>
      <c r="F16" s="207" t="s">
        <v>200</v>
      </c>
      <c r="G16" s="207" t="s">
        <v>201</v>
      </c>
      <c r="H16" s="207" t="s">
        <v>202</v>
      </c>
      <c r="I16" s="207" t="s">
        <v>203</v>
      </c>
      <c r="J16" s="207" t="s">
        <v>204</v>
      </c>
      <c r="K16" s="207" t="s">
        <v>205</v>
      </c>
    </row>
    <row r="17" spans="1:11" ht="16.5">
      <c r="B17" s="208" t="s">
        <v>206</v>
      </c>
      <c r="C17" s="260" t="n">
        <v>102367.0</v>
      </c>
      <c r="D17" s="261" t="n">
        <v>2197343.0</v>
      </c>
      <c r="E17" s="262" t="n">
        <v>84990.0</v>
      </c>
      <c r="F17" s="261" t="n">
        <v>1577223.0</v>
      </c>
      <c r="G17" s="262" t="n">
        <v>105433.0</v>
      </c>
      <c r="H17" s="261" t="n">
        <v>1497157.0</v>
      </c>
      <c r="I17" s="209" t="n">
        <v>44280.0</v>
      </c>
      <c r="J17" s="260" t="n">
        <v>300.0</v>
      </c>
      <c r="K17" s="210" t="e">
        <f>C17/J17/10000</f>
        <v>#VALUE!</v>
      </c>
    </row>
    <row r="18" spans="1:11" ht="16.5">
      <c r="B18" s="208" t="s">
        <v>207</v>
      </c>
      <c r="C18" s="260" t="n">
        <v>5142558.0</v>
      </c>
      <c r="D18" s="261" t="n">
        <v>1.25255701E8</v>
      </c>
      <c r="E18" s="262" t="n">
        <v>3774300.0</v>
      </c>
      <c r="F18" s="261" t="n">
        <v>7.328533E7</v>
      </c>
      <c r="G18" s="262" t="n">
        <v>5927646.0</v>
      </c>
      <c r="H18" s="261" t="n">
        <v>7.5272048E7</v>
      </c>
      <c r="I18" s="209" t="n">
        <v>64710.0</v>
      </c>
      <c r="J18" s="260" t="n">
        <v>22168.0</v>
      </c>
      <c r="K18" s="210" t="e">
        <f>C18/J18/10000</f>
        <v>#VALUE!</v>
      </c>
    </row>
    <row r="19" spans="1:11" ht="16.5">
      <c r="B19" s="32"/>
    </row>
    <row r="20" spans="1:11" ht="18">
      <c r="A20" s="191" t="s">
        <v>1</v>
      </c>
      <c r="B20" s="4" t="s">
        <v>33</v>
      </c>
    </row>
    <row r="37" spans="1:20" ht="18">
      <c r="A37" s="191" t="s">
        <v>2</v>
      </c>
      <c r="B37" s="24" t="s">
        <v>34</v>
      </c>
      <c r="C37" s="5"/>
      <c r="D37" s="3"/>
      <c r="E37" s="3"/>
      <c r="F37" s="3"/>
      <c r="G37" s="3"/>
      <c r="H37" s="3"/>
      <c r="I37" s="3"/>
      <c r="J37" s="3"/>
      <c r="K37" s="45"/>
      <c r="L37" s="3"/>
      <c r="M37" s="3"/>
    </row>
    <row r="38" spans="1:20" ht="33">
      <c r="B38" s="218" t="s">
        <v>49</v>
      </c>
      <c r="C38" s="221" t="s">
        <v>221</v>
      </c>
      <c r="D38" s="221" t="s">
        <v>209</v>
      </c>
      <c r="E38" s="221" t="s">
        <v>222</v>
      </c>
      <c r="F38" s="221" t="s">
        <v>211</v>
      </c>
      <c r="G38" s="221" t="s">
        <v>212</v>
      </c>
      <c r="H38" s="221" t="s">
        <v>210</v>
      </c>
      <c r="I38" s="221" t="s">
        <v>213</v>
      </c>
      <c r="J38" s="221" t="s">
        <v>223</v>
      </c>
      <c r="K38" s="221" t="s">
        <v>210</v>
      </c>
      <c r="L38" s="221" t="s">
        <v>214</v>
      </c>
      <c r="M38" s="221" t="s">
        <v>215</v>
      </c>
      <c r="N38" s="221" t="s">
        <v>210</v>
      </c>
      <c r="O38" s="221" t="s">
        <v>216</v>
      </c>
      <c r="P38" s="221" t="s">
        <v>217</v>
      </c>
      <c r="Q38" s="221" t="s">
        <v>210</v>
      </c>
      <c r="R38" s="221" t="s">
        <v>218</v>
      </c>
      <c r="S38" s="221" t="s">
        <v>219</v>
      </c>
      <c r="T38" s="222" t="s">
        <v>220</v>
      </c>
    </row>
    <row r="39" spans="1:20" s="6" customFormat="1" ht="20.100000000000001" customHeight="1">
      <c r="A39" s="46"/>
      <c r="B39" s="211" t="s">
        <v>51</v>
      </c>
      <c r="C39" s="274">
        <f>SUM(Sheet1!A182:A182)</f>
        <v>0</v>
      </c>
      <c r="D39" s="274">
        <f>SUM(Sheet1!A186:A186)</f>
        <v>0</v>
      </c>
      <c r="E39" s="289" t="e">
        <f>C39/D39-1</f>
        <v>#DIV/0!</v>
      </c>
      <c r="F39" s="277">
        <f>SUM(Sheet1!B182:B182)</f>
        <v>0</v>
      </c>
      <c r="G39" s="278">
        <f>SUM(Sheet1!B186:B186)</f>
        <v>0</v>
      </c>
      <c r="H39" s="289" t="e">
        <f>F39/G39-1</f>
        <v>#DIV/0!</v>
      </c>
      <c r="I39" s="212"/>
      <c r="J39" s="212"/>
      <c r="K39" s="289" t="e">
        <f>I39/J39-1</f>
        <v>#DIV/0!</v>
      </c>
      <c r="L39" s="283">
        <f>SUM(Sheet1!C182:C182)</f>
        <v>0</v>
      </c>
      <c r="M39" s="283">
        <f>SUM(Sheet1!C186:C186)</f>
        <v>0</v>
      </c>
      <c r="N39" s="289" t="e">
        <f>L39/M39-1</f>
        <v>#DIV/0!</v>
      </c>
      <c r="O39" s="286">
        <f>SUM(Sheet1!D182:D182)</f>
        <v>0</v>
      </c>
      <c r="P39" s="286">
        <f>SUM(Sheet1!D186:D186)</f>
        <v>0</v>
      </c>
      <c r="Q39" s="289" t="e">
        <f>O39/P39-1</f>
        <v>#DIV/0!</v>
      </c>
      <c r="R39" s="283">
        <f>SUM(Sheet1!E182:E182)</f>
        <v>0</v>
      </c>
      <c r="S39" s="283">
        <f>SUM(Sheet1!E186:E186)</f>
        <v>0</v>
      </c>
      <c r="T39" s="290" t="e">
        <f>O39/F39</f>
        <v>#DIV/0!</v>
      </c>
    </row>
    <row r="40" spans="1:20" s="6" customFormat="1" ht="20.100000000000001" customHeight="1">
      <c r="A40" s="46"/>
      <c r="B40" s="223" t="s">
        <v>45</v>
      </c>
      <c r="C40" s="275">
        <f>SUM(Sheet1!A193:A193)</f>
        <v>0</v>
      </c>
      <c r="D40" s="275">
        <f>SUM(Sheet1!A197:A197)</f>
        <v>0</v>
      </c>
      <c r="E40" s="217" t="e">
        <f t="shared" ref="E40:E43" si="0">C40/D40-1</f>
        <v>#DIV/0!</v>
      </c>
      <c r="F40" s="279">
        <f>SUM(Sheet1!B193:B193)</f>
        <v>0</v>
      </c>
      <c r="G40" s="280">
        <f>SUM(Sheet1!B197:B197)</f>
        <v>0</v>
      </c>
      <c r="H40" s="217" t="e">
        <f t="shared" ref="H40:H43" si="1">F40/G40-1</f>
        <v>#DIV/0!</v>
      </c>
      <c r="I40" s="224"/>
      <c r="J40" s="224"/>
      <c r="K40" s="217" t="e">
        <f t="shared" ref="K40:K43" si="2">I40/J40-1</f>
        <v>#DIV/0!</v>
      </c>
      <c r="L40" s="284">
        <f>SUM(Sheet1!C193:C193)</f>
        <v>0</v>
      </c>
      <c r="M40" s="284">
        <f>SUM(Sheet1!C197:C197)</f>
        <v>0</v>
      </c>
      <c r="N40" s="217" t="e">
        <f t="shared" ref="N40:N43" si="3">L40/M40-1</f>
        <v>#DIV/0!</v>
      </c>
      <c r="O40" s="287">
        <f>SUM(Sheet1!D193:D193)</f>
        <v>0</v>
      </c>
      <c r="P40" s="287">
        <f>SUM(Sheet1!D197:D197)</f>
        <v>0</v>
      </c>
      <c r="Q40" s="217" t="e">
        <f t="shared" ref="Q40:Q43" si="4">O40/P40-1</f>
        <v>#DIV/0!</v>
      </c>
      <c r="R40" s="284">
        <f>SUM(Sheet1!E193:E193)</f>
        <v>0</v>
      </c>
      <c r="S40" s="284">
        <f>SUM(Sheet1!E197:E197)</f>
        <v>0</v>
      </c>
      <c r="T40" s="225" t="e">
        <f t="shared" ref="T40:T43" si="5">O40/F40</f>
        <v>#DIV/0!</v>
      </c>
    </row>
    <row r="41" spans="1:20" s="6" customFormat="1" ht="20.100000000000001" customHeight="1">
      <c r="A41" s="46"/>
      <c r="B41" s="211" t="s">
        <v>224</v>
      </c>
      <c r="C41" s="274"/>
      <c r="D41" s="274"/>
      <c r="E41" s="216"/>
      <c r="F41" s="277"/>
      <c r="G41" s="278"/>
      <c r="H41" s="216"/>
      <c r="I41" s="212"/>
      <c r="J41" s="212"/>
      <c r="K41" s="216"/>
      <c r="L41" s="283"/>
      <c r="M41" s="283"/>
      <c r="N41" s="216"/>
      <c r="O41" s="286"/>
      <c r="P41" s="286"/>
      <c r="Q41" s="216"/>
      <c r="R41" s="283"/>
      <c r="S41" s="283"/>
      <c r="T41" s="226"/>
    </row>
    <row r="42" spans="1:20" s="6" customFormat="1" ht="20.100000000000001" customHeight="1">
      <c r="A42" s="46"/>
      <c r="B42" s="223" t="s">
        <v>225</v>
      </c>
      <c r="C42" s="275"/>
      <c r="D42" s="275"/>
      <c r="E42" s="217"/>
      <c r="F42" s="279"/>
      <c r="G42" s="280"/>
      <c r="H42" s="217"/>
      <c r="I42" s="224"/>
      <c r="J42" s="224"/>
      <c r="K42" s="217"/>
      <c r="L42" s="284"/>
      <c r="M42" s="284"/>
      <c r="N42" s="217"/>
      <c r="O42" s="287"/>
      <c r="P42" s="287"/>
      <c r="Q42" s="217"/>
      <c r="R42" s="284"/>
      <c r="S42" s="284"/>
      <c r="T42" s="225"/>
    </row>
    <row r="43" spans="1:20" s="6" customFormat="1" ht="20.100000000000001" customHeight="1">
      <c r="A43" s="46"/>
      <c r="B43" s="214" t="s">
        <v>42</v>
      </c>
      <c r="C43" s="276">
        <f>SUM(Sheet1!A204:A204)</f>
        <v>0</v>
      </c>
      <c r="D43" s="276">
        <f>SUM(Sheet1!A208:A208)</f>
        <v>0</v>
      </c>
      <c r="E43" s="219" t="e">
        <f t="shared" si="0"/>
        <v>#DIV/0!</v>
      </c>
      <c r="F43" s="281">
        <f>SUM(Sheet1!A214:A214)</f>
        <v>0</v>
      </c>
      <c r="G43" s="282">
        <f>SUM(Sheet1!A218:A220)</f>
        <v>0</v>
      </c>
      <c r="H43" s="219" t="e">
        <f t="shared" si="1"/>
        <v>#DIV/0!</v>
      </c>
      <c r="I43" s="215"/>
      <c r="J43" s="215"/>
      <c r="K43" s="219" t="e">
        <f t="shared" si="2"/>
        <v>#DIV/0!</v>
      </c>
      <c r="L43" s="285">
        <f>SUM(Sheet1!B214:B214)</f>
        <v>0</v>
      </c>
      <c r="M43" s="285">
        <f>SUM(Sheet1!B218:B220)</f>
        <v>0</v>
      </c>
      <c r="N43" s="219" t="e">
        <f t="shared" si="3"/>
        <v>#DIV/0!</v>
      </c>
      <c r="O43" s="288">
        <f>SUM(Sheet1!C214:C214)</f>
        <v>0</v>
      </c>
      <c r="P43" s="288">
        <f>SUM(Sheet1!C218:C220)</f>
        <v>0</v>
      </c>
      <c r="Q43" s="219" t="e">
        <f t="shared" si="4"/>
        <v>#DIV/0!</v>
      </c>
      <c r="R43" s="285">
        <f>SUM(Sheet1!D214:D214)</f>
        <v>0</v>
      </c>
      <c r="S43" s="285">
        <f>SUM(Sheet1!D218:D220)</f>
        <v>0</v>
      </c>
      <c r="T43" s="220" t="e">
        <f t="shared" si="5"/>
        <v>#DIV/0!</v>
      </c>
    </row>
    <row r="44" spans="1:20" s="6" customFormat="1" ht="20.100000000000001" customHeight="1">
      <c r="A44" s="46"/>
      <c r="B44" s="8"/>
      <c r="C44" s="9"/>
      <c r="D44" s="10"/>
      <c r="E44" s="8"/>
      <c r="F44" s="10"/>
      <c r="G44" s="10"/>
      <c r="H44" s="9"/>
      <c r="I44" s="10"/>
      <c r="J44" s="8"/>
      <c r="K44" s="10"/>
      <c r="L44" s="9"/>
      <c r="M44" s="10"/>
    </row>
    <row r="45" spans="1:20" s="6" customFormat="1" ht="20.100000000000001" customHeight="1">
      <c r="A45" s="46"/>
      <c r="B45" s="8"/>
      <c r="C45" s="9"/>
      <c r="D45" s="10"/>
      <c r="E45" s="8"/>
      <c r="F45" s="10"/>
      <c r="G45" s="10"/>
      <c r="H45" s="9"/>
      <c r="I45" s="10"/>
      <c r="J45" s="8"/>
      <c r="K45" s="10"/>
      <c r="L45" s="9"/>
      <c r="M45" s="10"/>
    </row>
    <row r="46" spans="1:20" s="6" customFormat="1" ht="20.100000000000001" customHeight="1">
      <c r="A46" s="46"/>
      <c r="B46" s="8"/>
      <c r="C46" s="9"/>
      <c r="D46" s="10"/>
      <c r="E46" s="8"/>
      <c r="F46" s="10"/>
      <c r="G46" s="10"/>
      <c r="H46" s="9"/>
      <c r="I46" s="10"/>
      <c r="J46" s="8"/>
      <c r="K46" s="10"/>
      <c r="L46" s="9"/>
      <c r="M46" s="10"/>
    </row>
    <row r="47" spans="1:20" s="6" customFormat="1" ht="20.100000000000001" customHeight="1">
      <c r="A47" s="46"/>
      <c r="B47" s="27" t="s">
        <v>17</v>
      </c>
      <c r="C47" s="9"/>
      <c r="D47" s="10"/>
      <c r="E47" s="8"/>
      <c r="F47" s="10"/>
      <c r="G47" s="10"/>
      <c r="H47" s="9"/>
      <c r="I47" s="10"/>
      <c r="J47" s="8"/>
      <c r="K47" s="10"/>
      <c r="L47" s="9"/>
      <c r="M47" s="10"/>
    </row>
    <row r="48" spans="1:20" s="6" customFormat="1" ht="20.100000000000001" customHeight="1">
      <c r="A48" s="191" t="s">
        <v>3</v>
      </c>
      <c r="B48" s="12" t="s">
        <v>35</v>
      </c>
      <c r="K48" s="46"/>
    </row>
    <row r="49" spans="1:14" s="6" customFormat="1" ht="16.5">
      <c r="A49" s="46"/>
      <c r="B49" s="218" t="s">
        <v>58</v>
      </c>
      <c r="C49" s="221" t="s">
        <v>226</v>
      </c>
      <c r="D49" s="221" t="s">
        <v>227</v>
      </c>
      <c r="E49" s="221" t="s">
        <v>228</v>
      </c>
      <c r="F49" s="221" t="s">
        <v>229</v>
      </c>
      <c r="G49" s="221" t="s">
        <v>234</v>
      </c>
      <c r="H49" s="221" t="s">
        <v>228</v>
      </c>
      <c r="I49" s="221" t="s">
        <v>230</v>
      </c>
      <c r="J49" s="221" t="s">
        <v>231</v>
      </c>
      <c r="K49" s="221" t="s">
        <v>228</v>
      </c>
      <c r="L49" s="221" t="s">
        <v>232</v>
      </c>
      <c r="M49" s="221" t="s">
        <v>233</v>
      </c>
      <c r="N49" s="222" t="s">
        <v>228</v>
      </c>
    </row>
    <row r="50" spans="1:14" s="6" customFormat="1" ht="20.100000000000001" customHeight="1">
      <c r="A50" s="46"/>
      <c r="B50" s="305" t="s">
        <v>622</v>
      </c>
      <c r="C50" s="306" t="n">
        <v>2730676.0</v>
      </c>
      <c r="D50" s="306" t="n">
        <v>2724974.0</v>
      </c>
      <c r="E50" s="307" t="e">
        <f>C50/D50-1</f>
        <v>#VALUE!</v>
      </c>
      <c r="F50" s="308" t="e">
        <f>I50/C50</f>
        <v>#VALUE!</v>
      </c>
      <c r="G50" s="308" t="e">
        <f>J50/D50</f>
        <v>#VALUE!</v>
      </c>
      <c r="H50" s="307" t="e">
        <f>F50/G50-1</f>
        <v>#VALUE!</v>
      </c>
      <c r="I50" s="306" t="n">
        <v>19089.0</v>
      </c>
      <c r="J50" s="306" t="n">
        <v>12824.0</v>
      </c>
      <c r="K50" s="307" t="e">
        <f>I50/J50-1</f>
        <v>#VALUE!</v>
      </c>
      <c r="L50" s="306" t="n">
        <v>3.870948156E7</v>
      </c>
      <c r="M50" s="306" t="n">
        <v>5.507254763E7</v>
      </c>
      <c r="N50" s="309" t="e">
        <f>L54/M54-1</f>
        <v>#VALUE!</v>
      </c>
    </row>
    <row r="51" spans="1:14" s="6" customFormat="1" ht="20.100000000000001" customHeight="1">
      <c r="A51" s="46"/>
      <c r="B51" s="310" t="s">
        <v>623</v>
      </c>
      <c r="C51" s="304" t="n">
        <v>1653393.0</v>
      </c>
      <c r="D51" s="304" t="n">
        <v>1923057.0</v>
      </c>
      <c r="E51" s="307" t="e">
        <f t="shared" ref="E51:E52" si="6">C51/D51-1</f>
        <v>#VALUE!</v>
      </c>
      <c r="F51" s="308" t="e">
        <f t="shared" ref="F51:F52" si="7">I51/C51</f>
        <v>#VALUE!</v>
      </c>
      <c r="G51" s="292" t="e">
        <f t="shared" ref="G51:G52" si="8">J51/D51</f>
        <v>#VALUE!</v>
      </c>
      <c r="H51" s="307" t="e">
        <f t="shared" ref="H51:H57" si="9">F51/G51-1</f>
        <v>#VALUE!</v>
      </c>
      <c r="I51" s="304" t="n">
        <v>49409.0</v>
      </c>
      <c r="J51" s="304" t="n">
        <v>36811.0</v>
      </c>
      <c r="K51" s="307" t="e">
        <f t="shared" ref="K51:K57" si="10">I51/J51-1</f>
        <v>#VALUE!</v>
      </c>
      <c r="L51" s="304" t="n">
        <v>7.677225811E7</v>
      </c>
      <c r="M51" s="304" t="n">
        <v>8.523735779E7</v>
      </c>
      <c r="N51" s="295" t="e">
        <f t="shared" ref="N51:N57" si="11">L51/M51-1</f>
        <v>#VALUE!</v>
      </c>
    </row>
    <row r="52" spans="1:14" s="6" customFormat="1" ht="20.100000000000001" customHeight="1">
      <c r="A52" s="46"/>
      <c r="B52" s="305" t="s">
        <v>80</v>
      </c>
      <c r="C52" s="306" t="n">
        <v>4615981.0</v>
      </c>
      <c r="D52" s="306" t="n">
        <v>4996348.0</v>
      </c>
      <c r="E52" s="307" t="e">
        <f t="shared" si="6"/>
        <v>#VALUE!</v>
      </c>
      <c r="F52" s="308" t="e">
        <f t="shared" si="7"/>
        <v>#VALUE!</v>
      </c>
      <c r="G52" s="308" t="e">
        <f t="shared" si="8"/>
        <v>#VALUE!</v>
      </c>
      <c r="H52" s="307" t="e">
        <f t="shared" si="9"/>
        <v>#VALUE!</v>
      </c>
      <c r="I52" s="306" t="n">
        <v>51991.0</v>
      </c>
      <c r="J52" s="306" t="n">
        <v>32508.0</v>
      </c>
      <c r="K52" s="307" t="e">
        <f t="shared" si="10"/>
        <v>#VALUE!</v>
      </c>
      <c r="L52" s="306" t="n">
        <v>2.8156363094E8</v>
      </c>
      <c r="M52" s="306" t="n">
        <v>9.462955498E7</v>
      </c>
      <c r="N52" s="296" t="e">
        <f t="shared" si="11"/>
        <v>#VALUE!</v>
      </c>
    </row>
    <row r="53" spans="1:14" s="6" customFormat="1" ht="20.100000000000001" customHeight="1">
      <c r="A53" s="46"/>
      <c r="B53" s="227" t="s">
        <v>57</v>
      </c>
      <c r="C53" s="228">
        <f>SUM(C50:C52)</f>
        <v>0</v>
      </c>
      <c r="D53" s="228">
        <f>SUM(D50:D52)</f>
        <v>0</v>
      </c>
      <c r="E53" s="313" t="e">
        <f t="shared" ref="E53:E57" si="12">C53/D53-1</f>
        <v>#DIV/0!</v>
      </c>
      <c r="F53" s="312" t="e">
        <f t="shared" ref="F53:F57" si="13">I53/C53</f>
        <v>#DIV/0!</v>
      </c>
      <c r="G53" s="312" t="e">
        <f t="shared" ref="G53:G57" si="14">J53/D53</f>
        <v>#DIV/0!</v>
      </c>
      <c r="H53" s="313" t="e">
        <f t="shared" si="9"/>
        <v>#DIV/0!</v>
      </c>
      <c r="I53" s="228">
        <f>SUM(I50:I52)</f>
        <v>0</v>
      </c>
      <c r="J53" s="228">
        <f>SUM(J50:J52)</f>
        <v>0</v>
      </c>
      <c r="K53" s="291" t="e">
        <f t="shared" si="10"/>
        <v>#DIV/0!</v>
      </c>
      <c r="L53" s="228">
        <f>SUM(L50:L52)</f>
        <v>0</v>
      </c>
      <c r="M53" s="228">
        <f>SUM(M50:M52)</f>
        <v>0</v>
      </c>
      <c r="N53" s="297" t="e">
        <f t="shared" si="11"/>
        <v>#DIV/0!</v>
      </c>
    </row>
    <row r="54" spans="1:14" s="6" customFormat="1" ht="20.100000000000001" customHeight="1">
      <c r="A54" s="46"/>
      <c r="B54" s="311" t="s">
        <v>619</v>
      </c>
      <c r="C54" s="213" t="n">
        <v>55102.0</v>
      </c>
      <c r="D54" s="213" t="n">
        <v>51199.0</v>
      </c>
      <c r="E54" s="307" t="e">
        <f>C54/D54-1</f>
        <v>#VALUE!</v>
      </c>
      <c r="F54" s="308" t="e">
        <f t="shared" ref="F54:G56" si="15">I54/C54</f>
        <v>#VALUE!</v>
      </c>
      <c r="G54" s="308" t="e">
        <f t="shared" si="15"/>
        <v>#VALUE!</v>
      </c>
      <c r="H54" s="307" t="e">
        <f t="shared" si="9"/>
        <v>#VALUE!</v>
      </c>
      <c r="I54" s="213" t="n">
        <v>134.0</v>
      </c>
      <c r="J54" s="213" t="n">
        <v>74.0</v>
      </c>
      <c r="K54" s="307" t="e">
        <f t="shared" si="10"/>
        <v>#VALUE!</v>
      </c>
      <c r="L54" s="213" t="n">
        <v>299375.25</v>
      </c>
      <c r="M54" s="213" t="n">
        <v>148710.9</v>
      </c>
      <c r="N54" s="294" t="e">
        <f t="shared" si="11"/>
        <v>#VALUE!</v>
      </c>
    </row>
    <row r="55" spans="1:14" s="6" customFormat="1" ht="20.100000000000001" customHeight="1">
      <c r="A55" s="46"/>
      <c r="B55" s="311" t="s">
        <v>620</v>
      </c>
      <c r="C55" s="213" t="n">
        <v>1045101.0</v>
      </c>
      <c r="D55" s="213" t="n">
        <v>497602.0</v>
      </c>
      <c r="E55" s="307" t="e">
        <f>C55/D55-1</f>
        <v>#VALUE!</v>
      </c>
      <c r="F55" s="308" t="e">
        <f t="shared" si="15"/>
        <v>#VALUE!</v>
      </c>
      <c r="G55" s="292" t="e">
        <f t="shared" si="15"/>
        <v>#VALUE!</v>
      </c>
      <c r="H55" s="307" t="e">
        <f t="shared" si="9"/>
        <v>#VALUE!</v>
      </c>
      <c r="I55" s="213" t="n">
        <v>11034.0</v>
      </c>
      <c r="J55" s="213" t="n">
        <v>5280.0</v>
      </c>
      <c r="K55" s="307" t="e">
        <f t="shared" si="10"/>
        <v>#VALUE!</v>
      </c>
      <c r="L55" s="213" t="n">
        <v>1.690971552E7</v>
      </c>
      <c r="M55" s="213" t="n">
        <v>7981722.78</v>
      </c>
      <c r="N55" s="295" t="e">
        <f t="shared" si="11"/>
        <v>#VALUE!</v>
      </c>
    </row>
    <row r="56" spans="1:14" s="6" customFormat="1" ht="20.100000000000001" customHeight="1">
      <c r="A56" s="46"/>
      <c r="B56" s="305" t="s">
        <v>621</v>
      </c>
      <c r="C56" s="306" t="n">
        <v>535180.0</v>
      </c>
      <c r="D56" s="306" t="n">
        <v>175936.0</v>
      </c>
      <c r="E56" s="307" t="e">
        <f>C56/D56-1</f>
        <v>#VALUE!</v>
      </c>
      <c r="F56" s="308" t="e">
        <f t="shared" si="15"/>
        <v>#VALUE!</v>
      </c>
      <c r="G56" s="308" t="e">
        <f t="shared" si="15"/>
        <v>#VALUE!</v>
      </c>
      <c r="H56" s="307" t="e">
        <f t="shared" si="9"/>
        <v>#VALUE!</v>
      </c>
      <c r="I56" s="306" t="n">
        <v>4938.0</v>
      </c>
      <c r="J56" s="306" t="n">
        <v>2039.0</v>
      </c>
      <c r="K56" s="307" t="e">
        <f t="shared" si="10"/>
        <v>#VALUE!</v>
      </c>
      <c r="L56" s="306" t="n">
        <v>4670402.63</v>
      </c>
      <c r="M56" s="306" t="n">
        <v>3157551.88</v>
      </c>
      <c r="N56" s="296" t="e">
        <f t="shared" si="11"/>
        <v>#VALUE!</v>
      </c>
    </row>
    <row r="57" spans="1:14" s="6" customFormat="1" ht="20.100000000000001" customHeight="1">
      <c r="A57" s="46"/>
      <c r="B57" s="227" t="s">
        <v>62</v>
      </c>
      <c r="C57" s="228">
        <f>SUM(C54:C56)</f>
        <v>0</v>
      </c>
      <c r="D57" s="228">
        <f>SUM(D54:D56)</f>
        <v>0</v>
      </c>
      <c r="E57" s="291" t="e">
        <f t="shared" si="12"/>
        <v>#DIV/0!</v>
      </c>
      <c r="F57" s="293" t="e">
        <f t="shared" si="13"/>
        <v>#DIV/0!</v>
      </c>
      <c r="G57" s="293" t="e">
        <f t="shared" si="14"/>
        <v>#DIV/0!</v>
      </c>
      <c r="H57" s="291" t="e">
        <f t="shared" si="9"/>
        <v>#DIV/0!</v>
      </c>
      <c r="I57" s="228">
        <f>SUM(I54:I56)</f>
        <v>0</v>
      </c>
      <c r="J57" s="228">
        <f>SUM(J54:J56)</f>
        <v>0</v>
      </c>
      <c r="K57" s="291" t="e">
        <f t="shared" si="10"/>
        <v>#DIV/0!</v>
      </c>
      <c r="L57" s="228">
        <f>SUM(L54:L56)</f>
        <v>0</v>
      </c>
      <c r="M57" s="228">
        <f>SUM(M54:M56)</f>
        <v>0</v>
      </c>
      <c r="N57" s="297" t="e">
        <f t="shared" si="11"/>
        <v>#DIV/0!</v>
      </c>
    </row>
    <row r="58" spans="1:14" s="6" customFormat="1" ht="12" customHeight="1">
      <c r="A58" s="46"/>
      <c r="B58" s="8"/>
      <c r="C58" s="9"/>
      <c r="D58" s="10"/>
      <c r="E58" s="10"/>
      <c r="F58" s="10"/>
      <c r="G58" s="8"/>
      <c r="H58" s="10"/>
      <c r="I58" s="9"/>
      <c r="J58" s="10"/>
      <c r="K58" s="46"/>
    </row>
    <row r="59" spans="1:14" s="6" customFormat="1" ht="23.25" customHeight="1">
      <c r="A59" s="46"/>
      <c r="B59" s="27" t="s">
        <v>10</v>
      </c>
      <c r="C59" s="14"/>
      <c r="D59" s="15"/>
      <c r="E59" s="15"/>
      <c r="F59" s="15"/>
      <c r="G59" s="13"/>
      <c r="H59" s="15"/>
      <c r="I59" s="14"/>
      <c r="J59" s="15"/>
      <c r="K59" s="46"/>
    </row>
    <row r="60" spans="1:14" s="6" customFormat="1" ht="23.25" customHeight="1">
      <c r="A60" s="46"/>
      <c r="B60" s="27"/>
      <c r="C60" s="14"/>
      <c r="D60" s="15"/>
      <c r="E60" s="15"/>
      <c r="F60" s="15"/>
      <c r="G60" s="13"/>
      <c r="H60" s="15"/>
      <c r="I60" s="14"/>
      <c r="J60" s="15"/>
      <c r="K60" s="46"/>
    </row>
    <row r="61" spans="1:14" s="6" customFormat="1" ht="23.25" customHeight="1">
      <c r="A61" s="46"/>
      <c r="B61" s="27"/>
      <c r="C61" s="14"/>
      <c r="D61" s="15"/>
      <c r="E61" s="15"/>
      <c r="F61" s="15"/>
      <c r="G61" s="13"/>
      <c r="H61" s="15"/>
      <c r="I61" s="14"/>
      <c r="J61" s="15"/>
      <c r="K61" s="46"/>
    </row>
    <row r="62" spans="1:14" s="6" customFormat="1" ht="16.5">
      <c r="A62" s="46"/>
      <c r="B62" s="27"/>
      <c r="C62" s="14"/>
      <c r="D62" s="15"/>
      <c r="E62" s="15"/>
      <c r="F62" s="15"/>
      <c r="G62" s="13"/>
      <c r="H62" s="15"/>
      <c r="I62" s="14"/>
      <c r="J62" s="15"/>
      <c r="K62" s="46"/>
    </row>
    <row r="63" spans="1:14" ht="18">
      <c r="A63" s="191" t="s">
        <v>4</v>
      </c>
      <c r="B63" s="30" t="s">
        <v>36</v>
      </c>
      <c r="C63" s="16"/>
      <c r="D63" s="17"/>
      <c r="E63" s="17"/>
      <c r="F63" s="17"/>
      <c r="G63" s="18"/>
      <c r="H63" s="18"/>
      <c r="I63" s="18"/>
      <c r="J63" s="18"/>
      <c r="K63" s="47"/>
      <c r="L63" s="18"/>
    </row>
    <row r="64" spans="1:14" s="21" customFormat="1" ht="16.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20"/>
    </row>
    <row r="65" spans="1:12" s="21" customFormat="1" ht="16.5">
      <c r="A65" s="22"/>
      <c r="B65" s="8"/>
      <c r="C65" s="9"/>
      <c r="D65" s="10"/>
      <c r="E65" s="10"/>
      <c r="F65" s="10"/>
      <c r="G65" s="8"/>
      <c r="H65" s="10"/>
      <c r="I65" s="9"/>
      <c r="J65" s="8"/>
      <c r="K65" s="9"/>
      <c r="L65" s="20"/>
    </row>
    <row r="66" spans="1:12" s="21" customFormat="1" ht="16.5">
      <c r="A66" s="19"/>
      <c r="B66" s="8"/>
      <c r="C66" s="9"/>
      <c r="D66" s="10"/>
      <c r="E66" s="10"/>
      <c r="F66" s="10"/>
      <c r="G66" s="8"/>
      <c r="H66" s="10"/>
      <c r="I66" s="9"/>
      <c r="J66" s="8"/>
      <c r="K66" s="9"/>
      <c r="L66" s="20"/>
    </row>
    <row r="67" spans="1:12" s="21" customFormat="1" ht="16.5">
      <c r="A67" s="19"/>
      <c r="B67" s="8"/>
      <c r="C67" s="9"/>
      <c r="D67" s="10"/>
      <c r="E67" s="10"/>
      <c r="F67" s="10"/>
      <c r="G67" s="8"/>
      <c r="H67" s="10"/>
      <c r="I67" s="9"/>
      <c r="J67" s="8"/>
      <c r="K67" s="9"/>
      <c r="L67" s="20"/>
    </row>
    <row r="68" spans="1:12" s="21" customFormat="1" ht="16.5">
      <c r="A68" s="19"/>
      <c r="B68" s="8"/>
      <c r="C68" s="9"/>
      <c r="D68" s="10"/>
      <c r="E68" s="10"/>
      <c r="F68" s="10"/>
      <c r="G68" s="8"/>
      <c r="H68" s="10"/>
      <c r="I68" s="9"/>
      <c r="J68" s="8"/>
      <c r="K68" s="9"/>
      <c r="L68" s="20"/>
    </row>
    <row r="69" spans="1:12" s="21" customFormat="1" ht="16.5">
      <c r="A69" s="19"/>
      <c r="B69" s="8"/>
      <c r="C69" s="9"/>
      <c r="D69" s="10"/>
      <c r="E69" s="10"/>
      <c r="F69" s="10"/>
      <c r="G69" s="8"/>
      <c r="H69" s="10"/>
      <c r="I69" s="9"/>
      <c r="J69" s="8"/>
      <c r="K69" s="9"/>
      <c r="L69" s="20"/>
    </row>
    <row r="70" spans="1:12" s="21" customFormat="1" ht="16.5">
      <c r="A70" s="19"/>
      <c r="B70" s="8"/>
      <c r="C70" s="9"/>
      <c r="D70" s="10"/>
      <c r="E70" s="10"/>
      <c r="F70" s="10"/>
      <c r="G70" s="8"/>
      <c r="H70" s="10"/>
      <c r="I70" s="9"/>
      <c r="J70" s="8"/>
      <c r="K70" s="9"/>
      <c r="L70" s="20"/>
    </row>
    <row r="71" spans="1:12" s="21" customFormat="1" ht="16.5">
      <c r="A71" s="19"/>
      <c r="B71" s="8"/>
      <c r="C71" s="9"/>
      <c r="D71" s="10"/>
      <c r="E71" s="10"/>
      <c r="F71" s="10"/>
      <c r="G71" s="8"/>
      <c r="H71" s="10"/>
      <c r="I71" s="9"/>
      <c r="J71" s="8"/>
      <c r="K71" s="9"/>
      <c r="L71" s="20"/>
    </row>
    <row r="72" spans="1:12" s="21" customFormat="1" ht="16.5">
      <c r="A72" s="19"/>
      <c r="C72" s="9"/>
      <c r="D72" s="10"/>
      <c r="E72" s="10"/>
      <c r="F72" s="10"/>
      <c r="G72" s="8"/>
      <c r="H72" s="10"/>
      <c r="I72" s="9"/>
      <c r="J72" s="8"/>
      <c r="K72" s="9"/>
      <c r="L72" s="20"/>
    </row>
    <row r="73" spans="1:12" s="21" customFormat="1" ht="16.5">
      <c r="A73" s="19"/>
      <c r="B73" s="27" t="s">
        <v>46</v>
      </c>
      <c r="C73" s="9"/>
      <c r="D73" s="10"/>
      <c r="E73" s="10"/>
      <c r="F73" s="10"/>
      <c r="G73" s="8"/>
      <c r="H73" s="10"/>
      <c r="I73" s="9"/>
      <c r="J73" s="8"/>
      <c r="K73" s="9"/>
      <c r="L73" s="20"/>
    </row>
    <row r="74" spans="1:12" ht="16.5">
      <c r="B74" s="27" t="s">
        <v>41</v>
      </c>
    </row>
    <row r="75" spans="1:12" ht="5.25" customHeight="1">
      <c r="B75" s="27"/>
    </row>
    <row r="76" spans="1:12" ht="18">
      <c r="A76" s="191" t="s">
        <v>5</v>
      </c>
      <c r="B76" s="23" t="s">
        <v>37</v>
      </c>
    </row>
    <row r="77" spans="1:12" ht="9" customHeight="1" thickBot="1">
      <c r="A77" s="191"/>
      <c r="B77" s="23"/>
    </row>
    <row r="78" spans="1:12" ht="22.5" customHeight="1">
      <c r="B78" s="318" t="s">
        <v>242</v>
      </c>
      <c r="C78" s="319"/>
      <c r="D78" s="239" t="s">
        <v>243</v>
      </c>
    </row>
    <row r="79" spans="1:12" ht="22.5" customHeight="1">
      <c r="B79" s="229" t="s">
        <v>244</v>
      </c>
      <c r="C79" s="230" t="s">
        <v>245</v>
      </c>
      <c r="D79" s="231" t="s">
        <v>246</v>
      </c>
    </row>
    <row r="80" spans="1:12" ht="22.5" customHeight="1" thickBot="1">
      <c r="B80" s="267" t="n">
        <v>23444.51</v>
      </c>
      <c r="C80" s="267" t="n">
        <v>0.0</v>
      </c>
      <c r="D80" s="267" t="n">
        <v>330403.08</v>
      </c>
    </row>
    <row r="81" spans="1:9" ht="16.5" customHeight="1">
      <c r="B81" s="317" t="s">
        <v>19</v>
      </c>
      <c r="C81" s="317"/>
      <c r="D81" s="317"/>
      <c r="E81" s="317"/>
      <c r="F81" s="317"/>
      <c r="G81" s="317"/>
      <c r="H81" s="317"/>
      <c r="I81" s="317"/>
    </row>
    <row r="82" spans="1:9" ht="16.5" customHeight="1">
      <c r="B82" s="38" t="s">
        <v>63</v>
      </c>
      <c r="C82" s="41"/>
      <c r="D82" s="41"/>
      <c r="E82" s="37"/>
      <c r="F82" s="37"/>
      <c r="G82" s="37"/>
      <c r="H82" s="37"/>
      <c r="I82" s="35"/>
    </row>
    <row r="83" spans="1:9" ht="16.5">
      <c r="B83" s="77" t="s">
        <v>18</v>
      </c>
      <c r="C83" s="38"/>
      <c r="D83" s="38"/>
      <c r="E83" s="38"/>
      <c r="F83" s="38"/>
      <c r="G83" s="38"/>
      <c r="H83" s="38"/>
    </row>
    <row r="84" spans="1:9" ht="10.5" customHeight="1">
      <c r="B84" s="36"/>
      <c r="C84" s="36"/>
      <c r="D84" s="36"/>
      <c r="E84" s="36"/>
      <c r="F84" s="36"/>
      <c r="G84" s="36"/>
      <c r="H84" s="36"/>
    </row>
    <row r="85" spans="1:9" ht="22.5" customHeight="1">
      <c r="B85" s="235" t="s">
        <v>238</v>
      </c>
      <c r="C85" s="236" t="s">
        <v>239</v>
      </c>
      <c r="D85" s="236" t="s">
        <v>240</v>
      </c>
      <c r="E85" s="236" t="s">
        <v>241</v>
      </c>
    </row>
    <row r="86" spans="1:9" ht="16.5" customHeight="true">
      <c r="B86" s="237" t="s">
        <v>611</v>
      </c>
      <c r="C86" s="268" t="n">
        <v>797.0</v>
      </c>
      <c r="D86" s="268" t="n">
        <v>657.0</v>
      </c>
      <c r="E86" s="269" t="n">
        <v>1659.29</v>
      </c>
    </row>
    <row r="87" ht="16.5" customHeight="true">
      <c r="B87" s="237" t="s">
        <v>612</v>
      </c>
      <c r="C87" s="268" t="n">
        <v>781.0</v>
      </c>
      <c r="D87" s="268" t="n">
        <v>641.0</v>
      </c>
      <c r="E87" s="269" t="n">
        <v>1225.17</v>
      </c>
    </row>
    <row r="88" ht="16.5" customHeight="true">
      <c r="B88" s="237" t="s">
        <v>613</v>
      </c>
      <c r="C88" s="268" t="n">
        <v>2229.0</v>
      </c>
      <c r="D88" s="268" t="n">
        <v>1533.0</v>
      </c>
      <c r="E88" s="269" t="n">
        <v>6353.24</v>
      </c>
    </row>
    <row r="89" ht="16.5" customHeight="true">
      <c r="B89" s="237" t="s">
        <v>614</v>
      </c>
      <c r="C89" s="268" t="n">
        <v>3184.0</v>
      </c>
      <c r="D89" s="268" t="n">
        <v>1813.0</v>
      </c>
      <c r="E89" s="269" t="n">
        <v>7470.88</v>
      </c>
    </row>
    <row r="90" ht="16.5" customHeight="true">
      <c r="B90" s="237" t="s">
        <v>615</v>
      </c>
      <c r="C90" s="268" t="n">
        <v>3728.0</v>
      </c>
      <c r="D90" s="268" t="n">
        <v>2007.0</v>
      </c>
      <c r="E90" s="269" t="n">
        <v>10598.46</v>
      </c>
    </row>
    <row r="91" ht="16.5" customHeight="true">
      <c r="B91" s="237" t="s">
        <v>616</v>
      </c>
      <c r="C91" s="268" t="n">
        <v>2104.0</v>
      </c>
      <c r="D91" s="268" t="n">
        <v>1288.0</v>
      </c>
      <c r="E91" s="269" t="n">
        <v>4126.6</v>
      </c>
    </row>
    <row r="92" ht="16.5" customHeight="true">
      <c r="B92" s="237" t="s">
        <v>617</v>
      </c>
      <c r="C92" s="268" t="n">
        <v>1215.0</v>
      </c>
      <c r="D92" s="268" t="n">
        <v>891.0</v>
      </c>
      <c r="E92" s="269" t="n">
        <v>3582.37</v>
      </c>
    </row>
    <row r="93" spans="1:9" thickBot="1" ht="13.5" customHeight="true"/>
    <row r="94" spans="1:9" ht="13.5" customHeight="true">
      <c r="B94" s="232" t="s">
        <v>235</v>
      </c>
      <c r="C94" s="233" t="s">
        <v>236</v>
      </c>
      <c r="D94" s="234" t="s">
        <v>237</v>
      </c>
    </row>
    <row r="95" spans="1:9" thickBot="1" ht="13.5" customHeight="true">
      <c r="B95" s="270" t="n">
        <v>279478.0</v>
      </c>
      <c r="C95" s="267" t="n">
        <v>1107018.58</v>
      </c>
      <c r="D95" s="267" t="n">
        <v>847895.34</v>
      </c>
    </row>
    <row r="99" spans="1:9" ht="13.5" customHeight="true">
      <c r="A99" s="191" t="s">
        <v>6</v>
      </c>
      <c r="B99" s="24" t="s">
        <v>38</v>
      </c>
    </row>
    <row r="101" spans="1:18" ht="13.5" customHeight="true">
      <c r="B101" s="246" t="s">
        <v>247</v>
      </c>
      <c r="C101" s="247" t="s">
        <v>248</v>
      </c>
      <c r="D101" s="247" t="s">
        <v>249</v>
      </c>
      <c r="E101" s="247" t="s">
        <v>250</v>
      </c>
      <c r="F101" s="247" t="s">
        <v>222</v>
      </c>
      <c r="G101" s="247" t="s">
        <v>251</v>
      </c>
      <c r="H101" s="247" t="s">
        <v>257</v>
      </c>
      <c r="I101" s="247" t="s">
        <v>258</v>
      </c>
      <c r="J101" s="247" t="s">
        <v>44</v>
      </c>
      <c r="K101" s="247" t="s">
        <v>259</v>
      </c>
      <c r="L101" s="247" t="s">
        <v>260</v>
      </c>
      <c r="M101" s="247" t="s">
        <v>261</v>
      </c>
      <c r="N101" s="247" t="s">
        <v>44</v>
      </c>
      <c r="O101" s="247" t="s">
        <v>251</v>
      </c>
      <c r="P101" s="247" t="s">
        <v>262</v>
      </c>
      <c r="Q101" s="247" t="s">
        <v>263</v>
      </c>
      <c r="R101" s="247" t="s">
        <v>222</v>
      </c>
    </row>
    <row r="102" spans="1:18" ht="13.5" customHeight="true">
      <c r="B102" s="240" t="s">
        <v>252</v>
      </c>
      <c r="C102" s="241">
        <f>SUM(Sheet1!A182:A182)/7</f>
        <v>0</v>
      </c>
      <c r="D102" s="241">
        <f>SUM(Sheet1!A186:A186)/7</f>
        <v>0</v>
      </c>
      <c r="E102" s="241"/>
      <c r="F102" s="242" t="e">
        <f>C102/D102-1</f>
        <v>#DIV/0!</v>
      </c>
      <c r="G102" s="240" t="s">
        <v>256</v>
      </c>
      <c r="H102" s="243" t="s">
        <v>624</v>
      </c>
      <c r="I102" s="243"/>
      <c r="J102" s="242" t="e">
        <f>H102/I102-1</f>
        <v>#VALUE!</v>
      </c>
      <c r="K102" s="242" t="s">
        <v>626</v>
      </c>
      <c r="L102" s="242"/>
      <c r="M102" s="242"/>
      <c r="N102" s="242" t="e">
        <f>K102/L102-1</f>
        <v>#VALUE!</v>
      </c>
      <c r="O102" s="240" t="s">
        <v>256</v>
      </c>
      <c r="P102" s="242" t="s">
        <v>627</v>
      </c>
      <c r="Q102" s="242"/>
      <c r="R102" s="242" t="e">
        <f>P102/Q102-1</f>
        <v>#VALUE!</v>
      </c>
    </row>
    <row r="103" spans="1:18" ht="13.5" customHeight="true">
      <c r="B103" s="240" t="s">
        <v>45</v>
      </c>
      <c r="C103" s="241">
        <f>SUM(Sheet1!A193:A193)/7</f>
        <v>0</v>
      </c>
      <c r="D103" s="241">
        <f>SUM(Sheet1!A197:A197)/7</f>
        <v>0</v>
      </c>
      <c r="E103" s="241"/>
      <c r="F103" s="242" t="e">
        <f t="shared" ref="F103" si="16">C103/D103-1</f>
        <v>#DIV/0!</v>
      </c>
      <c r="G103" s="242" t="e">
        <f>C103/E103-1</f>
        <v>#DIV/0!</v>
      </c>
      <c r="H103" s="243" t="s">
        <v>628</v>
      </c>
      <c r="I103" s="243"/>
      <c r="J103" s="242" t="e">
        <f t="shared" ref="J103" si="17">H103/I103-1</f>
        <v>#VALUE!</v>
      </c>
      <c r="K103" s="242" t="s">
        <v>629</v>
      </c>
      <c r="L103" s="242"/>
      <c r="M103" s="242"/>
      <c r="N103" s="242" t="e">
        <f t="shared" ref="N103" si="18">K103/L103-1</f>
        <v>#VALUE!</v>
      </c>
      <c r="O103" s="248" t="e">
        <f>K103/M103-1</f>
        <v>#VALUE!</v>
      </c>
      <c r="P103" s="242" t="s">
        <v>630</v>
      </c>
      <c r="Q103" s="242"/>
      <c r="R103" s="242" t="e">
        <f t="shared" ref="R103" si="19">P103/Q103-1</f>
        <v>#VALUE!</v>
      </c>
    </row>
    <row r="104" spans="1:18" ht="13.5" customHeight="true">
      <c r="B104" s="240" t="s">
        <v>253</v>
      </c>
      <c r="C104" s="241"/>
      <c r="D104" s="241"/>
      <c r="E104" s="241"/>
      <c r="F104" s="242"/>
      <c r="G104" s="240"/>
      <c r="H104" s="240"/>
      <c r="I104" s="240"/>
      <c r="J104" s="242"/>
      <c r="K104" s="240"/>
      <c r="L104" s="240"/>
      <c r="M104" s="240"/>
      <c r="N104" s="242"/>
      <c r="O104" s="244"/>
      <c r="P104" s="240"/>
      <c r="Q104" s="240"/>
      <c r="R104" s="242"/>
    </row>
    <row r="105" spans="1:18" ht="13.5" customHeight="true">
      <c r="B105" s="244" t="s">
        <v>254</v>
      </c>
      <c r="C105" s="241"/>
      <c r="D105" s="245"/>
      <c r="E105" s="245"/>
      <c r="F105" s="242"/>
      <c r="G105" s="244"/>
      <c r="H105" s="244"/>
      <c r="I105" s="244"/>
      <c r="J105" s="242"/>
      <c r="K105" s="244"/>
      <c r="L105" s="244"/>
      <c r="M105" s="244"/>
      <c r="N105" s="242"/>
      <c r="O105" s="244"/>
      <c r="P105" s="244"/>
      <c r="Q105" s="244"/>
      <c r="R105" s="303"/>
    </row>
    <row r="106" spans="1:18" ht="13.5" customHeight="true">
      <c r="B106" s="240" t="s">
        <v>255</v>
      </c>
      <c r="C106" s="241">
        <f>SUM(Sheet1!A204:A204)/7</f>
        <v>0</v>
      </c>
      <c r="D106" s="241">
        <f>SUM(Sheet1!A208:A208)/7</f>
        <v>0</v>
      </c>
      <c r="E106" s="241"/>
      <c r="F106" s="242" t="e">
        <f t="shared" ref="F106" si="20">C106/D106-1</f>
        <v>#DIV/0!</v>
      </c>
      <c r="G106" s="242" t="e">
        <f>C106/E106-1</f>
        <v>#DIV/0!</v>
      </c>
      <c r="H106" s="243" t="s">
        <v>631</v>
      </c>
      <c r="I106" s="243"/>
      <c r="J106" s="242" t="e">
        <f t="shared" ref="J106" si="21">H106/I106-1</f>
        <v>#VALUE!</v>
      </c>
      <c r="K106" s="242" t="s">
        <v>632</v>
      </c>
      <c r="L106" s="242"/>
      <c r="M106" s="242"/>
      <c r="N106" s="242" t="e">
        <f t="shared" ref="N106" si="22">K106/L106-1</f>
        <v>#VALUE!</v>
      </c>
      <c r="O106" s="248" t="e">
        <f>K106/M106-1</f>
        <v>#VALUE!</v>
      </c>
      <c r="P106" s="242" t="s">
        <v>633</v>
      </c>
      <c r="Q106" s="242"/>
      <c r="R106" s="240" t="s">
        <v>256</v>
      </c>
    </row>
    <row r="108" spans="1:18" ht="13.5" customHeight="true">
      <c r="B108" s="3" t="s">
        <v>64</v>
      </c>
    </row>
    <row r="109" spans="1:18" ht="13.5" customHeight="true">
      <c r="B109" s="3" t="s">
        <v>11</v>
      </c>
    </row>
    <row r="110" spans="1:18" ht="13.5" customHeight="true">
      <c r="A110" s="191"/>
      <c r="B110" s="25" t="s">
        <v>7</v>
      </c>
    </row>
    <row r="111" spans="1:18" ht="13.5" customHeight="true">
      <c r="H111" s="249" t="s">
        <v>264</v>
      </c>
      <c r="I111" s="251" t="s">
        <v>265</v>
      </c>
      <c r="J111" s="251" t="s">
        <v>266</v>
      </c>
    </row>
    <row r="112" spans="1:18" ht="13.5" customHeight="true">
      <c r="H112" s="237" t="s">
        <v>634</v>
      </c>
      <c r="I112" s="237" t="s">
        <v>635</v>
      </c>
      <c r="J112" s="237" t="s">
        <v>636</v>
      </c>
    </row>
    <row r="113" ht="13.5" customHeight="true">
      <c r="H113" s="237" t="s">
        <v>637</v>
      </c>
      <c r="I113" s="237" t="s">
        <v>638</v>
      </c>
      <c r="J113" s="237" t="s">
        <v>639</v>
      </c>
    </row>
    <row r="114" ht="13.5" customHeight="true">
      <c r="H114" s="237" t="s">
        <v>640</v>
      </c>
      <c r="I114" s="237" t="s">
        <v>641</v>
      </c>
      <c r="J114" s="237" t="s">
        <v>642</v>
      </c>
    </row>
    <row r="115" ht="13.5" customHeight="true">
      <c r="H115" s="237" t="s">
        <v>643</v>
      </c>
      <c r="I115" s="237" t="s">
        <v>644</v>
      </c>
      <c r="J115" s="237" t="s">
        <v>645</v>
      </c>
    </row>
    <row r="116" ht="13.5" customHeight="true">
      <c r="H116" s="237" t="s">
        <v>646</v>
      </c>
      <c r="I116" s="237" t="s">
        <v>647</v>
      </c>
      <c r="J116" s="237" t="s">
        <v>648</v>
      </c>
    </row>
    <row r="117" spans="1:18" ht="13.5" customHeight="true">
      <c r="H117" s="42"/>
      <c r="K117"/>
    </row>
    <row r="118" spans="1:18" ht="13.5" customHeight="true">
      <c r="H118" s="42"/>
      <c r="K118"/>
    </row>
    <row r="119" spans="1:11" ht="13.5" customHeight="true">
      <c r="H119" s="42"/>
      <c r="K119"/>
    </row>
    <row r="120" spans="1:11" ht="13.5" customHeight="true">
      <c r="H120" s="42"/>
      <c r="K120"/>
    </row>
    <row r="130" spans="1:11" ht="13.5" customHeight="true">
      <c r="A130" s="191" t="s">
        <v>8</v>
      </c>
      <c r="B130" s="25" t="s">
        <v>39</v>
      </c>
    </row>
    <row r="132" spans="1:11" ht="13.5" customHeight="true">
      <c r="B132" s="252" t="s">
        <v>271</v>
      </c>
      <c r="C132" s="252" t="s">
        <v>272</v>
      </c>
      <c r="D132" s="252" t="s">
        <v>273</v>
      </c>
      <c r="E132" s="253" t="s">
        <v>274</v>
      </c>
      <c r="F132" s="254" t="s">
        <v>275</v>
      </c>
      <c r="G132" s="254" t="s">
        <v>276</v>
      </c>
      <c r="H132" s="253" t="s">
        <v>277</v>
      </c>
      <c r="I132" s="253" t="s">
        <v>278</v>
      </c>
      <c r="J132" s="253" t="s">
        <v>279</v>
      </c>
    </row>
    <row r="133" spans="1:11" ht="13.5" customHeight="true">
      <c r="B133" s="255" t="s">
        <v>280</v>
      </c>
      <c r="C133" s="301" t="n">
        <v>10896.0</v>
      </c>
      <c r="D133" s="301" t="n">
        <v>0.0</v>
      </c>
      <c r="E133" s="301" t="n">
        <v>8.2820644E7</v>
      </c>
      <c r="F133" s="301" t="n">
        <v>1161.82</v>
      </c>
      <c r="G133" s="301" t="n">
        <v>963.43</v>
      </c>
      <c r="H133" s="301" t="n">
        <v>140.0</v>
      </c>
      <c r="I133" s="301" t="n">
        <v>8040129.0</v>
      </c>
      <c r="J133" s="301" t="n">
        <v>942.03</v>
      </c>
    </row>
    <row r="134" spans="1:11" ht="13.5" customHeight="true">
      <c r="B134" s="256" t="s">
        <v>281</v>
      </c>
      <c r="C134" s="301" t="n">
        <v>48518.0</v>
      </c>
      <c r="D134" s="301" t="n">
        <v>2875.0</v>
      </c>
      <c r="E134" s="301" t="n">
        <v>2.88813819E8</v>
      </c>
      <c r="F134" s="301" t="n">
        <v>5807.49</v>
      </c>
      <c r="G134" s="301" t="n">
        <v>0.0</v>
      </c>
      <c r="H134" s="301" t="n">
        <v>1509.0</v>
      </c>
      <c r="I134" s="301" t="n">
        <v>2.4589231E7</v>
      </c>
      <c r="J134" s="301" t="n">
        <v>1300.64</v>
      </c>
    </row>
    <row r="135" spans="2:11" ht="13.5" customHeight="true">
      <c r="B135" s="256" t="s">
        <v>282</v>
      </c>
      <c r="C135" s="302" t="e">
        <f>C134/C133-1</f>
        <v>#VALUE!</v>
      </c>
      <c r="D135" s="302" t="e">
        <f t="shared" ref="D135:J135" si="23">D134/D133-1</f>
        <v>#VALUE!</v>
      </c>
      <c r="E135" s="302" t="e">
        <f>E134/E133-1</f>
        <v>#VALUE!</v>
      </c>
      <c r="F135" s="302" t="e">
        <f>F134/F133-1</f>
        <v>#VALUE!</v>
      </c>
      <c r="G135" s="302" t="e">
        <f t="shared" si="23"/>
        <v>#VALUE!</v>
      </c>
      <c r="H135" s="302" t="e">
        <f t="shared" si="23"/>
        <v>#VALUE!</v>
      </c>
      <c r="I135" s="302" t="e">
        <f t="shared" si="23"/>
        <v>#VALUE!</v>
      </c>
      <c r="J135" s="302" t="e">
        <f t="shared" si="23"/>
        <v>#VALUE!</v>
      </c>
    </row>
    <row r="137" spans="2:11" ht="13.5" customHeight="true">
      <c r="B137" s="3" t="s">
        <v>12</v>
      </c>
    </row>
    <row r="140" spans="2:11" ht="13.5" customHeight="true">
      <c r="I140" s="235" t="s">
        <v>286</v>
      </c>
      <c r="J140" s="236" t="s">
        <v>287</v>
      </c>
      <c r="K140" s="258" t="s">
        <v>275</v>
      </c>
    </row>
    <row r="141" spans="2:11" ht="13.5" customHeight="true">
      <c r="I141" s="237" t="s">
        <v>649</v>
      </c>
      <c r="J141" s="268" t="n">
        <v>6646.0</v>
      </c>
      <c r="K141" s="316" t="n">
        <v>757.26</v>
      </c>
    </row>
    <row r="142" spans="2:11" ht="13.5" customHeight="true">
      <c r="I142" s="237" t="s">
        <v>650</v>
      </c>
      <c r="J142" s="268" t="n">
        <v>9798.0</v>
      </c>
      <c r="K142" s="316" t="n">
        <v>2527.22</v>
      </c>
    </row>
    <row r="143" spans="2:11" ht="13.5" customHeight="true">
      <c r="I143" s="237" t="s">
        <v>634</v>
      </c>
      <c r="J143" s="268" t="n">
        <v>7277.0</v>
      </c>
      <c r="K143" s="316" t="n">
        <v>439.29</v>
      </c>
    </row>
    <row r="144" spans="2:11" ht="13.5" customHeight="true">
      <c r="I144" s="237" t="s">
        <v>637</v>
      </c>
      <c r="J144" s="268" t="n">
        <v>9007.0</v>
      </c>
      <c r="K144" s="316" t="n">
        <v>1084.34</v>
      </c>
    </row>
    <row r="145" spans="2:11" ht="13.5" customHeight="true">
      <c r="I145" s="237" t="s">
        <v>640</v>
      </c>
      <c r="J145" s="268" t="n">
        <v>7135.0</v>
      </c>
      <c r="K145" s="316" t="n">
        <v>578.82</v>
      </c>
    </row>
    <row r="146" spans="2:11" ht="13.5" customHeight="true">
      <c r="I146" s="237" t="s">
        <v>643</v>
      </c>
      <c r="J146" s="268" t="n">
        <v>5498.0</v>
      </c>
      <c r="K146" s="316" t="n">
        <v>604.51</v>
      </c>
    </row>
    <row r="147" spans="2:11" ht="13.5" customHeight="true">
      <c r="I147" s="237" t="s">
        <v>646</v>
      </c>
      <c r="J147" s="268" t="n">
        <v>7744.0</v>
      </c>
      <c r="K147" s="316" t="n">
        <v>952.94</v>
      </c>
    </row>
    <row r="156" spans="1:11" ht="13.5" customHeight="true">
      <c r="A156" s="191" t="s">
        <v>32</v>
      </c>
      <c r="B156" s="31" t="s">
        <v>40</v>
      </c>
    </row>
    <row r="157" spans="1:11" ht="13.5" customHeight="true">
      <c r="H157" s="29"/>
    </row>
    <row r="158" spans="1:11" ht="13.5" customHeight="true">
      <c r="B158" s="235" t="s">
        <v>270</v>
      </c>
      <c r="C158" s="236" t="s">
        <v>288</v>
      </c>
      <c r="D158" s="236" t="s">
        <v>289</v>
      </c>
      <c r="E158" s="236" t="s">
        <v>290</v>
      </c>
    </row>
    <row r="159" spans="1:11" ht="13.5" customHeight="true">
      <c r="B159" s="259" t="s">
        <v>291</v>
      </c>
      <c r="C159" s="271" t="n">
        <v>47.0</v>
      </c>
      <c r="D159" s="271" t="n">
        <v>5537.0</v>
      </c>
      <c r="E159" s="271" t="n">
        <v>1649.0</v>
      </c>
    </row>
    <row r="160" spans="1:11" ht="13.5" customHeight="true">
      <c r="B160" s="259" t="s">
        <v>292</v>
      </c>
      <c r="C160" s="271" t="n">
        <v>76.0</v>
      </c>
      <c r="D160" s="271" t="n">
        <v>5260.0</v>
      </c>
      <c r="E160" s="271" t="n">
        <v>1322.0</v>
      </c>
    </row>
    <row r="161" spans="1:11" ht="13.5" customHeight="true">
      <c r="B161" s="259" t="s">
        <v>208</v>
      </c>
      <c r="C161" s="302" t="e">
        <f>C160/C159-1</f>
        <v>#VALUE!</v>
      </c>
      <c r="D161" s="302" t="e">
        <f>D160/D159-1</f>
        <v>#VALUE!</v>
      </c>
      <c r="E161" s="302" t="e">
        <f>E160/E159-1</f>
        <v>#VALUE!</v>
      </c>
    </row>
    <row r="164" spans="1:11" ht="13.5" customHeight="true">
      <c r="I164" s="235" t="s">
        <v>283</v>
      </c>
      <c r="J164" s="236" t="s">
        <v>284</v>
      </c>
      <c r="K164" s="236" t="s">
        <v>285</v>
      </c>
    </row>
    <row r="165" spans="1:11" ht="13.5" customHeight="true">
      <c r="I165" s="237" t="s">
        <v>611</v>
      </c>
      <c r="J165" s="268" t="n">
        <v>144.0</v>
      </c>
      <c r="K165" s="268" t="n">
        <v>138.0</v>
      </c>
    </row>
    <row r="166" ht="13.5" customHeight="true">
      <c r="I166" s="237" t="s">
        <v>612</v>
      </c>
      <c r="J166" s="268" t="n">
        <v>160.0</v>
      </c>
      <c r="K166" s="268" t="n">
        <v>179.0</v>
      </c>
    </row>
    <row r="167" ht="13.5" customHeight="true">
      <c r="I167" s="237" t="s">
        <v>613</v>
      </c>
      <c r="J167" s="268" t="n">
        <v>211.0</v>
      </c>
      <c r="K167" s="268" t="n">
        <v>217.0</v>
      </c>
    </row>
    <row r="168" ht="13.5" customHeight="true">
      <c r="I168" s="237" t="s">
        <v>614</v>
      </c>
      <c r="J168" s="268" t="n">
        <v>356.0</v>
      </c>
      <c r="K168" s="268" t="n">
        <v>197.0</v>
      </c>
    </row>
    <row r="169" ht="13.5" customHeight="true">
      <c r="I169" s="237" t="s">
        <v>615</v>
      </c>
      <c r="J169" s="268" t="n">
        <v>279.0</v>
      </c>
      <c r="K169" s="268" t="n">
        <v>406.0</v>
      </c>
    </row>
    <row r="170" ht="13.5" customHeight="true">
      <c r="I170" s="237" t="s">
        <v>616</v>
      </c>
      <c r="J170" s="268" t="n">
        <v>140.0</v>
      </c>
      <c r="K170" s="268" t="n">
        <v>76.0</v>
      </c>
    </row>
    <row r="171" ht="13.5" customHeight="true">
      <c r="I171" s="237" t="s">
        <v>617</v>
      </c>
      <c r="J171" s="268" t="n">
        <v>121.0</v>
      </c>
      <c r="K171" s="268" t="n">
        <v>109.0</v>
      </c>
    </row>
    <row r="172" spans="2:11" ht="13.5" customHeight="true">
      <c r="K172"/>
    </row>
    <row r="173" spans="2:11" ht="13.5" customHeight="true">
      <c r="K173"/>
    </row>
    <row r="174" spans="2:11" ht="13.5" customHeight="true">
      <c r="K174"/>
    </row>
    <row r="175" spans="2:11" ht="13.5" customHeight="true">
      <c r="K175"/>
    </row>
    <row r="181" spans="2:11" ht="13.5" customHeight="true">
      <c r="B181" s="26" t="s">
        <v>9</v>
      </c>
    </row>
    <row r="182" spans="2:11" ht="13.5" customHeight="true">
      <c r="B182" s="26"/>
    </row>
    <row r="185" spans="2:11" ht="13.5" customHeight="true">
      <c r="B185" s="28"/>
    </row>
  </sheetData>
  <mergeCells count="2">
    <mergeCell ref="B81:I81"/>
    <mergeCell ref="B78:C78"/>
  </mergeCells>
  <phoneticPr fontId="3" type="noConversion"/>
  <conditionalFormatting sqref="C135:J135">
    <cfRule type="iconSet" priority="3">
      <iconSet iconSet="3Arrows">
        <cfvo type="percent" val="0"/>
        <cfvo type="num" val="0"/>
        <cfvo type="num" val="0"/>
      </iconSet>
    </cfRule>
  </conditionalFormatting>
  <conditionalFormatting sqref="C161:E161">
    <cfRule type="iconSet" priority="1">
      <iconSet iconSet="3Arrows">
        <cfvo type="percent" val="0"/>
        <cfvo type="num" val="0"/>
        <cfvo type="num" val="0"/>
      </iconSet>
    </cfRule>
  </conditionalFormatting>
  <pageMargins left="0.39370078740157483" right="0.19685039370078741" top="0.39370078740157483" bottom="0.39370078740157483" header="0.31496062992125984" footer="0.31496062992125984"/>
  <pageSetup paperSize="9" scale="75"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23"/>
  <sheetViews>
    <sheetView showGridLines="0" tabSelected="1" topLeftCell="A73" zoomScaleNormal="100" workbookViewId="0">
      <selection activeCell="L66" sqref="L66"/>
    </sheetView>
  </sheetViews>
  <sheetFormatPr defaultRowHeight="21" customHeight="1"/>
  <cols>
    <col min="1" max="1" customWidth="true" style="94" width="5.25" collapsed="false"/>
    <col min="2" max="2" customWidth="true" style="83" width="19.125" collapsed="false"/>
    <col min="3" max="7" customWidth="true" style="83" width="13.125" collapsed="false"/>
    <col min="8" max="8" customWidth="true" style="83" width="13.625" collapsed="false"/>
    <col min="9" max="9" customWidth="true" style="83" width="14.125" collapsed="false"/>
    <col min="10" max="10" customWidth="true" style="83" width="15.0" collapsed="false"/>
    <col min="11" max="11" bestFit="true" customWidth="true" style="83" width="11.25" collapsed="false"/>
    <col min="12" max="12" bestFit="true" customWidth="true" style="83" width="10.875" collapsed="false"/>
    <col min="13" max="15" bestFit="true" customWidth="true" style="83" width="10.625" collapsed="false"/>
    <col min="16" max="16384" style="83" width="9.0" collapsed="false"/>
  </cols>
  <sheetData>
    <row r="1" spans="1:15" ht="47.25" customHeight="1">
      <c r="A1" s="325" t="s">
        <v>116</v>
      </c>
      <c r="B1" s="325"/>
      <c r="C1" s="325"/>
      <c r="D1" s="325"/>
      <c r="E1" s="325"/>
      <c r="F1" s="325"/>
      <c r="G1" s="325"/>
    </row>
    <row r="2" spans="1:15" ht="21" customHeight="1">
      <c r="A2" s="193"/>
      <c r="B2" s="193"/>
      <c r="C2" s="193"/>
      <c r="D2" s="193"/>
      <c r="E2" s="193"/>
      <c r="F2" s="193"/>
      <c r="G2" s="193"/>
    </row>
    <row r="3" spans="1:15" ht="21" customHeight="1">
      <c r="A3" s="84" t="s">
        <v>0</v>
      </c>
      <c r="B3" s="85"/>
      <c r="C3" s="85"/>
      <c r="D3" s="85"/>
      <c r="E3" s="85"/>
      <c r="F3" s="85"/>
      <c r="G3" s="85"/>
      <c r="H3" s="85"/>
      <c r="I3" s="85"/>
      <c r="J3" s="85"/>
    </row>
    <row r="4" spans="1:15" ht="23.25" customHeight="1">
      <c r="A4" s="86"/>
      <c r="B4" s="326" t="s">
        <v>117</v>
      </c>
      <c r="C4" s="326"/>
      <c r="D4" s="326"/>
      <c r="E4" s="326"/>
      <c r="F4" s="326"/>
      <c r="G4" s="326"/>
      <c r="H4" s="326"/>
      <c r="I4" s="326"/>
      <c r="J4" s="326"/>
    </row>
    <row r="5" spans="1:15" ht="23.25" customHeight="1">
      <c r="A5" s="86"/>
      <c r="B5" s="327" t="s">
        <v>118</v>
      </c>
      <c r="C5" s="327"/>
      <c r="D5" s="327"/>
      <c r="E5" s="327"/>
      <c r="F5" s="327"/>
      <c r="G5" s="327"/>
      <c r="H5" s="327"/>
      <c r="I5" s="327"/>
      <c r="J5" s="327"/>
    </row>
    <row r="6" spans="1:15" ht="23.25" customHeight="1">
      <c r="A6" s="86"/>
      <c r="B6" s="327" t="s">
        <v>119</v>
      </c>
      <c r="C6" s="327"/>
      <c r="D6" s="327"/>
      <c r="E6" s="327"/>
      <c r="F6" s="327"/>
      <c r="G6" s="327"/>
      <c r="H6" s="327"/>
      <c r="I6" s="327"/>
      <c r="J6" s="327"/>
    </row>
    <row r="7" spans="1:15" ht="23.25" customHeight="1">
      <c r="A7" s="86"/>
      <c r="B7" s="324" t="s">
        <v>120</v>
      </c>
      <c r="C7" s="324"/>
      <c r="D7" s="324"/>
      <c r="E7" s="324"/>
      <c r="F7" s="324"/>
      <c r="G7" s="324"/>
      <c r="H7" s="324"/>
      <c r="I7" s="324"/>
      <c r="J7" s="324"/>
    </row>
    <row r="8" spans="1:15" ht="23.25" customHeight="1">
      <c r="A8" s="86"/>
      <c r="B8" s="83" t="s">
        <v>121</v>
      </c>
      <c r="G8" s="85"/>
      <c r="H8" s="85"/>
      <c r="I8" s="85"/>
      <c r="J8" s="85"/>
      <c r="K8" s="83" t="s">
        <v>122</v>
      </c>
    </row>
    <row r="9" spans="1:15" ht="16.5">
      <c r="A9" s="87" t="s">
        <v>123</v>
      </c>
      <c r="I9" s="85"/>
      <c r="J9" s="85"/>
    </row>
    <row r="10" spans="1:15" ht="32.25" customHeight="1">
      <c r="A10" s="88"/>
      <c r="B10" s="324" t="s">
        <v>124</v>
      </c>
      <c r="C10" s="324"/>
      <c r="D10" s="324"/>
      <c r="E10" s="324"/>
      <c r="F10" s="324"/>
      <c r="G10" s="324"/>
      <c r="H10" s="324"/>
      <c r="I10" s="324"/>
      <c r="J10" s="85"/>
    </row>
    <row r="11" spans="1:15" ht="16.5">
      <c r="A11" s="89"/>
      <c r="B11" s="90" t="s">
        <v>125</v>
      </c>
      <c r="C11" s="90"/>
      <c r="D11" s="90"/>
      <c r="E11" s="90"/>
      <c r="F11" s="90"/>
      <c r="G11" s="91"/>
      <c r="H11" s="91"/>
      <c r="I11" s="85"/>
      <c r="J11" s="85"/>
    </row>
    <row r="12" spans="1:15" ht="16.5">
      <c r="A12" s="89"/>
      <c r="B12" s="90" t="s">
        <v>126</v>
      </c>
      <c r="C12" s="90"/>
      <c r="D12" s="90"/>
      <c r="E12" s="90"/>
      <c r="F12" s="90"/>
      <c r="G12" s="91"/>
      <c r="H12" s="91"/>
      <c r="I12" s="85"/>
      <c r="J12" s="85"/>
    </row>
    <row r="13" spans="1:15" ht="16.5">
      <c r="A13" s="89"/>
      <c r="B13" s="90"/>
      <c r="C13" s="90"/>
      <c r="D13" s="90"/>
      <c r="E13" s="90"/>
      <c r="F13" s="90"/>
      <c r="G13" s="91"/>
      <c r="H13" s="91"/>
      <c r="I13" s="85"/>
      <c r="J13" s="85"/>
    </row>
    <row r="14" spans="1:15" ht="22.5" customHeight="1">
      <c r="A14" s="92" t="s">
        <v>127</v>
      </c>
      <c r="B14" s="93" t="s">
        <v>128</v>
      </c>
      <c r="C14" s="170"/>
      <c r="D14" s="170"/>
      <c r="E14" s="90"/>
      <c r="F14" s="90"/>
      <c r="G14" s="91"/>
      <c r="H14" s="91"/>
      <c r="I14" s="85"/>
      <c r="J14" s="85"/>
    </row>
    <row r="15" spans="1:15" ht="20.25">
      <c r="B15" s="321" t="s">
        <v>129</v>
      </c>
      <c r="C15" s="321"/>
      <c r="D15" s="321"/>
      <c r="E15" s="321"/>
      <c r="F15" s="321"/>
      <c r="G15" s="321"/>
      <c r="H15" s="321"/>
      <c r="I15" s="321"/>
      <c r="J15" s="321"/>
      <c r="K15" s="95"/>
      <c r="L15" s="95"/>
      <c r="M15" s="95"/>
      <c r="N15" s="95"/>
      <c r="O15" s="95"/>
    </row>
    <row r="16" spans="1:15" ht="20.25">
      <c r="B16" s="96" t="s">
        <v>130</v>
      </c>
      <c r="C16" s="96" t="s">
        <v>131</v>
      </c>
      <c r="D16" s="96" t="s">
        <v>132</v>
      </c>
      <c r="E16" s="96" t="s">
        <v>42</v>
      </c>
      <c r="F16" s="96" t="s">
        <v>133</v>
      </c>
      <c r="G16" s="96" t="s">
        <v>134</v>
      </c>
      <c r="H16" s="96" t="s">
        <v>135</v>
      </c>
      <c r="I16" s="96" t="s">
        <v>136</v>
      </c>
      <c r="J16" s="96" t="s">
        <v>65</v>
      </c>
      <c r="K16" s="95"/>
      <c r="L16" s="95"/>
      <c r="M16" s="95"/>
      <c r="N16" s="95"/>
      <c r="O16" s="95"/>
    </row>
    <row r="17" spans="1:14" ht="20.25">
      <c r="B17" s="97" t="s">
        <v>137</v>
      </c>
      <c r="C17" s="171">
        <v>3258.9679473180004</v>
      </c>
      <c r="D17" s="171">
        <v>2291.2604800000004</v>
      </c>
      <c r="E17" s="171">
        <v>-206.9517434399996</v>
      </c>
      <c r="F17" s="171">
        <v>69.627803</v>
      </c>
      <c r="G17" s="171">
        <v>124.47261036700563</v>
      </c>
      <c r="H17" s="172">
        <v>1041.6373313999707</v>
      </c>
      <c r="I17" s="173">
        <v>373.18247285010813</v>
      </c>
      <c r="J17" s="174">
        <v>6952.1969014950855</v>
      </c>
      <c r="K17" s="95"/>
      <c r="L17" s="95"/>
      <c r="M17" s="95"/>
      <c r="N17" s="95"/>
    </row>
    <row r="18" spans="1:14" ht="20.25">
      <c r="B18" s="97" t="s">
        <v>138</v>
      </c>
      <c r="C18" s="98">
        <v>8154.0000000000045</v>
      </c>
      <c r="D18" s="98">
        <v>1429.323344537815</v>
      </c>
      <c r="E18" s="98">
        <v>653.08716200106369</v>
      </c>
      <c r="F18" s="98">
        <v>381.18</v>
      </c>
      <c r="G18" s="98">
        <v>900</v>
      </c>
      <c r="H18" s="99">
        <v>10767.246491666698</v>
      </c>
      <c r="I18" s="100">
        <v>4943.8960200000001</v>
      </c>
      <c r="J18" s="101">
        <v>27228.733018205581</v>
      </c>
      <c r="K18" s="95"/>
      <c r="L18" s="95"/>
      <c r="M18" s="95"/>
      <c r="N18" s="95"/>
    </row>
    <row r="19" spans="1:14" ht="20.25">
      <c r="B19" s="96" t="s">
        <v>139</v>
      </c>
      <c r="C19" s="102">
        <v>0.39967720717660027</v>
      </c>
      <c r="D19" s="102">
        <v>1.6030385907822002</v>
      </c>
      <c r="E19" s="102">
        <v>-0.31688227158821802</v>
      </c>
      <c r="F19" s="102">
        <v>0.18266384122986523</v>
      </c>
      <c r="G19" s="102">
        <v>0.13830290040778404</v>
      </c>
      <c r="H19" s="103">
        <v>9.6741291490460846E-2</v>
      </c>
      <c r="I19" s="102">
        <v>7.5483479292533295E-2</v>
      </c>
      <c r="J19" s="102">
        <v>0.25532575815579561</v>
      </c>
      <c r="K19" s="95"/>
      <c r="L19" s="95"/>
      <c r="M19" s="95"/>
      <c r="N19" s="95"/>
    </row>
    <row r="20" spans="1:14" ht="20.25">
      <c r="B20" s="97" t="s">
        <v>140</v>
      </c>
      <c r="C20" s="171">
        <v>876.48313512600248</v>
      </c>
      <c r="D20" s="171">
        <v>375.31</v>
      </c>
      <c r="E20" s="171">
        <v>-284.38</v>
      </c>
      <c r="F20" s="171">
        <v>12.15</v>
      </c>
      <c r="G20" s="171">
        <v>10.42</v>
      </c>
      <c r="H20" s="175">
        <v>148.33000000000001</v>
      </c>
      <c r="I20" s="176">
        <v>122.2167429999997</v>
      </c>
      <c r="J20" s="177">
        <v>1260.5298781260021</v>
      </c>
      <c r="K20" s="95"/>
      <c r="L20" s="95"/>
      <c r="M20" s="95"/>
      <c r="N20" s="95"/>
    </row>
    <row r="21" spans="1:14" ht="20.25">
      <c r="B21" s="97" t="s">
        <v>141</v>
      </c>
      <c r="C21" s="98">
        <v>1734.9254492662915</v>
      </c>
      <c r="D21" s="98">
        <v>254.94388105490077</v>
      </c>
      <c r="E21" s="98">
        <v>241.86952728947952</v>
      </c>
      <c r="F21" s="98">
        <v>135.22999999999999</v>
      </c>
      <c r="G21" s="98">
        <v>282.47663551401865</v>
      </c>
      <c r="H21" s="99">
        <v>2997.6098291652315</v>
      </c>
      <c r="I21" s="100">
        <v>1630.9029345972931</v>
      </c>
      <c r="J21" s="101">
        <v>7277.9582568872147</v>
      </c>
      <c r="K21" s="95"/>
      <c r="L21" s="95"/>
      <c r="M21" s="95"/>
      <c r="N21" s="95"/>
    </row>
    <row r="22" spans="1:14" ht="20.25">
      <c r="B22" s="96" t="s">
        <v>142</v>
      </c>
      <c r="C22" s="102">
        <v>0.50519930726514595</v>
      </c>
      <c r="D22" s="102">
        <v>1.4721278990774407</v>
      </c>
      <c r="E22" s="102">
        <v>-1.1757578690747685</v>
      </c>
      <c r="F22" s="102">
        <v>8.9846927456925241E-2</v>
      </c>
      <c r="G22" s="102">
        <v>3.6888006617038949E-2</v>
      </c>
      <c r="H22" s="103">
        <v>4.9482757414532008E-2</v>
      </c>
      <c r="I22" s="102">
        <v>7.4938085159665158E-2</v>
      </c>
      <c r="J22" s="102">
        <v>0.1731982835891025</v>
      </c>
      <c r="K22" s="95"/>
      <c r="L22" s="95"/>
      <c r="M22" s="95"/>
      <c r="N22" s="95"/>
    </row>
    <row r="23" spans="1:14" ht="20.25">
      <c r="B23" s="97" t="s">
        <v>143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1">
        <v>0</v>
      </c>
      <c r="K23" s="95"/>
      <c r="L23" s="95"/>
      <c r="M23" s="95"/>
      <c r="N23" s="95"/>
    </row>
    <row r="24" spans="1:14" ht="20.25">
      <c r="B24" s="104" t="s">
        <v>144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</row>
    <row r="25" spans="1:14" ht="20.25">
      <c r="B25" s="104" t="s">
        <v>145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202"/>
      <c r="N25" s="95"/>
    </row>
    <row r="26" spans="1:14" ht="20.25">
      <c r="B26" s="104" t="s">
        <v>146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</row>
    <row r="27" spans="1:14" ht="29.25" customHeight="1">
      <c r="A27" s="105" t="s">
        <v>147</v>
      </c>
      <c r="B27" s="106" t="s">
        <v>148</v>
      </c>
      <c r="I27" s="107"/>
    </row>
    <row r="28" spans="1:14" ht="20.25">
      <c r="B28" s="320" t="s">
        <v>149</v>
      </c>
      <c r="C28" s="320"/>
      <c r="D28" s="320"/>
      <c r="E28" s="320"/>
      <c r="F28" s="320"/>
      <c r="G28" s="320"/>
      <c r="H28" s="320"/>
      <c r="I28" s="95"/>
    </row>
    <row r="29" spans="1:14" ht="30.75" customHeight="1">
      <c r="B29" s="108" t="s">
        <v>150</v>
      </c>
      <c r="C29" s="108" t="s">
        <v>26</v>
      </c>
      <c r="D29" s="108" t="s">
        <v>189</v>
      </c>
      <c r="E29" s="108" t="s">
        <v>66</v>
      </c>
      <c r="F29" s="108" t="s">
        <v>102</v>
      </c>
      <c r="G29" s="108" t="s">
        <v>190</v>
      </c>
      <c r="H29" s="108" t="s">
        <v>66</v>
      </c>
    </row>
    <row r="30" spans="1:14" ht="20.25">
      <c r="B30" s="109" t="s">
        <v>67</v>
      </c>
      <c r="C30" s="110">
        <f>E45</f>
        <v>0</v>
      </c>
      <c r="D30" s="110"/>
      <c r="E30" s="111" t="e">
        <f>C30/D30-1</f>
        <v>#DIV/0!</v>
      </c>
      <c r="F30" s="178">
        <f>H45</f>
        <v>0</v>
      </c>
      <c r="G30" s="178"/>
      <c r="H30" s="111" t="e">
        <f>F30/G30-1</f>
        <v>#DIV/0!</v>
      </c>
    </row>
    <row r="31" spans="1:14" ht="20.25">
      <c r="B31" s="113" t="s">
        <v>151</v>
      </c>
      <c r="C31" s="110">
        <f>C70</f>
        <v>0</v>
      </c>
      <c r="D31" s="110"/>
      <c r="E31" s="111" t="e">
        <f t="shared" ref="E31:E35" si="0">C31/D31-1</f>
        <v>#DIV/0!</v>
      </c>
      <c r="F31" s="178">
        <f>G70</f>
        <v>0</v>
      </c>
      <c r="G31" s="178"/>
      <c r="H31" s="111" t="e">
        <f t="shared" ref="H31:H35" si="1">F31/G31-1</f>
        <v>#DIV/0!</v>
      </c>
      <c r="J31" s="179"/>
      <c r="K31" s="179"/>
      <c r="L31" s="179"/>
      <c r="M31" s="179"/>
    </row>
    <row r="32" spans="1:14" ht="20.25">
      <c r="B32" s="114" t="s">
        <v>42</v>
      </c>
      <c r="C32" s="110">
        <f>C78</f>
        <v>0</v>
      </c>
      <c r="D32" s="110"/>
      <c r="E32" s="111" t="e">
        <f t="shared" si="0"/>
        <v>#DIV/0!</v>
      </c>
      <c r="F32" s="178"/>
      <c r="G32" s="178"/>
      <c r="H32" s="111" t="e">
        <f t="shared" si="1"/>
        <v>#DIV/0!</v>
      </c>
      <c r="J32" s="179"/>
      <c r="K32" s="179"/>
      <c r="L32" s="179"/>
      <c r="M32" s="179"/>
    </row>
    <row r="33" spans="1:13" ht="20.25">
      <c r="B33" s="109" t="s">
        <v>68</v>
      </c>
      <c r="C33" s="110"/>
      <c r="D33" s="110"/>
      <c r="E33" s="111" t="s">
        <v>69</v>
      </c>
      <c r="F33" s="110"/>
      <c r="G33" s="110"/>
      <c r="H33" s="111" t="s">
        <v>69</v>
      </c>
      <c r="J33" s="179"/>
      <c r="K33" s="179"/>
      <c r="L33" s="179"/>
      <c r="M33" s="179"/>
    </row>
    <row r="34" spans="1:13" ht="20.25">
      <c r="B34" s="109" t="s">
        <v>91</v>
      </c>
      <c r="C34" s="110">
        <f>C114/10000</f>
        <v>7.4598089999999999</v>
      </c>
      <c r="D34" s="110"/>
      <c r="E34" s="111" t="s">
        <v>69</v>
      </c>
      <c r="F34" s="110">
        <f>E114/10000</f>
        <v>15.99855</v>
      </c>
      <c r="G34" s="110"/>
      <c r="H34" s="111" t="s">
        <v>69</v>
      </c>
    </row>
    <row r="35" spans="1:13" ht="20.25">
      <c r="B35" s="115" t="s">
        <v>65</v>
      </c>
      <c r="C35" s="116">
        <f>SUM(C30:C34)</f>
        <v>7.4598089999999999</v>
      </c>
      <c r="D35" s="116"/>
      <c r="E35" s="196" t="e">
        <f t="shared" si="0"/>
        <v>#DIV/0!</v>
      </c>
      <c r="F35" s="116">
        <f>SUM(F30:F34)</f>
        <v>15.99855</v>
      </c>
      <c r="G35" s="116"/>
      <c r="H35" s="196" t="e">
        <f t="shared" si="1"/>
        <v>#DIV/0!</v>
      </c>
    </row>
    <row r="36" spans="1:13" ht="20.25">
      <c r="B36" s="95"/>
      <c r="C36" s="95"/>
      <c r="D36" s="95"/>
      <c r="E36" s="95"/>
      <c r="F36" s="95"/>
    </row>
    <row r="37" spans="1:13" ht="20.25">
      <c r="B37" s="95"/>
      <c r="C37" s="95"/>
      <c r="D37" s="95"/>
      <c r="E37" s="95"/>
      <c r="F37" s="95"/>
    </row>
    <row r="38" spans="1:13" ht="20.25">
      <c r="B38" s="95"/>
      <c r="C38" s="95"/>
      <c r="D38" s="95"/>
      <c r="E38" s="95"/>
      <c r="F38" s="95"/>
    </row>
    <row r="39" spans="1:13" s="120" customFormat="1" ht="32.25" customHeight="1">
      <c r="A39" s="105" t="s">
        <v>152</v>
      </c>
      <c r="B39" s="118" t="s">
        <v>153</v>
      </c>
      <c r="C39" s="119"/>
      <c r="D39" s="119"/>
      <c r="E39" s="119"/>
      <c r="F39" s="119"/>
      <c r="G39" s="119"/>
    </row>
    <row r="40" spans="1:13" s="120" customFormat="1" ht="21" customHeight="1">
      <c r="A40" s="105"/>
      <c r="B40" s="322" t="s">
        <v>154</v>
      </c>
      <c r="C40" s="320" t="s">
        <v>155</v>
      </c>
      <c r="D40" s="320"/>
      <c r="E40" s="320"/>
      <c r="F40" s="320" t="s">
        <v>156</v>
      </c>
      <c r="G40" s="320"/>
      <c r="H40" s="320"/>
    </row>
    <row r="41" spans="1:13" s="120" customFormat="1">
      <c r="A41" s="105"/>
      <c r="B41" s="323"/>
      <c r="C41" s="108" t="s">
        <v>157</v>
      </c>
      <c r="D41" s="108" t="s">
        <v>158</v>
      </c>
      <c r="E41" s="108" t="s">
        <v>159</v>
      </c>
      <c r="F41" s="108" t="s">
        <v>157</v>
      </c>
      <c r="G41" s="108" t="s">
        <v>158</v>
      </c>
      <c r="H41" s="108" t="s">
        <v>159</v>
      </c>
    </row>
    <row r="42" spans="1:13" s="120" customFormat="1" ht="18.75" customHeight="1">
      <c r="A42" s="105"/>
      <c r="B42" s="180" t="s">
        <v>70</v>
      </c>
      <c r="C42" s="263" t="n">
        <v>3851640.0</v>
      </c>
      <c r="D42" s="263" t="n">
        <v>194716.0</v>
      </c>
      <c r="E42" s="264">
        <f>SUM(C42:D42)</f>
        <v>0</v>
      </c>
      <c r="F42" s="263" t="n">
        <v>998061.0</v>
      </c>
      <c r="G42" s="263" t="n">
        <v>49427.0</v>
      </c>
      <c r="H42" s="264">
        <f>SUM(F42:G42)</f>
        <v>0</v>
      </c>
    </row>
    <row r="43" spans="1:13" s="120" customFormat="1" ht="18.75" customHeight="1">
      <c r="A43" s="105"/>
      <c r="B43" s="180" t="s">
        <v>71</v>
      </c>
      <c r="C43" s="263" t="n">
        <v>1579.0</v>
      </c>
      <c r="D43" s="263" t="n">
        <v>25867.0</v>
      </c>
      <c r="E43" s="264">
        <f t="shared" ref="E43:E44" si="2">SUM(C43:D43)</f>
        <v>0</v>
      </c>
      <c r="F43" s="263" t="n">
        <v>496.0</v>
      </c>
      <c r="G43" s="263" t="n">
        <v>6433.0</v>
      </c>
      <c r="H43" s="264">
        <f t="shared" ref="H43:H44" si="3">SUM(F43:G43)</f>
        <v>0</v>
      </c>
    </row>
    <row r="44" spans="1:13" s="120" customFormat="1" ht="18.75" customHeight="1">
      <c r="A44" s="105"/>
      <c r="B44" s="180" t="s">
        <v>100</v>
      </c>
      <c r="C44" s="263" t="n">
        <v>835.0</v>
      </c>
      <c r="D44" s="263" t="n">
        <v>17565.0</v>
      </c>
      <c r="E44" s="264">
        <f t="shared" si="2"/>
        <v>0</v>
      </c>
      <c r="F44" s="263" t="n">
        <v>336.0</v>
      </c>
      <c r="G44" s="263" t="n">
        <v>6077.0</v>
      </c>
      <c r="H44" s="264">
        <f t="shared" si="3"/>
        <v>0</v>
      </c>
    </row>
    <row r="45" spans="1:13" s="120" customFormat="1" ht="18.75" customHeight="1" thickBot="1">
      <c r="A45" s="105"/>
      <c r="B45" s="121" t="s">
        <v>101</v>
      </c>
      <c r="C45" s="265">
        <f>SUM(C42:C44)</f>
        <v>0</v>
      </c>
      <c r="D45" s="265">
        <f>SUM(D42:D44)</f>
        <v>0</v>
      </c>
      <c r="E45" s="265">
        <f>SUM(E42:E44)</f>
        <v>0</v>
      </c>
      <c r="F45" s="265">
        <f>SUM(F42:F44)</f>
        <v>0</v>
      </c>
      <c r="G45" s="265">
        <f t="shared" ref="G45:H45" si="4">SUM(G42:G44)</f>
        <v>0</v>
      </c>
      <c r="H45" s="265">
        <f t="shared" si="4"/>
        <v>0</v>
      </c>
    </row>
    <row r="46" spans="1:13" s="120" customFormat="1" ht="18.75" customHeight="1" thickTop="1">
      <c r="A46" s="105"/>
      <c r="B46" s="181" t="s">
        <v>72</v>
      </c>
      <c r="C46" s="195" t="s">
        <v>69</v>
      </c>
      <c r="D46" s="263" t="n">
        <v>0.0</v>
      </c>
      <c r="E46" s="195">
        <f>SUM(C46:D46)</f>
        <v>0</v>
      </c>
      <c r="F46" s="195" t="s">
        <v>69</v>
      </c>
      <c r="G46" s="263" t="n">
        <v>0.0</v>
      </c>
      <c r="H46" s="266">
        <f>SUM(F46:G46)</f>
        <v>0</v>
      </c>
    </row>
    <row r="47" spans="1:13" s="120" customFormat="1" ht="18.75" customHeight="1">
      <c r="A47" s="92"/>
      <c r="B47" s="122"/>
      <c r="C47" s="122"/>
      <c r="D47" s="122"/>
      <c r="E47" s="122"/>
      <c r="F47" s="122"/>
      <c r="G47" s="122"/>
      <c r="H47" s="122"/>
    </row>
    <row r="48" spans="1:13" s="120" customFormat="1">
      <c r="A48" s="92"/>
      <c r="B48" s="320" t="s">
        <v>160</v>
      </c>
      <c r="C48" s="320"/>
      <c r="D48" s="320"/>
      <c r="E48" s="320"/>
      <c r="F48" s="320"/>
      <c r="G48" s="320"/>
      <c r="H48" s="320"/>
      <c r="I48" s="320"/>
      <c r="J48" s="320"/>
      <c r="K48" s="320"/>
    </row>
    <row r="49" spans="1:17" ht="30.75" customHeight="1">
      <c r="A49" s="92"/>
      <c r="B49" s="108" t="s">
        <v>67</v>
      </c>
      <c r="C49" s="108" t="s">
        <v>26</v>
      </c>
      <c r="D49" s="108" t="s">
        <v>189</v>
      </c>
      <c r="E49" s="108" t="s">
        <v>66</v>
      </c>
      <c r="F49" s="108" t="s">
        <v>102</v>
      </c>
      <c r="G49" s="108" t="s">
        <v>190</v>
      </c>
      <c r="H49" s="108" t="s">
        <v>66</v>
      </c>
      <c r="I49" s="108" t="s">
        <v>29</v>
      </c>
      <c r="J49" s="108" t="s">
        <v>191</v>
      </c>
      <c r="K49" s="108" t="s">
        <v>161</v>
      </c>
      <c r="P49" s="120"/>
      <c r="Q49" s="120"/>
    </row>
    <row r="50" spans="1:17" ht="18.75" customHeight="1">
      <c r="A50" s="92"/>
      <c r="B50" s="109" t="s">
        <v>651</v>
      </c>
      <c r="C50" s="314" t="n">
        <v>2.158800749E9</v>
      </c>
      <c r="D50" s="314" t="n">
        <v>2.158800749E9</v>
      </c>
      <c r="E50" s="203" t="e">
        <f>C50/D50-1</f>
        <v>#VALUE!</v>
      </c>
      <c r="F50" s="314" t="n">
        <v>6.40048814E8</v>
      </c>
      <c r="G50" s="314" t="n">
        <v>6.40048814E8</v>
      </c>
      <c r="H50" s="203" t="e">
        <f>F50/G50-1</f>
        <v>#VALUE!</v>
      </c>
      <c r="I50" s="315" t="n">
        <v>179691.0</v>
      </c>
      <c r="J50" s="315" t="n">
        <v>6206.0</v>
      </c>
      <c r="K50" s="201" t="e">
        <f>J50/I50/10000</f>
        <v>#VALUE!</v>
      </c>
      <c r="P50" s="120"/>
      <c r="Q50" s="120"/>
    </row>
    <row r="51" spans="1:17" ht="18.75" customHeight="1">
      <c r="B51" s="109" t="s">
        <v>652</v>
      </c>
      <c r="C51" s="314" t="n">
        <v>4.64444984E8</v>
      </c>
      <c r="D51" s="314" t="n">
        <v>4.64444984E8</v>
      </c>
      <c r="E51" s="111" t="e">
        <f t="shared" ref="E51:E57" si="5">C51/D51-1</f>
        <v>#VALUE!</v>
      </c>
      <c r="F51" s="314" t="n">
        <v>2.48242484E8</v>
      </c>
      <c r="G51" s="314" t="n">
        <v>2.48242484E8</v>
      </c>
      <c r="H51" s="111" t="e">
        <f t="shared" ref="H51:H57" si="6">F51/G51-1</f>
        <v>#VALUE!</v>
      </c>
      <c r="I51" s="315" t="n">
        <v>99159.0</v>
      </c>
      <c r="J51" s="315" t="n">
        <v>2646.0</v>
      </c>
      <c r="K51" s="201" t="e">
        <f t="shared" ref="K51:K57" si="7">J51/I51/10000</f>
        <v>#VALUE!</v>
      </c>
      <c r="P51" s="120"/>
      <c r="Q51" s="120"/>
    </row>
    <row r="52" spans="1:17" ht="18.75" customHeight="1">
      <c r="B52" s="109" t="s">
        <v>653</v>
      </c>
      <c r="C52" s="314" t="n">
        <v>4.92786549E8</v>
      </c>
      <c r="D52" s="314" t="n">
        <v>4.92786549E8</v>
      </c>
      <c r="E52" s="111" t="e">
        <f t="shared" si="5"/>
        <v>#VALUE!</v>
      </c>
      <c r="F52" s="314" t="n">
        <v>3.27369236E8</v>
      </c>
      <c r="G52" s="314" t="n">
        <v>3.27369236E8</v>
      </c>
      <c r="H52" s="111" t="e">
        <f t="shared" si="6"/>
        <v>#VALUE!</v>
      </c>
      <c r="I52" s="315" t="n">
        <v>158785.0</v>
      </c>
      <c r="J52" s="315" t="n">
        <v>11357.0</v>
      </c>
      <c r="K52" s="201" t="e">
        <f t="shared" si="7"/>
        <v>#VALUE!</v>
      </c>
      <c r="P52" s="120"/>
      <c r="Q52" s="120"/>
    </row>
    <row r="53" spans="1:17" ht="18.75" customHeight="1">
      <c r="B53" s="109" t="s">
        <v>654</v>
      </c>
      <c r="C53" s="314" t="n">
        <v>1.275034219E9</v>
      </c>
      <c r="D53" s="314" t="n">
        <v>1.275034219E9</v>
      </c>
      <c r="E53" s="111" t="e">
        <f t="shared" si="5"/>
        <v>#VALUE!</v>
      </c>
      <c r="F53" s="314" t="n">
        <v>3.673709E8</v>
      </c>
      <c r="G53" s="314" t="n">
        <v>3.673709E8</v>
      </c>
      <c r="H53" s="111" t="e">
        <f t="shared" si="6"/>
        <v>#VALUE!</v>
      </c>
      <c r="I53" s="315" t="n">
        <v>185334.0</v>
      </c>
      <c r="J53" s="315" t="n">
        <v>2840.0</v>
      </c>
      <c r="K53" s="201" t="e">
        <f t="shared" si="7"/>
        <v>#VALUE!</v>
      </c>
      <c r="L53" s="120"/>
      <c r="M53" s="120"/>
      <c r="N53" s="120"/>
      <c r="O53" s="120"/>
      <c r="P53" s="120"/>
      <c r="Q53" s="120"/>
    </row>
    <row r="54" spans="1:17" ht="18.75" customHeight="1">
      <c r="B54" s="109" t="s">
        <v>655</v>
      </c>
      <c r="C54" s="314" t="n">
        <v>3.90050579E8</v>
      </c>
      <c r="D54" s="314" t="n">
        <v>3.90050579E8</v>
      </c>
      <c r="E54" s="111" t="e">
        <f t="shared" si="5"/>
        <v>#VALUE!</v>
      </c>
      <c r="F54" s="314" t="n">
        <v>1.57276469E8</v>
      </c>
      <c r="G54" s="314" t="n">
        <v>1.57276469E8</v>
      </c>
      <c r="H54" s="111" t="e">
        <f t="shared" si="6"/>
        <v>#VALUE!</v>
      </c>
      <c r="I54" s="315" t="n">
        <v>49599.0</v>
      </c>
      <c r="J54" s="315" t="n">
        <v>1650.0</v>
      </c>
      <c r="K54" s="201" t="e">
        <f t="shared" si="7"/>
        <v>#VALUE!</v>
      </c>
      <c r="L54" s="120"/>
      <c r="M54" s="120"/>
      <c r="N54" s="120"/>
      <c r="O54" s="120"/>
      <c r="P54" s="120"/>
      <c r="Q54" s="120"/>
    </row>
    <row r="55" spans="1:17" ht="18.75" customHeight="1">
      <c r="B55" s="109" t="s">
        <v>656</v>
      </c>
      <c r="C55" s="314" t="n">
        <v>2.407651989E9</v>
      </c>
      <c r="D55" s="314" t="n">
        <v>2.407651989E9</v>
      </c>
      <c r="E55" s="111" t="e">
        <f t="shared" si="5"/>
        <v>#VALUE!</v>
      </c>
      <c r="F55" s="314" t="n">
        <v>1.097028133E9</v>
      </c>
      <c r="G55" s="314" t="n">
        <v>1.097028133E9</v>
      </c>
      <c r="H55" s="111" t="e">
        <f t="shared" si="6"/>
        <v>#VALUE!</v>
      </c>
      <c r="I55" s="315" t="n">
        <v>180327.0</v>
      </c>
      <c r="J55" s="315" t="n">
        <v>6505.0</v>
      </c>
      <c r="K55" s="201" t="e">
        <f t="shared" si="7"/>
        <v>#VALUE!</v>
      </c>
      <c r="L55" s="120"/>
      <c r="M55" s="120"/>
      <c r="N55" s="120"/>
      <c r="O55" s="120"/>
      <c r="P55" s="120"/>
      <c r="Q55" s="120"/>
    </row>
    <row r="56" spans="1:17" ht="18.75" customHeight="1">
      <c r="B56" s="109" t="s">
        <v>657</v>
      </c>
      <c r="C56" s="314" t="n">
        <v>5.68957336E9</v>
      </c>
      <c r="D56" s="314" t="n">
        <v>5.68957336E9</v>
      </c>
      <c r="E56" s="111" t="e">
        <f t="shared" si="5"/>
        <v>#VALUE!</v>
      </c>
      <c r="F56" s="314" t="n">
        <v>2.06321626E9</v>
      </c>
      <c r="G56" s="314" t="n">
        <v>2.06321626E9</v>
      </c>
      <c r="H56" s="111" t="e">
        <f t="shared" si="6"/>
        <v>#VALUE!</v>
      </c>
      <c r="I56" s="315" t="n">
        <v>206115.0</v>
      </c>
      <c r="J56" s="315" t="n">
        <v>11099.0</v>
      </c>
      <c r="K56" s="201" t="e">
        <f t="shared" si="7"/>
        <v>#VALUE!</v>
      </c>
      <c r="L56" s="120"/>
      <c r="M56" s="120"/>
      <c r="N56" s="120"/>
      <c r="O56" s="120"/>
      <c r="P56" s="120"/>
      <c r="Q56" s="120"/>
    </row>
    <row r="57" spans="1:17" ht="18.75" customHeight="1">
      <c r="B57" s="109" t="s">
        <v>658</v>
      </c>
      <c r="C57" s="314" t="n">
        <v>2.1301921486E10</v>
      </c>
      <c r="D57" s="314" t="n">
        <v>2.1301921486E10</v>
      </c>
      <c r="E57" s="111" t="e">
        <f t="shared" si="5"/>
        <v>#VALUE!</v>
      </c>
      <c r="F57" s="314" t="n">
        <v>4.933834494E9</v>
      </c>
      <c r="G57" s="314" t="n">
        <v>4.933834494E9</v>
      </c>
      <c r="H57" s="111" t="e">
        <f t="shared" si="6"/>
        <v>#VALUE!</v>
      </c>
      <c r="I57" s="315" t="n">
        <v>469251.0</v>
      </c>
      <c r="J57" s="315" t="n">
        <v>44459.0</v>
      </c>
      <c r="K57" s="201" t="e">
        <f t="shared" si="7"/>
        <v>#VALUE!</v>
      </c>
      <c r="L57" s="120"/>
      <c r="M57" s="120"/>
      <c r="N57" s="120"/>
      <c r="O57" s="120"/>
      <c r="P57" s="120"/>
      <c r="Q57" s="120"/>
    </row>
    <row r="58" spans="1:17" ht="18.75" customHeight="1">
      <c r="B58" s="115" t="s">
        <v>73</v>
      </c>
      <c r="C58" s="124">
        <f>SUM(C50:C57)</f>
        <v>0</v>
      </c>
      <c r="D58" s="124">
        <f>SUM(D50:D57)</f>
        <v>0</v>
      </c>
      <c r="E58" s="196" t="e">
        <f>C58/D58-1</f>
        <v>#DIV/0!</v>
      </c>
      <c r="F58" s="124">
        <f>SUM(F50:F57)</f>
        <v>0</v>
      </c>
      <c r="G58" s="124">
        <f>SUM(G50:G57)</f>
        <v>0</v>
      </c>
      <c r="H58" s="196" t="e">
        <f>F58/G58-1</f>
        <v>#DIV/0!</v>
      </c>
      <c r="I58" s="124">
        <f>SUM(I50:I57)</f>
        <v>0</v>
      </c>
      <c r="J58" s="124">
        <f>SUM(J50:J57)</f>
        <v>0</v>
      </c>
      <c r="K58" s="204" t="e">
        <f>J58/I58/10000</f>
        <v>#DIV/0!</v>
      </c>
      <c r="L58" s="120"/>
      <c r="M58" s="120"/>
      <c r="N58" s="120"/>
      <c r="O58" s="120"/>
      <c r="P58" s="120"/>
      <c r="Q58" s="120"/>
    </row>
    <row r="59" spans="1:17" s="120" customFormat="1" ht="15.75" customHeight="1">
      <c r="A59" s="125"/>
      <c r="B59" s="126" t="s">
        <v>162</v>
      </c>
      <c r="C59" s="127"/>
      <c r="D59" s="128"/>
      <c r="E59" s="127"/>
      <c r="F59" s="128"/>
      <c r="G59" s="129"/>
      <c r="H59" s="130"/>
    </row>
    <row r="60" spans="1:17" s="120" customFormat="1" ht="15.75" customHeight="1">
      <c r="A60" s="125"/>
      <c r="B60" s="126" t="s">
        <v>163</v>
      </c>
      <c r="C60" s="127"/>
      <c r="D60" s="128"/>
      <c r="E60" s="127"/>
      <c r="F60" s="128"/>
      <c r="G60" s="129"/>
      <c r="H60" s="130"/>
    </row>
    <row r="61" spans="1:17" s="120" customFormat="1" ht="15.75" customHeight="1">
      <c r="A61" s="125"/>
      <c r="B61" s="131" t="s">
        <v>164</v>
      </c>
      <c r="C61" s="127"/>
      <c r="D61" s="132"/>
      <c r="E61" s="127"/>
      <c r="F61" s="132"/>
      <c r="G61" s="129"/>
      <c r="H61" s="130"/>
    </row>
    <row r="62" spans="1:17" s="120" customFormat="1" ht="15.75" customHeight="1">
      <c r="A62" s="125"/>
      <c r="B62" s="131" t="s">
        <v>165</v>
      </c>
      <c r="C62" s="127"/>
      <c r="D62" s="132"/>
      <c r="E62" s="127"/>
      <c r="F62" s="132"/>
      <c r="G62" s="129"/>
      <c r="H62" s="130"/>
    </row>
    <row r="63" spans="1:17" ht="28.5" customHeight="1">
      <c r="A63" s="92" t="s">
        <v>166</v>
      </c>
      <c r="B63" s="93" t="s">
        <v>167</v>
      </c>
      <c r="C63" s="120"/>
    </row>
    <row r="64" spans="1:17" ht="30">
      <c r="B64" s="108" t="s">
        <v>132</v>
      </c>
      <c r="C64" s="108" t="s">
        <v>168</v>
      </c>
      <c r="D64" s="108" t="s">
        <v>193</v>
      </c>
      <c r="E64" s="108" t="s">
        <v>66</v>
      </c>
      <c r="F64" s="108" t="s">
        <v>74</v>
      </c>
      <c r="G64" s="108" t="s">
        <v>75</v>
      </c>
      <c r="H64" s="108" t="s">
        <v>194</v>
      </c>
      <c r="I64" s="108" t="s">
        <v>66</v>
      </c>
      <c r="J64" s="108" t="s">
        <v>76</v>
      </c>
    </row>
    <row r="65" spans="1:14" ht="21" customHeight="1">
      <c r="B65" s="109" t="s">
        <v>77</v>
      </c>
      <c r="C65" s="133"/>
      <c r="D65" s="133"/>
      <c r="E65" s="134" t="str">
        <f>IFERROR(C65/D65-1,"-")</f>
        <v>-</v>
      </c>
      <c r="F65" s="135" t="e">
        <f>C65/$C$70</f>
        <v>#DIV/0!</v>
      </c>
      <c r="G65" s="110"/>
      <c r="H65" s="133"/>
      <c r="I65" s="134" t="str">
        <f>IFERROR(G65/H65-1,"-")</f>
        <v>-</v>
      </c>
      <c r="J65" s="135" t="e">
        <f>G65/$G$70</f>
        <v>#DIV/0!</v>
      </c>
    </row>
    <row r="66" spans="1:14" ht="21" customHeight="1">
      <c r="B66" s="109" t="s">
        <v>78</v>
      </c>
      <c r="C66" s="133" t="n">
        <v>2.0801363491E8</v>
      </c>
      <c r="D66" s="133" t="n">
        <v>0.0</v>
      </c>
      <c r="E66" s="134" t="str">
        <f t="shared" ref="E66:E70" si="8">IFERROR(C66/D66-1,"-")</f>
        <v>-</v>
      </c>
      <c r="F66" s="135" t="e">
        <f t="shared" ref="F66:F68" si="9">C66/$C$70</f>
        <v>#VALUE!</v>
      </c>
      <c r="G66" s="133" t="n">
        <v>1.7138461306E8</v>
      </c>
      <c r="H66" s="133" t="n">
        <v>0.0</v>
      </c>
      <c r="I66" s="134" t="str">
        <f t="shared" ref="I66:I70" si="10">IFERROR(G66/H66-1,"-")</f>
        <v>-</v>
      </c>
      <c r="J66" s="135" t="e">
        <f t="shared" ref="J66:J70" si="11">G66/$G$70</f>
        <v>#VALUE!</v>
      </c>
    </row>
    <row r="67" spans="1:14" ht="21" customHeight="1">
      <c r="B67" s="109" t="s">
        <v>659</v>
      </c>
      <c r="C67" s="133" t="n">
        <v>3.06543E7</v>
      </c>
      <c r="D67" s="133" t="n">
        <v>5.68105E7</v>
      </c>
      <c r="E67" s="134" t="str">
        <f t="shared" si="8"/>
        <v>-</v>
      </c>
      <c r="F67" s="135" t="e">
        <f t="shared" si="9"/>
        <v>#VALUE!</v>
      </c>
      <c r="G67" s="133" t="n">
        <v>2.12248E7</v>
      </c>
      <c r="H67" s="133" t="n">
        <v>3.22661E7</v>
      </c>
      <c r="I67" s="134" t="str">
        <f t="shared" si="10"/>
        <v>-</v>
      </c>
      <c r="J67" s="135" t="e">
        <f t="shared" si="11"/>
        <v>#VALUE!</v>
      </c>
    </row>
    <row r="68" spans="1:14" ht="21" customHeight="1">
      <c r="B68" s="109" t="s">
        <v>660</v>
      </c>
      <c r="C68" s="133" t="n">
        <v>2.79819475E8</v>
      </c>
      <c r="D68" s="133" t="n">
        <v>1.578256E8</v>
      </c>
      <c r="E68" s="134" t="str">
        <f t="shared" si="8"/>
        <v>-</v>
      </c>
      <c r="F68" s="135" t="e">
        <f t="shared" si="9"/>
        <v>#VALUE!</v>
      </c>
      <c r="G68" s="133" t="n">
        <v>1.90241799E8</v>
      </c>
      <c r="H68" s="133" t="n">
        <v>7.66688E7</v>
      </c>
      <c r="I68" s="134" t="str">
        <f t="shared" si="10"/>
        <v>-</v>
      </c>
      <c r="J68" s="135" t="e">
        <f t="shared" si="11"/>
        <v>#VALUE!</v>
      </c>
    </row>
    <row r="69" spans="1:14" ht="49.5">
      <c r="B69" s="182" t="s">
        <v>104</v>
      </c>
      <c r="C69" s="133" t="n">
        <v>0.0</v>
      </c>
      <c r="D69" s="133" t="n">
        <v>7460800.0</v>
      </c>
      <c r="E69" s="134" t="str">
        <f t="shared" si="8"/>
        <v>-</v>
      </c>
      <c r="F69" s="135" t="s">
        <v>192</v>
      </c>
      <c r="G69" s="133" t="n">
        <v>0.0</v>
      </c>
      <c r="H69" s="133" t="n">
        <v>7460800.0</v>
      </c>
      <c r="I69" s="134" t="str">
        <f t="shared" si="10"/>
        <v>-</v>
      </c>
      <c r="J69" s="135" t="s">
        <v>192</v>
      </c>
    </row>
    <row r="70" spans="1:14" ht="20.25">
      <c r="B70" s="115" t="s">
        <v>65</v>
      </c>
      <c r="C70" s="136">
        <f>SUM(C65:C69)</f>
        <v>0</v>
      </c>
      <c r="D70" s="136">
        <f>SUM(D65:D69)</f>
        <v>0</v>
      </c>
      <c r="E70" s="199" t="str">
        <f t="shared" si="8"/>
        <v>-</v>
      </c>
      <c r="F70" s="198" t="e">
        <f>C70/$C$70</f>
        <v>#DIV/0!</v>
      </c>
      <c r="G70" s="136">
        <f>SUM(G65:G69)</f>
        <v>0</v>
      </c>
      <c r="H70" s="136">
        <f>SUM(H65:H69)</f>
        <v>0</v>
      </c>
      <c r="I70" s="199" t="str">
        <f t="shared" si="10"/>
        <v>-</v>
      </c>
      <c r="J70" s="198" t="e">
        <f t="shared" si="11"/>
        <v>#DIV/0!</v>
      </c>
    </row>
    <row r="71" spans="1:14" ht="20.25">
      <c r="B71" s="126" t="s">
        <v>169</v>
      </c>
    </row>
    <row r="72" spans="1:14" ht="20.25">
      <c r="B72" s="126" t="s">
        <v>170</v>
      </c>
    </row>
    <row r="73" spans="1:14" ht="27.75" customHeight="1">
      <c r="A73" s="92" t="s">
        <v>171</v>
      </c>
      <c r="B73" s="106" t="s">
        <v>79</v>
      </c>
    </row>
    <row r="74" spans="1:14" ht="30">
      <c r="B74" s="108" t="s">
        <v>58</v>
      </c>
      <c r="C74" s="108" t="s">
        <v>328</v>
      </c>
      <c r="D74" s="108" t="s">
        <v>330</v>
      </c>
      <c r="E74" s="108" t="s">
        <v>66</v>
      </c>
      <c r="F74" s="108" t="s">
        <v>29</v>
      </c>
      <c r="G74" s="108" t="s">
        <v>331</v>
      </c>
      <c r="H74" s="108" t="s">
        <v>66</v>
      </c>
      <c r="I74" s="108" t="s">
        <v>329</v>
      </c>
      <c r="J74" s="108" t="s">
        <v>332</v>
      </c>
      <c r="K74" s="108" t="s">
        <v>43</v>
      </c>
      <c r="L74" s="108" t="s">
        <v>195</v>
      </c>
      <c r="M74" s="108" t="s">
        <v>66</v>
      </c>
    </row>
    <row r="75" spans="1:14" ht="49.5">
      <c r="B75" s="114" t="s">
        <v>80</v>
      </c>
      <c r="C75" s="298" t="s">
        <v>625</v>
      </c>
      <c r="D75" s="298" t="s">
        <v>625</v>
      </c>
      <c r="E75" s="138" t="e">
        <f>C75/D75-1</f>
        <v>#VALUE!</v>
      </c>
      <c r="F75" s="299" t="n">
        <v>30958.0</v>
      </c>
      <c r="G75" s="299" t="s">
        <v>625</v>
      </c>
      <c r="H75" s="138" t="e">
        <f>F75/G75-1</f>
        <v>#VALUE!</v>
      </c>
      <c r="I75" s="300" t="s">
        <v>625</v>
      </c>
      <c r="J75" s="299" t="s">
        <v>625</v>
      </c>
      <c r="K75" s="139" t="e">
        <f t="shared" ref="K75:L78" si="12">I75/C75/10000</f>
        <v>#VALUE!</v>
      </c>
      <c r="L75" s="139" t="e">
        <f t="shared" si="12"/>
        <v>#VALUE!</v>
      </c>
      <c r="M75" s="138" t="e">
        <f>K75/L75-1</f>
        <v>#VALUE!</v>
      </c>
    </row>
    <row r="76" spans="1:14" ht="49.5">
      <c r="B76" s="114" t="s">
        <v>669</v>
      </c>
      <c r="C76" s="298" t="n">
        <v>146000.0</v>
      </c>
      <c r="D76" s="298" t="s">
        <v>625</v>
      </c>
      <c r="E76" s="138" t="e">
        <f>C76/D76-1</f>
        <v>#VALUE!</v>
      </c>
      <c r="F76" s="299" t="n">
        <v>8270.0</v>
      </c>
      <c r="G76" s="299" t="s">
        <v>625</v>
      </c>
      <c r="H76" s="138" t="e">
        <f t="shared" ref="H76:H77" si="13">F76/G76-1</f>
        <v>#VALUE!</v>
      </c>
      <c r="I76" s="300" t="n">
        <v>5.0</v>
      </c>
      <c r="J76" s="299" t="s">
        <v>625</v>
      </c>
      <c r="K76" s="139" t="e">
        <f>I76/C76/10000</f>
        <v>#VALUE!</v>
      </c>
      <c r="L76" s="139" t="e">
        <f>J76/D76/10000</f>
        <v>#VALUE!</v>
      </c>
      <c r="M76" s="138" t="e">
        <f t="shared" ref="M76:M77" si="14">K76/L76-1</f>
        <v>#VALUE!</v>
      </c>
      <c r="N76" s="169"/>
    </row>
    <row r="77" spans="1:14" ht="49.5">
      <c r="B77" s="114" t="s">
        <v>622</v>
      </c>
      <c r="C77" s="298" t="n">
        <v>1311742.0</v>
      </c>
      <c r="D77" s="298" t="s">
        <v>625</v>
      </c>
      <c r="E77" s="138" t="e">
        <f>C77/D77-1</f>
        <v>#VALUE!</v>
      </c>
      <c r="F77" s="299" t="n">
        <v>44939.0</v>
      </c>
      <c r="G77" s="299" t="s">
        <v>625</v>
      </c>
      <c r="H77" s="138" t="e">
        <f t="shared" si="13"/>
        <v>#VALUE!</v>
      </c>
      <c r="I77" s="300" t="n">
        <v>75.0</v>
      </c>
      <c r="J77" s="299" t="s">
        <v>625</v>
      </c>
      <c r="K77" s="139" t="e">
        <f>I77/C77/10000</f>
        <v>#VALUE!</v>
      </c>
      <c r="L77" s="139" t="e">
        <f>J77/D77/10000</f>
        <v>#VALUE!</v>
      </c>
      <c r="M77" s="138" t="e">
        <f t="shared" si="14"/>
        <v>#VALUE!</v>
      </c>
    </row>
    <row r="78" spans="1:14" ht="20.25">
      <c r="B78" s="115" t="s">
        <v>99</v>
      </c>
      <c r="C78" s="140">
        <f>SUM(C75:C77)</f>
        <v>0</v>
      </c>
      <c r="D78" s="140">
        <f>SUM(D75:D77)</f>
        <v>0</v>
      </c>
      <c r="E78" s="200" t="e">
        <f>C78/D78-1</f>
        <v>#DIV/0!</v>
      </c>
      <c r="F78" s="140">
        <f>SUM(F75:F77)</f>
        <v>0</v>
      </c>
      <c r="G78" s="140">
        <f>SUM(G75:G77)</f>
        <v>0</v>
      </c>
      <c r="H78" s="200" t="e">
        <f>F78/G78-1</f>
        <v>#DIV/0!</v>
      </c>
      <c r="I78" s="140">
        <f>SUM(I75:I77)</f>
        <v>0</v>
      </c>
      <c r="J78" s="140">
        <f>SUM(J75:J77)</f>
        <v>0</v>
      </c>
      <c r="K78" s="197" t="e">
        <f t="shared" si="12"/>
        <v>#DIV/0!</v>
      </c>
      <c r="L78" s="197" t="e">
        <f t="shared" si="12"/>
        <v>#DIV/0!</v>
      </c>
      <c r="M78" s="205" t="e">
        <f>K78/L78-1</f>
        <v>#DIV/0!</v>
      </c>
    </row>
    <row r="79" spans="1:14" s="120" customFormat="1" ht="17.25" customHeight="1">
      <c r="A79" s="125"/>
      <c r="B79" s="126" t="s">
        <v>172</v>
      </c>
      <c r="C79" s="141"/>
      <c r="D79" s="128"/>
      <c r="E79" s="142"/>
      <c r="F79" s="128"/>
      <c r="G79" s="143"/>
      <c r="H79" s="128"/>
    </row>
    <row r="80" spans="1:14" ht="17.25" customHeight="1">
      <c r="B80" s="144" t="s">
        <v>173</v>
      </c>
    </row>
    <row r="81" spans="1:16" ht="17.25" customHeight="1">
      <c r="B81" s="144"/>
    </row>
    <row r="82" spans="1:16" ht="17.25" customHeight="1">
      <c r="B82" s="144"/>
    </row>
    <row r="83" spans="1:16" ht="27" customHeight="1">
      <c r="A83" s="92" t="s">
        <v>174</v>
      </c>
      <c r="B83" s="93" t="s">
        <v>175</v>
      </c>
    </row>
    <row r="84" spans="1:16" ht="20.25">
      <c r="B84" s="320" t="s">
        <v>176</v>
      </c>
      <c r="C84" s="320"/>
      <c r="D84" s="320"/>
      <c r="E84" s="320"/>
      <c r="F84" s="320"/>
      <c r="G84" s="320"/>
      <c r="H84" s="320"/>
    </row>
    <row r="85" spans="1:16" ht="29.25" customHeight="1">
      <c r="B85" s="145" t="s">
        <v>177</v>
      </c>
      <c r="C85" s="145" t="s">
        <v>103</v>
      </c>
      <c r="D85" s="145" t="s">
        <v>44</v>
      </c>
      <c r="E85" s="145" t="s">
        <v>27</v>
      </c>
      <c r="F85" s="146" t="s">
        <v>44</v>
      </c>
      <c r="G85" s="147" t="s">
        <v>82</v>
      </c>
      <c r="H85" s="194" t="s">
        <v>44</v>
      </c>
    </row>
    <row r="86" spans="1:16" ht="18" customHeight="1">
      <c r="B86" s="148" t="s">
        <v>83</v>
      </c>
      <c r="C86" s="149">
        <v>762</v>
      </c>
      <c r="D86" s="139">
        <v>-0.77797202797202791</v>
      </c>
      <c r="E86" s="149">
        <v>552</v>
      </c>
      <c r="F86" s="139">
        <v>0.47593582887700525</v>
      </c>
      <c r="G86" s="149">
        <v>51006</v>
      </c>
      <c r="H86" s="112">
        <v>0.39003651823186347</v>
      </c>
    </row>
    <row r="87" spans="1:16" ht="18" customHeight="1">
      <c r="B87" s="148" t="s">
        <v>84</v>
      </c>
      <c r="C87" s="149">
        <v>512</v>
      </c>
      <c r="D87" s="139">
        <v>-5.7090239410681365E-2</v>
      </c>
      <c r="E87" s="149">
        <v>221</v>
      </c>
      <c r="F87" s="139">
        <v>0.20108695652173902</v>
      </c>
      <c r="G87" s="149">
        <v>54252</v>
      </c>
      <c r="H87" s="112">
        <v>0.28212884624474177</v>
      </c>
    </row>
    <row r="88" spans="1:16" ht="18" customHeight="1">
      <c r="B88" s="148" t="s">
        <v>85</v>
      </c>
      <c r="C88" s="149">
        <v>657</v>
      </c>
      <c r="D88" s="139">
        <v>-0.68669527896995708</v>
      </c>
      <c r="E88" s="149">
        <v>336</v>
      </c>
      <c r="F88" s="139">
        <v>-0.39784946236559138</v>
      </c>
      <c r="G88" s="149">
        <v>21421</v>
      </c>
      <c r="H88" s="112">
        <v>-0.3285794884653962</v>
      </c>
    </row>
    <row r="89" spans="1:16" ht="18" customHeight="1">
      <c r="B89" s="148" t="s">
        <v>86</v>
      </c>
      <c r="C89" s="149">
        <v>127</v>
      </c>
      <c r="D89" s="139">
        <v>-0.58223684210526316</v>
      </c>
      <c r="E89" s="149">
        <v>127</v>
      </c>
      <c r="F89" s="139">
        <v>-0.58223684210526316</v>
      </c>
      <c r="G89" s="149">
        <v>19479</v>
      </c>
      <c r="H89" s="112">
        <v>-0.64341808995551653</v>
      </c>
    </row>
    <row r="90" spans="1:16" ht="18" customHeight="1">
      <c r="B90" s="148" t="s">
        <v>87</v>
      </c>
      <c r="C90" s="149">
        <v>15</v>
      </c>
      <c r="D90" s="139">
        <v>-0.5161290322580645</v>
      </c>
      <c r="E90" s="149">
        <v>15</v>
      </c>
      <c r="F90" s="139">
        <v>-0.5161290322580645</v>
      </c>
      <c r="G90" s="149">
        <v>1417</v>
      </c>
      <c r="H90" s="112">
        <v>-0.6446840521564694</v>
      </c>
    </row>
    <row r="91" spans="1:16" ht="18" customHeight="1">
      <c r="B91" s="148" t="s">
        <v>178</v>
      </c>
      <c r="C91" s="149">
        <v>11</v>
      </c>
      <c r="D91" s="139"/>
      <c r="E91" s="149">
        <v>10</v>
      </c>
      <c r="F91" s="139"/>
      <c r="G91" s="149">
        <v>21798</v>
      </c>
      <c r="H91" s="112"/>
    </row>
    <row r="92" spans="1:16" ht="18" customHeight="1">
      <c r="B92" s="148" t="s">
        <v>105</v>
      </c>
      <c r="C92" s="149">
        <v>52</v>
      </c>
      <c r="D92" s="139">
        <v>-0.10344827586206895</v>
      </c>
      <c r="E92" s="149">
        <v>52</v>
      </c>
      <c r="F92" s="139">
        <v>-0.10344827586206895</v>
      </c>
      <c r="G92" s="149">
        <v>16838</v>
      </c>
      <c r="H92" s="112">
        <v>0.10500065625410149</v>
      </c>
    </row>
    <row r="93" spans="1:16" ht="20.25">
      <c r="B93" s="115" t="s">
        <v>81</v>
      </c>
      <c r="C93" s="150">
        <v>2136</v>
      </c>
      <c r="D93" s="117">
        <v>-0.66960556844547559</v>
      </c>
      <c r="E93" s="150">
        <v>1313</v>
      </c>
      <c r="F93" s="117">
        <v>-0.12988734261100066</v>
      </c>
      <c r="G93" s="151">
        <v>186211</v>
      </c>
      <c r="H93" s="117">
        <v>7.8261575514844139E-3</v>
      </c>
    </row>
    <row r="94" spans="1:16" ht="21.75" customHeight="1"/>
    <row r="95" spans="1:16" ht="20.25">
      <c r="A95" s="152"/>
      <c r="B95" s="320" t="s">
        <v>179</v>
      </c>
      <c r="C95" s="320"/>
      <c r="D95" s="320"/>
      <c r="E95" s="320"/>
      <c r="F95" s="320"/>
      <c r="G95" s="320"/>
      <c r="H95" s="320"/>
    </row>
    <row r="96" spans="1:16" ht="20.25">
      <c r="A96" s="152"/>
      <c r="B96" s="108" t="s">
        <v>180</v>
      </c>
      <c r="C96" s="145" t="s">
        <v>108</v>
      </c>
      <c r="D96" s="108" t="s">
        <v>181</v>
      </c>
      <c r="E96" s="108" t="s">
        <v>88</v>
      </c>
      <c r="F96" s="108" t="s">
        <v>181</v>
      </c>
      <c r="G96" s="108" t="s">
        <v>43</v>
      </c>
      <c r="H96" s="108" t="s">
        <v>181</v>
      </c>
      <c r="I96" s="95"/>
      <c r="J96" s="95"/>
      <c r="K96" s="95"/>
      <c r="L96" s="95"/>
      <c r="M96" s="95"/>
      <c r="N96" s="95"/>
      <c r="O96" s="95"/>
      <c r="P96" s="95"/>
    </row>
    <row r="97" spans="1:9" ht="20.25">
      <c r="A97" s="152"/>
      <c r="B97" s="153" t="s">
        <v>89</v>
      </c>
      <c r="C97" s="154">
        <v>621</v>
      </c>
      <c r="D97" s="155">
        <v>-0.41635338345864659</v>
      </c>
      <c r="E97" s="154">
        <v>9207</v>
      </c>
      <c r="F97" s="155">
        <v>-0.50690874035989719</v>
      </c>
      <c r="G97" s="155">
        <v>6.7400000000000002E-2</v>
      </c>
      <c r="H97" s="183">
        <v>0.18245614035087709</v>
      </c>
    </row>
    <row r="98" spans="1:9" ht="20.25">
      <c r="A98" s="152"/>
      <c r="B98" s="153" t="s">
        <v>106</v>
      </c>
      <c r="C98" s="154">
        <v>585</v>
      </c>
      <c r="D98" s="155">
        <v>0.23940677966101687</v>
      </c>
      <c r="E98" s="154" t="s">
        <v>182</v>
      </c>
      <c r="F98" s="154" t="s">
        <v>182</v>
      </c>
      <c r="G98" s="154" t="s">
        <v>182</v>
      </c>
      <c r="H98" s="154" t="s">
        <v>182</v>
      </c>
    </row>
    <row r="99" spans="1:9" ht="20.25">
      <c r="A99" s="152"/>
      <c r="B99" s="153" t="s">
        <v>90</v>
      </c>
      <c r="C99" s="154">
        <v>224</v>
      </c>
      <c r="D99" s="155">
        <v>-0.46024096385542168</v>
      </c>
      <c r="E99" s="154" t="s">
        <v>182</v>
      </c>
      <c r="F99" s="154" t="s">
        <v>182</v>
      </c>
      <c r="G99" s="154" t="s">
        <v>182</v>
      </c>
      <c r="H99" s="154" t="s">
        <v>182</v>
      </c>
    </row>
    <row r="100" spans="1:9" ht="33">
      <c r="A100" s="152"/>
      <c r="B100" s="187" t="s">
        <v>107</v>
      </c>
      <c r="C100" s="154">
        <v>125</v>
      </c>
      <c r="D100" s="155">
        <v>-3.8461538461538436E-2</v>
      </c>
      <c r="E100" s="154" t="s">
        <v>182</v>
      </c>
      <c r="F100" s="154" t="s">
        <v>182</v>
      </c>
      <c r="G100" s="154" t="s">
        <v>182</v>
      </c>
      <c r="H100" s="154" t="s">
        <v>182</v>
      </c>
    </row>
    <row r="101" spans="1:9" ht="33">
      <c r="A101" s="152"/>
      <c r="B101" s="192" t="s">
        <v>183</v>
      </c>
      <c r="C101" s="154">
        <v>124</v>
      </c>
      <c r="D101" s="155">
        <v>1.5833333333333335</v>
      </c>
      <c r="E101" s="154">
        <v>83166</v>
      </c>
      <c r="F101" s="155">
        <v>0.38753378491107471</v>
      </c>
      <c r="G101" s="155">
        <v>1.4909939157828921E-3</v>
      </c>
      <c r="H101" s="183">
        <v>0.86181652758739569</v>
      </c>
    </row>
    <row r="102" spans="1:9" ht="20.25">
      <c r="A102" s="152"/>
      <c r="B102" s="115" t="s">
        <v>65</v>
      </c>
      <c r="C102" s="150">
        <f>SUM(C97:C101)</f>
        <v>1679</v>
      </c>
      <c r="D102" s="117">
        <v>0.91</v>
      </c>
      <c r="E102" s="156" t="s">
        <v>182</v>
      </c>
      <c r="F102" s="156" t="s">
        <v>182</v>
      </c>
      <c r="G102" s="156" t="s">
        <v>182</v>
      </c>
      <c r="H102" s="156" t="s">
        <v>182</v>
      </c>
    </row>
    <row r="103" spans="1:9" ht="20.25">
      <c r="A103" s="152"/>
      <c r="B103" s="126" t="s">
        <v>184</v>
      </c>
      <c r="C103" s="152"/>
      <c r="D103" s="152"/>
      <c r="E103" s="152"/>
      <c r="F103" s="152"/>
      <c r="G103" s="152"/>
      <c r="H103" s="152"/>
      <c r="I103" s="152"/>
    </row>
    <row r="104" spans="1:9" ht="23.25" customHeight="1"/>
    <row r="105" spans="1:9" ht="28.5" customHeight="1">
      <c r="A105" s="92" t="s">
        <v>185</v>
      </c>
      <c r="B105" s="93" t="s">
        <v>186</v>
      </c>
      <c r="C105" s="120"/>
      <c r="D105" s="120"/>
    </row>
    <row r="106" spans="1:9" ht="20.25">
      <c r="B106" s="320" t="s">
        <v>187</v>
      </c>
      <c r="C106" s="320"/>
      <c r="D106" s="320"/>
      <c r="E106" s="320"/>
      <c r="F106" s="320"/>
      <c r="G106" s="320"/>
      <c r="H106" s="320"/>
    </row>
    <row r="107" spans="1:9" ht="20.25">
      <c r="B107" s="157" t="s">
        <v>91</v>
      </c>
      <c r="C107" s="157" t="s">
        <v>92</v>
      </c>
      <c r="D107" s="157" t="s">
        <v>44</v>
      </c>
      <c r="E107" s="157" t="s">
        <v>82</v>
      </c>
      <c r="F107" s="157" t="s">
        <v>44</v>
      </c>
      <c r="G107" s="158" t="s">
        <v>93</v>
      </c>
      <c r="H107" s="157" t="s">
        <v>44</v>
      </c>
    </row>
    <row r="108" spans="1:9" ht="20.25">
      <c r="B108" s="109" t="s">
        <v>45</v>
      </c>
      <c r="C108" s="159">
        <v>45315.3</v>
      </c>
      <c r="D108" s="123">
        <v>-0.56566707976663211</v>
      </c>
      <c r="E108" s="160">
        <v>21134.5</v>
      </c>
      <c r="F108" s="123">
        <v>-0.42769320922363196</v>
      </c>
      <c r="G108" s="159">
        <v>149</v>
      </c>
      <c r="H108" s="123">
        <v>-0.47535211267605637</v>
      </c>
    </row>
    <row r="109" spans="1:9" ht="20.25">
      <c r="B109" s="109" t="s">
        <v>94</v>
      </c>
      <c r="C109" s="159">
        <v>13130</v>
      </c>
      <c r="D109" s="123">
        <v>-0.43984641638225253</v>
      </c>
      <c r="E109" s="160">
        <v>12564</v>
      </c>
      <c r="F109" s="123">
        <v>-0.4093061086323867</v>
      </c>
      <c r="G109" s="159">
        <v>37</v>
      </c>
      <c r="H109" s="123">
        <v>-0.41269841269841268</v>
      </c>
    </row>
    <row r="110" spans="1:9" ht="20.25">
      <c r="B110" s="109" t="s">
        <v>95</v>
      </c>
      <c r="C110" s="159" t="s">
        <v>69</v>
      </c>
      <c r="D110" s="111" t="s">
        <v>69</v>
      </c>
      <c r="E110" s="99">
        <v>54394.9</v>
      </c>
      <c r="F110" s="111">
        <v>0.34684180553148303</v>
      </c>
      <c r="G110" s="159">
        <v>45</v>
      </c>
      <c r="H110" s="123">
        <v>-0.31818181818181823</v>
      </c>
    </row>
    <row r="111" spans="1:9" ht="20.25">
      <c r="B111" s="109" t="s">
        <v>96</v>
      </c>
      <c r="C111" s="159">
        <v>14564.3</v>
      </c>
      <c r="D111" s="123">
        <v>10.966395530359048</v>
      </c>
      <c r="E111" s="160">
        <v>144.6</v>
      </c>
      <c r="F111" s="123">
        <v>-0.8710195343858711</v>
      </c>
      <c r="G111" s="159">
        <v>5</v>
      </c>
      <c r="H111" s="123">
        <v>-0.64285714285714279</v>
      </c>
    </row>
    <row r="112" spans="1:9" ht="20.25">
      <c r="B112" s="109" t="s">
        <v>97</v>
      </c>
      <c r="C112" s="159">
        <v>1588.49</v>
      </c>
      <c r="D112" s="123">
        <v>-0.29099194801021233</v>
      </c>
      <c r="E112" s="160">
        <v>853.5</v>
      </c>
      <c r="F112" s="123">
        <v>-0.51806344509819424</v>
      </c>
      <c r="G112" s="159">
        <v>19</v>
      </c>
      <c r="H112" s="123">
        <v>-0.3666666666666667</v>
      </c>
    </row>
    <row r="113" spans="2:9" ht="20.25">
      <c r="B113" s="161" t="s">
        <v>98</v>
      </c>
      <c r="C113" s="162" t="s">
        <v>69</v>
      </c>
      <c r="D113" s="163" t="s">
        <v>69</v>
      </c>
      <c r="E113" s="99">
        <v>70894</v>
      </c>
      <c r="F113" s="123">
        <v>40.973949082297217</v>
      </c>
      <c r="G113" s="159">
        <v>4</v>
      </c>
      <c r="H113" s="123">
        <v>-0.4285714285714286</v>
      </c>
    </row>
    <row r="114" spans="2:9" ht="20.25">
      <c r="B114" s="115" t="s">
        <v>99</v>
      </c>
      <c r="C114" s="137">
        <v>74598.09</v>
      </c>
      <c r="D114" s="117">
        <v>-0.43154975088134917</v>
      </c>
      <c r="E114" s="150">
        <v>159985.5</v>
      </c>
      <c r="F114" s="117">
        <v>0.55074898271339756</v>
      </c>
      <c r="G114" s="137">
        <v>259</v>
      </c>
      <c r="H114" s="117">
        <v>-0.44181034482758619</v>
      </c>
    </row>
    <row r="115" spans="2:9" ht="20.25">
      <c r="B115" s="126" t="s">
        <v>188</v>
      </c>
    </row>
    <row r="116" spans="2:9" ht="21" customHeight="1">
      <c r="B116" s="94"/>
      <c r="C116" s="94"/>
      <c r="D116" s="94"/>
      <c r="E116" s="94"/>
      <c r="F116" s="94"/>
      <c r="G116" s="94"/>
      <c r="H116" s="94"/>
      <c r="I116" s="94"/>
    </row>
    <row r="117" spans="2:9" ht="21" customHeight="1">
      <c r="B117" s="94"/>
      <c r="C117" s="94"/>
      <c r="D117" s="94"/>
      <c r="E117" s="94"/>
      <c r="F117" s="94"/>
      <c r="G117" s="94"/>
      <c r="H117" s="94"/>
      <c r="I117" s="94"/>
    </row>
    <row r="118" spans="2:9" ht="21" customHeight="1">
      <c r="B118" s="94"/>
      <c r="C118" s="94"/>
      <c r="D118" s="94"/>
      <c r="E118" s="94"/>
      <c r="F118" s="94"/>
      <c r="G118" s="94"/>
      <c r="H118" s="94"/>
      <c r="I118" s="94"/>
    </row>
    <row r="119" spans="2:9" ht="21" customHeight="1">
      <c r="B119" s="94"/>
      <c r="C119" s="94"/>
      <c r="D119" s="94"/>
      <c r="E119" s="94"/>
      <c r="F119" s="94"/>
      <c r="G119" s="94"/>
      <c r="H119" s="94"/>
      <c r="I119" s="94"/>
    </row>
    <row r="120" spans="2:9" ht="21" customHeight="1">
      <c r="B120" s="94"/>
      <c r="C120" s="94"/>
      <c r="D120" s="94"/>
      <c r="E120" s="94"/>
      <c r="F120" s="94"/>
      <c r="G120" s="94"/>
      <c r="H120" s="94"/>
      <c r="I120" s="94"/>
    </row>
    <row r="121" spans="2:9" ht="21" customHeight="1">
      <c r="B121" s="94"/>
      <c r="C121" s="94"/>
      <c r="D121" s="94"/>
      <c r="E121" s="94"/>
      <c r="F121" s="94"/>
      <c r="G121" s="94"/>
      <c r="H121" s="94"/>
      <c r="I121" s="94"/>
    </row>
    <row r="122" spans="2:9" ht="21" customHeight="1">
      <c r="B122" s="94"/>
      <c r="C122" s="94"/>
      <c r="D122" s="94"/>
      <c r="E122" s="94"/>
      <c r="F122" s="94"/>
      <c r="G122" s="94"/>
      <c r="H122" s="94"/>
      <c r="I122" s="94"/>
    </row>
    <row r="123" spans="2:9" ht="21" customHeight="1">
      <c r="B123" s="94"/>
      <c r="C123" s="94"/>
      <c r="D123" s="94"/>
      <c r="E123" s="94"/>
      <c r="F123" s="94"/>
      <c r="G123" s="94"/>
      <c r="H123" s="94"/>
      <c r="I123" s="94"/>
    </row>
  </sheetData>
  <mergeCells count="15">
    <mergeCell ref="B10:I10"/>
    <mergeCell ref="B28:H28"/>
    <mergeCell ref="B48:K48"/>
    <mergeCell ref="A1:G1"/>
    <mergeCell ref="B4:J4"/>
    <mergeCell ref="B5:J5"/>
    <mergeCell ref="B6:J6"/>
    <mergeCell ref="B7:J7"/>
    <mergeCell ref="B84:H84"/>
    <mergeCell ref="B95:H95"/>
    <mergeCell ref="B106:H106"/>
    <mergeCell ref="B15:J15"/>
    <mergeCell ref="B40:B41"/>
    <mergeCell ref="C40:E40"/>
    <mergeCell ref="F40:H40"/>
  </mergeCells>
  <phoneticPr fontId="3" type="noConversion"/>
  <conditionalFormatting sqref="D93">
    <cfRule type="iconSet" priority="13">
      <iconSet iconSet="3Arrows">
        <cfvo type="percent" val="0"/>
        <cfvo type="num" val="0"/>
        <cfvo type="num" val="0"/>
      </iconSet>
    </cfRule>
  </conditionalFormatting>
  <conditionalFormatting sqref="F93">
    <cfRule type="iconSet" priority="12">
      <iconSet iconSet="3Arrows">
        <cfvo type="percent" val="0"/>
        <cfvo type="num" val="0"/>
        <cfvo type="num" val="0"/>
      </iconSet>
    </cfRule>
  </conditionalFormatting>
  <conditionalFormatting sqref="H93">
    <cfRule type="iconSet" priority="11">
      <iconSet iconSet="3Arrows">
        <cfvo type="percent" val="0"/>
        <cfvo type="num" val="0"/>
        <cfvo type="num" val="0"/>
      </iconSet>
    </cfRule>
  </conditionalFormatting>
  <conditionalFormatting sqref="D102">
    <cfRule type="iconSet" priority="10">
      <iconSet iconSet="3Arrows">
        <cfvo type="percent" val="0"/>
        <cfvo type="num" val="0"/>
        <cfvo type="num" val="0"/>
      </iconSet>
    </cfRule>
  </conditionalFormatting>
  <conditionalFormatting sqref="D114">
    <cfRule type="iconSet" priority="9">
      <iconSet iconSet="3Arrows">
        <cfvo type="percent" val="0"/>
        <cfvo type="num" val="0"/>
        <cfvo type="num" val="0"/>
      </iconSet>
    </cfRule>
  </conditionalFormatting>
  <conditionalFormatting sqref="F114">
    <cfRule type="iconSet" priority="8">
      <iconSet iconSet="3Arrows">
        <cfvo type="percent" val="0"/>
        <cfvo type="num" val="0"/>
        <cfvo type="num" val="0"/>
      </iconSet>
    </cfRule>
  </conditionalFormatting>
  <conditionalFormatting sqref="H114">
    <cfRule type="iconSet" priority="7">
      <iconSet iconSet="3Arrows">
        <cfvo type="percent" val="0"/>
        <cfvo type="num" val="0"/>
        <cfvo type="num" val="0"/>
      </iconSet>
    </cfRule>
  </conditionalFormatting>
  <conditionalFormatting sqref="D59:D60">
    <cfRule type="iconSet" priority="16">
      <iconSet iconSet="3Arrows">
        <cfvo type="percent" val="0"/>
        <cfvo type="num" val="0"/>
        <cfvo type="num" val="0"/>
      </iconSet>
    </cfRule>
  </conditionalFormatting>
  <conditionalFormatting sqref="F59:F60">
    <cfRule type="iconSet" priority="17">
      <iconSet iconSet="3Arrows">
        <cfvo type="percent" val="0"/>
        <cfvo type="num" val="0"/>
        <cfvo type="num" val="0"/>
      </iconSet>
    </cfRule>
  </conditionalFormatting>
  <conditionalFormatting sqref="D79">
    <cfRule type="iconSet" priority="18">
      <iconSet iconSet="3Arrows">
        <cfvo type="percent" val="0"/>
        <cfvo type="num" val="0"/>
        <cfvo type="num" val="0"/>
      </iconSet>
    </cfRule>
  </conditionalFormatting>
  <conditionalFormatting sqref="F79">
    <cfRule type="iconSet" priority="19">
      <iconSet iconSet="3Arrows">
        <cfvo type="percent" val="0"/>
        <cfvo type="num" val="0"/>
        <cfvo type="num" val="0"/>
      </iconSet>
    </cfRule>
  </conditionalFormatting>
  <conditionalFormatting sqref="H79">
    <cfRule type="iconSet" priority="20">
      <iconSet iconSet="3Arrows">
        <cfvo type="percent" val="0"/>
        <cfvo type="num" val="0"/>
        <cfvo type="num" val="0"/>
      </iconSet>
    </cfRule>
  </conditionalFormatting>
  <pageMargins left="0.19685039370078741" right="0.19685039370078741" top="0.74803149606299213" bottom="0.74803149606299213" header="0.31496062992125984" footer="0.31496062992125984"/>
  <pageSetup paperSize="9" scale="85" orientation="portrait" r:id="rId1"/>
  <ignoredErrors>
    <ignoredError sqref="H4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showGridLines="0" topLeftCell="O1" workbookViewId="0">
      <selection activeCell="AE17" sqref="AE17"/>
    </sheetView>
  </sheetViews>
  <sheetFormatPr defaultRowHeight="13.5"/>
  <cols>
    <col min="2" max="2" customWidth="true" width="11.125" collapsed="false"/>
    <col min="3" max="3" bestFit="true" customWidth="true" width="9.625" collapsed="false"/>
    <col min="4" max="4" customWidth="true" width="12.25" collapsed="false"/>
    <col min="5" max="5" customWidth="true" width="10.625" collapsed="false"/>
    <col min="6" max="6" bestFit="true" customWidth="true" width="16.375" collapsed="false"/>
    <col min="7" max="7" bestFit="true" customWidth="true" width="9.625" collapsed="false"/>
    <col min="8" max="8" bestFit="true" customWidth="true" width="14.25" collapsed="false"/>
    <col min="9" max="9" bestFit="true" customWidth="true" width="11.25" collapsed="false"/>
    <col min="10" max="10" customWidth="true" width="8.125" collapsed="false"/>
    <col min="13" max="13" customWidth="true" width="9.875" collapsed="false"/>
    <col min="14" max="15" customWidth="true" width="7.875" collapsed="false"/>
    <col min="16" max="16" customWidth="true" width="9.25" collapsed="false"/>
    <col min="17" max="17" customWidth="true" width="8.75" collapsed="false"/>
    <col min="18" max="18" customWidth="true" width="8.0" collapsed="false"/>
    <col min="19" max="19" customWidth="true" width="10.625" collapsed="false"/>
    <col min="20" max="20" customWidth="true" width="7.875" collapsed="false"/>
    <col min="22" max="22" customWidth="true" width="8.25" collapsed="false"/>
    <col min="23" max="23" customWidth="true" width="16.0" collapsed="false"/>
    <col min="24" max="24" customWidth="true" width="10.75" collapsed="false"/>
    <col min="26" max="26" bestFit="true" customWidth="true" style="1" width="14.875" collapsed="false"/>
    <col min="27" max="27" customWidth="true" width="9.625" collapsed="false"/>
    <col min="28" max="28" customWidth="true" width="9.5" collapsed="false"/>
    <col min="31" max="31" customWidth="true" width="9.625" collapsed="false"/>
    <col min="32" max="32" customWidth="true" width="8.75" collapsed="false"/>
    <col min="33" max="33" customWidth="true" width="11.25" collapsed="false"/>
    <col min="34" max="34" customWidth="true" width="9.75" collapsed="false"/>
  </cols>
  <sheetData>
    <row r="2" spans="2:34" ht="20.25" customHeight="1">
      <c r="B2" s="78" t="s">
        <v>20</v>
      </c>
      <c r="C2" s="78" t="s">
        <v>25</v>
      </c>
      <c r="D2" s="78" t="s">
        <v>26</v>
      </c>
      <c r="E2" s="78" t="s">
        <v>27</v>
      </c>
      <c r="F2" s="78" t="s">
        <v>28</v>
      </c>
      <c r="G2" s="78" t="s">
        <v>22</v>
      </c>
      <c r="H2" s="78" t="s">
        <v>23</v>
      </c>
      <c r="I2" s="78" t="s">
        <v>21</v>
      </c>
      <c r="J2" s="78" t="s">
        <v>29</v>
      </c>
      <c r="K2" s="78" t="s">
        <v>47</v>
      </c>
      <c r="M2" s="51" t="s">
        <v>49</v>
      </c>
      <c r="N2" s="52" t="s">
        <v>29</v>
      </c>
      <c r="O2" s="52" t="s">
        <v>44</v>
      </c>
      <c r="P2" s="52" t="s">
        <v>25</v>
      </c>
      <c r="Q2" s="52" t="s">
        <v>47</v>
      </c>
      <c r="R2" s="52" t="s">
        <v>44</v>
      </c>
      <c r="S2" s="52" t="s">
        <v>26</v>
      </c>
      <c r="T2" s="52" t="s">
        <v>44</v>
      </c>
      <c r="U2" s="52" t="s">
        <v>27</v>
      </c>
      <c r="V2" s="52" t="s">
        <v>44</v>
      </c>
      <c r="W2" s="52" t="s">
        <v>48</v>
      </c>
      <c r="X2" s="53" t="s">
        <v>50</v>
      </c>
      <c r="Z2" s="51" t="s">
        <v>58</v>
      </c>
      <c r="AA2" s="52" t="s">
        <v>29</v>
      </c>
      <c r="AB2" s="52" t="s">
        <v>44</v>
      </c>
      <c r="AC2" s="52" t="s">
        <v>43</v>
      </c>
      <c r="AD2" s="52" t="s">
        <v>44</v>
      </c>
      <c r="AE2" s="52" t="s">
        <v>25</v>
      </c>
      <c r="AF2" s="52" t="s">
        <v>44</v>
      </c>
      <c r="AG2" s="52" t="s">
        <v>26</v>
      </c>
      <c r="AH2" s="53" t="s">
        <v>44</v>
      </c>
    </row>
    <row r="3" spans="2:34" ht="20.25" customHeight="1">
      <c r="B3" s="79" t="s">
        <v>110</v>
      </c>
      <c r="C3" s="48">
        <v>562375</v>
      </c>
      <c r="D3" s="49">
        <v>173194.94633900002</v>
      </c>
      <c r="E3" s="48">
        <v>337682</v>
      </c>
      <c r="F3" s="49">
        <v>83163.997950000004</v>
      </c>
      <c r="G3" s="48">
        <v>285848</v>
      </c>
      <c r="H3" s="49">
        <v>69681.93222100001</v>
      </c>
      <c r="I3" s="48">
        <v>669488</v>
      </c>
      <c r="J3" s="49">
        <v>4606.0743000000002</v>
      </c>
      <c r="K3" s="50">
        <v>1.2209420937912356E-2</v>
      </c>
      <c r="M3" s="54" t="s">
        <v>51</v>
      </c>
      <c r="N3" s="55">
        <v>75.329800000000006</v>
      </c>
      <c r="O3" s="56">
        <v>-0.42196552195124948</v>
      </c>
      <c r="P3" s="164">
        <v>7694</v>
      </c>
      <c r="Q3" s="57">
        <v>1.0213753388433262E-2</v>
      </c>
      <c r="R3" s="56">
        <v>-0.48258018665397251</v>
      </c>
      <c r="S3" s="55">
        <v>1147.7442000000001</v>
      </c>
      <c r="T3" s="56">
        <v>-0.68476452017250855</v>
      </c>
      <c r="U3" s="164">
        <v>4082</v>
      </c>
      <c r="V3" s="56">
        <v>-0.76429148862455243</v>
      </c>
      <c r="W3" s="55">
        <v>392.36713299999599</v>
      </c>
      <c r="X3" s="58">
        <v>0.5305432804782948</v>
      </c>
      <c r="Z3" s="80" t="s">
        <v>54</v>
      </c>
      <c r="AA3" s="55">
        <v>613.80949999999996</v>
      </c>
      <c r="AB3" s="56">
        <v>-0.3364267533716524</v>
      </c>
      <c r="AC3" s="57">
        <v>6.1299149003070175E-3</v>
      </c>
      <c r="AD3" s="56">
        <v>-0.2264061947638577</v>
      </c>
      <c r="AE3" s="164">
        <v>37626</v>
      </c>
      <c r="AF3" s="56">
        <v>-0.48666384708787536</v>
      </c>
      <c r="AG3" s="55">
        <v>12726.581</v>
      </c>
      <c r="AH3" s="58">
        <v>-0.68072480519614387</v>
      </c>
    </row>
    <row r="4" spans="2:34" ht="20.25" customHeight="1">
      <c r="B4" s="79" t="s">
        <v>24</v>
      </c>
      <c r="C4" s="48">
        <v>3089847</v>
      </c>
      <c r="D4" s="49">
        <v>793858.65077800001</v>
      </c>
      <c r="E4" s="48">
        <v>1959611</v>
      </c>
      <c r="F4" s="49">
        <v>363773.94976300001</v>
      </c>
      <c r="G4" s="48">
        <v>1756202</v>
      </c>
      <c r="H4" s="49">
        <v>324351.69861199998</v>
      </c>
      <c r="I4" s="48">
        <v>4279941</v>
      </c>
      <c r="J4" s="49">
        <v>28517.3999</v>
      </c>
      <c r="K4" s="50">
        <v>1.0834953434867671E-2</v>
      </c>
      <c r="M4" s="59" t="s">
        <v>45</v>
      </c>
      <c r="N4" s="60">
        <v>1135.1865</v>
      </c>
      <c r="O4" s="61">
        <v>-0.31576999544624806</v>
      </c>
      <c r="P4" s="165">
        <v>94239</v>
      </c>
      <c r="Q4" s="62">
        <v>8.3016314940320378E-3</v>
      </c>
      <c r="R4" s="61">
        <v>-0.22694385392865113</v>
      </c>
      <c r="S4" s="60">
        <v>33997.212699999996</v>
      </c>
      <c r="T4" s="61">
        <v>-0.50319353213434814</v>
      </c>
      <c r="U4" s="165">
        <v>60097</v>
      </c>
      <c r="V4" s="61">
        <v>-0.4576621454548736</v>
      </c>
      <c r="W4" s="60">
        <v>16358.453207999632</v>
      </c>
      <c r="X4" s="63">
        <v>0.63770837975784977</v>
      </c>
      <c r="Z4" s="81" t="s">
        <v>55</v>
      </c>
      <c r="AA4" s="65">
        <v>208.35400000000001</v>
      </c>
      <c r="AB4" s="66">
        <v>-0.18575809409696697</v>
      </c>
      <c r="AC4" s="67">
        <v>2.0069209134453862E-2</v>
      </c>
      <c r="AD4" s="66">
        <v>-0.33649637272976274</v>
      </c>
      <c r="AE4" s="166">
        <v>41815</v>
      </c>
      <c r="AF4" s="66">
        <v>-0.45974754195790646</v>
      </c>
      <c r="AG4" s="65">
        <v>10194.8325</v>
      </c>
      <c r="AH4" s="68">
        <v>-0.30989173373857537</v>
      </c>
    </row>
    <row r="5" spans="2:34" ht="20.25" customHeight="1">
      <c r="M5" s="64" t="s">
        <v>52</v>
      </c>
      <c r="N5" s="65">
        <v>12.381</v>
      </c>
      <c r="O5" s="66">
        <v>-0.15576224148159257</v>
      </c>
      <c r="P5" s="166">
        <v>2136</v>
      </c>
      <c r="Q5" s="67">
        <v>1.7252241337533319E-2</v>
      </c>
      <c r="R5" s="66">
        <v>-0.60864764905285784</v>
      </c>
      <c r="S5" s="65">
        <v>23.208200000000001</v>
      </c>
      <c r="T5" s="66">
        <v>-0.46006221049668361</v>
      </c>
      <c r="U5" s="166">
        <v>1313</v>
      </c>
      <c r="V5" s="66">
        <v>-0.12988734261100066</v>
      </c>
      <c r="W5" s="65">
        <v>18.621099999999998</v>
      </c>
      <c r="X5" s="68">
        <v>0.61470037453183524</v>
      </c>
      <c r="Z5" s="82" t="s">
        <v>56</v>
      </c>
      <c r="AA5" s="60">
        <v>313.02300000000002</v>
      </c>
      <c r="AB5" s="61">
        <v>-0.34538393652572896</v>
      </c>
      <c r="AC5" s="62">
        <v>4.7274481427882296E-3</v>
      </c>
      <c r="AD5" s="61">
        <v>-0.17698995229832526</v>
      </c>
      <c r="AE5" s="165">
        <v>14798</v>
      </c>
      <c r="AF5" s="61">
        <v>-0.46124440237375763</v>
      </c>
      <c r="AG5" s="60">
        <v>11075.799199999999</v>
      </c>
      <c r="AH5" s="63">
        <v>-0.19728074138743845</v>
      </c>
    </row>
    <row r="6" spans="2:34" ht="20.25" customHeight="1">
      <c r="M6" s="64" t="s">
        <v>53</v>
      </c>
      <c r="N6" s="65">
        <v>4.7643000000000004</v>
      </c>
      <c r="O6" s="66">
        <v>0.31734225515677705</v>
      </c>
      <c r="P6" s="166">
        <v>305</v>
      </c>
      <c r="Q6" s="67">
        <v>6.4017799047079316E-3</v>
      </c>
      <c r="R6" s="66">
        <v>-0.64104376428888821</v>
      </c>
      <c r="S6" s="65">
        <v>7.4598090000000008</v>
      </c>
      <c r="T6" s="66">
        <v>-0.43154975088134906</v>
      </c>
      <c r="U6" s="166">
        <v>259</v>
      </c>
      <c r="V6" s="66">
        <v>-0.44181034482758619</v>
      </c>
      <c r="W6" s="65">
        <v>15.998549999999996</v>
      </c>
      <c r="X6" s="68">
        <v>0.84918032786885245</v>
      </c>
      <c r="Z6" s="69" t="s">
        <v>57</v>
      </c>
      <c r="AA6" s="70">
        <v>1135.1865</v>
      </c>
      <c r="AB6" s="71">
        <v>-0.31576999544624806</v>
      </c>
      <c r="AC6" s="72">
        <v>8.3016314940320378E-3</v>
      </c>
      <c r="AD6" s="71">
        <v>-0.22694385392865113</v>
      </c>
      <c r="AE6" s="167">
        <v>94239</v>
      </c>
      <c r="AF6" s="184">
        <v>-0.47105178965329497</v>
      </c>
      <c r="AG6" s="70">
        <v>33997.212699999996</v>
      </c>
      <c r="AH6" s="73">
        <v>-0.50319353213434814</v>
      </c>
    </row>
    <row r="7" spans="2:34" ht="20.25" customHeight="1">
      <c r="M7" s="59" t="s">
        <v>42</v>
      </c>
      <c r="N7" s="60">
        <v>6.0715000000000003</v>
      </c>
      <c r="O7" s="61">
        <v>-0.26189549952588198</v>
      </c>
      <c r="P7" s="165">
        <v>1726</v>
      </c>
      <c r="Q7" s="62">
        <v>2.8427900848225315E-2</v>
      </c>
      <c r="R7" s="61">
        <v>1.6971421775932156</v>
      </c>
      <c r="S7" s="60">
        <v>59.44068699999999</v>
      </c>
      <c r="T7" s="61">
        <v>0.52959601556165814</v>
      </c>
      <c r="U7" s="165">
        <v>682</v>
      </c>
      <c r="V7" s="61">
        <v>-0.44326530612244897</v>
      </c>
      <c r="W7" s="60">
        <v>33.494487999999997</v>
      </c>
      <c r="X7" s="63">
        <v>0.39513325608342992</v>
      </c>
      <c r="Z7" s="54" t="s">
        <v>59</v>
      </c>
      <c r="AA7" s="55">
        <v>4.8772000000000002</v>
      </c>
      <c r="AB7" s="56">
        <v>-0.11191230561928689</v>
      </c>
      <c r="AC7" s="57">
        <v>1.4557533010743869E-3</v>
      </c>
      <c r="AD7" s="56">
        <v>-0.6750119520796618</v>
      </c>
      <c r="AE7" s="164">
        <v>71</v>
      </c>
      <c r="AF7" s="56">
        <v>-0.71138211382113825</v>
      </c>
      <c r="AG7" s="55">
        <v>13.658300000000001</v>
      </c>
      <c r="AH7" s="58">
        <v>-0.82380502102089703</v>
      </c>
    </row>
    <row r="8" spans="2:34" ht="20.25" customHeight="1">
      <c r="Z8" s="64" t="s">
        <v>60</v>
      </c>
      <c r="AA8" s="65">
        <v>52.524999999999999</v>
      </c>
      <c r="AB8" s="66">
        <v>-0.41069555314959527</v>
      </c>
      <c r="AC8" s="67">
        <v>1.0876725368871966E-2</v>
      </c>
      <c r="AD8" s="66">
        <v>-0.55580849003883492</v>
      </c>
      <c r="AE8" s="166">
        <v>5713</v>
      </c>
      <c r="AF8" s="66">
        <v>-0.73823596792668955</v>
      </c>
      <c r="AG8" s="65">
        <v>804.67399999999998</v>
      </c>
      <c r="AH8" s="68">
        <v>-0.68096372289263729</v>
      </c>
    </row>
    <row r="9" spans="2:34" ht="20.25" customHeight="1">
      <c r="Z9" s="59" t="s">
        <v>61</v>
      </c>
      <c r="AA9" s="60">
        <v>17.927600000000002</v>
      </c>
      <c r="AB9" s="61">
        <v>-0.49780241636156342</v>
      </c>
      <c r="AC9" s="62">
        <v>1.0653963720743434E-2</v>
      </c>
      <c r="AD9" s="61">
        <v>4.0854934570923263E-2</v>
      </c>
      <c r="AE9" s="165">
        <v>1910</v>
      </c>
      <c r="AF9" s="61">
        <v>-0.4772851669403394</v>
      </c>
      <c r="AG9" s="60">
        <v>329.4119</v>
      </c>
      <c r="AH9" s="63">
        <v>-0.68361989157985814</v>
      </c>
    </row>
    <row r="10" spans="2:34" ht="20.25" customHeight="1">
      <c r="Z10" s="74" t="s">
        <v>62</v>
      </c>
      <c r="AA10" s="75">
        <v>75.329800000000006</v>
      </c>
      <c r="AB10" s="185">
        <v>-0.42196552195124948</v>
      </c>
      <c r="AC10" s="76">
        <v>1.0213753388433262E-2</v>
      </c>
      <c r="AD10" s="185">
        <v>-0.48258018665397251</v>
      </c>
      <c r="AE10" s="168">
        <v>7694</v>
      </c>
      <c r="AF10" s="185">
        <v>-0.70091350826044696</v>
      </c>
      <c r="AG10" s="75">
        <v>1147.7442000000001</v>
      </c>
      <c r="AH10" s="186">
        <v>-0.68476452017250855</v>
      </c>
    </row>
    <row r="11" spans="2:34" ht="20.25" customHeight="1"/>
    <row r="12" spans="2:34" ht="20.25" customHeight="1"/>
    <row r="13" spans="2:34" ht="20.25" customHeight="1"/>
    <row r="14" spans="2:34" ht="20.25" customHeight="1"/>
    <row r="15" spans="2:34" ht="20.25" customHeight="1"/>
    <row r="16" spans="2:34" ht="20.25" customHeight="1"/>
    <row r="17" ht="20.25" customHeight="1"/>
    <row r="18" ht="20.25" customHeight="1"/>
  </sheetData>
  <phoneticPr fontId="3" type="noConversion"/>
  <conditionalFormatting sqref="AB6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AD6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AF6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AH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AB1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D1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AF1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AH1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0" verticalDpi="0" r:id="rId1"/>
  <customProperties>
    <customPr name="ORB_SHEET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国美平台运营周报</vt:lpstr>
      <vt:lpstr>自营运营周报</vt:lpstr>
      <vt:lpstr>Sheet6</vt:lpstr>
      <vt:lpstr>国美平台运营周报!Print_Area</vt:lpstr>
      <vt:lpstr>自营运营周报!Print_Area</vt:lpstr>
    </vt:vector>
  </TitlesOfParts>
  <Company>Gome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2017-04-17T08:16:19Z</dcterms:created>
  <dc:creator>jialing</dc:creator>
  <lastModifiedBy>yangenzhu(杨恩铸.技术中心.系统开发部)</lastModifiedBy>
  <lastPrinted>2017-05-16T03:32:13Z</lastPrinted>
  <dcterms:modified xsi:type="dcterms:W3CDTF">2017-07-06T11:04:51Z</dcterms:modified>
</coreProperties>
</file>