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ml.chartshapes+xml"/>
  <Override PartName="/xl/drawings/drawing5.xml" ContentType="application/vnd.openxmlformats-officedocument.drawing+xml"/>
  <Override PartName="/xl/drawings/drawing6.xml" ContentType="application/vnd.openxmlformats-officedocument.drawing+xml"/>
  <Override PartName="/xl/ctrlProps/ctrlProp1.xml" ContentType="application/vnd.ms-excel.controlproperties+xml"/>
  <Override PartName="/xl/charts/chart3.xml" ContentType="application/vnd.openxmlformats-officedocument.drawingml.chart+xml"/>
  <Override PartName="/xl/drawings/drawing7.xml" ContentType="application/vnd.openxmlformats-officedocument.drawing+xml"/>
  <Override PartName="/xl/drawings/drawing8.xml" ContentType="application/vnd.openxmlformats-officedocument.drawing+xml"/>
  <Override PartName="/xl/ctrlProps/ctrlProp2.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D:\学习\大三\大三下\经营分析方法与工具（刘勇）\第九组资料\"/>
    </mc:Choice>
  </mc:AlternateContent>
  <xr:revisionPtr revIDLastSave="0" documentId="13_ncr:1_{2FCD94C2-F053-4A78-99B7-9880157BF996}" xr6:coauthVersionLast="47" xr6:coauthVersionMax="47" xr10:uidLastSave="{00000000-0000-0000-0000-000000000000}"/>
  <bookViews>
    <workbookView xWindow="-108" yWindow="-108" windowWidth="23256" windowHeight="12576" activeTab="6" xr2:uid="{00000000-000D-0000-FFFF-FFFF00000000}"/>
  </bookViews>
  <sheets>
    <sheet name="第1题" sheetId="25" r:id="rId1"/>
    <sheet name="第2题" sheetId="23" r:id="rId2"/>
    <sheet name="第3题 " sheetId="20" r:id="rId3"/>
    <sheet name="第4题 " sheetId="19" r:id="rId4"/>
    <sheet name="第5题" sheetId="29" r:id="rId5"/>
    <sheet name="第6题 " sheetId="30" r:id="rId6"/>
    <sheet name="第7题" sheetId="28" r:id="rId7"/>
  </sheets>
  <externalReferences>
    <externalReference r:id="rId8"/>
    <externalReference r:id="rId9"/>
    <externalReference r:id="rId10"/>
    <externalReference r:id="rId11"/>
    <externalReference r:id="rId12"/>
  </externalReferences>
  <definedNames>
    <definedName name="aaa">OFFSET([1]第4题!XFC1,0,-1,3,1)</definedName>
    <definedName name="Biao1" localSheetId="0">#REF!</definedName>
    <definedName name="Biao1" localSheetId="1">#REF!</definedName>
    <definedName name="Biao1" localSheetId="4">#REF!</definedName>
    <definedName name="Biao1" localSheetId="6">#REF!</definedName>
    <definedName name="Biao1">#REF!</definedName>
    <definedName name="Biao2" localSheetId="0">#REF!</definedName>
    <definedName name="Biao2" localSheetId="1">#REF!</definedName>
    <definedName name="Biao2" localSheetId="4">#REF!</definedName>
    <definedName name="Biao2" localSheetId="6">#REF!</definedName>
    <definedName name="Biao2">#REF!</definedName>
    <definedName name="Biao3" localSheetId="0">#REF!</definedName>
    <definedName name="Biao3" localSheetId="1">#REF!</definedName>
    <definedName name="Biao3" localSheetId="4">#REF!</definedName>
    <definedName name="Biao3" localSheetId="6">#REF!</definedName>
    <definedName name="Biao3">#REF!</definedName>
    <definedName name="Biao4" localSheetId="0">#REF!</definedName>
    <definedName name="Biao4" localSheetId="1">#REF!</definedName>
    <definedName name="Biao4" localSheetId="4">#REF!</definedName>
    <definedName name="Biao4" localSheetId="6">#REF!</definedName>
    <definedName name="Biao4">#REF!</definedName>
    <definedName name="BudgetTab" localSheetId="0">#REF!</definedName>
    <definedName name="BudgetTab" localSheetId="1">#REF!</definedName>
    <definedName name="BudgetTab" localSheetId="2">#REF!</definedName>
    <definedName name="BudgetTab" localSheetId="3">#REF!</definedName>
    <definedName name="BudgetTab" localSheetId="4">#REF!</definedName>
    <definedName name="BudgetTab" localSheetId="5">#REF!</definedName>
    <definedName name="BudgetTab" localSheetId="6">#REF!</definedName>
    <definedName name="BudgetTab">#REF!</definedName>
    <definedName name="MaintTable">[2]第3题!#REF!</definedName>
    <definedName name="sj" localSheetId="0">#REF!</definedName>
    <definedName name="sj" localSheetId="1">#REF!</definedName>
    <definedName name="sj" localSheetId="2">#REF!</definedName>
    <definedName name="sj" localSheetId="3">#REF!</definedName>
    <definedName name="sj" localSheetId="4">#REF!</definedName>
    <definedName name="sj" localSheetId="5">#REF!</definedName>
    <definedName name="sj" localSheetId="6">#REF!</definedName>
    <definedName name="sj">#REF!</definedName>
    <definedName name="solver_adj" localSheetId="1" hidden="1">第2题!$G$3:$G$4</definedName>
    <definedName name="solver_adj" localSheetId="2" hidden="1">'第3题 '!$W$9</definedName>
    <definedName name="solver_adj" localSheetId="3" hidden="1">'第4题 '!$C$7:$E$7</definedName>
    <definedName name="solver_adj" localSheetId="4" hidden="1">第5题!$C$5</definedName>
    <definedName name="solver_cvg" localSheetId="1" hidden="1">0.0001</definedName>
    <definedName name="solver_cvg" localSheetId="2" hidden="1">0.0001</definedName>
    <definedName name="solver_cvg" localSheetId="3" hidden="1">0.0001</definedName>
    <definedName name="solver_cvg" localSheetId="4" hidden="1">0.0001</definedName>
    <definedName name="solver_drv" localSheetId="1" hidden="1">1</definedName>
    <definedName name="solver_drv" localSheetId="2" hidden="1">1</definedName>
    <definedName name="solver_drv" localSheetId="3" hidden="1">1</definedName>
    <definedName name="solver_drv" localSheetId="4" hidden="1">2</definedName>
    <definedName name="solver_eng" localSheetId="0" hidden="1">1</definedName>
    <definedName name="solver_eng" localSheetId="1" hidden="1">1</definedName>
    <definedName name="solver_eng" localSheetId="2" hidden="1">2</definedName>
    <definedName name="solver_eng" localSheetId="3" hidden="1">2</definedName>
    <definedName name="solver_eng" localSheetId="4" hidden="1">1</definedName>
    <definedName name="solver_est" localSheetId="1" hidden="1">1</definedName>
    <definedName name="solver_est" localSheetId="2" hidden="1">1</definedName>
    <definedName name="solver_est" localSheetId="3" hidden="1">1</definedName>
    <definedName name="solver_est" localSheetId="4" hidden="1">1</definedName>
    <definedName name="solver_itr" localSheetId="1" hidden="1">2147483647</definedName>
    <definedName name="solver_itr" localSheetId="2" hidden="1">2147483647</definedName>
    <definedName name="solver_itr" localSheetId="3" hidden="1">2147483647</definedName>
    <definedName name="solver_itr" localSheetId="4" hidden="1">2147483647</definedName>
    <definedName name="solver_lhs1" localSheetId="1" hidden="1">第2题!$G$3</definedName>
    <definedName name="solver_lhs1" localSheetId="3" hidden="1">'第4题 '!$C$7:$E$7</definedName>
    <definedName name="solver_lhs10" localSheetId="3" hidden="1">'第4题 '!$H$6</definedName>
    <definedName name="solver_lhs2" localSheetId="3" hidden="1">'第4题 '!$H$2:$H$6</definedName>
    <definedName name="solver_lhs3" localSheetId="3" hidden="1">'第4题 '!$H$2:$H$6</definedName>
    <definedName name="solver_lhs4" localSheetId="3" hidden="1">'第4题 '!$H$3</definedName>
    <definedName name="solver_lhs5" localSheetId="3" hidden="1">'第4题 '!$H$4</definedName>
    <definedName name="solver_lhs6" localSheetId="3" hidden="1">'第4题 '!$H$4</definedName>
    <definedName name="solver_lhs7" localSheetId="3" hidden="1">'第4题 '!$H$5</definedName>
    <definedName name="solver_lhs8" localSheetId="3" hidden="1">'第4题 '!$H$5</definedName>
    <definedName name="solver_lhs9" localSheetId="3" hidden="1">'第4题 '!$H$6</definedName>
    <definedName name="solver_lin" localSheetId="3" hidden="1">1</definedName>
    <definedName name="solver_mip" localSheetId="1" hidden="1">2147483647</definedName>
    <definedName name="solver_mip" localSheetId="2" hidden="1">2147483647</definedName>
    <definedName name="solver_mip" localSheetId="3" hidden="1">2147483647</definedName>
    <definedName name="solver_mip" localSheetId="4" hidden="1">2147483647</definedName>
    <definedName name="solver_mni" localSheetId="1" hidden="1">30</definedName>
    <definedName name="solver_mni" localSheetId="2" hidden="1">30</definedName>
    <definedName name="solver_mni" localSheetId="3" hidden="1">30</definedName>
    <definedName name="solver_mni" localSheetId="4" hidden="1">30</definedName>
    <definedName name="solver_mrt" localSheetId="1" hidden="1">0.075</definedName>
    <definedName name="solver_mrt" localSheetId="2" hidden="1">0.075</definedName>
    <definedName name="solver_mrt" localSheetId="3" hidden="1">0.075</definedName>
    <definedName name="solver_mrt" localSheetId="4" hidden="1">0.075</definedName>
    <definedName name="solver_msl" localSheetId="1" hidden="1">2</definedName>
    <definedName name="solver_msl" localSheetId="2" hidden="1">2</definedName>
    <definedName name="solver_msl" localSheetId="3" hidden="1">2</definedName>
    <definedName name="solver_msl" localSheetId="4" hidden="1">2</definedName>
    <definedName name="solver_neg" localSheetId="0" hidden="1">1</definedName>
    <definedName name="solver_neg" localSheetId="1" hidden="1">2</definedName>
    <definedName name="solver_neg" localSheetId="2" hidden="1">1</definedName>
    <definedName name="solver_neg" localSheetId="3" hidden="1">1</definedName>
    <definedName name="solver_neg" localSheetId="4" hidden="1">1</definedName>
    <definedName name="solver_nod" localSheetId="1" hidden="1">2147483647</definedName>
    <definedName name="solver_nod" localSheetId="2" hidden="1">2147483647</definedName>
    <definedName name="solver_nod" localSheetId="3" hidden="1">2147483647</definedName>
    <definedName name="solver_nod" localSheetId="4" hidden="1">2147483647</definedName>
    <definedName name="solver_num" localSheetId="0" hidden="1">0</definedName>
    <definedName name="solver_num" localSheetId="1" hidden="1">0</definedName>
    <definedName name="solver_num" localSheetId="2" hidden="1">0</definedName>
    <definedName name="solver_num" localSheetId="3" hidden="1">3</definedName>
    <definedName name="solver_num" localSheetId="4" hidden="1">0</definedName>
    <definedName name="solver_nwt" localSheetId="1" hidden="1">1</definedName>
    <definedName name="solver_nwt" localSheetId="2" hidden="1">1</definedName>
    <definedName name="solver_nwt" localSheetId="3" hidden="1">1</definedName>
    <definedName name="solver_nwt" localSheetId="4" hidden="1">1</definedName>
    <definedName name="solver_opt" localSheetId="0" hidden="1">第1题!$D$25</definedName>
    <definedName name="solver_opt" localSheetId="1" hidden="1">第2题!$G$7</definedName>
    <definedName name="solver_opt" localSheetId="2" hidden="1">'第3题 '!$W$16</definedName>
    <definedName name="solver_opt" localSheetId="3" hidden="1">'第4题 '!$C$9</definedName>
    <definedName name="solver_opt" localSheetId="4" hidden="1">第5题!$C$8</definedName>
    <definedName name="solver_pre" localSheetId="1" hidden="1">0.000001</definedName>
    <definedName name="solver_pre" localSheetId="2" hidden="1">0.000001</definedName>
    <definedName name="solver_pre" localSheetId="3" hidden="1">0.000001</definedName>
    <definedName name="solver_pre" localSheetId="4" hidden="1">0.000001</definedName>
    <definedName name="solver_rbv" localSheetId="1" hidden="1">1</definedName>
    <definedName name="solver_rbv" localSheetId="2" hidden="1">1</definedName>
    <definedName name="solver_rbv" localSheetId="3" hidden="1">1</definedName>
    <definedName name="solver_rbv" localSheetId="4" hidden="1">2</definedName>
    <definedName name="solver_rel1" localSheetId="1" hidden="1">3</definedName>
    <definedName name="solver_rel1" localSheetId="3" hidden="1">3</definedName>
    <definedName name="solver_rel10" localSheetId="3" hidden="1">3</definedName>
    <definedName name="solver_rel2" localSheetId="3" hidden="1">1</definedName>
    <definedName name="solver_rel3" localSheetId="3" hidden="1">3</definedName>
    <definedName name="solver_rel4" localSheetId="3" hidden="1">3</definedName>
    <definedName name="solver_rel5" localSheetId="3" hidden="1">1</definedName>
    <definedName name="solver_rel6" localSheetId="3" hidden="1">3</definedName>
    <definedName name="solver_rel7" localSheetId="3" hidden="1">1</definedName>
    <definedName name="solver_rel8" localSheetId="3" hidden="1">3</definedName>
    <definedName name="solver_rel9" localSheetId="3" hidden="1">1</definedName>
    <definedName name="solver_rhs1" localSheetId="1" hidden="1">0</definedName>
    <definedName name="solver_rhs1" localSheetId="3" hidden="1">0</definedName>
    <definedName name="solver_rhs10" localSheetId="3" hidden="1">'第4题 '!$F$6</definedName>
    <definedName name="solver_rhs2" localSheetId="3" hidden="1">'第4题 '!$G$2:$G$6</definedName>
    <definedName name="solver_rhs3" localSheetId="3" hidden="1">'第4题 '!$F$2:$F$6</definedName>
    <definedName name="solver_rhs4" localSheetId="3" hidden="1">'第4题 '!$F$3</definedName>
    <definedName name="solver_rhs5" localSheetId="3" hidden="1">'第4题 '!$G$4</definedName>
    <definedName name="solver_rhs6" localSheetId="3" hidden="1">'第4题 '!$F$4</definedName>
    <definedName name="solver_rhs7" localSheetId="3" hidden="1">'第4题 '!$G$5</definedName>
    <definedName name="solver_rhs8" localSheetId="3" hidden="1">'第4题 '!$F$5</definedName>
    <definedName name="solver_rhs9" localSheetId="3" hidden="1">'第4题 '!$G$6</definedName>
    <definedName name="solver_rlx" localSheetId="1" hidden="1">2</definedName>
    <definedName name="solver_rlx" localSheetId="2" hidden="1">2</definedName>
    <definedName name="solver_rlx" localSheetId="3" hidden="1">2</definedName>
    <definedName name="solver_rlx" localSheetId="4" hidden="1">2</definedName>
    <definedName name="solver_rsd" localSheetId="1" hidden="1">0</definedName>
    <definedName name="solver_rsd" localSheetId="2" hidden="1">0</definedName>
    <definedName name="solver_rsd" localSheetId="3" hidden="1">0</definedName>
    <definedName name="solver_rsd" localSheetId="4" hidden="1">0</definedName>
    <definedName name="solver_scl" localSheetId="1" hidden="1">1</definedName>
    <definedName name="solver_scl" localSheetId="2" hidden="1">1</definedName>
    <definedName name="solver_scl" localSheetId="3" hidden="1">1</definedName>
    <definedName name="solver_scl" localSheetId="4" hidden="1">2</definedName>
    <definedName name="solver_sho" localSheetId="1" hidden="1">2</definedName>
    <definedName name="solver_sho" localSheetId="2" hidden="1">2</definedName>
    <definedName name="solver_sho" localSheetId="3" hidden="1">2</definedName>
    <definedName name="solver_sho" localSheetId="4" hidden="1">2</definedName>
    <definedName name="solver_ssz" localSheetId="1" hidden="1">100</definedName>
    <definedName name="solver_ssz" localSheetId="2" hidden="1">100</definedName>
    <definedName name="solver_ssz" localSheetId="3" hidden="1">100</definedName>
    <definedName name="solver_ssz" localSheetId="4" hidden="1">100</definedName>
    <definedName name="solver_tim" localSheetId="1" hidden="1">2147483647</definedName>
    <definedName name="solver_tim" localSheetId="2" hidden="1">2147483647</definedName>
    <definedName name="solver_tim" localSheetId="3" hidden="1">2147483647</definedName>
    <definedName name="solver_tim" localSheetId="4" hidden="1">2147483647</definedName>
    <definedName name="solver_tol" localSheetId="1" hidden="1">0.01</definedName>
    <definedName name="solver_tol" localSheetId="2" hidden="1">0.01</definedName>
    <definedName name="solver_tol" localSheetId="3" hidden="1">0.01</definedName>
    <definedName name="solver_tol" localSheetId="4" hidden="1">0.01</definedName>
    <definedName name="solver_typ" localSheetId="0" hidden="1">1</definedName>
    <definedName name="solver_typ" localSheetId="1" hidden="1">2</definedName>
    <definedName name="solver_typ" localSheetId="2" hidden="1">3</definedName>
    <definedName name="solver_typ" localSheetId="3" hidden="1">1</definedName>
    <definedName name="solver_typ" localSheetId="4" hidden="1">2</definedName>
    <definedName name="solver_val" localSheetId="0" hidden="1">0</definedName>
    <definedName name="solver_val" localSheetId="1" hidden="1">0</definedName>
    <definedName name="solver_val" localSheetId="2" hidden="1">0</definedName>
    <definedName name="solver_val" localSheetId="3" hidden="1">0</definedName>
    <definedName name="solver_val" localSheetId="4" hidden="1">0</definedName>
    <definedName name="solver_ver" localSheetId="0" hidden="1">3</definedName>
    <definedName name="solver_ver" localSheetId="1" hidden="1">3</definedName>
    <definedName name="solver_ver" localSheetId="2" hidden="1">3</definedName>
    <definedName name="solver_ver" localSheetId="3" hidden="1">3</definedName>
    <definedName name="solver_ver" localSheetId="4" hidden="1">3</definedName>
    <definedName name="Table">'[3]经济订货量-折扣模型'!$K$3:$L$21</definedName>
    <definedName name="yssj">[4]D函数2!$A$1:$D$671</definedName>
    <definedName name="查询数据">[5]第2题!#REF!</definedName>
    <definedName name="基行" localSheetId="0">#REF!</definedName>
    <definedName name="基行" localSheetId="1">#REF!</definedName>
    <definedName name="基行" localSheetId="4">#REF!</definedName>
    <definedName name="基行" localSheetId="6">#REF!</definedName>
    <definedName name="基行">#REF!</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F6" i="28" l="1"/>
  <c r="G6" i="28" s="1"/>
  <c r="H1599" i="30"/>
  <c r="H1234" i="30"/>
  <c r="H869" i="30"/>
  <c r="H504" i="30"/>
  <c r="H138" i="30"/>
  <c r="C18" i="30"/>
  <c r="G1965" i="30"/>
  <c r="H1965" i="30"/>
  <c r="G138" i="30"/>
  <c r="L5" i="30"/>
  <c r="C16" i="30"/>
  <c r="H2" i="30"/>
  <c r="J2" i="28" l="1"/>
  <c r="L4" i="30"/>
  <c r="E4" i="30"/>
  <c r="F95" i="28" l="1"/>
  <c r="G95" i="28" s="1"/>
  <c r="F94" i="28"/>
  <c r="G94" i="28" s="1"/>
  <c r="F93" i="28"/>
  <c r="G93" i="28" s="1"/>
  <c r="F92" i="28"/>
  <c r="G92" i="28" s="1"/>
  <c r="F91" i="28"/>
  <c r="G91" i="28" s="1"/>
  <c r="F90" i="28"/>
  <c r="G90" i="28" s="1"/>
  <c r="F89" i="28"/>
  <c r="G89" i="28" s="1"/>
  <c r="F88" i="28"/>
  <c r="G88" i="28" s="1"/>
  <c r="F87" i="28"/>
  <c r="G87" i="28" s="1"/>
  <c r="F86" i="28"/>
  <c r="G86" i="28" s="1"/>
  <c r="F85" i="28"/>
  <c r="G85" i="28" s="1"/>
  <c r="F84" i="28"/>
  <c r="G84" i="28" s="1"/>
  <c r="F83" i="28"/>
  <c r="G83" i="28" s="1"/>
  <c r="F82" i="28"/>
  <c r="G82" i="28" s="1"/>
  <c r="F81" i="28"/>
  <c r="G81" i="28" s="1"/>
  <c r="F80" i="28"/>
  <c r="G80" i="28" s="1"/>
  <c r="F79" i="28"/>
  <c r="G79" i="28" s="1"/>
  <c r="F78" i="28"/>
  <c r="G78" i="28" s="1"/>
  <c r="F77" i="28"/>
  <c r="G77" i="28" s="1"/>
  <c r="F76" i="28"/>
  <c r="G76" i="28" s="1"/>
  <c r="F75" i="28"/>
  <c r="G75" i="28" s="1"/>
  <c r="F74" i="28"/>
  <c r="G74" i="28" s="1"/>
  <c r="F73" i="28"/>
  <c r="G73" i="28" s="1"/>
  <c r="F72" i="28"/>
  <c r="G72" i="28" s="1"/>
  <c r="F71" i="28"/>
  <c r="G71" i="28" s="1"/>
  <c r="F70" i="28"/>
  <c r="G70" i="28" s="1"/>
  <c r="F69" i="28"/>
  <c r="G69" i="28" s="1"/>
  <c r="F68" i="28"/>
  <c r="G68" i="28" s="1"/>
  <c r="F67" i="28"/>
  <c r="G67" i="28" s="1"/>
  <c r="F66" i="28"/>
  <c r="G66" i="28" s="1"/>
  <c r="F65" i="28"/>
  <c r="G65" i="28" s="1"/>
  <c r="F64" i="28"/>
  <c r="G64" i="28" s="1"/>
  <c r="F63" i="28"/>
  <c r="G63" i="28" s="1"/>
  <c r="F62" i="28"/>
  <c r="G62" i="28" s="1"/>
  <c r="F61" i="28"/>
  <c r="G61" i="28" s="1"/>
  <c r="F60" i="28"/>
  <c r="G60" i="28" s="1"/>
  <c r="F59" i="28"/>
  <c r="G59" i="28" s="1"/>
  <c r="F58" i="28"/>
  <c r="G58" i="28" s="1"/>
  <c r="F57" i="28"/>
  <c r="G57" i="28" s="1"/>
  <c r="F56" i="28"/>
  <c r="G56" i="28" s="1"/>
  <c r="F55" i="28"/>
  <c r="G55" i="28" s="1"/>
  <c r="F54" i="28"/>
  <c r="G54" i="28" s="1"/>
  <c r="F53" i="28"/>
  <c r="G53" i="28" s="1"/>
  <c r="F52" i="28"/>
  <c r="G52" i="28" s="1"/>
  <c r="F51" i="28"/>
  <c r="G51" i="28" s="1"/>
  <c r="F50" i="28"/>
  <c r="G50" i="28" s="1"/>
  <c r="F49" i="28"/>
  <c r="G49" i="28" s="1"/>
  <c r="F48" i="28"/>
  <c r="G48" i="28" s="1"/>
  <c r="F47" i="28"/>
  <c r="G47" i="28" s="1"/>
  <c r="F46" i="28"/>
  <c r="G46" i="28" s="1"/>
  <c r="F45" i="28"/>
  <c r="G45" i="28" s="1"/>
  <c r="F44" i="28"/>
  <c r="G44" i="28" s="1"/>
  <c r="F43" i="28"/>
  <c r="G43" i="28" s="1"/>
  <c r="F42" i="28"/>
  <c r="G42" i="28" s="1"/>
  <c r="F41" i="28"/>
  <c r="G41" i="28" s="1"/>
  <c r="F40" i="28"/>
  <c r="G40" i="28" s="1"/>
  <c r="F39" i="28"/>
  <c r="G39" i="28" s="1"/>
  <c r="F38" i="28"/>
  <c r="G38" i="28" s="1"/>
  <c r="F37" i="28"/>
  <c r="G37" i="28" s="1"/>
  <c r="F36" i="28"/>
  <c r="G36" i="28" s="1"/>
  <c r="F35" i="28"/>
  <c r="G35" i="28" s="1"/>
  <c r="F34" i="28"/>
  <c r="G34" i="28" s="1"/>
  <c r="F33" i="28"/>
  <c r="G33" i="28" s="1"/>
  <c r="F32" i="28"/>
  <c r="G32" i="28" s="1"/>
  <c r="F31" i="28"/>
  <c r="G31" i="28" s="1"/>
  <c r="F30" i="28"/>
  <c r="G30" i="28" s="1"/>
  <c r="F29" i="28"/>
  <c r="G29" i="28" s="1"/>
  <c r="F28" i="28"/>
  <c r="G28" i="28" s="1"/>
  <c r="F27" i="28"/>
  <c r="G27" i="28" s="1"/>
  <c r="F26" i="28"/>
  <c r="G26" i="28" s="1"/>
  <c r="F25" i="28"/>
  <c r="G25" i="28" s="1"/>
  <c r="F24" i="28"/>
  <c r="G24" i="28" s="1"/>
  <c r="F23" i="28"/>
  <c r="G23" i="28" s="1"/>
  <c r="F22" i="28"/>
  <c r="G22" i="28" s="1"/>
  <c r="F21" i="28"/>
  <c r="G21" i="28" s="1"/>
  <c r="F20" i="28"/>
  <c r="G20" i="28" s="1"/>
  <c r="F19" i="28"/>
  <c r="G19" i="28" s="1"/>
  <c r="F18" i="28"/>
  <c r="G18" i="28" s="1"/>
  <c r="F17" i="28"/>
  <c r="G17" i="28" s="1"/>
  <c r="F16" i="28"/>
  <c r="G16" i="28" s="1"/>
  <c r="F15" i="28"/>
  <c r="G15" i="28" s="1"/>
  <c r="F14" i="28"/>
  <c r="G14" i="28" s="1"/>
  <c r="F13" i="28"/>
  <c r="G13" i="28" s="1"/>
  <c r="F12" i="28"/>
  <c r="G12" i="28" s="1"/>
  <c r="F11" i="28"/>
  <c r="G11" i="28" s="1"/>
  <c r="F10" i="28"/>
  <c r="G10" i="28" s="1"/>
  <c r="F9" i="28"/>
  <c r="G9" i="28" s="1"/>
  <c r="F8" i="28"/>
  <c r="G8" i="28" s="1"/>
  <c r="F7" i="28"/>
  <c r="G7" i="28" s="1"/>
  <c r="Q2" i="28"/>
  <c r="P2" i="28"/>
  <c r="O2" i="28"/>
  <c r="N2" i="28"/>
  <c r="M2" i="28"/>
  <c r="L2" i="28"/>
  <c r="K2" i="28"/>
  <c r="C6" i="29"/>
  <c r="C4" i="29"/>
  <c r="B14" i="29" s="1"/>
  <c r="C9" i="19"/>
  <c r="H6" i="19"/>
  <c r="H5" i="19"/>
  <c r="H4" i="19"/>
  <c r="H3" i="19"/>
  <c r="H2" i="19"/>
  <c r="F28" i="20"/>
  <c r="W13" i="20"/>
  <c r="W12" i="20"/>
  <c r="W14" i="20" s="1"/>
  <c r="W15" i="20" s="1"/>
  <c r="C10" i="20"/>
  <c r="F26" i="20" s="1"/>
  <c r="E27" i="20" s="1"/>
  <c r="C9" i="20"/>
  <c r="D31" i="23"/>
  <c r="D30" i="23"/>
  <c r="D29" i="23"/>
  <c r="D28" i="23"/>
  <c r="D27" i="23"/>
  <c r="D26" i="23"/>
  <c r="D25" i="23"/>
  <c r="D24" i="23"/>
  <c r="D23" i="23"/>
  <c r="D22" i="23"/>
  <c r="D21" i="23"/>
  <c r="D20" i="23"/>
  <c r="D19" i="23"/>
  <c r="D18" i="23"/>
  <c r="D17" i="23"/>
  <c r="D16" i="23"/>
  <c r="D15" i="23"/>
  <c r="D14" i="23"/>
  <c r="D13" i="23"/>
  <c r="D12" i="23"/>
  <c r="D11" i="23"/>
  <c r="D10" i="23"/>
  <c r="D9" i="23"/>
  <c r="D8" i="23"/>
  <c r="D7" i="23"/>
  <c r="D6" i="23"/>
  <c r="G5" i="23"/>
  <c r="D5" i="23"/>
  <c r="G4" i="23"/>
  <c r="D4" i="23"/>
  <c r="D3" i="23"/>
  <c r="G2" i="23"/>
  <c r="G3" i="23" s="1"/>
  <c r="D2" i="23"/>
  <c r="D14" i="25"/>
  <c r="D13" i="25"/>
  <c r="D12" i="25"/>
  <c r="D11" i="25"/>
  <c r="G10" i="25"/>
  <c r="D10" i="25"/>
  <c r="D9" i="25"/>
  <c r="D8" i="25"/>
  <c r="D7" i="25"/>
  <c r="D6" i="25"/>
  <c r="D5" i="25"/>
  <c r="D4" i="25"/>
  <c r="D3" i="25"/>
  <c r="D2" i="25"/>
  <c r="G5" i="25" s="1"/>
  <c r="C3" i="28" l="1"/>
  <c r="C13" i="20"/>
  <c r="C7" i="29"/>
  <c r="C8" i="29" s="1"/>
  <c r="G2" i="29" s="1"/>
  <c r="C10" i="29"/>
  <c r="C34" i="23"/>
  <c r="D34" i="23" s="1"/>
  <c r="C33" i="23"/>
  <c r="D33" i="23" s="1"/>
  <c r="C32" i="23"/>
  <c r="D32" i="23" s="1"/>
  <c r="C35" i="23"/>
  <c r="D35" i="23" s="1"/>
  <c r="W16" i="20"/>
  <c r="F2" i="20"/>
  <c r="C11" i="20"/>
  <c r="C12" i="20" s="1"/>
  <c r="C7" i="28" l="1"/>
  <c r="I5" i="28"/>
  <c r="C11" i="29"/>
  <c r="G14" i="29"/>
  <c r="K16" i="29"/>
  <c r="H14" i="29" l="1"/>
  <c r="L16" i="2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查询来自 NW 订单明细情况" type="1" refreshedVersion="2" saveData="1">
    <dbPr connection="DBQ=E:\0 计算机应用 2013年版本-----------------\0 计算机应用 幻灯片 例题-2013\第2章 数据库与查询\数据源\Northwind.mdb;DefaultDir=E:\0 计算机应用 2013年版本-----------------\0 计算机应用 幻灯片 例题-2013\第2章 数据库与查询\数据源;Driver={Microsoft Access Driver (*.mdb, *.accdb)};DriverId=25;FIL=MS Access;MaxBufferSize=2048;MaxScanRows=8;PageTimeout=5;SafeTransactions=0;Threads=3;UserCommitSync=Yes;" command="SELECT 客户.地区, 订单.订购日期, 订单.订单ID_x000d__x000a_FROM 订单 订单, 客户 客户_x000d__x000a_WHERE 订单.客户ID = 客户.客户ID"/>
  </connection>
  <connection id="2" xr16:uid="{00000000-0015-0000-FFFF-FFFF01000000}" name="连接" type="1" refreshedVersion="2" savePassword="1" saveData="1">
    <dbPr connection="DBQ=C:\Program Files\Microsoft Office\Office\Samples\Northwind.mdb;DefaultDir=C:\Program Files\Microsoft Office\Office\Samples;Driver={Microsoft Access Driver (*.mdb)};DriverId=25;FIL=MS Access;MaxBufferSize=2048;MaxScanRows=8;PageTimeout=5;SafeTransactions=0;Threads=3;UID=admin;UserCommitSync=Yes;" command="SELECT 订单.订单ID, 订单.订购日期, 客户.地区_x000d__x000a_FROM `C:\Program Files\Microsoft Office\Office\Samples\Northwind`.订单 订单, `C:\Program Files\Microsoft Office\Office\Samples\Northwind`.客户 客户_x000d__x000a_WHERE 客户.客户ID = 订单.客户ID"/>
  </connection>
  <connection id="3" xr16:uid="{00000000-0015-0000-FFFF-FFFF02000000}" name="连接1" type="1" refreshedVersion="2" savePassword="1" background="1" saveData="1">
    <dbPr connection="DBQ=C:\Program Files\Microsoft Office\Office\Samples\Northwind.mdb;DefaultDir=C:\Program Files\Microsoft Office\Office\Samples;Driver={Microsoft Access Driver (*.mdb)};DriverId=25;FIL=MS Access;MaxBufferSize=2048;MaxScanRows=8;PageTimeout=5;SafeTransactions=0;Threads=3;UserCommitSync=Yes;" command="SELECT 订单.订单ID, 订单.订购日期, 订单.运货费, 运货商.公司名称 AS '运货公司', 雇员.姓氏 &amp; 名字 AS '业务员姓名', Sum(订单明细.单价*数量*(1-折扣)) AS '订单金额'_x000d__x000a_FROM `C:\Program Files\Microsoft Office\Office\Samples\Northwind`.订单 订单, `C:\Program Files\Microsoft Office\Office\Samples\Northwind`.订单明细 订单明细, `C:\Program Files\Microsoft Office\Office\Samples\Northwind`.雇员 雇员, `C:\Program Files\Microsoft Office\Office\Samples\Northwind`.运货商 运货商_x000d__x000a_WHERE 订单.雇员ID = 雇员.雇员ID AND 订单.运货商 = 运货商.运货商ID AND 订单明细.订单ID = 订单.订单ID_x000d__x000a_GROUP BY 订单.订单ID, 订单.订购日期, 订单.运货费, 运货商.公司名称, 雇员.姓氏 &amp; 名字"/>
  </connection>
</connections>
</file>

<file path=xl/sharedStrings.xml><?xml version="1.0" encoding="utf-8"?>
<sst xmlns="http://schemas.openxmlformats.org/spreadsheetml/2006/main" count="159" uniqueCount="118">
  <si>
    <t>年份</t>
  </si>
  <si>
    <t>塔顶偏离（米）</t>
  </si>
  <si>
    <t>塔顶偏离估计值</t>
  </si>
  <si>
    <t>a</t>
  </si>
  <si>
    <t>b</t>
  </si>
  <si>
    <t>MSE</t>
  </si>
  <si>
    <t>R平方</t>
  </si>
  <si>
    <t>预测：</t>
  </si>
  <si>
    <t>塔顶偏离预测值</t>
  </si>
  <si>
    <t>SUMMARY OUTPUT</t>
  </si>
  <si>
    <t>回归统计</t>
  </si>
  <si>
    <t>Multiple R</t>
  </si>
  <si>
    <t>R Square</t>
  </si>
  <si>
    <t>Adjusted R Square</t>
  </si>
  <si>
    <t>标准误差</t>
  </si>
  <si>
    <t>观测值</t>
  </si>
  <si>
    <t>方差分析</t>
  </si>
  <si>
    <t>df</t>
  </si>
  <si>
    <t>SS</t>
  </si>
  <si>
    <t>MS</t>
  </si>
  <si>
    <t>F</t>
  </si>
  <si>
    <t>Significance F</t>
  </si>
  <si>
    <t>回归分析</t>
  </si>
  <si>
    <t>残差</t>
  </si>
  <si>
    <t>总计</t>
  </si>
  <si>
    <t>Coefficients</t>
  </si>
  <si>
    <t>t Stat</t>
  </si>
  <si>
    <t>P-value</t>
  </si>
  <si>
    <t>Lower 95%</t>
  </si>
  <si>
    <t>Upper 95%</t>
  </si>
  <si>
    <t>下限 95.0%</t>
  </si>
  <si>
    <t>上限 95.0%</t>
  </si>
  <si>
    <t>Intercept</t>
  </si>
  <si>
    <t>X Variable 1</t>
  </si>
  <si>
    <r>
      <rPr>
        <sz val="11"/>
        <rFont val="宋体"/>
        <family val="3"/>
        <charset val="134"/>
      </rPr>
      <t>年份</t>
    </r>
    <r>
      <rPr>
        <sz val="11"/>
        <rFont val="Times New Roman"/>
        <family val="1"/>
      </rPr>
      <t>X</t>
    </r>
  </si>
  <si>
    <r>
      <rPr>
        <sz val="11"/>
        <rFont val="宋体"/>
        <family val="3"/>
        <charset val="134"/>
      </rPr>
      <t>钢铁产量</t>
    </r>
    <r>
      <rPr>
        <sz val="11"/>
        <rFont val="Times New Roman"/>
        <family val="1"/>
      </rPr>
      <t>Y</t>
    </r>
  </si>
  <si>
    <t>LN(Y)</t>
  </si>
  <si>
    <t>Ln(a)</t>
  </si>
  <si>
    <r>
      <rPr>
        <sz val="11"/>
        <rFont val="Times New Roman"/>
        <family val="1"/>
      </rPr>
      <t>R</t>
    </r>
    <r>
      <rPr>
        <vertAlign val="superscript"/>
        <sz val="11"/>
        <rFont val="Times New Roman"/>
        <family val="1"/>
      </rPr>
      <t>2</t>
    </r>
  </si>
  <si>
    <t>=</t>
  </si>
  <si>
    <t>采购折扣阈限值</t>
  </si>
  <si>
    <t>模拟运算表</t>
  </si>
  <si>
    <t>折扣单价</t>
  </si>
  <si>
    <t>无折扣时的单价</t>
  </si>
  <si>
    <t>员工提成比例</t>
  </si>
  <si>
    <t>销量</t>
  </si>
  <si>
    <t>销售价格</t>
  </si>
  <si>
    <t>固定成本</t>
  </si>
  <si>
    <t>实际进货单价</t>
  </si>
  <si>
    <t>单件商品员工提成</t>
  </si>
  <si>
    <t>单位边际贡献</t>
  </si>
  <si>
    <t>边际贡献</t>
  </si>
  <si>
    <t>利润</t>
  </si>
  <si>
    <t>盈亏平衡参考线</t>
  </si>
  <si>
    <t>当前销量参考线</t>
  </si>
  <si>
    <t>查表内插法</t>
  </si>
  <si>
    <r>
      <rPr>
        <sz val="11"/>
        <rFont val="宋体"/>
        <family val="3"/>
        <charset val="134"/>
      </rPr>
      <t>产品</t>
    </r>
    <r>
      <rPr>
        <sz val="11"/>
        <rFont val="Times New Roman"/>
        <family val="1"/>
      </rPr>
      <t>A</t>
    </r>
  </si>
  <si>
    <r>
      <rPr>
        <sz val="11"/>
        <rFont val="宋体"/>
        <family val="3"/>
        <charset val="134"/>
      </rPr>
      <t>产品</t>
    </r>
    <r>
      <rPr>
        <sz val="11"/>
        <rFont val="Times New Roman"/>
        <family val="1"/>
      </rPr>
      <t>B</t>
    </r>
  </si>
  <si>
    <r>
      <rPr>
        <sz val="11"/>
        <rFont val="宋体"/>
        <family val="3"/>
        <charset val="134"/>
      </rPr>
      <t>产品</t>
    </r>
    <r>
      <rPr>
        <sz val="11"/>
        <rFont val="Times New Roman"/>
        <family val="1"/>
      </rPr>
      <t>C</t>
    </r>
  </si>
  <si>
    <t>需要量</t>
  </si>
  <si>
    <t>可供量</t>
  </si>
  <si>
    <t>使用量</t>
  </si>
  <si>
    <r>
      <rPr>
        <sz val="11"/>
        <rFont val="宋体"/>
        <family val="3"/>
        <charset val="134"/>
      </rPr>
      <t>部件</t>
    </r>
    <r>
      <rPr>
        <sz val="11"/>
        <rFont val="Times New Roman"/>
        <family val="1"/>
      </rPr>
      <t>1</t>
    </r>
  </si>
  <si>
    <r>
      <rPr>
        <sz val="11"/>
        <rFont val="宋体"/>
        <family val="3"/>
        <charset val="134"/>
      </rPr>
      <t>部件</t>
    </r>
    <r>
      <rPr>
        <sz val="11"/>
        <rFont val="Times New Roman"/>
        <family val="1"/>
      </rPr>
      <t>2</t>
    </r>
  </si>
  <si>
    <r>
      <rPr>
        <sz val="11"/>
        <rFont val="宋体"/>
        <family val="3"/>
        <charset val="134"/>
      </rPr>
      <t>部件</t>
    </r>
    <r>
      <rPr>
        <sz val="11"/>
        <rFont val="Times New Roman"/>
        <family val="1"/>
      </rPr>
      <t>3</t>
    </r>
  </si>
  <si>
    <r>
      <rPr>
        <sz val="11"/>
        <rFont val="宋体"/>
        <family val="3"/>
        <charset val="134"/>
      </rPr>
      <t>部件</t>
    </r>
    <r>
      <rPr>
        <sz val="11"/>
        <rFont val="Times New Roman"/>
        <family val="1"/>
      </rPr>
      <t>4</t>
    </r>
  </si>
  <si>
    <r>
      <rPr>
        <sz val="11"/>
        <rFont val="宋体"/>
        <family val="3"/>
        <charset val="134"/>
      </rPr>
      <t>部件</t>
    </r>
    <r>
      <rPr>
        <sz val="11"/>
        <rFont val="Times New Roman"/>
        <family val="1"/>
      </rPr>
      <t>5</t>
    </r>
  </si>
  <si>
    <t>生产量</t>
  </si>
  <si>
    <t>单位利润</t>
  </si>
  <si>
    <t>总利润</t>
  </si>
  <si>
    <t>模拟运算表计算总成本</t>
  </si>
  <si>
    <t>年需求量</t>
  </si>
  <si>
    <t>每次补充汽油固定供油成本</t>
  </si>
  <si>
    <t>全年单位储存成本</t>
  </si>
  <si>
    <t>每次补充供油量</t>
  </si>
  <si>
    <t>全年固定补充供油成本</t>
  </si>
  <si>
    <t>全年储存成本</t>
  </si>
  <si>
    <t>全年总成本</t>
  </si>
  <si>
    <t>最优补充供油量</t>
  </si>
  <si>
    <t>全年总成本极小值</t>
  </si>
  <si>
    <t>模拟运算表计算不同单位储存成本下的最优供应量和年总成本最小值</t>
  </si>
  <si>
    <t>每天的乘客数</t>
  </si>
  <si>
    <t>公交车的收入</t>
  </si>
  <si>
    <t>平均值</t>
  </si>
  <si>
    <t>每天的预计收入</t>
  </si>
  <si>
    <t>一班BBB路公交车的模拟</t>
  </si>
  <si>
    <t>模拟运算表50次模拟，计算不同乘客数下的收入</t>
  </si>
  <si>
    <t>上车的乘客</t>
  </si>
  <si>
    <t>车票费用</t>
  </si>
  <si>
    <t>表1：</t>
    <phoneticPr fontId="12" type="noConversion"/>
  </si>
  <si>
    <t>现值</t>
    <phoneticPr fontId="12" type="noConversion"/>
  </si>
  <si>
    <t>债券名称:</t>
    <phoneticPr fontId="12" type="noConversion"/>
  </si>
  <si>
    <t>2009记账式五期国债</t>
    <phoneticPr fontId="12" type="noConversion"/>
  </si>
  <si>
    <t>债券简称:</t>
    <phoneticPr fontId="12" type="noConversion"/>
  </si>
  <si>
    <t>09国债(5)</t>
    <phoneticPr fontId="12" type="noConversion"/>
  </si>
  <si>
    <t>天数</t>
    <phoneticPr fontId="12" type="noConversion"/>
  </si>
  <si>
    <t>日期</t>
    <phoneticPr fontId="12" type="noConversion"/>
  </si>
  <si>
    <t>债券代码:</t>
    <phoneticPr fontId="12" type="noConversion"/>
  </si>
  <si>
    <t>010509</t>
    <phoneticPr fontId="12" type="noConversion"/>
  </si>
  <si>
    <t>付息</t>
    <phoneticPr fontId="12" type="noConversion"/>
  </si>
  <si>
    <t>贴现</t>
    <phoneticPr fontId="12" type="noConversion"/>
  </si>
  <si>
    <t>上市日期:</t>
    <phoneticPr fontId="12" type="noConversion"/>
  </si>
  <si>
    <t>面值(元):</t>
    <phoneticPr fontId="12" type="noConversion"/>
  </si>
  <si>
    <t>债券期限(年):</t>
    <phoneticPr fontId="12" type="noConversion"/>
  </si>
  <si>
    <t>票面年利率:</t>
    <phoneticPr fontId="12" type="noConversion"/>
  </si>
  <si>
    <t>付息金额(元/百元):</t>
    <phoneticPr fontId="12" type="noConversion"/>
  </si>
  <si>
    <t>计息方式:</t>
    <phoneticPr fontId="12" type="noConversion"/>
  </si>
  <si>
    <t>单利</t>
    <phoneticPr fontId="12" type="noConversion"/>
  </si>
  <si>
    <t>付息日:</t>
    <phoneticPr fontId="12" type="noConversion"/>
  </si>
  <si>
    <t>每年5月25日付息,节假日顺延</t>
    <phoneticPr fontId="12" type="noConversion"/>
  </si>
  <si>
    <t>到期日:</t>
    <phoneticPr fontId="12" type="noConversion"/>
  </si>
  <si>
    <t>偿还本金并支付最后一次利息</t>
  </si>
  <si>
    <t>到期年收益率:</t>
    <phoneticPr fontId="12" type="noConversion"/>
  </si>
  <si>
    <t>今日:</t>
    <phoneticPr fontId="12" type="noConversion"/>
  </si>
  <si>
    <t>今日收盘价:</t>
    <phoneticPr fontId="12" type="noConversion"/>
  </si>
  <si>
    <t>乘客乘坐的站数</t>
    <phoneticPr fontId="11" type="noConversion"/>
  </si>
  <si>
    <t>模拟运算表1次模拟不同乘客数下的收入额</t>
    <phoneticPr fontId="11" type="noConversion"/>
  </si>
  <si>
    <t>支付总期数</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</si>
</sst>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8" formatCode="&quot;¥&quot;#,##0.00;[Red]&quot;¥&quot;\-#,##0.00"/>
    <numFmt numFmtId="176" formatCode="0.0_ "/>
    <numFmt numFmtId="177" formatCode="0_ "/>
    <numFmt numFmtId="178" formatCode="0.000_ "/>
    <numFmt numFmtId="179" formatCode="0.00_ "/>
    <numFmt numFmtId="180" formatCode="0.0000%"/>
    <numFmt numFmtId="181" formatCode="0.00_);[Red]\(0.00\)"/>
  </numFmts>
  <fonts count="15" x14ac:knownFonts="1">
    <font>
      <sz val="11"/>
      <color theme="1"/>
      <name val="宋体"/>
      <charset val="134"/>
      <scheme val="minor"/>
    </font>
    <font>
      <sz val="11"/>
      <name val="宋体"/>
      <family val="3"/>
      <charset val="134"/>
      <scheme val="major"/>
    </font>
    <font>
      <i/>
      <sz val="10"/>
      <name val="宋体"/>
      <family val="3"/>
      <charset val="134"/>
      <scheme val="major"/>
    </font>
    <font>
      <sz val="11"/>
      <name val="宋体"/>
      <family val="3"/>
      <charset val="134"/>
    </font>
    <font>
      <i/>
      <sz val="10"/>
      <name val="宋体"/>
      <family val="3"/>
      <charset val="134"/>
    </font>
    <font>
      <sz val="11"/>
      <color indexed="19"/>
      <name val="宋体"/>
      <family val="3"/>
      <charset val="134"/>
    </font>
    <font>
      <sz val="11"/>
      <name val="Times New Roman"/>
      <family val="1"/>
    </font>
    <font>
      <sz val="8"/>
      <name val="Arial"/>
      <family val="2"/>
    </font>
    <font>
      <sz val="10"/>
      <name val="Arial"/>
      <family val="2"/>
    </font>
    <font>
      <sz val="12"/>
      <name val="宋体"/>
      <family val="3"/>
      <charset val="134"/>
    </font>
    <font>
      <vertAlign val="superscript"/>
      <sz val="11"/>
      <name val="Times New Roman"/>
      <family val="1"/>
    </font>
    <font>
      <sz val="9"/>
      <name val="宋体"/>
      <family val="3"/>
      <charset val="134"/>
      <scheme val="minor"/>
    </font>
    <font>
      <sz val="9"/>
      <name val="宋体"/>
      <family val="3"/>
      <charset val="134"/>
    </font>
    <font>
      <sz val="11"/>
      <color theme="1"/>
      <name val="Calibri"/>
      <family val="2"/>
    </font>
    <font>
      <sz val="11"/>
      <color theme="1"/>
      <name val="等线"/>
      <family val="3"/>
      <charset val="134"/>
    </font>
  </fonts>
  <fills count="11">
    <fill>
      <patternFill patternType="none"/>
    </fill>
    <fill>
      <patternFill patternType="gray125"/>
    </fill>
    <fill>
      <patternFill patternType="solid">
        <fgColor theme="0" tint="-0.14990691854609822"/>
        <bgColor indexed="64"/>
      </patternFill>
    </fill>
    <fill>
      <patternFill patternType="solid">
        <fgColor theme="8" tint="0.59999389629810485"/>
        <bgColor indexed="64"/>
      </patternFill>
    </fill>
    <fill>
      <patternFill patternType="solid">
        <fgColor theme="0" tint="-0.14993743705557422"/>
        <bgColor indexed="64"/>
      </patternFill>
    </fill>
    <fill>
      <patternFill patternType="solid">
        <fgColor rgb="FFFFFF99"/>
        <bgColor indexed="64"/>
      </patternFill>
    </fill>
    <fill>
      <patternFill patternType="solid">
        <fgColor theme="6" tint="0.59999389629810485"/>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8458815271462"/>
        <bgColor indexed="64"/>
      </patternFill>
    </fill>
    <fill>
      <patternFill patternType="solid">
        <fgColor theme="0" tint="-0.14999847407452621"/>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style="thin">
        <color auto="1"/>
      </right>
      <top/>
      <bottom/>
      <diagonal/>
    </border>
    <border>
      <left style="thin">
        <color auto="1"/>
      </left>
      <right/>
      <top/>
      <bottom/>
      <diagonal/>
    </border>
    <border>
      <left style="thin">
        <color auto="1"/>
      </left>
      <right/>
      <top/>
      <bottom style="thin">
        <color auto="1"/>
      </bottom>
      <diagonal/>
    </border>
    <border>
      <left style="thin">
        <color auto="1"/>
      </left>
      <right style="thin">
        <color auto="1"/>
      </right>
      <top/>
      <bottom style="thin">
        <color auto="1"/>
      </bottom>
      <diagonal/>
    </border>
    <border>
      <left/>
      <right/>
      <top/>
      <bottom style="thin">
        <color auto="1"/>
      </bottom>
      <diagonal/>
    </border>
    <border>
      <left/>
      <right/>
      <top style="thin">
        <color auto="1"/>
      </top>
      <bottom style="thin">
        <color auto="1"/>
      </bottom>
      <diagonal/>
    </border>
    <border>
      <left/>
      <right/>
      <top style="thin">
        <color auto="1"/>
      </top>
      <bottom/>
      <diagonal/>
    </border>
    <border>
      <left/>
      <right style="thin">
        <color auto="1"/>
      </right>
      <top/>
      <bottom style="thin">
        <color auto="1"/>
      </bottom>
      <diagonal/>
    </border>
    <border>
      <left/>
      <right style="thin">
        <color auto="1"/>
      </right>
      <top/>
      <bottom/>
      <diagonal/>
    </border>
    <border>
      <left/>
      <right/>
      <top style="medium">
        <color auto="1"/>
      </top>
      <bottom style="thin">
        <color auto="1"/>
      </bottom>
      <diagonal/>
    </border>
    <border>
      <left/>
      <right/>
      <top/>
      <bottom style="medium">
        <color auto="1"/>
      </bottom>
      <diagonal/>
    </border>
  </borders>
  <cellStyleXfs count="8">
    <xf numFmtId="0" fontId="0" fillId="0" borderId="0"/>
    <xf numFmtId="9" fontId="9" fillId="0" borderId="0" applyFont="0" applyFill="0" applyBorder="0" applyAlignment="0" applyProtection="0"/>
    <xf numFmtId="0" fontId="7" fillId="0" borderId="0"/>
    <xf numFmtId="9" fontId="9" fillId="0" borderId="0" applyFont="0" applyFill="0" applyBorder="0" applyAlignment="0" applyProtection="0">
      <alignment vertical="center"/>
    </xf>
    <xf numFmtId="0" fontId="9" fillId="0" borderId="0"/>
    <xf numFmtId="0" fontId="9" fillId="0" borderId="0">
      <alignment vertical="center"/>
    </xf>
    <xf numFmtId="0" fontId="9" fillId="0" borderId="0">
      <alignment vertical="center"/>
    </xf>
    <xf numFmtId="0" fontId="8" fillId="0" borderId="0"/>
  </cellStyleXfs>
  <cellXfs count="134">
    <xf numFmtId="0" fontId="0" fillId="0" borderId="0" xfId="0"/>
    <xf numFmtId="0" fontId="1" fillId="0" borderId="0" xfId="4" applyFont="1" applyFill="1" applyAlignment="1"/>
    <xf numFmtId="0" fontId="1" fillId="2" borderId="1" xfId="4" applyFont="1" applyFill="1" applyBorder="1" applyAlignment="1"/>
    <xf numFmtId="0" fontId="1" fillId="0" borderId="1" xfId="4" applyFont="1" applyFill="1" applyBorder="1" applyAlignment="1"/>
    <xf numFmtId="0" fontId="1" fillId="0" borderId="0" xfId="4" applyFont="1" applyFill="1" applyBorder="1" applyAlignment="1">
      <alignment horizontal="center"/>
    </xf>
    <xf numFmtId="0" fontId="1" fillId="3" borderId="1" xfId="4" applyFont="1" applyFill="1" applyBorder="1" applyAlignment="1"/>
    <xf numFmtId="0" fontId="1" fillId="0" borderId="1" xfId="4" applyFont="1" applyFill="1" applyBorder="1" applyAlignment="1">
      <alignment horizontal="center" vertical="center" wrapText="1"/>
    </xf>
    <xf numFmtId="0" fontId="1" fillId="0" borderId="2" xfId="4" applyFont="1" applyFill="1" applyBorder="1" applyAlignment="1"/>
    <xf numFmtId="0" fontId="1" fillId="0" borderId="2" xfId="4" applyFont="1" applyFill="1" applyBorder="1" applyAlignment="1">
      <alignment horizontal="center"/>
    </xf>
    <xf numFmtId="0" fontId="1" fillId="0" borderId="4" xfId="4" applyFont="1" applyFill="1" applyBorder="1" applyAlignment="1"/>
    <xf numFmtId="0" fontId="1" fillId="0" borderId="5" xfId="4" applyFont="1" applyFill="1" applyBorder="1" applyAlignment="1">
      <alignment horizontal="center"/>
    </xf>
    <xf numFmtId="0" fontId="1" fillId="0" borderId="4" xfId="4" applyFont="1" applyFill="1" applyBorder="1" applyAlignment="1">
      <alignment horizontal="center"/>
    </xf>
    <xf numFmtId="0" fontId="1" fillId="0" borderId="6" xfId="4" applyFont="1" applyFill="1" applyBorder="1" applyAlignment="1">
      <alignment horizontal="center"/>
    </xf>
    <xf numFmtId="0" fontId="1" fillId="0" borderId="7" xfId="4" applyFont="1" applyFill="1" applyBorder="1" applyAlignment="1">
      <alignment horizontal="center"/>
    </xf>
    <xf numFmtId="176" fontId="1" fillId="0" borderId="1" xfId="4" applyNumberFormat="1" applyFont="1" applyFill="1" applyBorder="1" applyAlignment="1"/>
    <xf numFmtId="176" fontId="1" fillId="0" borderId="0" xfId="4" applyNumberFormat="1" applyFont="1" applyFill="1" applyBorder="1" applyAlignment="1"/>
    <xf numFmtId="0" fontId="2" fillId="0" borderId="0" xfId="4" applyFont="1" applyFill="1" applyAlignment="1"/>
    <xf numFmtId="0" fontId="1" fillId="0" borderId="8" xfId="4" applyFont="1" applyFill="1" applyBorder="1" applyAlignment="1"/>
    <xf numFmtId="0" fontId="1" fillId="0" borderId="9" xfId="4" applyFont="1" applyFill="1" applyBorder="1" applyAlignment="1"/>
    <xf numFmtId="0" fontId="1" fillId="0" borderId="5" xfId="4" applyFont="1" applyFill="1" applyBorder="1" applyAlignment="1"/>
    <xf numFmtId="0" fontId="1" fillId="0" borderId="10" xfId="4" applyFont="1" applyFill="1" applyBorder="1" applyAlignment="1"/>
    <xf numFmtId="0" fontId="1" fillId="0" borderId="2" xfId="4" applyNumberFormat="1" applyFont="1" applyFill="1" applyBorder="1" applyAlignment="1"/>
    <xf numFmtId="0" fontId="1" fillId="0" borderId="10" xfId="4" applyNumberFormat="1" applyFont="1" applyFill="1" applyBorder="1" applyAlignment="1"/>
    <xf numFmtId="0" fontId="1" fillId="0" borderId="0" xfId="4" applyFont="1" applyFill="1" applyBorder="1" applyAlignment="1"/>
    <xf numFmtId="0" fontId="1" fillId="0" borderId="7" xfId="4" applyFont="1" applyFill="1" applyBorder="1" applyAlignment="1"/>
    <xf numFmtId="0" fontId="3" fillId="0" borderId="0" xfId="4" applyFont="1" applyFill="1" applyAlignment="1"/>
    <xf numFmtId="0" fontId="4" fillId="0" borderId="0" xfId="4" applyFont="1" applyFill="1" applyAlignment="1"/>
    <xf numFmtId="0" fontId="3" fillId="4" borderId="1" xfId="4" applyFont="1" applyFill="1" applyBorder="1" applyAlignment="1"/>
    <xf numFmtId="0" fontId="3" fillId="5" borderId="1" xfId="4" applyFont="1" applyFill="1" applyBorder="1" applyAlignment="1"/>
    <xf numFmtId="0" fontId="3" fillId="6" borderId="1" xfId="4" applyFont="1" applyFill="1" applyBorder="1" applyAlignment="1"/>
    <xf numFmtId="0" fontId="3" fillId="4" borderId="3" xfId="4" applyFont="1" applyFill="1" applyBorder="1" applyAlignment="1"/>
    <xf numFmtId="176" fontId="3" fillId="6" borderId="4" xfId="4" applyNumberFormat="1" applyFont="1" applyFill="1" applyBorder="1" applyAlignment="1"/>
    <xf numFmtId="0" fontId="5" fillId="0" borderId="0" xfId="4" applyFont="1" applyFill="1" applyAlignment="1"/>
    <xf numFmtId="0" fontId="3" fillId="4" borderId="5" xfId="4" applyFont="1" applyFill="1" applyBorder="1" applyAlignment="1"/>
    <xf numFmtId="0" fontId="3" fillId="4" borderId="7" xfId="4" applyFont="1" applyFill="1" applyBorder="1" applyAlignment="1"/>
    <xf numFmtId="0" fontId="3" fillId="0" borderId="7" xfId="4" applyFont="1" applyFill="1" applyBorder="1" applyAlignment="1"/>
    <xf numFmtId="176" fontId="3" fillId="6" borderId="1" xfId="4" applyNumberFormat="1" applyFont="1" applyFill="1" applyBorder="1" applyAlignment="1"/>
    <xf numFmtId="0" fontId="3" fillId="4" borderId="6" xfId="4" applyFont="1" applyFill="1" applyBorder="1" applyAlignment="1"/>
    <xf numFmtId="176" fontId="3" fillId="6" borderId="7" xfId="4" applyNumberFormat="1" applyFont="1" applyFill="1" applyBorder="1" applyAlignment="1"/>
    <xf numFmtId="0" fontId="3" fillId="0" borderId="0" xfId="4" applyFont="1" applyFill="1" applyBorder="1" applyAlignment="1"/>
    <xf numFmtId="176" fontId="3" fillId="0" borderId="0" xfId="4" applyNumberFormat="1" applyFont="1" applyFill="1" applyBorder="1" applyAlignment="1"/>
    <xf numFmtId="0" fontId="3" fillId="6" borderId="1" xfId="4" applyNumberFormat="1" applyFont="1" applyFill="1" applyBorder="1" applyAlignment="1"/>
    <xf numFmtId="0" fontId="3" fillId="7" borderId="3" xfId="4" applyFont="1" applyFill="1" applyBorder="1" applyAlignment="1"/>
    <xf numFmtId="176" fontId="3" fillId="6" borderId="12" xfId="4" applyNumberFormat="1" applyFont="1" applyFill="1" applyBorder="1" applyAlignment="1"/>
    <xf numFmtId="0" fontId="3" fillId="7" borderId="5" xfId="4" applyFont="1" applyFill="1" applyBorder="1" applyAlignment="1"/>
    <xf numFmtId="176" fontId="3" fillId="6" borderId="11" xfId="4" applyNumberFormat="1" applyFont="1" applyFill="1" applyBorder="1" applyAlignment="1"/>
    <xf numFmtId="176" fontId="3" fillId="0" borderId="0" xfId="4" applyNumberFormat="1" applyFont="1" applyFill="1" applyAlignment="1"/>
    <xf numFmtId="0" fontId="3" fillId="4" borderId="1" xfId="4" applyFont="1" applyFill="1" applyBorder="1" applyAlignment="1">
      <alignment horizontal="center"/>
    </xf>
    <xf numFmtId="0" fontId="3" fillId="0" borderId="0" xfId="4" applyFont="1" applyFill="1" applyAlignment="1">
      <alignment horizontal="center" vertical="center"/>
    </xf>
    <xf numFmtId="0" fontId="3" fillId="0" borderId="1" xfId="4" applyFont="1" applyFill="1" applyBorder="1" applyAlignment="1"/>
    <xf numFmtId="0" fontId="3" fillId="3" borderId="1" xfId="4" applyFont="1" applyFill="1" applyBorder="1" applyAlignment="1"/>
    <xf numFmtId="0" fontId="3" fillId="0" borderId="0" xfId="6" applyFont="1" applyFill="1" applyAlignment="1">
      <alignment vertical="center"/>
    </xf>
    <xf numFmtId="0" fontId="3" fillId="4" borderId="1" xfId="6" applyFont="1" applyFill="1" applyBorder="1" applyAlignment="1">
      <alignment vertical="center"/>
    </xf>
    <xf numFmtId="0" fontId="3" fillId="5" borderId="1" xfId="6" applyFont="1" applyFill="1" applyBorder="1" applyAlignment="1">
      <alignment vertical="center"/>
    </xf>
    <xf numFmtId="0" fontId="4" fillId="0" borderId="0" xfId="6" applyFont="1" applyFill="1" applyAlignment="1">
      <alignment vertical="center"/>
    </xf>
    <xf numFmtId="179" fontId="3" fillId="6" borderId="1" xfId="6" applyNumberFormat="1" applyFont="1" applyFill="1" applyBorder="1" applyAlignment="1">
      <alignment vertical="center"/>
    </xf>
    <xf numFmtId="177" fontId="3" fillId="4" borderId="2" xfId="6" applyNumberFormat="1" applyFont="1" applyFill="1" applyBorder="1" applyAlignment="1">
      <alignment vertical="center"/>
    </xf>
    <xf numFmtId="177" fontId="3" fillId="6" borderId="4" xfId="6" applyNumberFormat="1" applyFont="1" applyFill="1" applyBorder="1" applyAlignment="1">
      <alignment vertical="center"/>
    </xf>
    <xf numFmtId="9" fontId="3" fillId="5" borderId="1" xfId="1" applyFont="1" applyFill="1" applyBorder="1"/>
    <xf numFmtId="177" fontId="3" fillId="4" borderId="4" xfId="6" applyNumberFormat="1" applyFont="1" applyFill="1" applyBorder="1" applyAlignment="1">
      <alignment vertical="center"/>
    </xf>
    <xf numFmtId="9" fontId="3" fillId="0" borderId="0" xfId="1" applyFont="1" applyFill="1"/>
    <xf numFmtId="0" fontId="3" fillId="8" borderId="1" xfId="6" applyFont="1" applyFill="1" applyBorder="1" applyAlignment="1">
      <alignment vertical="center"/>
    </xf>
    <xf numFmtId="0" fontId="3" fillId="6" borderId="1" xfId="6" applyFont="1" applyFill="1" applyBorder="1" applyAlignment="1">
      <alignment vertical="center"/>
    </xf>
    <xf numFmtId="0" fontId="3" fillId="6" borderId="1" xfId="6" applyNumberFormat="1" applyFont="1" applyFill="1" applyBorder="1" applyAlignment="1">
      <alignment vertical="center"/>
    </xf>
    <xf numFmtId="177" fontId="3" fillId="4" borderId="7" xfId="6" applyNumberFormat="1" applyFont="1" applyFill="1" applyBorder="1" applyAlignment="1">
      <alignment vertical="center"/>
    </xf>
    <xf numFmtId="177" fontId="3" fillId="6" borderId="7" xfId="6" applyNumberFormat="1" applyFont="1" applyFill="1" applyBorder="1" applyAlignment="1">
      <alignment vertical="center"/>
    </xf>
    <xf numFmtId="178" fontId="3" fillId="6" borderId="2" xfId="6" applyNumberFormat="1" applyFont="1" applyFill="1" applyBorder="1" applyAlignment="1">
      <alignment vertical="center"/>
    </xf>
    <xf numFmtId="0" fontId="3" fillId="6" borderId="2" xfId="6" applyFont="1" applyFill="1" applyBorder="1" applyAlignment="1">
      <alignment vertical="center"/>
    </xf>
    <xf numFmtId="0" fontId="3" fillId="0" borderId="0" xfId="6" applyFont="1" applyFill="1" applyBorder="1" applyAlignment="1">
      <alignment vertical="center"/>
    </xf>
    <xf numFmtId="0" fontId="4" fillId="0" borderId="0" xfId="6" applyFont="1" applyFill="1" applyBorder="1" applyAlignment="1">
      <alignment vertical="center"/>
    </xf>
    <xf numFmtId="0" fontId="3" fillId="6" borderId="4" xfId="6" applyFont="1" applyFill="1" applyBorder="1" applyAlignment="1">
      <alignment vertical="center"/>
    </xf>
    <xf numFmtId="0" fontId="3" fillId="6" borderId="7" xfId="6" applyFont="1" applyFill="1" applyBorder="1" applyAlignment="1">
      <alignment vertical="center"/>
    </xf>
    <xf numFmtId="178" fontId="3" fillId="6" borderId="4" xfId="6" applyNumberFormat="1" applyFont="1" applyFill="1" applyBorder="1" applyAlignment="1">
      <alignment vertical="center"/>
    </xf>
    <xf numFmtId="9" fontId="3" fillId="0" borderId="0" xfId="6" applyNumberFormat="1" applyFont="1" applyFill="1" applyAlignment="1">
      <alignment vertical="center"/>
    </xf>
    <xf numFmtId="10" fontId="3" fillId="6" borderId="1" xfId="6" applyNumberFormat="1" applyFont="1" applyFill="1" applyBorder="1" applyAlignment="1">
      <alignment vertical="center"/>
    </xf>
    <xf numFmtId="0" fontId="3" fillId="0" borderId="1" xfId="4" applyFont="1" applyFill="1" applyBorder="1" applyAlignment="1">
      <alignment horizontal="center"/>
    </xf>
    <xf numFmtId="0" fontId="3" fillId="0" borderId="2" xfId="4" applyFont="1" applyFill="1" applyBorder="1" applyAlignment="1">
      <alignment horizontal="center"/>
    </xf>
    <xf numFmtId="0" fontId="3" fillId="0" borderId="2" xfId="4" applyFont="1" applyFill="1" applyBorder="1" applyAlignment="1"/>
    <xf numFmtId="0" fontId="3" fillId="0" borderId="2" xfId="4" applyNumberFormat="1" applyFont="1" applyFill="1" applyBorder="1" applyAlignment="1"/>
    <xf numFmtId="0" fontId="6" fillId="9" borderId="1" xfId="4" applyFont="1" applyFill="1" applyBorder="1" applyAlignment="1"/>
    <xf numFmtId="0" fontId="3" fillId="0" borderId="4" xfId="4" applyFont="1" applyFill="1" applyBorder="1" applyAlignment="1">
      <alignment horizontal="center"/>
    </xf>
    <xf numFmtId="0" fontId="3" fillId="0" borderId="4" xfId="4" applyFont="1" applyFill="1" applyBorder="1" applyAlignment="1"/>
    <xf numFmtId="11" fontId="3" fillId="0" borderId="0" xfId="4" applyNumberFormat="1" applyFont="1" applyFill="1" applyAlignment="1"/>
    <xf numFmtId="1" fontId="3" fillId="0" borderId="4" xfId="4" applyNumberFormat="1" applyFont="1" applyFill="1" applyBorder="1" applyAlignment="1"/>
    <xf numFmtId="0" fontId="3" fillId="0" borderId="7" xfId="4" applyFont="1" applyFill="1" applyBorder="1" applyAlignment="1">
      <alignment horizontal="center"/>
    </xf>
    <xf numFmtId="1" fontId="3" fillId="0" borderId="7" xfId="4" applyNumberFormat="1" applyFont="1" applyFill="1" applyBorder="1" applyAlignment="1"/>
    <xf numFmtId="0" fontId="0" fillId="0" borderId="0" xfId="0" applyFont="1"/>
    <xf numFmtId="0" fontId="0" fillId="0" borderId="13" xfId="0" applyFont="1" applyFill="1" applyBorder="1" applyAlignment="1">
      <alignment horizontal="centerContinuous"/>
    </xf>
    <xf numFmtId="0" fontId="0" fillId="0" borderId="0" xfId="0" applyFill="1" applyBorder="1" applyAlignment="1"/>
    <xf numFmtId="0" fontId="0" fillId="0" borderId="14" xfId="0" applyFill="1" applyBorder="1" applyAlignment="1"/>
    <xf numFmtId="0" fontId="0" fillId="0" borderId="13" xfId="0" applyFont="1" applyFill="1" applyBorder="1" applyAlignment="1">
      <alignment horizontal="center"/>
    </xf>
    <xf numFmtId="0" fontId="1" fillId="0" borderId="0" xfId="7" applyFont="1" applyFill="1" applyAlignment="1"/>
    <xf numFmtId="0" fontId="1" fillId="0" borderId="1" xfId="7" applyFont="1" applyFill="1" applyBorder="1" applyAlignment="1">
      <alignment horizontal="center"/>
    </xf>
    <xf numFmtId="0" fontId="1" fillId="0" borderId="1" xfId="7" applyFont="1" applyFill="1" applyBorder="1" applyAlignment="1"/>
    <xf numFmtId="0" fontId="1" fillId="0" borderId="0" xfId="7" applyFont="1" applyFill="1" applyBorder="1" applyAlignment="1"/>
    <xf numFmtId="0" fontId="1" fillId="0" borderId="4" xfId="7" applyFont="1" applyFill="1" applyBorder="1" applyAlignment="1">
      <alignment horizontal="center"/>
    </xf>
    <xf numFmtId="0" fontId="1" fillId="0" borderId="4" xfId="7" applyFont="1" applyFill="1" applyBorder="1" applyAlignment="1"/>
    <xf numFmtId="0" fontId="1" fillId="6" borderId="1" xfId="7" applyFont="1" applyFill="1" applyBorder="1" applyAlignment="1"/>
    <xf numFmtId="0" fontId="1" fillId="2" borderId="1" xfId="7" applyFont="1" applyFill="1" applyBorder="1" applyAlignment="1"/>
    <xf numFmtId="0" fontId="1" fillId="2" borderId="1" xfId="7" applyFont="1" applyFill="1" applyBorder="1" applyAlignment="1">
      <alignment horizontal="left"/>
    </xf>
    <xf numFmtId="0" fontId="1" fillId="8" borderId="1" xfId="7" applyFont="1" applyFill="1" applyBorder="1" applyAlignment="1"/>
    <xf numFmtId="0" fontId="1" fillId="0" borderId="7" xfId="7" applyFont="1" applyFill="1" applyBorder="1" applyAlignment="1">
      <alignment horizontal="center"/>
    </xf>
    <xf numFmtId="0" fontId="1" fillId="0" borderId="7" xfId="7" applyFont="1" applyFill="1" applyBorder="1" applyAlignment="1"/>
    <xf numFmtId="0" fontId="1" fillId="0" borderId="1" xfId="4" applyFont="1" applyFill="1" applyBorder="1" applyAlignment="1">
      <alignment horizontal="center"/>
    </xf>
    <xf numFmtId="0" fontId="3" fillId="0" borderId="0" xfId="5" applyFont="1">
      <alignment vertical="center"/>
    </xf>
    <xf numFmtId="0" fontId="3" fillId="10" borderId="1" xfId="5" applyFont="1" applyFill="1" applyBorder="1">
      <alignment vertical="center"/>
    </xf>
    <xf numFmtId="0" fontId="3" fillId="5" borderId="1" xfId="5" applyFont="1" applyFill="1" applyBorder="1">
      <alignment vertical="center"/>
    </xf>
    <xf numFmtId="0" fontId="3" fillId="10" borderId="1" xfId="5" applyFont="1" applyFill="1" applyBorder="1" applyAlignment="1">
      <alignment horizontal="center" vertical="center"/>
    </xf>
    <xf numFmtId="0" fontId="3" fillId="5" borderId="1" xfId="5" quotePrefix="1" applyFont="1" applyFill="1" applyBorder="1">
      <alignment vertical="center"/>
    </xf>
    <xf numFmtId="14" fontId="3" fillId="5" borderId="1" xfId="5" applyNumberFormat="1" applyFont="1" applyFill="1" applyBorder="1">
      <alignment vertical="center"/>
    </xf>
    <xf numFmtId="0" fontId="3" fillId="0" borderId="1" xfId="5" applyFont="1" applyBorder="1">
      <alignment vertical="center"/>
    </xf>
    <xf numFmtId="10" fontId="3" fillId="5" borderId="1" xfId="5" applyNumberFormat="1" applyFont="1" applyFill="1" applyBorder="1">
      <alignment vertical="center"/>
    </xf>
    <xf numFmtId="180" fontId="3" fillId="5" borderId="1" xfId="5" applyNumberFormat="1" applyFont="1" applyFill="1" applyBorder="1">
      <alignment vertical="center"/>
    </xf>
    <xf numFmtId="14" fontId="3" fillId="8" borderId="1" xfId="5" applyNumberFormat="1" applyFont="1" applyFill="1" applyBorder="1">
      <alignment vertical="center"/>
    </xf>
    <xf numFmtId="0" fontId="3" fillId="8" borderId="0" xfId="5" applyFont="1" applyFill="1">
      <alignment vertical="center"/>
    </xf>
    <xf numFmtId="2" fontId="3" fillId="3" borderId="1" xfId="5" applyNumberFormat="1" applyFont="1" applyFill="1" applyBorder="1">
      <alignment vertical="center"/>
    </xf>
    <xf numFmtId="0" fontId="3" fillId="0" borderId="0" xfId="5" applyFont="1" applyBorder="1">
      <alignment vertical="center"/>
    </xf>
    <xf numFmtId="0" fontId="3" fillId="8" borderId="1" xfId="5" applyFont="1" applyFill="1" applyBorder="1" applyAlignment="1">
      <alignment horizontal="center" vertical="center"/>
    </xf>
    <xf numFmtId="49" fontId="3" fillId="10" borderId="1" xfId="5" applyNumberFormat="1" applyFont="1" applyFill="1" applyBorder="1" applyAlignment="1">
      <alignment horizontal="center" vertical="center"/>
    </xf>
    <xf numFmtId="49" fontId="3" fillId="0" borderId="1" xfId="5" applyNumberFormat="1" applyFont="1" applyBorder="1" applyAlignment="1">
      <alignment horizontal="center" vertical="center"/>
    </xf>
    <xf numFmtId="49" fontId="3" fillId="0" borderId="0" xfId="5" applyNumberFormat="1" applyFont="1" applyAlignment="1">
      <alignment horizontal="center" vertical="center"/>
    </xf>
    <xf numFmtId="49" fontId="13" fillId="0" borderId="1" xfId="0" applyNumberFormat="1" applyFont="1" applyBorder="1" applyAlignment="1">
      <alignment horizontal="center"/>
    </xf>
    <xf numFmtId="0" fontId="3" fillId="8" borderId="1" xfId="5" applyFont="1" applyFill="1" applyBorder="1">
      <alignment vertical="center"/>
    </xf>
    <xf numFmtId="181" fontId="3" fillId="0" borderId="0" xfId="5" applyNumberFormat="1" applyFont="1">
      <alignment vertical="center"/>
    </xf>
    <xf numFmtId="181" fontId="3" fillId="10" borderId="1" xfId="5" applyNumberFormat="1" applyFont="1" applyFill="1" applyBorder="1" applyAlignment="1">
      <alignment horizontal="center" vertical="center"/>
    </xf>
    <xf numFmtId="181" fontId="3" fillId="0" borderId="1" xfId="5" applyNumberFormat="1" applyFont="1" applyBorder="1">
      <alignment vertical="center"/>
    </xf>
    <xf numFmtId="8" fontId="13" fillId="8" borderId="1" xfId="0" applyNumberFormat="1" applyFont="1" applyFill="1" applyBorder="1" applyAlignment="1">
      <alignment horizontal="center"/>
    </xf>
    <xf numFmtId="0" fontId="3" fillId="8" borderId="1" xfId="5" applyNumberFormat="1" applyFont="1" applyFill="1" applyBorder="1">
      <alignment vertical="center"/>
    </xf>
    <xf numFmtId="0" fontId="13" fillId="0" borderId="1" xfId="0" applyNumberFormat="1" applyFont="1" applyBorder="1" applyAlignment="1">
      <alignment horizontal="center"/>
    </xf>
    <xf numFmtId="0" fontId="14" fillId="0" borderId="0" xfId="0" applyFont="1" applyAlignment="1">
      <alignment horizontal="left" vertical="center"/>
    </xf>
    <xf numFmtId="0" fontId="14" fillId="0" borderId="0" xfId="0" applyFont="1"/>
    <xf numFmtId="0" fontId="4" fillId="0" borderId="0" xfId="4" applyFont="1" applyFill="1" applyAlignment="1">
      <alignment horizontal="center" wrapText="1"/>
    </xf>
    <xf numFmtId="0" fontId="4" fillId="0" borderId="8" xfId="5" applyFont="1" applyBorder="1" applyAlignment="1">
      <alignment horizontal="center" vertical="center"/>
    </xf>
    <xf numFmtId="0" fontId="2" fillId="0" borderId="0" xfId="4" applyFont="1" applyFill="1" applyAlignment="1">
      <alignment horizontal="left" wrapText="1"/>
    </xf>
  </cellXfs>
  <cellStyles count="8">
    <cellStyle name="Normal_Calculation (3)" xfId="2" xr:uid="{00000000-0005-0000-0000-000033000000}"/>
    <cellStyle name="百分比 2" xfId="1" xr:uid="{00000000-0005-0000-0000-00000D000000}"/>
    <cellStyle name="百分比 3" xfId="3" xr:uid="{00000000-0005-0000-0000-000034000000}"/>
    <cellStyle name="常规" xfId="0" builtinId="0"/>
    <cellStyle name="常规 2" xfId="4" xr:uid="{00000000-0005-0000-0000-000035000000}"/>
    <cellStyle name="常规 3" xfId="5" xr:uid="{00000000-0005-0000-0000-000036000000}"/>
    <cellStyle name="常规_第6章-盈亏平衡-答案2" xfId="6" xr:uid="{00000000-0005-0000-0000-000037000000}"/>
    <cellStyle name="常规_回归2" xfId="7" xr:uid="{00000000-0005-0000-0000-000038000000}"/>
  </cellStyles>
  <dxfs count="0"/>
  <tableStyles count="0" defaultTableStyle="TableStyleMedium2" defaultPivotStyle="PivotStyleMedium9"/>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5.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0" vertOverflow="ellipsis" vert="horz" wrap="square" anchor="ctr" anchorCtr="1"/>
        <a:lstStyle/>
        <a:p>
          <a:pPr>
            <a:defRPr lang="zh-CN"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manualLayout>
          <c:layoutTarget val="inner"/>
          <c:xMode val="edge"/>
          <c:yMode val="edge"/>
          <c:x val="0.12647222222222201"/>
          <c:y val="6.9444444444444397E-3"/>
          <c:w val="0.86075000000000002"/>
          <c:h val="0.711666666666667"/>
        </c:manualLayout>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exp"/>
            <c:dispRSqr val="1"/>
            <c:dispEq val="1"/>
            <c:trendlineLbl>
              <c:numFmt formatCode="General" sourceLinked="0"/>
              <c:spPr>
                <a:noFill/>
                <a:ln>
                  <a:noFill/>
                </a:ln>
                <a:effectLst/>
              </c:spPr>
              <c:txPr>
                <a:bodyPr rot="0" spcFirstLastPara="0"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zh-CN"/>
                </a:p>
              </c:txPr>
            </c:trendlineLbl>
          </c:trendline>
          <c:xVal>
            <c:numRef>
              <c:f>第2题!$B$2:$B$35</c:f>
              <c:numCache>
                <c:formatCode>General</c:formatCode>
                <c:ptCount val="34"/>
                <c:pt idx="0">
                  <c:v>1952</c:v>
                </c:pt>
                <c:pt idx="1">
                  <c:v>1957</c:v>
                </c:pt>
                <c:pt idx="2">
                  <c:v>1962</c:v>
                </c:pt>
                <c:pt idx="3">
                  <c:v>1965</c:v>
                </c:pt>
                <c:pt idx="4">
                  <c:v>1970</c:v>
                </c:pt>
                <c:pt idx="5">
                  <c:v>1975</c:v>
                </c:pt>
                <c:pt idx="6">
                  <c:v>1978</c:v>
                </c:pt>
                <c:pt idx="7">
                  <c:v>1979</c:v>
                </c:pt>
                <c:pt idx="8">
                  <c:v>1980</c:v>
                </c:pt>
                <c:pt idx="9">
                  <c:v>1981</c:v>
                </c:pt>
                <c:pt idx="10">
                  <c:v>1982</c:v>
                </c:pt>
                <c:pt idx="11">
                  <c:v>1983</c:v>
                </c:pt>
                <c:pt idx="12">
                  <c:v>1984</c:v>
                </c:pt>
                <c:pt idx="13">
                  <c:v>1985</c:v>
                </c:pt>
                <c:pt idx="14">
                  <c:v>1986</c:v>
                </c:pt>
                <c:pt idx="15">
                  <c:v>1987</c:v>
                </c:pt>
                <c:pt idx="16">
                  <c:v>1988</c:v>
                </c:pt>
                <c:pt idx="17">
                  <c:v>1989</c:v>
                </c:pt>
                <c:pt idx="18">
                  <c:v>1990</c:v>
                </c:pt>
                <c:pt idx="19">
                  <c:v>1991</c:v>
                </c:pt>
                <c:pt idx="20">
                  <c:v>1992</c:v>
                </c:pt>
                <c:pt idx="21">
                  <c:v>1993</c:v>
                </c:pt>
                <c:pt idx="22">
                  <c:v>1994</c:v>
                </c:pt>
                <c:pt idx="23">
                  <c:v>1995</c:v>
                </c:pt>
                <c:pt idx="24">
                  <c:v>1996</c:v>
                </c:pt>
                <c:pt idx="25">
                  <c:v>1997</c:v>
                </c:pt>
                <c:pt idx="26">
                  <c:v>1998</c:v>
                </c:pt>
                <c:pt idx="27">
                  <c:v>1999</c:v>
                </c:pt>
                <c:pt idx="28">
                  <c:v>2000</c:v>
                </c:pt>
                <c:pt idx="29">
                  <c:v>2001</c:v>
                </c:pt>
                <c:pt idx="30">
                  <c:v>2002</c:v>
                </c:pt>
                <c:pt idx="31">
                  <c:v>2003</c:v>
                </c:pt>
                <c:pt idx="32">
                  <c:v>2004</c:v>
                </c:pt>
                <c:pt idx="33">
                  <c:v>2005</c:v>
                </c:pt>
              </c:numCache>
            </c:numRef>
          </c:xVal>
          <c:yVal>
            <c:numRef>
              <c:f>第2题!$C$2:$C$35</c:f>
              <c:numCache>
                <c:formatCode>General</c:formatCode>
                <c:ptCount val="34"/>
                <c:pt idx="0">
                  <c:v>135</c:v>
                </c:pt>
                <c:pt idx="1">
                  <c:v>535</c:v>
                </c:pt>
                <c:pt idx="2">
                  <c:v>667</c:v>
                </c:pt>
                <c:pt idx="3">
                  <c:v>1223</c:v>
                </c:pt>
                <c:pt idx="4">
                  <c:v>1779</c:v>
                </c:pt>
                <c:pt idx="5">
                  <c:v>2390</c:v>
                </c:pt>
                <c:pt idx="6">
                  <c:v>3178</c:v>
                </c:pt>
                <c:pt idx="7">
                  <c:v>3448</c:v>
                </c:pt>
                <c:pt idx="8">
                  <c:v>3712</c:v>
                </c:pt>
                <c:pt idx="9">
                  <c:v>3560</c:v>
                </c:pt>
                <c:pt idx="10">
                  <c:v>3716</c:v>
                </c:pt>
                <c:pt idx="11">
                  <c:v>4002</c:v>
                </c:pt>
                <c:pt idx="12">
                  <c:v>4347</c:v>
                </c:pt>
                <c:pt idx="13">
                  <c:v>4679</c:v>
                </c:pt>
                <c:pt idx="14">
                  <c:v>5220</c:v>
                </c:pt>
                <c:pt idx="15">
                  <c:v>5628</c:v>
                </c:pt>
                <c:pt idx="16">
                  <c:v>5943</c:v>
                </c:pt>
                <c:pt idx="17">
                  <c:v>6159</c:v>
                </c:pt>
                <c:pt idx="18">
                  <c:v>6635</c:v>
                </c:pt>
                <c:pt idx="19">
                  <c:v>7100</c:v>
                </c:pt>
                <c:pt idx="20">
                  <c:v>8094</c:v>
                </c:pt>
                <c:pt idx="21">
                  <c:v>8956</c:v>
                </c:pt>
                <c:pt idx="22">
                  <c:v>9261</c:v>
                </c:pt>
                <c:pt idx="23" formatCode="0">
                  <c:v>9535.99</c:v>
                </c:pt>
                <c:pt idx="24" formatCode="0">
                  <c:v>10124.06</c:v>
                </c:pt>
                <c:pt idx="25" formatCode="0">
                  <c:v>10894.17</c:v>
                </c:pt>
                <c:pt idx="26">
                  <c:v>11559</c:v>
                </c:pt>
                <c:pt idx="27">
                  <c:v>12426</c:v>
                </c:pt>
                <c:pt idx="28">
                  <c:v>12580</c:v>
                </c:pt>
                <c:pt idx="29" formatCode="0">
                  <c:v>15163.44</c:v>
                </c:pt>
                <c:pt idx="30">
                  <c:v>17983.219815592689</c:v>
                </c:pt>
                <c:pt idx="31">
                  <c:v>19494.990952587621</c:v>
                </c:pt>
                <c:pt idx="32">
                  <c:v>21133.850119095496</c:v>
                </c:pt>
                <c:pt idx="33">
                  <c:v>22910.481053447034</c:v>
                </c:pt>
              </c:numCache>
            </c:numRef>
          </c:yVal>
          <c:smooth val="0"/>
          <c:extLst>
            <c:ext xmlns:c16="http://schemas.microsoft.com/office/drawing/2014/chart" uri="{C3380CC4-5D6E-409C-BE32-E72D297353CC}">
              <c16:uniqueId val="{00000001-5AAC-499E-AC8E-A4D5EF05BAFB}"/>
            </c:ext>
          </c:extLst>
        </c:ser>
        <c:dLbls>
          <c:showLegendKey val="0"/>
          <c:showVal val="0"/>
          <c:showCatName val="0"/>
          <c:showSerName val="0"/>
          <c:showPercent val="0"/>
          <c:showBubbleSize val="0"/>
        </c:dLbls>
        <c:axId val="454807288"/>
        <c:axId val="879562465"/>
      </c:scatterChart>
      <c:valAx>
        <c:axId val="4548072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0"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zh-CN"/>
          </a:p>
        </c:txPr>
        <c:crossAx val="879562465"/>
        <c:crosses val="autoZero"/>
        <c:crossBetween val="midCat"/>
      </c:valAx>
      <c:valAx>
        <c:axId val="87956246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0"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zh-CN"/>
          </a:p>
        </c:txPr>
        <c:crossAx val="45480728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a:pPr>
      <a:endParaRPr lang="zh-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zh-CN" sz="1400" b="0" i="0" u="none" strike="noStrike" kern="1200" spc="0" baseline="0">
                <a:solidFill>
                  <a:schemeClr val="tx1">
                    <a:lumMod val="65000"/>
                    <a:lumOff val="35000"/>
                  </a:schemeClr>
                </a:solidFill>
                <a:latin typeface="+mn-lt"/>
                <a:ea typeface="+mn-ea"/>
                <a:cs typeface="+mn-cs"/>
              </a:defRPr>
            </a:pPr>
            <a:r>
              <a:rPr lang="zh-CN" altLang="en-US"/>
              <a:t>利润随销量变化的图形</a:t>
            </a:r>
          </a:p>
        </c:rich>
      </c:tx>
      <c:overlay val="0"/>
      <c:spPr>
        <a:noFill/>
        <a:ln>
          <a:noFill/>
        </a:ln>
        <a:effectLst/>
      </c:spPr>
      <c:txPr>
        <a:bodyPr rot="0" spcFirstLastPara="1" vertOverflow="ellipsis" vert="horz" wrap="square" anchor="ctr" anchorCtr="1"/>
        <a:lstStyle/>
        <a:p>
          <a:pPr>
            <a:defRPr lang="zh-CN"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'第3题 '!$E$3:$E$13</c:f>
              <c:numCache>
                <c:formatCode>0_ </c:formatCode>
                <c:ptCount val="11"/>
                <c:pt idx="0">
                  <c:v>1000</c:v>
                </c:pt>
                <c:pt idx="1">
                  <c:v>2000</c:v>
                </c:pt>
                <c:pt idx="2">
                  <c:v>3000</c:v>
                </c:pt>
                <c:pt idx="3">
                  <c:v>4000</c:v>
                </c:pt>
                <c:pt idx="4">
                  <c:v>4999.9998999999998</c:v>
                </c:pt>
                <c:pt idx="5">
                  <c:v>5000</c:v>
                </c:pt>
                <c:pt idx="6">
                  <c:v>6000</c:v>
                </c:pt>
                <c:pt idx="7">
                  <c:v>7000</c:v>
                </c:pt>
                <c:pt idx="8">
                  <c:v>8000</c:v>
                </c:pt>
                <c:pt idx="9">
                  <c:v>9000</c:v>
                </c:pt>
                <c:pt idx="10">
                  <c:v>10000</c:v>
                </c:pt>
              </c:numCache>
            </c:numRef>
          </c:xVal>
          <c:yVal>
            <c:numRef>
              <c:f>'第3题 '!$F$3:$F$13</c:f>
              <c:numCache>
                <c:formatCode>0_ </c:formatCode>
                <c:ptCount val="11"/>
                <c:pt idx="0">
                  <c:v>-16500</c:v>
                </c:pt>
                <c:pt idx="1">
                  <c:v>-8000</c:v>
                </c:pt>
                <c:pt idx="2">
                  <c:v>500</c:v>
                </c:pt>
                <c:pt idx="3">
                  <c:v>9000</c:v>
                </c:pt>
                <c:pt idx="4">
                  <c:v>17499.99915</c:v>
                </c:pt>
                <c:pt idx="5">
                  <c:v>32500</c:v>
                </c:pt>
                <c:pt idx="6">
                  <c:v>44000</c:v>
                </c:pt>
                <c:pt idx="7">
                  <c:v>55500</c:v>
                </c:pt>
                <c:pt idx="8">
                  <c:v>67000</c:v>
                </c:pt>
                <c:pt idx="9">
                  <c:v>78500</c:v>
                </c:pt>
                <c:pt idx="10">
                  <c:v>90000</c:v>
                </c:pt>
              </c:numCache>
            </c:numRef>
          </c:yVal>
          <c:smooth val="0"/>
          <c:extLst>
            <c:ext xmlns:c16="http://schemas.microsoft.com/office/drawing/2014/chart" uri="{C3380CC4-5D6E-409C-BE32-E72D297353CC}">
              <c16:uniqueId val="{00000000-5FFA-4380-BFAA-941D05BBF2CA}"/>
            </c:ext>
          </c:extLst>
        </c:ser>
        <c:ser>
          <c:idx val="1"/>
          <c:order val="1"/>
          <c:spPr>
            <a:ln w="19050" cap="rnd">
              <a:solidFill>
                <a:schemeClr val="accent1"/>
              </a:solidFill>
              <a:prstDash val="sysDash"/>
              <a:round/>
            </a:ln>
            <a:effectLst/>
          </c:spPr>
          <c:marker>
            <c:symbol val="circle"/>
            <c:size val="5"/>
            <c:spPr>
              <a:solidFill>
                <a:schemeClr val="accent2"/>
              </a:solidFill>
              <a:ln w="9525">
                <a:solidFill>
                  <a:schemeClr val="accent2"/>
                </a:solidFill>
              </a:ln>
              <a:effectLst/>
            </c:spPr>
          </c:marker>
          <c:dPt>
            <c:idx val="2"/>
            <c:marker>
              <c:symbol val="circle"/>
              <c:size val="5"/>
              <c:spPr>
                <a:solidFill>
                  <a:schemeClr val="accent2"/>
                </a:solidFill>
                <a:ln w="9525">
                  <a:solidFill>
                    <a:schemeClr val="accent2"/>
                  </a:solidFill>
                </a:ln>
                <a:effectLst/>
              </c:spPr>
            </c:marker>
            <c:bubble3D val="0"/>
            <c:extLst>
              <c:ext xmlns:c16="http://schemas.microsoft.com/office/drawing/2014/chart" uri="{C3380CC4-5D6E-409C-BE32-E72D297353CC}">
                <c16:uniqueId val="{00000002-5FFA-4380-BFAA-941D05BBF2CA}"/>
              </c:ext>
            </c:extLst>
          </c:dPt>
          <c:xVal>
            <c:numRef>
              <c:f>'第3题 '!$E$16:$E$18</c:f>
              <c:numCache>
                <c:formatCode>0.000_ </c:formatCode>
                <c:ptCount val="3"/>
                <c:pt idx="0">
                  <c:v>2941.1759999999999</c:v>
                </c:pt>
                <c:pt idx="1">
                  <c:v>2941.1759999999999</c:v>
                </c:pt>
                <c:pt idx="2">
                  <c:v>2941.1759999999999</c:v>
                </c:pt>
              </c:numCache>
            </c:numRef>
          </c:xVal>
          <c:yVal>
            <c:numRef>
              <c:f>'第3题 '!$F$16:$F$18</c:f>
              <c:numCache>
                <c:formatCode>General</c:formatCode>
                <c:ptCount val="3"/>
                <c:pt idx="0">
                  <c:v>-40000</c:v>
                </c:pt>
                <c:pt idx="1">
                  <c:v>0</c:v>
                </c:pt>
                <c:pt idx="2">
                  <c:v>120000</c:v>
                </c:pt>
              </c:numCache>
            </c:numRef>
          </c:yVal>
          <c:smooth val="0"/>
          <c:extLst>
            <c:ext xmlns:c16="http://schemas.microsoft.com/office/drawing/2014/chart" uri="{C3380CC4-5D6E-409C-BE32-E72D297353CC}">
              <c16:uniqueId val="{00000003-5FFA-4380-BFAA-941D05BBF2CA}"/>
            </c:ext>
          </c:extLst>
        </c:ser>
        <c:ser>
          <c:idx val="2"/>
          <c:order val="2"/>
          <c:spPr>
            <a:ln w="19050" cap="rnd">
              <a:solidFill>
                <a:srgbClr val="00B050"/>
              </a:solidFill>
              <a:prstDash val="dash"/>
              <a:round/>
            </a:ln>
            <a:effectLst/>
          </c:spPr>
          <c:marker>
            <c:symbol val="circle"/>
            <c:size val="5"/>
            <c:spPr>
              <a:solidFill>
                <a:srgbClr val="00B050"/>
              </a:solidFill>
              <a:ln w="9525">
                <a:solidFill>
                  <a:srgbClr val="00B050"/>
                </a:solidFill>
              </a:ln>
              <a:effectLst/>
            </c:spPr>
          </c:marker>
          <c:xVal>
            <c:numRef>
              <c:f>'第3题 '!$E$21:$E$23</c:f>
              <c:numCache>
                <c:formatCode>General</c:formatCode>
                <c:ptCount val="3"/>
                <c:pt idx="0">
                  <c:v>6000</c:v>
                </c:pt>
                <c:pt idx="1">
                  <c:v>6000</c:v>
                </c:pt>
                <c:pt idx="2">
                  <c:v>6000</c:v>
                </c:pt>
              </c:numCache>
            </c:numRef>
          </c:xVal>
          <c:yVal>
            <c:numRef>
              <c:f>'第3题 '!$F$21:$F$23</c:f>
              <c:numCache>
                <c:formatCode>General</c:formatCode>
                <c:ptCount val="3"/>
                <c:pt idx="0">
                  <c:v>-40000</c:v>
                </c:pt>
                <c:pt idx="1">
                  <c:v>44000</c:v>
                </c:pt>
                <c:pt idx="2">
                  <c:v>120000</c:v>
                </c:pt>
              </c:numCache>
            </c:numRef>
          </c:yVal>
          <c:smooth val="0"/>
          <c:extLst>
            <c:ext xmlns:c16="http://schemas.microsoft.com/office/drawing/2014/chart" uri="{C3380CC4-5D6E-409C-BE32-E72D297353CC}">
              <c16:uniqueId val="{00000004-5FFA-4380-BFAA-941D05BBF2CA}"/>
            </c:ext>
          </c:extLst>
        </c:ser>
        <c:dLbls>
          <c:showLegendKey val="0"/>
          <c:showVal val="0"/>
          <c:showCatName val="0"/>
          <c:showSerName val="0"/>
          <c:showPercent val="0"/>
          <c:showBubbleSize val="0"/>
        </c:dLbls>
        <c:axId val="541195216"/>
        <c:axId val="863446512"/>
      </c:scatterChart>
      <c:valAx>
        <c:axId val="541195216"/>
        <c:scaling>
          <c:orientation val="minMax"/>
          <c:max val="10000"/>
        </c:scaling>
        <c:delete val="0"/>
        <c:axPos val="b"/>
        <c:majorGridlines>
          <c:spPr>
            <a:ln w="9525" cap="flat" cmpd="sng" algn="ctr">
              <a:solidFill>
                <a:schemeClr val="tx1">
                  <a:lumMod val="15000"/>
                  <a:lumOff val="85000"/>
                </a:schemeClr>
              </a:solidFill>
              <a:round/>
            </a:ln>
            <a:effectLst/>
          </c:spPr>
        </c:majorGridlines>
        <c:numFmt formatCode="0_ "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zh-CN"/>
          </a:p>
        </c:txPr>
        <c:crossAx val="863446512"/>
        <c:crosses val="autoZero"/>
        <c:crossBetween val="midCat"/>
      </c:valAx>
      <c:valAx>
        <c:axId val="863446512"/>
        <c:scaling>
          <c:orientation val="minMax"/>
          <c:max val="100000"/>
          <c:min val="-20000"/>
        </c:scaling>
        <c:delete val="0"/>
        <c:axPos val="l"/>
        <c:majorGridlines>
          <c:spPr>
            <a:ln w="9525" cap="flat" cmpd="sng" algn="ctr">
              <a:solidFill>
                <a:schemeClr val="tx1">
                  <a:lumMod val="15000"/>
                  <a:lumOff val="85000"/>
                </a:schemeClr>
              </a:solidFill>
              <a:round/>
            </a:ln>
            <a:effectLst/>
          </c:spPr>
        </c:majorGridlines>
        <c:numFmt formatCode="0_ "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zh-CN"/>
          </a:p>
        </c:txPr>
        <c:crossAx val="54119521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a:pPr>
      <a:endParaRPr lang="zh-CN"/>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lang="zh-CN"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scatterChart>
        <c:scatterStyle val="lineMarker"/>
        <c:varyColors val="0"/>
        <c:ser>
          <c:idx val="1"/>
          <c:order val="0"/>
          <c:spPr>
            <a:ln w="28575" cap="rnd" cmpd="sng" algn="ctr">
              <a:solidFill>
                <a:schemeClr val="accent1"/>
              </a:solidFill>
              <a:prstDash val="solid"/>
              <a:round/>
            </a:ln>
          </c:spPr>
          <c:marker>
            <c:symbol val="none"/>
          </c:marker>
          <c:xVal>
            <c:numRef>
              <c:f>第5题!$F$3:$F$11</c:f>
              <c:numCache>
                <c:formatCode>General</c:formatCode>
                <c:ptCount val="9"/>
                <c:pt idx="0">
                  <c:v>2000</c:v>
                </c:pt>
                <c:pt idx="1">
                  <c:v>2500</c:v>
                </c:pt>
                <c:pt idx="2">
                  <c:v>3000</c:v>
                </c:pt>
                <c:pt idx="3">
                  <c:v>3500</c:v>
                </c:pt>
                <c:pt idx="4">
                  <c:v>4000</c:v>
                </c:pt>
                <c:pt idx="5">
                  <c:v>4500</c:v>
                </c:pt>
                <c:pt idx="6">
                  <c:v>5000</c:v>
                </c:pt>
                <c:pt idx="7">
                  <c:v>5500</c:v>
                </c:pt>
                <c:pt idx="8">
                  <c:v>6000</c:v>
                </c:pt>
              </c:numCache>
            </c:numRef>
          </c:xVal>
          <c:yVal>
            <c:numRef>
              <c:f>第5题!$G$3:$G$11</c:f>
              <c:numCache>
                <c:formatCode>0.0_ </c:formatCode>
                <c:ptCount val="9"/>
                <c:pt idx="0">
                  <c:v>1750</c:v>
                </c:pt>
                <c:pt idx="1">
                  <c:v>1580</c:v>
                </c:pt>
                <c:pt idx="2">
                  <c:v>1500</c:v>
                </c:pt>
                <c:pt idx="3">
                  <c:v>1471.4285714285716</c:v>
                </c:pt>
                <c:pt idx="4">
                  <c:v>1475</c:v>
                </c:pt>
                <c:pt idx="5">
                  <c:v>1500</c:v>
                </c:pt>
                <c:pt idx="6">
                  <c:v>1540</c:v>
                </c:pt>
                <c:pt idx="7">
                  <c:v>1590.909090909091</c:v>
                </c:pt>
                <c:pt idx="8">
                  <c:v>1650</c:v>
                </c:pt>
              </c:numCache>
            </c:numRef>
          </c:yVal>
          <c:smooth val="1"/>
          <c:extLst>
            <c:ext xmlns:c16="http://schemas.microsoft.com/office/drawing/2014/chart" uri="{C3380CC4-5D6E-409C-BE32-E72D297353CC}">
              <c16:uniqueId val="{00000000-FC69-4679-AE63-1FD3B02809AA}"/>
            </c:ext>
          </c:extLst>
        </c:ser>
        <c:ser>
          <c:idx val="0"/>
          <c:order val="1"/>
          <c:spPr>
            <a:ln w="19050" cap="rnd" cmpd="sng" algn="ctr">
              <a:solidFill>
                <a:srgbClr val="FF0000">
                  <a:alpha val="98000"/>
                </a:srgbClr>
              </a:solidFill>
              <a:prstDash val="solid"/>
              <a:round/>
            </a:ln>
            <a:effectLst/>
          </c:spPr>
          <c:marker>
            <c:symbol val="circle"/>
            <c:size val="6"/>
            <c:spPr>
              <a:solidFill>
                <a:schemeClr val="bg1"/>
              </a:solidFill>
              <a:ln w="9525" cap="flat" cmpd="sng" algn="ctr">
                <a:solidFill>
                  <a:srgbClr val="FF0000"/>
                </a:solidFill>
                <a:prstDash val="solid"/>
                <a:round/>
              </a:ln>
              <a:effectLst/>
            </c:spPr>
          </c:marker>
          <c:xVal>
            <c:numRef>
              <c:f>第5题!$G$15:$G$21</c:f>
              <c:numCache>
                <c:formatCode>0.0_ </c:formatCode>
                <c:ptCount val="7"/>
                <c:pt idx="0">
                  <c:v>4242.6406871192803</c:v>
                </c:pt>
                <c:pt idx="1">
                  <c:v>3674.2346141747698</c:v>
                </c:pt>
                <c:pt idx="2">
                  <c:v>3286.3353450310001</c:v>
                </c:pt>
                <c:pt idx="3">
                  <c:v>3000</c:v>
                </c:pt>
                <c:pt idx="4">
                  <c:v>2777.46029931765</c:v>
                </c:pt>
                <c:pt idx="5">
                  <c:v>2598.0762113533201</c:v>
                </c:pt>
                <c:pt idx="6">
                  <c:v>2449.4897427831802</c:v>
                </c:pt>
              </c:numCache>
            </c:numRef>
          </c:xVal>
          <c:yVal>
            <c:numRef>
              <c:f>第5题!$H$15:$H$21</c:f>
              <c:numCache>
                <c:formatCode>0.0_ </c:formatCode>
                <c:ptCount val="7"/>
                <c:pt idx="0">
                  <c:v>1272.7922061357899</c:v>
                </c:pt>
                <c:pt idx="1">
                  <c:v>1469.6938456699099</c:v>
                </c:pt>
                <c:pt idx="2">
                  <c:v>1643.1676725155</c:v>
                </c:pt>
                <c:pt idx="3">
                  <c:v>1800</c:v>
                </c:pt>
                <c:pt idx="4">
                  <c:v>1944.2222095223599</c:v>
                </c:pt>
                <c:pt idx="5">
                  <c:v>2078.4609690826501</c:v>
                </c:pt>
                <c:pt idx="6">
                  <c:v>2204.5407685048599</c:v>
                </c:pt>
              </c:numCache>
            </c:numRef>
          </c:yVal>
          <c:smooth val="1"/>
          <c:extLst>
            <c:ext xmlns:c16="http://schemas.microsoft.com/office/drawing/2014/chart" uri="{C3380CC4-5D6E-409C-BE32-E72D297353CC}">
              <c16:uniqueId val="{00000001-FC69-4679-AE63-1FD3B02809AA}"/>
            </c:ext>
          </c:extLst>
        </c:ser>
        <c:ser>
          <c:idx val="2"/>
          <c:order val="2"/>
          <c:marker>
            <c:symbol val="none"/>
          </c:marker>
          <c:dPt>
            <c:idx val="0"/>
            <c:marker>
              <c:symbol val="circle"/>
              <c:size val="8"/>
              <c:spPr>
                <a:solidFill>
                  <a:srgbClr val="FF0000"/>
                </a:solidFill>
              </c:spPr>
            </c:marker>
            <c:bubble3D val="0"/>
            <c:extLst>
              <c:ext xmlns:c16="http://schemas.microsoft.com/office/drawing/2014/chart" uri="{C3380CC4-5D6E-409C-BE32-E72D297353CC}">
                <c16:uniqueId val="{00000002-FC69-4679-AE63-1FD3B02809AA}"/>
              </c:ext>
            </c:extLst>
          </c:dPt>
          <c:dLbls>
            <c:spPr>
              <a:solidFill>
                <a:sysClr val="window" lastClr="FFFFFF"/>
              </a:solidFill>
              <a:ln>
                <a:solidFill>
                  <a:sysClr val="windowText" lastClr="000000">
                    <a:lumMod val="65000"/>
                    <a:lumOff val="35000"/>
                  </a:sysClr>
                </a:solidFill>
              </a:ln>
              <a:effectLst/>
            </c:spPr>
            <c:txPr>
              <a:bodyPr rot="0" spcFirstLastPara="0" vertOverflow="ellipsis" vert="horz" wrap="square" lIns="38100" tIns="19050" rIns="38100" bIns="19050" anchor="ctr" anchorCtr="1"/>
              <a:lstStyle/>
              <a:p>
                <a:pPr>
                  <a:defRPr lang="zh-CN" sz="1000" b="0" i="0" u="none" strike="noStrike" kern="1200" baseline="0">
                    <a:solidFill>
                      <a:schemeClr val="tx1"/>
                    </a:solidFill>
                    <a:latin typeface="+mn-lt"/>
                    <a:ea typeface="+mn-ea"/>
                    <a:cs typeface="+mn-cs"/>
                  </a:defRPr>
                </a:pPr>
                <a:endParaRPr lang="zh-CN"/>
              </a:p>
            </c:txPr>
            <c:dLblPos val="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c15:spPr>
                <c15:showLeaderLines val="0"/>
              </c:ext>
            </c:extLst>
          </c:dLbls>
          <c:xVal>
            <c:numRef>
              <c:f>第5题!$K$16</c:f>
              <c:numCache>
                <c:formatCode>General</c:formatCode>
                <c:ptCount val="1"/>
                <c:pt idx="0">
                  <c:v>3674.2346141747671</c:v>
                </c:pt>
              </c:numCache>
            </c:numRef>
          </c:xVal>
          <c:yVal>
            <c:numRef>
              <c:f>第5题!$L$16</c:f>
              <c:numCache>
                <c:formatCode>0.0_ </c:formatCode>
                <c:ptCount val="1"/>
                <c:pt idx="0">
                  <c:v>1469.693845669907</c:v>
                </c:pt>
              </c:numCache>
            </c:numRef>
          </c:yVal>
          <c:smooth val="0"/>
          <c:extLst>
            <c:ext xmlns:c16="http://schemas.microsoft.com/office/drawing/2014/chart" uri="{C3380CC4-5D6E-409C-BE32-E72D297353CC}">
              <c16:uniqueId val="{00000003-FC69-4679-AE63-1FD3B02809AA}"/>
            </c:ext>
          </c:extLst>
        </c:ser>
        <c:dLbls>
          <c:showLegendKey val="0"/>
          <c:showVal val="0"/>
          <c:showCatName val="0"/>
          <c:showSerName val="0"/>
          <c:showPercent val="0"/>
          <c:showBubbleSize val="0"/>
        </c:dLbls>
        <c:axId val="843218544"/>
        <c:axId val="843212312"/>
      </c:scatterChart>
      <c:valAx>
        <c:axId val="843218544"/>
        <c:scaling>
          <c:orientation val="minMax"/>
          <c:max val="6000"/>
          <c:min val="2000"/>
        </c:scaling>
        <c:delete val="0"/>
        <c:axPos val="b"/>
        <c:majorGridlines>
          <c:spPr>
            <a:ln w="9525" cap="flat" cmpd="sng" algn="ctr">
              <a:noFill/>
              <a:prstDash val="solid"/>
              <a:round/>
            </a:ln>
            <a:effectLst/>
          </c:spPr>
        </c:majorGridlines>
        <c:numFmt formatCode="General" sourceLinked="1"/>
        <c:majorTickMark val="in"/>
        <c:minorTickMark val="none"/>
        <c:tickLblPos val="nextTo"/>
        <c:spPr>
          <a:noFill/>
          <a:ln w="9525" cap="flat" cmpd="sng" algn="ctr">
            <a:solidFill>
              <a:schemeClr val="tx1"/>
            </a:solidFill>
            <a:prstDash val="solid"/>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zh-CN"/>
          </a:p>
        </c:txPr>
        <c:crossAx val="843212312"/>
        <c:crosses val="autoZero"/>
        <c:crossBetween val="midCat"/>
      </c:valAx>
      <c:valAx>
        <c:axId val="843212312"/>
        <c:scaling>
          <c:orientation val="minMax"/>
          <c:min val="1200"/>
        </c:scaling>
        <c:delete val="0"/>
        <c:axPos val="l"/>
        <c:majorGridlines>
          <c:spPr>
            <a:ln w="9525" cap="flat" cmpd="sng" algn="ctr">
              <a:noFill/>
              <a:prstDash val="solid"/>
              <a:round/>
            </a:ln>
            <a:effectLst/>
          </c:spPr>
        </c:majorGridlines>
        <c:numFmt formatCode="0.0_ " sourceLinked="1"/>
        <c:majorTickMark val="in"/>
        <c:minorTickMark val="none"/>
        <c:tickLblPos val="nextTo"/>
        <c:spPr>
          <a:noFill/>
          <a:ln w="9525" cap="flat" cmpd="sng" algn="ctr">
            <a:solidFill>
              <a:schemeClr val="tx1"/>
            </a:solidFill>
            <a:prstDash val="solid"/>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zh-CN"/>
          </a:p>
        </c:txPr>
        <c:crossAx val="843218544"/>
        <c:crosses val="autoZero"/>
        <c:crossBetween val="midCat"/>
      </c:valAx>
      <c:spPr>
        <a:solidFill>
          <a:schemeClr val="bg1"/>
        </a:solidFill>
        <a:ln>
          <a:solidFill>
            <a:schemeClr val="tx1"/>
          </a:solidFill>
        </a:ln>
      </c:spPr>
    </c:plotArea>
    <c:plotVisOnly val="1"/>
    <c:dispBlanksAs val="gap"/>
    <c:showDLblsOverMax val="0"/>
  </c:chart>
  <c:txPr>
    <a:bodyPr/>
    <a:lstStyle/>
    <a:p>
      <a:pPr>
        <a:defRPr lang="zh-CN"/>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pin" dx="26" fmlaLink="$D$4" max="9" min="3" page="10" val="4"/>
</file>

<file path=xl/ctrlProps/ctrlProp2.xml><?xml version="1.0" encoding="utf-8"?>
<formControlPr xmlns="http://schemas.microsoft.com/office/spreadsheetml/2009/9/main" objectType="Spin" dx="26" fmlaLink="$C$2" max="90" min="1" page="10" val="16"/>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2.emf"/></Relationships>
</file>

<file path=xl/drawings/_rels/drawing3.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image" Target="../media/image3.emf"/></Relationships>
</file>

<file path=xl/drawings/_rels/drawing5.xml.rels><?xml version="1.0" encoding="UTF-8" standalone="yes"?>
<Relationships xmlns="http://schemas.openxmlformats.org/package/2006/relationships"><Relationship Id="rId1" Type="http://schemas.openxmlformats.org/officeDocument/2006/relationships/image" Target="../media/image4.emf"/></Relationships>
</file>

<file path=xl/drawings/_rels/drawing6.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image" Target="../media/image5.emf"/></Relationships>
</file>

<file path=xl/drawings/_rels/drawing7.xml.rels><?xml version="1.0" encoding="UTF-8" standalone="yes"?>
<Relationships xmlns="http://schemas.openxmlformats.org/package/2006/relationships"><Relationship Id="rId2" Type="http://schemas.openxmlformats.org/officeDocument/2006/relationships/image" Target="../media/image7.emf"/><Relationship Id="rId1"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xdr:from>
      <xdr:col>9</xdr:col>
      <xdr:colOff>0</xdr:colOff>
      <xdr:row>0</xdr:row>
      <xdr:rowOff>0</xdr:rowOff>
    </xdr:from>
    <xdr:to>
      <xdr:col>16</xdr:col>
      <xdr:colOff>200025</xdr:colOff>
      <xdr:row>27</xdr:row>
      <xdr:rowOff>76200</xdr:rowOff>
    </xdr:to>
    <xdr:grpSp>
      <xdr:nvGrpSpPr>
        <xdr:cNvPr id="2" name="Group 11">
          <a:extLst>
            <a:ext uri="{FF2B5EF4-FFF2-40B4-BE49-F238E27FC236}">
              <a16:creationId xmlns:a16="http://schemas.microsoft.com/office/drawing/2014/main" id="{00000000-0008-0000-0000-000002000000}"/>
            </a:ext>
          </a:extLst>
        </xdr:cNvPr>
        <xdr:cNvGrpSpPr/>
      </xdr:nvGrpSpPr>
      <xdr:grpSpPr>
        <a:xfrm>
          <a:off x="5212080" y="0"/>
          <a:ext cx="4040505" cy="5013960"/>
          <a:chOff x="602" y="34"/>
          <a:chExt cx="469" cy="522"/>
        </a:xfrm>
      </xdr:grpSpPr>
      <xdr:sp macro="" textlink="">
        <xdr:nvSpPr>
          <xdr:cNvPr id="3" name="Text Box 9">
            <a:extLst>
              <a:ext uri="{FF2B5EF4-FFF2-40B4-BE49-F238E27FC236}">
                <a16:creationId xmlns:a16="http://schemas.microsoft.com/office/drawing/2014/main" id="{00000000-0008-0000-0000-000003000000}"/>
              </a:ext>
            </a:extLst>
          </xdr:cNvPr>
          <xdr:cNvSpPr txBox="1">
            <a:spLocks noChangeArrowheads="1"/>
          </xdr:cNvSpPr>
        </xdr:nvSpPr>
        <xdr:spPr>
          <a:xfrm>
            <a:off x="602" y="34"/>
            <a:ext cx="469" cy="522"/>
          </a:xfrm>
          <a:prstGeom prst="rect">
            <a:avLst/>
          </a:prstGeom>
          <a:solidFill>
            <a:schemeClr val="accent5">
              <a:lumMod val="40000"/>
              <a:lumOff val="60000"/>
            </a:schemeClr>
          </a:solidFill>
          <a:ln w="3175">
            <a:solidFill>
              <a:schemeClr val="bg1">
                <a:lumMod val="65000"/>
              </a:schemeClr>
            </a:solidFill>
            <a:miter lim="800000"/>
          </a:ln>
        </xdr:spPr>
        <xdr:txBody>
          <a:bodyPr vertOverflow="clip" wrap="square" lIns="82800" tIns="82800" rIns="90000" bIns="46800" anchor="t"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defRPr sz="1000"/>
            </a:pPr>
            <a:r>
              <a:rPr lang="zh-CN" altLang="en-US" sz="1100" b="1" i="0" u="none" strike="noStrike" baseline="0">
                <a:solidFill>
                  <a:srgbClr val="000000"/>
                </a:solidFill>
                <a:latin typeface="宋体" panose="02010600030101010101" pitchFamily="7" charset="-122"/>
                <a:ea typeface="宋体" panose="02010600030101010101" pitchFamily="7" charset="-122"/>
              </a:rPr>
              <a:t>第</a:t>
            </a:r>
            <a:r>
              <a:rPr lang="en-US" altLang="zh-CN" sz="1100" b="1" i="0" u="none" strike="noStrike" baseline="0">
                <a:solidFill>
                  <a:srgbClr val="000000"/>
                </a:solidFill>
                <a:latin typeface="Times New Roman" panose="02020603050405020304" pitchFamily="12"/>
                <a:ea typeface="宋体" panose="02010600030101010101" pitchFamily="7" charset="-122"/>
                <a:cs typeface="Times New Roman" panose="02020603050405020304" pitchFamily="12"/>
              </a:rPr>
              <a:t>1</a:t>
            </a:r>
            <a:r>
              <a:rPr lang="zh-CN" altLang="en-US" sz="1100" b="1" i="0" u="none" strike="noStrike" baseline="0">
                <a:solidFill>
                  <a:srgbClr val="000000"/>
                </a:solidFill>
                <a:latin typeface="宋体" panose="02010600030101010101" pitchFamily="7" charset="-122"/>
                <a:ea typeface="宋体" panose="02010600030101010101" pitchFamily="7" charset="-122"/>
                <a:cs typeface="Times New Roman" panose="02020603050405020304" pitchFamily="12"/>
              </a:rPr>
              <a:t>题</a:t>
            </a:r>
            <a:r>
              <a:rPr lang="zh-CN" altLang="en-US" sz="1100" b="0" i="0" u="none" strike="noStrike" baseline="0">
                <a:solidFill>
                  <a:srgbClr val="000000"/>
                </a:solidFill>
                <a:latin typeface="Times New Roman" panose="02020603050405020304" pitchFamily="12"/>
                <a:ea typeface="宋体" panose="02010600030101010101" pitchFamily="7" charset="-122"/>
                <a:cs typeface="Times New Roman" panose="02020603050405020304" pitchFamily="12"/>
              </a:rPr>
              <a:t>  </a:t>
            </a:r>
            <a:r>
              <a:rPr lang="zh-CN" altLang="zh-CN" sz="1100">
                <a:effectLst/>
                <a:latin typeface="+mn-lt"/>
                <a:ea typeface="+mn-ea"/>
                <a:cs typeface="+mn-cs"/>
              </a:rPr>
              <a:t>关闭了近十二年的比萨斜塔，于</a:t>
            </a:r>
            <a:r>
              <a:rPr lang="en-US" altLang="zh-CN" sz="1100">
                <a:effectLst/>
                <a:latin typeface="+mn-lt"/>
                <a:ea typeface="+mn-ea"/>
                <a:cs typeface="+mn-cs"/>
              </a:rPr>
              <a:t>2001</a:t>
            </a:r>
            <a:r>
              <a:rPr lang="zh-CN" altLang="zh-CN" sz="1100">
                <a:effectLst/>
                <a:latin typeface="+mn-lt"/>
                <a:ea typeface="+mn-ea"/>
                <a:cs typeface="+mn-cs"/>
              </a:rPr>
              <a:t>年末重新对公众开放。在此之前，工程师们发现斜塔的倾斜程度在逐年增大，如再不采取措施，斜塔有倒塌的危险。以下是</a:t>
            </a:r>
            <a:r>
              <a:rPr lang="en-US" altLang="zh-CN" sz="1100">
                <a:effectLst/>
                <a:latin typeface="+mn-lt"/>
                <a:ea typeface="+mn-ea"/>
                <a:cs typeface="+mn-cs"/>
              </a:rPr>
              <a:t>1975</a:t>
            </a:r>
            <a:r>
              <a:rPr lang="zh-CN" altLang="zh-CN" sz="1100">
                <a:effectLst/>
                <a:latin typeface="+mn-lt"/>
                <a:ea typeface="+mn-ea"/>
                <a:cs typeface="+mn-cs"/>
              </a:rPr>
              <a:t>至</a:t>
            </a:r>
            <a:r>
              <a:rPr lang="en-US" altLang="zh-CN" sz="1100">
                <a:effectLst/>
                <a:latin typeface="+mn-lt"/>
                <a:ea typeface="+mn-ea"/>
                <a:cs typeface="+mn-cs"/>
              </a:rPr>
              <a:t>1987</a:t>
            </a:r>
            <a:r>
              <a:rPr lang="zh-CN" altLang="zh-CN" sz="1100">
                <a:effectLst/>
                <a:latin typeface="+mn-lt"/>
                <a:ea typeface="+mn-ea"/>
                <a:cs typeface="+mn-cs"/>
              </a:rPr>
              <a:t>年十三年的塔顶偏离距离（塔顶的实际位置与塔竖直情况下的塔顶位置间的距离）测量值，这些测量值呈线性趋势</a:t>
            </a:r>
            <a:r>
              <a:rPr lang="en-US" altLang="zh-CN" sz="1100">
                <a:effectLst/>
                <a:latin typeface="+mn-lt"/>
                <a:ea typeface="+mn-ea"/>
                <a:cs typeface="+mn-cs"/>
              </a:rPr>
              <a:t>:</a:t>
            </a:r>
            <a:r>
              <a:rPr lang="zh-CN" altLang="en-US" sz="1100" b="0" i="0" u="none" strike="noStrike" baseline="0">
                <a:solidFill>
                  <a:srgbClr val="000000"/>
                </a:solidFill>
                <a:latin typeface="宋体" panose="02010600030101010101" pitchFamily="7" charset="-122"/>
                <a:ea typeface="宋体" panose="02010600030101010101" pitchFamily="7" charset="-122"/>
                <a:cs typeface="Times New Roman" panose="02020603050405020304" pitchFamily="12"/>
              </a:rPr>
              <a:t>        </a:t>
            </a:r>
          </a:p>
          <a:p>
            <a:pPr algn="l" rtl="0">
              <a:lnSpc>
                <a:spcPts val="1300"/>
              </a:lnSpc>
              <a:defRPr sz="1000"/>
            </a:pPr>
            <a:endParaRPr lang="zh-CN" altLang="en-US" sz="1100" b="0" i="0" u="none" strike="noStrike" baseline="0">
              <a:solidFill>
                <a:srgbClr val="000000"/>
              </a:solidFill>
              <a:latin typeface="宋体" panose="02010600030101010101" pitchFamily="7" charset="-122"/>
              <a:ea typeface="宋体" panose="02010600030101010101" pitchFamily="7" charset="-122"/>
              <a:cs typeface="Times New Roman" panose="02020603050405020304" pitchFamily="12"/>
            </a:endParaRPr>
          </a:p>
          <a:p>
            <a:pPr algn="l" rtl="0">
              <a:lnSpc>
                <a:spcPts val="1300"/>
              </a:lnSpc>
              <a:defRPr sz="1000"/>
            </a:pPr>
            <a:endParaRPr lang="zh-CN" altLang="en-US" sz="1100" b="0" i="0" u="none" strike="noStrike" baseline="0">
              <a:solidFill>
                <a:srgbClr val="000000"/>
              </a:solidFill>
              <a:latin typeface="宋体" panose="02010600030101010101" pitchFamily="7" charset="-122"/>
              <a:ea typeface="宋体" panose="02010600030101010101" pitchFamily="7" charset="-122"/>
              <a:cs typeface="Times New Roman" panose="02020603050405020304" pitchFamily="12"/>
            </a:endParaRPr>
          </a:p>
          <a:p>
            <a:pPr algn="l" rtl="0">
              <a:lnSpc>
                <a:spcPts val="1300"/>
              </a:lnSpc>
              <a:defRPr sz="1000"/>
            </a:pPr>
            <a:endParaRPr lang="zh-CN" altLang="en-US" sz="1100" b="0" i="0" u="none" strike="noStrike" baseline="0">
              <a:solidFill>
                <a:srgbClr val="000000"/>
              </a:solidFill>
              <a:latin typeface="宋体" panose="02010600030101010101" pitchFamily="7" charset="-122"/>
              <a:ea typeface="宋体" panose="02010600030101010101" pitchFamily="7" charset="-122"/>
              <a:cs typeface="Times New Roman" panose="02020603050405020304" pitchFamily="12"/>
            </a:endParaRPr>
          </a:p>
          <a:p>
            <a:pPr algn="l" rtl="0">
              <a:defRPr sz="1000"/>
            </a:pPr>
            <a:endParaRPr lang="zh-CN" altLang="en-US" sz="1100" b="0" i="0" u="none" strike="noStrike" baseline="0">
              <a:solidFill>
                <a:srgbClr val="000000"/>
              </a:solidFill>
              <a:latin typeface="宋体" panose="02010600030101010101" pitchFamily="7" charset="-122"/>
              <a:ea typeface="宋体" panose="02010600030101010101" pitchFamily="7" charset="-122"/>
              <a:cs typeface="Times New Roman" panose="02020603050405020304" pitchFamily="12"/>
            </a:endParaRPr>
          </a:p>
          <a:p>
            <a:pPr algn="l" rtl="0">
              <a:lnSpc>
                <a:spcPts val="1300"/>
              </a:lnSpc>
              <a:defRPr sz="1000"/>
            </a:pPr>
            <a:endParaRPr lang="zh-CN" altLang="en-US" sz="1100" b="0" i="0" u="none" strike="noStrike" baseline="0">
              <a:solidFill>
                <a:srgbClr val="000000"/>
              </a:solidFill>
              <a:latin typeface="宋体" panose="02010600030101010101" pitchFamily="7" charset="-122"/>
              <a:ea typeface="宋体" panose="02010600030101010101" pitchFamily="7" charset="-122"/>
              <a:cs typeface="Times New Roman" panose="02020603050405020304" pitchFamily="12"/>
            </a:endParaRPr>
          </a:p>
          <a:p>
            <a:pPr algn="l" rtl="0">
              <a:lnSpc>
                <a:spcPts val="1300"/>
              </a:lnSpc>
              <a:defRPr sz="1000"/>
            </a:pPr>
            <a:endParaRPr lang="zh-CN" altLang="en-US" sz="1100" b="0" i="0" u="none" strike="noStrike" baseline="0">
              <a:solidFill>
                <a:srgbClr val="000000"/>
              </a:solidFill>
              <a:latin typeface="宋体" panose="02010600030101010101" pitchFamily="7" charset="-122"/>
              <a:ea typeface="宋体" panose="02010600030101010101" pitchFamily="7" charset="-122"/>
              <a:cs typeface="Times New Roman" panose="02020603050405020304" pitchFamily="12"/>
            </a:endParaRPr>
          </a:p>
          <a:p>
            <a:pPr algn="l" rtl="0">
              <a:defRPr sz="1000"/>
            </a:pPr>
            <a:endParaRPr lang="zh-CN" altLang="en-US" sz="1100" b="0" i="0" u="none" strike="noStrike" baseline="0">
              <a:solidFill>
                <a:srgbClr val="000000"/>
              </a:solidFill>
              <a:latin typeface="宋体" panose="02010600030101010101" pitchFamily="7" charset="-122"/>
              <a:ea typeface="宋体" panose="02010600030101010101" pitchFamily="7" charset="-122"/>
              <a:cs typeface="Times New Roman" panose="02020603050405020304" pitchFamily="12"/>
            </a:endParaRPr>
          </a:p>
          <a:p>
            <a:pPr algn="l" rtl="0">
              <a:lnSpc>
                <a:spcPts val="1300"/>
              </a:lnSpc>
              <a:defRPr sz="1000"/>
            </a:pPr>
            <a:endParaRPr lang="zh-CN" altLang="en-US" sz="1100" b="0" i="0" u="none" strike="noStrike" baseline="0">
              <a:solidFill>
                <a:srgbClr val="000000"/>
              </a:solidFill>
              <a:latin typeface="宋体" panose="02010600030101010101" pitchFamily="7" charset="-122"/>
              <a:ea typeface="宋体" panose="02010600030101010101" pitchFamily="7" charset="-122"/>
              <a:cs typeface="Times New Roman" panose="02020603050405020304" pitchFamily="12"/>
            </a:endParaRPr>
          </a:p>
          <a:p>
            <a:pPr algn="l" rtl="0">
              <a:defRPr sz="1000"/>
            </a:pPr>
            <a:endParaRPr lang="zh-CN" altLang="en-US" sz="1100" b="0" i="0" u="none" strike="noStrike" baseline="0">
              <a:solidFill>
                <a:srgbClr val="000000"/>
              </a:solidFill>
              <a:latin typeface="宋体" panose="02010600030101010101" pitchFamily="7" charset="-122"/>
              <a:ea typeface="宋体" panose="02010600030101010101" pitchFamily="7" charset="-122"/>
              <a:cs typeface="Times New Roman" panose="02020603050405020304" pitchFamily="12"/>
            </a:endParaRPr>
          </a:p>
          <a:p>
            <a:pPr algn="l" rtl="0">
              <a:lnSpc>
                <a:spcPts val="1300"/>
              </a:lnSpc>
              <a:defRPr sz="1000"/>
            </a:pPr>
            <a:endParaRPr lang="zh-CN" altLang="en-US" sz="1100" b="0" i="0" u="none" strike="noStrike" baseline="0">
              <a:solidFill>
                <a:srgbClr val="000000"/>
              </a:solidFill>
              <a:latin typeface="宋体" panose="02010600030101010101" pitchFamily="7" charset="-122"/>
              <a:ea typeface="宋体" panose="02010600030101010101" pitchFamily="7" charset="-122"/>
              <a:cs typeface="Times New Roman" panose="02020603050405020304" pitchFamily="12"/>
            </a:endParaRPr>
          </a:p>
          <a:p>
            <a:pPr algn="l" rtl="0">
              <a:lnSpc>
                <a:spcPts val="1300"/>
              </a:lnSpc>
              <a:defRPr sz="1000"/>
            </a:pPr>
            <a:endParaRPr lang="zh-CN" altLang="en-US" sz="1100" b="0" i="0" u="none" strike="noStrike" baseline="0">
              <a:solidFill>
                <a:srgbClr val="000000"/>
              </a:solidFill>
              <a:latin typeface="宋体" panose="02010600030101010101" pitchFamily="7" charset="-122"/>
              <a:ea typeface="宋体" panose="02010600030101010101" pitchFamily="7" charset="-122"/>
              <a:cs typeface="Times New Roman" panose="02020603050405020304" pitchFamily="12"/>
            </a:endParaRPr>
          </a:p>
          <a:p>
            <a:pPr algn="l" rtl="0">
              <a:defRPr sz="1000"/>
            </a:pPr>
            <a:endParaRPr lang="zh-CN" altLang="en-US" sz="1100" b="0" i="0" u="none" strike="noStrike" baseline="0">
              <a:solidFill>
                <a:srgbClr val="000000"/>
              </a:solidFill>
              <a:latin typeface="宋体" panose="02010600030101010101" pitchFamily="7" charset="-122"/>
              <a:ea typeface="宋体" panose="02010600030101010101" pitchFamily="7" charset="-122"/>
              <a:cs typeface="Times New Roman" panose="02020603050405020304" pitchFamily="12"/>
            </a:endParaRPr>
          </a:p>
          <a:p>
            <a:pPr algn="l" rtl="0">
              <a:lnSpc>
                <a:spcPts val="1300"/>
              </a:lnSpc>
              <a:defRPr sz="1000"/>
            </a:pPr>
            <a:endParaRPr lang="zh-CN" altLang="en-US" sz="1100" b="0" i="0" u="none" strike="noStrike" baseline="0">
              <a:solidFill>
                <a:srgbClr val="000000"/>
              </a:solidFill>
              <a:latin typeface="宋体" panose="02010600030101010101" pitchFamily="7" charset="-122"/>
              <a:ea typeface="宋体" panose="02010600030101010101" pitchFamily="7" charset="-122"/>
              <a:cs typeface="Times New Roman" panose="02020603050405020304" pitchFamily="12"/>
            </a:endParaRPr>
          </a:p>
          <a:p>
            <a:pPr algn="l" rtl="0">
              <a:lnSpc>
                <a:spcPts val="1300"/>
              </a:lnSpc>
              <a:defRPr sz="1000"/>
            </a:pPr>
            <a:endParaRPr lang="zh-CN" altLang="en-US" sz="1100" b="0" i="0" u="none" strike="noStrike" baseline="0">
              <a:solidFill>
                <a:srgbClr val="000000"/>
              </a:solidFill>
              <a:latin typeface="宋体" panose="02010600030101010101" pitchFamily="7" charset="-122"/>
              <a:ea typeface="宋体" panose="02010600030101010101" pitchFamily="7" charset="-122"/>
              <a:cs typeface="Times New Roman" panose="02020603050405020304" pitchFamily="12"/>
            </a:endParaRPr>
          </a:p>
          <a:p>
            <a:pPr algn="l" rtl="0">
              <a:defRPr sz="1000"/>
            </a:pPr>
            <a:endParaRPr lang="zh-CN" altLang="en-US" sz="1100" b="0" i="0" u="none" strike="noStrike" baseline="0">
              <a:solidFill>
                <a:srgbClr val="000000"/>
              </a:solidFill>
              <a:latin typeface="宋体" panose="02010600030101010101" pitchFamily="7" charset="-122"/>
              <a:ea typeface="宋体" panose="02010600030101010101" pitchFamily="7" charset="-122"/>
              <a:cs typeface="Times New Roman" panose="02020603050405020304" pitchFamily="12"/>
            </a:endParaRPr>
          </a:p>
          <a:p>
            <a:r>
              <a:rPr lang="zh-CN" altLang="zh-CN" sz="1100">
                <a:effectLst/>
                <a:latin typeface="+mn-lt"/>
                <a:ea typeface="+mn-ea"/>
                <a:cs typeface="+mn-cs"/>
              </a:rPr>
              <a:t>请用回归分析模型确定：</a:t>
            </a:r>
          </a:p>
          <a:p>
            <a:r>
              <a:rPr lang="en-US" altLang="zh-CN" sz="1100">
                <a:effectLst/>
                <a:latin typeface="+mn-lt"/>
                <a:ea typeface="+mn-ea"/>
                <a:cs typeface="+mn-cs"/>
              </a:rPr>
              <a:t>1. </a:t>
            </a:r>
            <a:r>
              <a:rPr lang="zh-CN" altLang="zh-CN" sz="1100">
                <a:effectLst/>
                <a:latin typeface="+mn-lt"/>
                <a:ea typeface="+mn-ea"/>
                <a:cs typeface="+mn-cs"/>
              </a:rPr>
              <a:t>如果不采取措施，到了</a:t>
            </a:r>
            <a:r>
              <a:rPr lang="en-US" altLang="zh-CN" sz="1100">
                <a:effectLst/>
                <a:latin typeface="+mn-lt"/>
                <a:ea typeface="+mn-ea"/>
                <a:cs typeface="+mn-cs"/>
              </a:rPr>
              <a:t>1995</a:t>
            </a:r>
            <a:r>
              <a:rPr lang="zh-CN" altLang="zh-CN" sz="1100">
                <a:effectLst/>
                <a:latin typeface="+mn-lt"/>
                <a:ea typeface="+mn-ea"/>
                <a:cs typeface="+mn-cs"/>
              </a:rPr>
              <a:t>年，塔顶将偏离多少；</a:t>
            </a:r>
          </a:p>
          <a:p>
            <a:r>
              <a:rPr lang="en-US" altLang="zh-CN" sz="1100">
                <a:effectLst/>
                <a:latin typeface="+mn-lt"/>
                <a:ea typeface="+mn-ea"/>
                <a:cs typeface="+mn-cs"/>
              </a:rPr>
              <a:t>2. </a:t>
            </a:r>
            <a:r>
              <a:rPr lang="zh-CN" altLang="zh-CN" sz="1100">
                <a:effectLst/>
                <a:latin typeface="+mn-lt"/>
                <a:ea typeface="+mn-ea"/>
                <a:cs typeface="+mn-cs"/>
              </a:rPr>
              <a:t>各时间点上测量值与预测值间的均方误差为多少；</a:t>
            </a:r>
          </a:p>
          <a:p>
            <a:r>
              <a:rPr lang="en-US" altLang="zh-CN" sz="1100">
                <a:effectLst/>
                <a:latin typeface="+mn-lt"/>
                <a:ea typeface="+mn-ea"/>
                <a:cs typeface="+mn-cs"/>
              </a:rPr>
              <a:t>3. </a:t>
            </a:r>
            <a:r>
              <a:rPr lang="zh-CN" altLang="zh-CN" sz="1100">
                <a:effectLst/>
                <a:latin typeface="+mn-lt"/>
                <a:ea typeface="+mn-ea"/>
                <a:cs typeface="+mn-cs"/>
              </a:rPr>
              <a:t>回归直线的判定系数为多少。</a:t>
            </a:r>
          </a:p>
        </xdr:txBody>
      </xdr:sp>
      <xdr:pic>
        <xdr:nvPicPr>
          <xdr:cNvPr id="4" name="Picture 10">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746" y="131"/>
            <a:ext cx="174" cy="29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125095</xdr:colOff>
      <xdr:row>10</xdr:row>
      <xdr:rowOff>85725</xdr:rowOff>
    </xdr:from>
    <xdr:to>
      <xdr:col>13</xdr:col>
      <xdr:colOff>238760</xdr:colOff>
      <xdr:row>40</xdr:row>
      <xdr:rowOff>123825</xdr:rowOff>
    </xdr:to>
    <xdr:grpSp>
      <xdr:nvGrpSpPr>
        <xdr:cNvPr id="2" name="组合 1">
          <a:extLst>
            <a:ext uri="{FF2B5EF4-FFF2-40B4-BE49-F238E27FC236}">
              <a16:creationId xmlns:a16="http://schemas.microsoft.com/office/drawing/2014/main" id="{00000000-0008-0000-0100-000002000000}"/>
            </a:ext>
          </a:extLst>
        </xdr:cNvPr>
        <xdr:cNvGrpSpPr/>
      </xdr:nvGrpSpPr>
      <xdr:grpSpPr>
        <a:xfrm>
          <a:off x="4544695" y="1932454"/>
          <a:ext cx="6066230" cy="5398995"/>
          <a:chOff x="-62115308" y="-149943"/>
          <a:chExt cx="5286376" cy="3667125"/>
        </a:xfrm>
      </xdr:grpSpPr>
      <xdr:sp macro="" textlink="">
        <xdr:nvSpPr>
          <xdr:cNvPr id="3" name="TextBox 141">
            <a:extLst>
              <a:ext uri="{FF2B5EF4-FFF2-40B4-BE49-F238E27FC236}">
                <a16:creationId xmlns:a16="http://schemas.microsoft.com/office/drawing/2014/main" id="{00000000-0008-0000-0100-000003000000}"/>
              </a:ext>
            </a:extLst>
          </xdr:cNvPr>
          <xdr:cNvSpPr txBox="1"/>
        </xdr:nvSpPr>
        <xdr:spPr>
          <a:xfrm>
            <a:off x="-62115308" y="-149943"/>
            <a:ext cx="5286376" cy="3667125"/>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marL="0" marR="0" indent="0" defTabSz="914400" rtl="0" eaLnBrk="1" fontAlgn="auto" latinLnBrk="0" hangingPunct="1">
              <a:lnSpc>
                <a:spcPct val="100000"/>
              </a:lnSpc>
              <a:spcBef>
                <a:spcPts val="0"/>
              </a:spcBef>
              <a:spcAft>
                <a:spcPts val="0"/>
              </a:spcAft>
              <a:buClrTx/>
              <a:buSzTx/>
              <a:buFontTx/>
              <a:buNone/>
              <a:defRPr/>
            </a:pPr>
            <a:r>
              <a:rPr lang="zh-CN" altLang="zh-CN" sz="1100" b="1" i="0" baseline="0">
                <a:solidFill>
                  <a:schemeClr val="dk1"/>
                </a:solidFill>
                <a:effectLst/>
                <a:latin typeface="+mn-lt"/>
                <a:ea typeface="+mn-ea"/>
                <a:cs typeface="+mn-cs"/>
              </a:rPr>
              <a:t>第</a:t>
            </a:r>
            <a:r>
              <a:rPr lang="en-US" altLang="zh-CN" sz="1100" b="1" i="0" baseline="0">
                <a:solidFill>
                  <a:schemeClr val="dk1"/>
                </a:solidFill>
                <a:effectLst/>
                <a:latin typeface="+mn-lt"/>
                <a:ea typeface="+mn-ea"/>
                <a:cs typeface="+mn-cs"/>
              </a:rPr>
              <a:t>2</a:t>
            </a:r>
            <a:r>
              <a:rPr lang="zh-CN" altLang="zh-CN" sz="1100" b="1" i="0" baseline="0">
                <a:solidFill>
                  <a:schemeClr val="dk1"/>
                </a:solidFill>
                <a:effectLst/>
                <a:latin typeface="+mn-lt"/>
                <a:ea typeface="+mn-ea"/>
                <a:cs typeface="+mn-cs"/>
              </a:rPr>
              <a:t>题　</a:t>
            </a:r>
            <a:r>
              <a:rPr lang="zh-CN" altLang="zh-CN" sz="1100">
                <a:solidFill>
                  <a:schemeClr val="dk1"/>
                </a:solidFill>
                <a:effectLst/>
                <a:latin typeface="+mn-lt"/>
                <a:ea typeface="+mn-ea"/>
                <a:cs typeface="+mn-cs"/>
              </a:rPr>
              <a:t>本工作表已有如下图所示的</a:t>
            </a:r>
            <a:r>
              <a:rPr lang="en-US" altLang="zh-CN" sz="1100">
                <a:solidFill>
                  <a:schemeClr val="dk1"/>
                </a:solidFill>
                <a:effectLst/>
                <a:latin typeface="+mn-lt"/>
                <a:ea typeface="+mn-ea"/>
                <a:cs typeface="+mn-cs"/>
              </a:rPr>
              <a:t>1952</a:t>
            </a:r>
            <a:r>
              <a:rPr lang="zh-CN" altLang="zh-CN" sz="1100">
                <a:solidFill>
                  <a:schemeClr val="dk1"/>
                </a:solidFill>
                <a:effectLst/>
                <a:latin typeface="+mn-lt"/>
                <a:ea typeface="+mn-ea"/>
                <a:cs typeface="+mn-cs"/>
              </a:rPr>
              <a:t>至</a:t>
            </a:r>
            <a:r>
              <a:rPr lang="en-US" altLang="zh-CN" sz="1100">
                <a:solidFill>
                  <a:schemeClr val="dk1"/>
                </a:solidFill>
                <a:effectLst/>
                <a:latin typeface="+mn-lt"/>
                <a:ea typeface="+mn-ea"/>
                <a:cs typeface="+mn-cs"/>
              </a:rPr>
              <a:t>2001</a:t>
            </a:r>
            <a:r>
              <a:rPr lang="zh-CN" altLang="zh-CN" sz="1100">
                <a:solidFill>
                  <a:schemeClr val="dk1"/>
                </a:solidFill>
                <a:effectLst/>
                <a:latin typeface="+mn-lt"/>
                <a:ea typeface="+mn-ea"/>
                <a:cs typeface="+mn-cs"/>
              </a:rPr>
              <a:t>年的钢铁产量数据。请计算指数回归方程的参数和拟合优度，并建立如下图所示的指数回归预测模型，预测</a:t>
            </a:r>
            <a:r>
              <a:rPr lang="en-US" altLang="zh-CN" sz="1100">
                <a:solidFill>
                  <a:schemeClr val="dk1"/>
                </a:solidFill>
                <a:effectLst/>
                <a:latin typeface="+mn-lt"/>
                <a:ea typeface="+mn-ea"/>
                <a:cs typeface="+mn-cs"/>
              </a:rPr>
              <a:t>2002</a:t>
            </a:r>
            <a:r>
              <a:rPr lang="zh-CN" altLang="zh-CN" sz="1100">
                <a:solidFill>
                  <a:schemeClr val="dk1"/>
                </a:solidFill>
                <a:effectLst/>
                <a:latin typeface="+mn-lt"/>
                <a:ea typeface="+mn-ea"/>
                <a:cs typeface="+mn-cs"/>
              </a:rPr>
              <a:t>至</a:t>
            </a:r>
            <a:r>
              <a:rPr lang="en-US" altLang="zh-CN" sz="1100">
                <a:solidFill>
                  <a:schemeClr val="dk1"/>
                </a:solidFill>
                <a:effectLst/>
                <a:latin typeface="+mn-lt"/>
                <a:ea typeface="+mn-ea"/>
                <a:cs typeface="+mn-cs"/>
              </a:rPr>
              <a:t>2005</a:t>
            </a:r>
            <a:r>
              <a:rPr lang="zh-CN" altLang="zh-CN" sz="1100">
                <a:solidFill>
                  <a:schemeClr val="dk1"/>
                </a:solidFill>
                <a:effectLst/>
                <a:latin typeface="+mn-lt"/>
                <a:ea typeface="+mn-ea"/>
                <a:cs typeface="+mn-cs"/>
              </a:rPr>
              <a:t>年的钢铁产量。</a:t>
            </a:r>
            <a:endParaRPr lang="zh-CN" altLang="en-US" sz="1100"/>
          </a:p>
        </xdr:txBody>
      </xdr:sp>
      <xdr:pic>
        <xdr:nvPicPr>
          <xdr:cNvPr id="4" name="图片 3">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a:xfrm>
            <a:off x="-62055546" y="436635"/>
            <a:ext cx="5086350" cy="26955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oneCellAnchor>
    <xdr:from>
      <xdr:col>3</xdr:col>
      <xdr:colOff>3332448</xdr:colOff>
      <xdr:row>19</xdr:row>
      <xdr:rowOff>19494</xdr:rowOff>
    </xdr:from>
    <xdr:ext cx="2316448" cy="160797"/>
    <xdr:sp macro="" textlink="">
      <xdr:nvSpPr>
        <xdr:cNvPr id="5" name="文本框 4">
          <a:extLst>
            <a:ext uri="{FF2B5EF4-FFF2-40B4-BE49-F238E27FC236}">
              <a16:creationId xmlns:a16="http://schemas.microsoft.com/office/drawing/2014/main" id="{00000000-0008-0000-0100-000005000000}"/>
            </a:ext>
          </a:extLst>
        </xdr:cNvPr>
        <xdr:cNvSpPr txBox="1"/>
      </xdr:nvSpPr>
      <xdr:spPr>
        <a:xfrm>
          <a:off x="4667250" y="3409950"/>
          <a:ext cx="2315845" cy="1606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endParaRPr lang="zh-CN" altLang="en-US" sz="1100"/>
        </a:p>
      </xdr:txBody>
    </xdr:sp>
    <xdr:clientData/>
  </xdr:oneCellAnchor>
  <xdr:twoCellAnchor>
    <xdr:from>
      <xdr:col>10</xdr:col>
      <xdr:colOff>468517</xdr:colOff>
      <xdr:row>15</xdr:row>
      <xdr:rowOff>67235</xdr:rowOff>
    </xdr:from>
    <xdr:to>
      <xdr:col>18</xdr:col>
      <xdr:colOff>92000</xdr:colOff>
      <xdr:row>31</xdr:row>
      <xdr:rowOff>67236</xdr:rowOff>
    </xdr:to>
    <xdr:graphicFrame macro="">
      <xdr:nvGraphicFramePr>
        <xdr:cNvPr id="6" name="图表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57150</xdr:colOff>
      <xdr:row>0</xdr:row>
      <xdr:rowOff>28575</xdr:rowOff>
    </xdr:from>
    <xdr:to>
      <xdr:col>15</xdr:col>
      <xdr:colOff>419100</xdr:colOff>
      <xdr:row>30</xdr:row>
      <xdr:rowOff>161925</xdr:rowOff>
    </xdr:to>
    <xdr:grpSp>
      <xdr:nvGrpSpPr>
        <xdr:cNvPr id="2" name="组合 1">
          <a:extLst>
            <a:ext uri="{FF2B5EF4-FFF2-40B4-BE49-F238E27FC236}">
              <a16:creationId xmlns:a16="http://schemas.microsoft.com/office/drawing/2014/main" id="{00000000-0008-0000-0200-000002000000}"/>
            </a:ext>
          </a:extLst>
        </xdr:cNvPr>
        <xdr:cNvGrpSpPr/>
      </xdr:nvGrpSpPr>
      <xdr:grpSpPr>
        <a:xfrm>
          <a:off x="4484370" y="28575"/>
          <a:ext cx="4682490" cy="5619750"/>
          <a:chOff x="5657850" y="28575"/>
          <a:chExt cx="5162550" cy="5276850"/>
        </a:xfrm>
      </xdr:grpSpPr>
      <xdr:sp macro="" textlink="">
        <xdr:nvSpPr>
          <xdr:cNvPr id="3" name="TextBox 5">
            <a:extLst>
              <a:ext uri="{FF2B5EF4-FFF2-40B4-BE49-F238E27FC236}">
                <a16:creationId xmlns:a16="http://schemas.microsoft.com/office/drawing/2014/main" id="{00000000-0008-0000-0200-000003000000}"/>
              </a:ext>
            </a:extLst>
          </xdr:cNvPr>
          <xdr:cNvSpPr txBox="1"/>
        </xdr:nvSpPr>
        <xdr:spPr>
          <a:xfrm>
            <a:off x="5657850" y="28575"/>
            <a:ext cx="5162550" cy="5276850"/>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r>
              <a:rPr lang="zh-CN" altLang="zh-CN" sz="1100" b="1" i="0" baseline="0">
                <a:solidFill>
                  <a:schemeClr val="dk1"/>
                </a:solidFill>
                <a:effectLst/>
                <a:latin typeface="+mn-lt"/>
                <a:ea typeface="+mn-ea"/>
                <a:cs typeface="+mn-cs"/>
              </a:rPr>
              <a:t>第</a:t>
            </a:r>
            <a:r>
              <a:rPr lang="en-US" altLang="zh-CN" sz="1100" b="1" i="0" baseline="0">
                <a:solidFill>
                  <a:schemeClr val="dk1"/>
                </a:solidFill>
                <a:effectLst/>
                <a:latin typeface="+mn-lt"/>
                <a:ea typeface="+mn-ea"/>
                <a:cs typeface="+mn-cs"/>
              </a:rPr>
              <a:t>3</a:t>
            </a:r>
            <a:r>
              <a:rPr lang="zh-CN" altLang="zh-CN" sz="1100" b="1" i="0" baseline="0">
                <a:solidFill>
                  <a:schemeClr val="dk1"/>
                </a:solidFill>
                <a:effectLst/>
                <a:latin typeface="+mn-lt"/>
                <a:ea typeface="+mn-ea"/>
                <a:cs typeface="+mn-cs"/>
              </a:rPr>
              <a:t>题</a:t>
            </a:r>
            <a:r>
              <a:rPr lang="zh-CN" altLang="zh-CN" sz="1100" b="0" i="0" baseline="0">
                <a:solidFill>
                  <a:schemeClr val="dk1"/>
                </a:solidFill>
                <a:effectLst/>
                <a:latin typeface="+mn-lt"/>
                <a:ea typeface="+mn-ea"/>
                <a:cs typeface="+mn-cs"/>
              </a:rPr>
              <a:t>　</a:t>
            </a:r>
            <a:r>
              <a:rPr lang="zh-CN" altLang="zh-CN" sz="1100">
                <a:solidFill>
                  <a:schemeClr val="dk1"/>
                </a:solidFill>
                <a:effectLst/>
                <a:latin typeface="+mn-lt"/>
                <a:ea typeface="+mn-ea"/>
                <a:cs typeface="+mn-cs"/>
              </a:rPr>
              <a:t>某公司销售一种商品，其销售单价为</a:t>
            </a:r>
            <a:r>
              <a:rPr lang="en-US" altLang="zh-CN" sz="1100">
                <a:solidFill>
                  <a:schemeClr val="dk1"/>
                </a:solidFill>
                <a:effectLst/>
                <a:latin typeface="+mn-lt"/>
                <a:ea typeface="+mn-ea"/>
                <a:cs typeface="+mn-cs"/>
              </a:rPr>
              <a:t>30</a:t>
            </a:r>
            <a:r>
              <a:rPr lang="zh-CN" altLang="zh-CN" sz="1100">
                <a:solidFill>
                  <a:schemeClr val="dk1"/>
                </a:solidFill>
                <a:effectLst/>
                <a:latin typeface="+mn-lt"/>
                <a:ea typeface="+mn-ea"/>
                <a:cs typeface="+mn-cs"/>
              </a:rPr>
              <a:t>元</a:t>
            </a:r>
            <a:r>
              <a:rPr lang="en-US" altLang="zh-CN" sz="1100">
                <a:solidFill>
                  <a:schemeClr val="dk1"/>
                </a:solidFill>
                <a:effectLst/>
                <a:latin typeface="+mn-lt"/>
                <a:ea typeface="+mn-ea"/>
                <a:cs typeface="+mn-cs"/>
              </a:rPr>
              <a:t>/</a:t>
            </a:r>
            <a:r>
              <a:rPr lang="zh-CN" altLang="zh-CN" sz="1100">
                <a:solidFill>
                  <a:schemeClr val="dk1"/>
                </a:solidFill>
                <a:effectLst/>
                <a:latin typeface="+mn-lt"/>
                <a:ea typeface="+mn-ea"/>
                <a:cs typeface="+mn-cs"/>
              </a:rPr>
              <a:t>件。这种商品需要从供应商处购买。采购价格由采购量（需求量）决定，原价为</a:t>
            </a:r>
            <a:r>
              <a:rPr lang="en-US" altLang="zh-CN" sz="1100">
                <a:solidFill>
                  <a:schemeClr val="dk1"/>
                </a:solidFill>
                <a:effectLst/>
                <a:latin typeface="+mn-lt"/>
                <a:ea typeface="+mn-ea"/>
                <a:cs typeface="+mn-cs"/>
              </a:rPr>
              <a:t>20</a:t>
            </a:r>
            <a:r>
              <a:rPr lang="zh-CN" altLang="zh-CN" sz="1100">
                <a:solidFill>
                  <a:schemeClr val="dk1"/>
                </a:solidFill>
                <a:effectLst/>
                <a:latin typeface="+mn-lt"/>
                <a:ea typeface="+mn-ea"/>
                <a:cs typeface="+mn-cs"/>
              </a:rPr>
              <a:t>元，若采购量达到</a:t>
            </a:r>
            <a:r>
              <a:rPr lang="en-US" altLang="zh-CN" sz="1100">
                <a:solidFill>
                  <a:schemeClr val="dk1"/>
                </a:solidFill>
                <a:effectLst/>
                <a:latin typeface="+mn-lt"/>
                <a:ea typeface="+mn-ea"/>
                <a:cs typeface="+mn-cs"/>
              </a:rPr>
              <a:t>5000</a:t>
            </a:r>
            <a:r>
              <a:rPr lang="zh-CN" altLang="zh-CN" sz="1100">
                <a:solidFill>
                  <a:schemeClr val="dk1"/>
                </a:solidFill>
                <a:effectLst/>
                <a:latin typeface="+mn-lt"/>
                <a:ea typeface="+mn-ea"/>
                <a:cs typeface="+mn-cs"/>
              </a:rPr>
              <a:t>件时单价可以降为</a:t>
            </a:r>
            <a:r>
              <a:rPr lang="en-US" altLang="zh-CN" sz="1100">
                <a:solidFill>
                  <a:schemeClr val="dk1"/>
                </a:solidFill>
                <a:effectLst/>
                <a:latin typeface="+mn-lt"/>
                <a:ea typeface="+mn-ea"/>
                <a:cs typeface="+mn-cs"/>
              </a:rPr>
              <a:t>17</a:t>
            </a:r>
            <a:r>
              <a:rPr lang="zh-CN" altLang="zh-CN" sz="1100">
                <a:solidFill>
                  <a:schemeClr val="dk1"/>
                </a:solidFill>
                <a:effectLst/>
                <a:latin typeface="+mn-lt"/>
                <a:ea typeface="+mn-ea"/>
                <a:cs typeface="+mn-cs"/>
              </a:rPr>
              <a:t>元。设固定成本为</a:t>
            </a:r>
            <a:r>
              <a:rPr lang="en-US" altLang="zh-CN" sz="1100">
                <a:solidFill>
                  <a:schemeClr val="dk1"/>
                </a:solidFill>
                <a:effectLst/>
                <a:latin typeface="+mn-lt"/>
                <a:ea typeface="+mn-ea"/>
                <a:cs typeface="+mn-cs"/>
              </a:rPr>
              <a:t>25000</a:t>
            </a:r>
            <a:r>
              <a:rPr lang="zh-CN" altLang="zh-CN" sz="1100">
                <a:solidFill>
                  <a:schemeClr val="dk1"/>
                </a:solidFill>
                <a:effectLst/>
                <a:latin typeface="+mn-lt"/>
                <a:ea typeface="+mn-ea"/>
                <a:cs typeface="+mn-cs"/>
              </a:rPr>
              <a:t>元（其中包括雇员的固定工资）。雇员在销售产品时可以提成，提成方式是：每销售一件产品，销售价格的</a:t>
            </a:r>
            <a:r>
              <a:rPr lang="en-US" altLang="zh-CN" sz="1100">
                <a:solidFill>
                  <a:schemeClr val="dk1"/>
                </a:solidFill>
                <a:effectLst/>
                <a:latin typeface="+mn-lt"/>
                <a:ea typeface="+mn-ea"/>
                <a:cs typeface="+mn-cs"/>
              </a:rPr>
              <a:t>5%</a:t>
            </a:r>
            <a:r>
              <a:rPr lang="zh-CN" altLang="zh-CN" sz="1100">
                <a:solidFill>
                  <a:schemeClr val="dk1"/>
                </a:solidFill>
                <a:effectLst/>
                <a:latin typeface="+mn-lt"/>
                <a:ea typeface="+mn-ea"/>
                <a:cs typeface="+mn-cs"/>
              </a:rPr>
              <a:t>可做为其报酬。在本工作表中已建好的模型的基础上输入适当的公式，并要求：</a:t>
            </a:r>
          </a:p>
          <a:p>
            <a:r>
              <a:rPr lang="en-US" altLang="zh-CN" sz="1100">
                <a:solidFill>
                  <a:schemeClr val="dk1"/>
                </a:solidFill>
                <a:effectLst/>
                <a:latin typeface="+mn-lt"/>
                <a:ea typeface="+mn-ea"/>
                <a:cs typeface="+mn-cs"/>
              </a:rPr>
              <a:t>1. </a:t>
            </a:r>
            <a:r>
              <a:rPr lang="zh-CN" altLang="zh-CN" sz="1100">
                <a:solidFill>
                  <a:schemeClr val="dk1"/>
                </a:solidFill>
                <a:effectLst/>
                <a:latin typeface="+mn-lt"/>
                <a:ea typeface="+mn-ea"/>
                <a:cs typeface="+mn-cs"/>
              </a:rPr>
              <a:t>在销量为</a:t>
            </a:r>
            <a:r>
              <a:rPr lang="en-US" altLang="zh-CN" sz="1100">
                <a:solidFill>
                  <a:schemeClr val="dk1"/>
                </a:solidFill>
                <a:effectLst/>
                <a:latin typeface="+mn-lt"/>
                <a:ea typeface="+mn-ea"/>
                <a:cs typeface="+mn-cs"/>
              </a:rPr>
              <a:t>6000</a:t>
            </a:r>
            <a:r>
              <a:rPr lang="zh-CN" altLang="zh-CN" sz="1100">
                <a:solidFill>
                  <a:schemeClr val="dk1"/>
                </a:solidFill>
                <a:effectLst/>
                <a:latin typeface="+mn-lt"/>
                <a:ea typeface="+mn-ea"/>
                <a:cs typeface="+mn-cs"/>
              </a:rPr>
              <a:t>时，计算单位边际贡献、边际贡献和利润；</a:t>
            </a:r>
          </a:p>
          <a:p>
            <a:r>
              <a:rPr lang="en-US" altLang="zh-CN" sz="1100">
                <a:solidFill>
                  <a:schemeClr val="dk1"/>
                </a:solidFill>
                <a:effectLst/>
                <a:latin typeface="+mn-lt"/>
                <a:ea typeface="+mn-ea"/>
                <a:cs typeface="+mn-cs"/>
              </a:rPr>
              <a:t>2. </a:t>
            </a:r>
            <a:r>
              <a:rPr lang="zh-CN" altLang="zh-CN" sz="1100">
                <a:solidFill>
                  <a:schemeClr val="dk1"/>
                </a:solidFill>
                <a:effectLst/>
                <a:latin typeface="+mn-lt"/>
                <a:ea typeface="+mn-ea"/>
                <a:cs typeface="+mn-cs"/>
              </a:rPr>
              <a:t>在本工作表中生成必要的数据，绘制一个利润随销量变化的图形，其中销量的变化范围是：</a:t>
            </a:r>
            <a:r>
              <a:rPr lang="en-US" altLang="zh-CN" sz="1100">
                <a:solidFill>
                  <a:schemeClr val="dk1"/>
                </a:solidFill>
                <a:effectLst/>
                <a:latin typeface="+mn-lt"/>
                <a:ea typeface="+mn-ea"/>
                <a:cs typeface="+mn-cs"/>
              </a:rPr>
              <a:t>1000~10000</a:t>
            </a:r>
            <a:r>
              <a:rPr lang="zh-CN" altLang="zh-CN" sz="1100">
                <a:solidFill>
                  <a:schemeClr val="dk1"/>
                </a:solidFill>
                <a:effectLst/>
                <a:latin typeface="+mn-lt"/>
                <a:ea typeface="+mn-ea"/>
                <a:cs typeface="+mn-cs"/>
              </a:rPr>
              <a:t>；</a:t>
            </a:r>
          </a:p>
          <a:p>
            <a:r>
              <a:rPr lang="en-US" altLang="zh-CN" sz="1100">
                <a:solidFill>
                  <a:schemeClr val="dk1"/>
                </a:solidFill>
                <a:effectLst/>
                <a:latin typeface="+mn-lt"/>
                <a:ea typeface="+mn-ea"/>
                <a:cs typeface="+mn-cs"/>
              </a:rPr>
              <a:t>3. </a:t>
            </a:r>
            <a:r>
              <a:rPr lang="zh-CN" altLang="zh-CN" sz="1100">
                <a:solidFill>
                  <a:schemeClr val="dk1"/>
                </a:solidFill>
                <a:effectLst/>
                <a:latin typeface="+mn-lt"/>
                <a:ea typeface="+mn-ea"/>
                <a:cs typeface="+mn-cs"/>
              </a:rPr>
              <a:t>在图中添加盈亏平衡参考线及该参考线与横坐标轴的交点；</a:t>
            </a:r>
          </a:p>
          <a:p>
            <a:r>
              <a:rPr lang="en-US" altLang="zh-CN" sz="1100">
                <a:solidFill>
                  <a:schemeClr val="dk1"/>
                </a:solidFill>
                <a:effectLst/>
                <a:latin typeface="+mn-lt"/>
                <a:ea typeface="+mn-ea"/>
                <a:cs typeface="+mn-cs"/>
              </a:rPr>
              <a:t>4. </a:t>
            </a:r>
            <a:r>
              <a:rPr lang="zh-CN" altLang="zh-CN" sz="1100">
                <a:solidFill>
                  <a:schemeClr val="dk1"/>
                </a:solidFill>
                <a:effectLst/>
                <a:latin typeface="+mn-lt"/>
                <a:ea typeface="+mn-ea"/>
                <a:cs typeface="+mn-cs"/>
              </a:rPr>
              <a:t>在图中添加一条表示当前年销量的垂直参考线，以及该参考线与利润线的交点，并显示交点处的利润值</a:t>
            </a:r>
            <a:r>
              <a:rPr lang="en-US" altLang="zh-CN" sz="1100">
                <a:solidFill>
                  <a:schemeClr val="dk1"/>
                </a:solidFill>
                <a:effectLst/>
                <a:latin typeface="+mn-lt"/>
                <a:ea typeface="+mn-ea"/>
                <a:cs typeface="+mn-cs"/>
              </a:rPr>
              <a:t>,</a:t>
            </a:r>
            <a:r>
              <a:rPr lang="zh-CN" altLang="zh-CN" sz="1100">
                <a:solidFill>
                  <a:schemeClr val="dk1"/>
                </a:solidFill>
                <a:effectLst/>
                <a:latin typeface="+mn-lt"/>
                <a:ea typeface="+mn-ea"/>
                <a:cs typeface="+mn-cs"/>
              </a:rPr>
              <a:t>如下图所示。</a:t>
            </a:r>
          </a:p>
          <a:p>
            <a:endParaRPr lang="zh-CN" altLang="en-US" sz="1100"/>
          </a:p>
        </xdr:txBody>
      </xdr:sp>
      <xdr:pic>
        <xdr:nvPicPr>
          <xdr:cNvPr id="4" name="图片 3">
            <a:extLst>
              <a:ext uri="{FF2B5EF4-FFF2-40B4-BE49-F238E27FC236}">
                <a16:creationId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a:xfrm>
            <a:off x="5757863" y="2295525"/>
            <a:ext cx="4962525" cy="290512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9</xdr:col>
      <xdr:colOff>594360</xdr:colOff>
      <xdr:row>4</xdr:row>
      <xdr:rowOff>140970</xdr:rowOff>
    </xdr:from>
    <xdr:to>
      <xdr:col>19</xdr:col>
      <xdr:colOff>129540</xdr:colOff>
      <xdr:row>23</xdr:row>
      <xdr:rowOff>121920</xdr:rowOff>
    </xdr:to>
    <xdr:graphicFrame macro="">
      <xdr:nvGraphicFramePr>
        <xdr:cNvPr id="5" name="图表 4">
          <a:extLst>
            <a:ext uri="{FF2B5EF4-FFF2-40B4-BE49-F238E27FC236}">
              <a16:creationId xmlns:a16="http://schemas.microsoft.com/office/drawing/2014/main" id="{00000000-0008-0000-02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518160</xdr:colOff>
      <xdr:row>2</xdr:row>
      <xdr:rowOff>76200</xdr:rowOff>
    </xdr:from>
    <xdr:to>
      <xdr:col>22</xdr:col>
      <xdr:colOff>259080</xdr:colOff>
      <xdr:row>3</xdr:row>
      <xdr:rowOff>121920</xdr:rowOff>
    </xdr:to>
    <xdr:sp macro="" textlink="">
      <xdr:nvSpPr>
        <xdr:cNvPr id="6" name="文本框 5">
          <a:extLst>
            <a:ext uri="{FF2B5EF4-FFF2-40B4-BE49-F238E27FC236}">
              <a16:creationId xmlns:a16="http://schemas.microsoft.com/office/drawing/2014/main" id="{00000000-0008-0000-0200-000006000000}"/>
            </a:ext>
          </a:extLst>
        </xdr:cNvPr>
        <xdr:cNvSpPr txBox="1"/>
      </xdr:nvSpPr>
      <xdr:spPr>
        <a:xfrm>
          <a:off x="14360525" y="419100"/>
          <a:ext cx="765175" cy="2171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endParaRPr lang="zh-CN" altLang="en-US" sz="1100"/>
        </a:p>
      </xdr:txBody>
    </xdr:sp>
    <xdr:clientData/>
  </xdr:twoCellAnchor>
</xdr:wsDr>
</file>

<file path=xl/drawings/drawing4.xml><?xml version="1.0" encoding="utf-8"?>
<c:userShapes xmlns:c="http://schemas.openxmlformats.org/drawingml/2006/chart">
  <cdr:relSizeAnchor xmlns:cdr="http://schemas.openxmlformats.org/drawingml/2006/chartDrawing">
    <cdr:from>
      <cdr:x>0.19225</cdr:x>
      <cdr:y>0.74421</cdr:y>
    </cdr:from>
    <cdr:to>
      <cdr:x>0.32042</cdr:x>
      <cdr:y>0.80595</cdr:y>
    </cdr:to>
    <cdr:sp macro="" textlink="">
      <cdr:nvSpPr>
        <cdr:cNvPr id="2" name="矩形 1"/>
        <cdr:cNvSpPr/>
      </cdr:nvSpPr>
      <cdr:spPr>
        <a:xfrm xmlns:a="http://schemas.openxmlformats.org/drawingml/2006/main">
          <a:off x="1097268" y="2571752"/>
          <a:ext cx="731515" cy="213353"/>
        </a:xfrm>
        <a:prstGeom xmlns:a="http://schemas.openxmlformats.org/drawingml/2006/main" prst="rect">
          <a:avLst/>
        </a:prstGeom>
      </cdr:spPr>
      <cdr:txBody>
        <a:bodyPr xmlns:a="http://schemas.openxmlformats.org/drawingml/2006/main" vertOverflow="clip" wrap="square" rtlCol="0"/>
        <a:lstStyle xmlns:a="http://schemas.openxmlformats.org/drawingml/2006/main">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xmlns:a="http://schemas.openxmlformats.org/drawingml/2006/main">
          <a:r>
            <a:rPr lang="en-US" altLang="zh-CN" sz="1100"/>
            <a:t>2615.385</a:t>
          </a:r>
          <a:endParaRPr lang="zh-CN" altLang="en-US" sz="1100"/>
        </a:p>
      </cdr:txBody>
    </cdr:sp>
  </cdr:relSizeAnchor>
  <cdr:relSizeAnchor xmlns:cdr="http://schemas.openxmlformats.org/drawingml/2006/chartDrawing">
    <cdr:from>
      <cdr:x>0.5287</cdr:x>
      <cdr:y>0.48181</cdr:y>
    </cdr:from>
    <cdr:to>
      <cdr:x>0.6275</cdr:x>
      <cdr:y>0.53693</cdr:y>
    </cdr:to>
    <cdr:sp macro="" textlink="">
      <cdr:nvSpPr>
        <cdr:cNvPr id="3" name="矩形 2"/>
        <cdr:cNvSpPr/>
      </cdr:nvSpPr>
      <cdr:spPr>
        <a:xfrm xmlns:a="http://schemas.openxmlformats.org/drawingml/2006/main">
          <a:off x="3017520" y="1664970"/>
          <a:ext cx="563880" cy="1905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altLang="zh-CN" sz="1100"/>
            <a:t>44000</a:t>
          </a:r>
          <a:endParaRPr lang="zh-CN" altLang="en-US" sz="1100"/>
        </a:p>
      </cdr:txBody>
    </cdr:sp>
  </cdr:relSizeAnchor>
</c:userShapes>
</file>

<file path=xl/drawings/drawing5.xml><?xml version="1.0" encoding="utf-8"?>
<xdr:wsDr xmlns:xdr="http://schemas.openxmlformats.org/drawingml/2006/spreadsheetDrawing" xmlns:a="http://schemas.openxmlformats.org/drawingml/2006/main">
  <xdr:twoCellAnchor>
    <xdr:from>
      <xdr:col>8</xdr:col>
      <xdr:colOff>676275</xdr:colOff>
      <xdr:row>0</xdr:row>
      <xdr:rowOff>28575</xdr:rowOff>
    </xdr:from>
    <xdr:to>
      <xdr:col>14</xdr:col>
      <xdr:colOff>647700</xdr:colOff>
      <xdr:row>15</xdr:row>
      <xdr:rowOff>85725</xdr:rowOff>
    </xdr:to>
    <xdr:grpSp>
      <xdr:nvGrpSpPr>
        <xdr:cNvPr id="2" name="组合 1">
          <a:extLst>
            <a:ext uri="{FF2B5EF4-FFF2-40B4-BE49-F238E27FC236}">
              <a16:creationId xmlns:a16="http://schemas.microsoft.com/office/drawing/2014/main" id="{00000000-0008-0000-0300-000002000000}"/>
            </a:ext>
          </a:extLst>
        </xdr:cNvPr>
        <xdr:cNvGrpSpPr/>
      </xdr:nvGrpSpPr>
      <xdr:grpSpPr>
        <a:xfrm>
          <a:off x="4570095" y="28575"/>
          <a:ext cx="3705225" cy="2800350"/>
          <a:chOff x="4286250" y="28575"/>
          <a:chExt cx="4086225" cy="2781300"/>
        </a:xfrm>
      </xdr:grpSpPr>
      <xdr:sp macro="" textlink="">
        <xdr:nvSpPr>
          <xdr:cNvPr id="3" name="TextBox 4">
            <a:extLst>
              <a:ext uri="{FF2B5EF4-FFF2-40B4-BE49-F238E27FC236}">
                <a16:creationId xmlns:a16="http://schemas.microsoft.com/office/drawing/2014/main" id="{00000000-0008-0000-0300-000003000000}"/>
              </a:ext>
            </a:extLst>
          </xdr:cNvPr>
          <xdr:cNvSpPr txBox="1"/>
        </xdr:nvSpPr>
        <xdr:spPr>
          <a:xfrm>
            <a:off x="4286250" y="28575"/>
            <a:ext cx="4086225" cy="2781300"/>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r>
              <a:rPr lang="zh-CN" altLang="zh-CN" sz="1100" b="1" i="0" baseline="0">
                <a:solidFill>
                  <a:schemeClr val="dk1"/>
                </a:solidFill>
                <a:effectLst/>
                <a:latin typeface="+mn-lt"/>
                <a:ea typeface="+mn-ea"/>
                <a:cs typeface="+mn-cs"/>
              </a:rPr>
              <a:t>第</a:t>
            </a:r>
            <a:r>
              <a:rPr lang="en-US" altLang="zh-CN" sz="1100" b="1" i="0" baseline="0">
                <a:solidFill>
                  <a:schemeClr val="dk1"/>
                </a:solidFill>
                <a:effectLst/>
                <a:latin typeface="+mn-lt"/>
                <a:ea typeface="+mn-ea"/>
                <a:cs typeface="+mn-cs"/>
              </a:rPr>
              <a:t>4</a:t>
            </a:r>
            <a:r>
              <a:rPr lang="zh-CN" altLang="zh-CN" sz="1100" b="1" i="0" baseline="0">
                <a:solidFill>
                  <a:schemeClr val="dk1"/>
                </a:solidFill>
                <a:effectLst/>
                <a:latin typeface="+mn-lt"/>
                <a:ea typeface="+mn-ea"/>
                <a:cs typeface="+mn-cs"/>
              </a:rPr>
              <a:t>题</a:t>
            </a:r>
            <a:r>
              <a:rPr lang="zh-CN" altLang="zh-CN" sz="1100" b="0" i="0" baseline="0">
                <a:solidFill>
                  <a:schemeClr val="dk1"/>
                </a:solidFill>
                <a:effectLst/>
                <a:latin typeface="+mn-lt"/>
                <a:ea typeface="+mn-ea"/>
                <a:cs typeface="+mn-cs"/>
              </a:rPr>
              <a:t>  </a:t>
            </a:r>
            <a:r>
              <a:rPr lang="zh-CN" altLang="zh-CN" sz="1100">
                <a:solidFill>
                  <a:schemeClr val="dk1"/>
                </a:solidFill>
                <a:effectLst/>
                <a:latin typeface="+mn-lt"/>
                <a:ea typeface="+mn-ea"/>
                <a:cs typeface="+mn-cs"/>
              </a:rPr>
              <a:t>某公司生产三种产品：产品</a:t>
            </a:r>
            <a:r>
              <a:rPr lang="en-US" altLang="zh-CN" sz="1100">
                <a:solidFill>
                  <a:schemeClr val="dk1"/>
                </a:solidFill>
                <a:effectLst/>
                <a:latin typeface="+mn-lt"/>
                <a:ea typeface="+mn-ea"/>
                <a:cs typeface="+mn-cs"/>
              </a:rPr>
              <a:t>A</a:t>
            </a:r>
            <a:r>
              <a:rPr lang="zh-CN" altLang="zh-CN" sz="1100">
                <a:solidFill>
                  <a:schemeClr val="dk1"/>
                </a:solidFill>
                <a:effectLst/>
                <a:latin typeface="+mn-lt"/>
                <a:ea typeface="+mn-ea"/>
                <a:cs typeface="+mn-cs"/>
              </a:rPr>
              <a:t>、产品</a:t>
            </a:r>
            <a:r>
              <a:rPr lang="en-US" altLang="zh-CN" sz="1100">
                <a:solidFill>
                  <a:schemeClr val="dk1"/>
                </a:solidFill>
                <a:effectLst/>
                <a:latin typeface="+mn-lt"/>
                <a:ea typeface="+mn-ea"/>
                <a:cs typeface="+mn-cs"/>
              </a:rPr>
              <a:t>B</a:t>
            </a:r>
            <a:r>
              <a:rPr lang="zh-CN" altLang="zh-CN" sz="1100">
                <a:solidFill>
                  <a:schemeClr val="dk1"/>
                </a:solidFill>
                <a:effectLst/>
                <a:latin typeface="+mn-lt"/>
                <a:ea typeface="+mn-ea"/>
                <a:cs typeface="+mn-cs"/>
              </a:rPr>
              <a:t>和产品</a:t>
            </a:r>
            <a:r>
              <a:rPr lang="en-US" altLang="zh-CN" sz="1100">
                <a:solidFill>
                  <a:schemeClr val="dk1"/>
                </a:solidFill>
                <a:effectLst/>
                <a:latin typeface="+mn-lt"/>
                <a:ea typeface="+mn-ea"/>
                <a:cs typeface="+mn-cs"/>
              </a:rPr>
              <a:t>C</a:t>
            </a:r>
            <a:r>
              <a:rPr lang="zh-CN" altLang="zh-CN" sz="1100">
                <a:solidFill>
                  <a:schemeClr val="dk1"/>
                </a:solidFill>
                <a:effectLst/>
                <a:latin typeface="+mn-lt"/>
                <a:ea typeface="+mn-ea"/>
                <a:cs typeface="+mn-cs"/>
              </a:rPr>
              <a:t>。三种产品分别由部件</a:t>
            </a:r>
            <a:r>
              <a:rPr lang="en-US" altLang="zh-CN" sz="1100">
                <a:solidFill>
                  <a:schemeClr val="dk1"/>
                </a:solidFill>
                <a:effectLst/>
                <a:latin typeface="+mn-lt"/>
                <a:ea typeface="+mn-ea"/>
                <a:cs typeface="+mn-cs"/>
              </a:rPr>
              <a:t>1</a:t>
            </a:r>
            <a:r>
              <a:rPr lang="zh-CN" altLang="zh-CN" sz="1100">
                <a:solidFill>
                  <a:schemeClr val="dk1"/>
                </a:solidFill>
                <a:effectLst/>
                <a:latin typeface="+mn-lt"/>
                <a:ea typeface="+mn-ea"/>
                <a:cs typeface="+mn-cs"/>
              </a:rPr>
              <a:t>、部件</a:t>
            </a:r>
            <a:r>
              <a:rPr lang="en-US" altLang="zh-CN" sz="1100">
                <a:solidFill>
                  <a:schemeClr val="dk1"/>
                </a:solidFill>
                <a:effectLst/>
                <a:latin typeface="+mn-lt"/>
                <a:ea typeface="+mn-ea"/>
                <a:cs typeface="+mn-cs"/>
              </a:rPr>
              <a:t>2</a:t>
            </a:r>
            <a:r>
              <a:rPr lang="zh-CN" altLang="zh-CN" sz="1100">
                <a:solidFill>
                  <a:schemeClr val="dk1"/>
                </a:solidFill>
                <a:effectLst/>
                <a:latin typeface="+mn-lt"/>
                <a:ea typeface="+mn-ea"/>
                <a:cs typeface="+mn-cs"/>
              </a:rPr>
              <a:t>、部件</a:t>
            </a:r>
            <a:r>
              <a:rPr lang="en-US" altLang="zh-CN" sz="1100">
                <a:solidFill>
                  <a:schemeClr val="dk1"/>
                </a:solidFill>
                <a:effectLst/>
                <a:latin typeface="+mn-lt"/>
                <a:ea typeface="+mn-ea"/>
                <a:cs typeface="+mn-cs"/>
              </a:rPr>
              <a:t>3</a:t>
            </a:r>
            <a:r>
              <a:rPr lang="zh-CN" altLang="zh-CN" sz="1100">
                <a:solidFill>
                  <a:schemeClr val="dk1"/>
                </a:solidFill>
                <a:effectLst/>
                <a:latin typeface="+mn-lt"/>
                <a:ea typeface="+mn-ea"/>
                <a:cs typeface="+mn-cs"/>
              </a:rPr>
              <a:t>、部件</a:t>
            </a:r>
            <a:r>
              <a:rPr lang="en-US" altLang="zh-CN" sz="1100">
                <a:solidFill>
                  <a:schemeClr val="dk1"/>
                </a:solidFill>
                <a:effectLst/>
                <a:latin typeface="+mn-lt"/>
                <a:ea typeface="+mn-ea"/>
                <a:cs typeface="+mn-cs"/>
              </a:rPr>
              <a:t>4</a:t>
            </a:r>
            <a:r>
              <a:rPr lang="zh-CN" altLang="zh-CN" sz="1100">
                <a:solidFill>
                  <a:schemeClr val="dk1"/>
                </a:solidFill>
                <a:effectLst/>
                <a:latin typeface="+mn-lt"/>
                <a:ea typeface="+mn-ea"/>
                <a:cs typeface="+mn-cs"/>
              </a:rPr>
              <a:t>和部件</a:t>
            </a:r>
            <a:r>
              <a:rPr lang="en-US" altLang="zh-CN" sz="1100">
                <a:solidFill>
                  <a:schemeClr val="dk1"/>
                </a:solidFill>
                <a:effectLst/>
                <a:latin typeface="+mn-lt"/>
                <a:ea typeface="+mn-ea"/>
                <a:cs typeface="+mn-cs"/>
              </a:rPr>
              <a:t>5</a:t>
            </a:r>
            <a:r>
              <a:rPr lang="zh-CN" altLang="zh-CN" sz="1100">
                <a:solidFill>
                  <a:schemeClr val="dk1"/>
                </a:solidFill>
                <a:effectLst/>
                <a:latin typeface="+mn-lt"/>
                <a:ea typeface="+mn-ea"/>
                <a:cs typeface="+mn-cs"/>
              </a:rPr>
              <a:t>组成。各产品需要的部件数如下图所示：</a:t>
            </a:r>
            <a:endParaRPr lang="en-US" altLang="zh-CN" sz="1100">
              <a:solidFill>
                <a:schemeClr val="dk1"/>
              </a:solidFill>
              <a:effectLst/>
              <a:latin typeface="+mn-lt"/>
              <a:ea typeface="+mn-ea"/>
              <a:cs typeface="+mn-cs"/>
            </a:endParaRPr>
          </a:p>
          <a:p>
            <a:endParaRPr lang="en-US" altLang="zh-CN" sz="1100">
              <a:solidFill>
                <a:schemeClr val="dk1"/>
              </a:solidFill>
              <a:effectLst/>
              <a:latin typeface="+mn-lt"/>
              <a:ea typeface="+mn-ea"/>
              <a:cs typeface="+mn-cs"/>
            </a:endParaRPr>
          </a:p>
          <a:p>
            <a:endParaRPr lang="en-US" altLang="zh-CN" sz="1100">
              <a:solidFill>
                <a:schemeClr val="dk1"/>
              </a:solidFill>
              <a:effectLst/>
              <a:latin typeface="+mn-lt"/>
              <a:ea typeface="+mn-ea"/>
              <a:cs typeface="+mn-cs"/>
            </a:endParaRPr>
          </a:p>
          <a:p>
            <a:endParaRPr lang="en-US" altLang="zh-CN" sz="1100">
              <a:solidFill>
                <a:schemeClr val="dk1"/>
              </a:solidFill>
              <a:effectLst/>
              <a:latin typeface="+mn-lt"/>
              <a:ea typeface="+mn-ea"/>
              <a:cs typeface="+mn-cs"/>
            </a:endParaRPr>
          </a:p>
          <a:p>
            <a:endParaRPr lang="en-US" altLang="zh-CN" sz="1100">
              <a:solidFill>
                <a:schemeClr val="dk1"/>
              </a:solidFill>
              <a:effectLst/>
              <a:latin typeface="+mn-lt"/>
              <a:ea typeface="+mn-ea"/>
              <a:cs typeface="+mn-cs"/>
            </a:endParaRPr>
          </a:p>
          <a:p>
            <a:endParaRPr lang="en-US" altLang="zh-CN" sz="1100">
              <a:solidFill>
                <a:schemeClr val="dk1"/>
              </a:solidFill>
              <a:effectLst/>
              <a:latin typeface="+mn-lt"/>
              <a:ea typeface="+mn-ea"/>
              <a:cs typeface="+mn-cs"/>
            </a:endParaRPr>
          </a:p>
          <a:p>
            <a:endParaRPr lang="en-US" altLang="zh-CN" sz="1100">
              <a:solidFill>
                <a:schemeClr val="dk1"/>
              </a:solidFill>
              <a:effectLst/>
              <a:latin typeface="+mn-lt"/>
              <a:ea typeface="+mn-ea"/>
              <a:cs typeface="+mn-cs"/>
            </a:endParaRPr>
          </a:p>
          <a:p>
            <a:endParaRPr lang="en-US" altLang="zh-CN" sz="1100">
              <a:solidFill>
                <a:schemeClr val="dk1"/>
              </a:solidFill>
              <a:effectLst/>
              <a:latin typeface="+mn-lt"/>
              <a:ea typeface="+mn-ea"/>
              <a:cs typeface="+mn-cs"/>
            </a:endParaRPr>
          </a:p>
          <a:p>
            <a:endParaRPr lang="zh-CN" altLang="zh-CN" sz="1100">
              <a:solidFill>
                <a:schemeClr val="dk1"/>
              </a:solidFill>
              <a:effectLst/>
              <a:latin typeface="+mn-lt"/>
              <a:ea typeface="+mn-ea"/>
              <a:cs typeface="+mn-cs"/>
            </a:endParaRPr>
          </a:p>
          <a:p>
            <a:r>
              <a:rPr lang="zh-CN" altLang="zh-CN" sz="1100">
                <a:solidFill>
                  <a:schemeClr val="dk1"/>
                </a:solidFill>
                <a:effectLst/>
                <a:latin typeface="+mn-lt"/>
                <a:ea typeface="+mn-ea"/>
                <a:cs typeface="+mn-cs"/>
              </a:rPr>
              <a:t>各部件的供用量分别为</a:t>
            </a:r>
            <a:r>
              <a:rPr lang="en-US" altLang="zh-CN" sz="1100">
                <a:solidFill>
                  <a:schemeClr val="dk1"/>
                </a:solidFill>
                <a:effectLst/>
                <a:latin typeface="+mn-lt"/>
                <a:ea typeface="+mn-ea"/>
                <a:cs typeface="+mn-cs"/>
              </a:rPr>
              <a:t>450</a:t>
            </a:r>
            <a:r>
              <a:rPr lang="zh-CN" altLang="zh-CN" sz="1100">
                <a:solidFill>
                  <a:schemeClr val="dk1"/>
                </a:solidFill>
                <a:effectLst/>
                <a:latin typeface="+mn-lt"/>
                <a:ea typeface="+mn-ea"/>
                <a:cs typeface="+mn-cs"/>
              </a:rPr>
              <a:t>、</a:t>
            </a:r>
            <a:r>
              <a:rPr lang="en-US" altLang="zh-CN" sz="1100">
                <a:solidFill>
                  <a:schemeClr val="dk1"/>
                </a:solidFill>
                <a:effectLst/>
                <a:latin typeface="+mn-lt"/>
                <a:ea typeface="+mn-ea"/>
                <a:cs typeface="+mn-cs"/>
              </a:rPr>
              <a:t>250</a:t>
            </a:r>
            <a:r>
              <a:rPr lang="zh-CN" altLang="zh-CN" sz="1100">
                <a:solidFill>
                  <a:schemeClr val="dk1"/>
                </a:solidFill>
                <a:effectLst/>
                <a:latin typeface="+mn-lt"/>
                <a:ea typeface="+mn-ea"/>
                <a:cs typeface="+mn-cs"/>
              </a:rPr>
              <a:t>、</a:t>
            </a:r>
            <a:r>
              <a:rPr lang="en-US" altLang="zh-CN" sz="1100">
                <a:solidFill>
                  <a:schemeClr val="dk1"/>
                </a:solidFill>
                <a:effectLst/>
                <a:latin typeface="+mn-lt"/>
                <a:ea typeface="+mn-ea"/>
                <a:cs typeface="+mn-cs"/>
              </a:rPr>
              <a:t>800</a:t>
            </a:r>
            <a:r>
              <a:rPr lang="zh-CN" altLang="zh-CN" sz="1100">
                <a:solidFill>
                  <a:schemeClr val="dk1"/>
                </a:solidFill>
                <a:effectLst/>
                <a:latin typeface="+mn-lt"/>
                <a:ea typeface="+mn-ea"/>
                <a:cs typeface="+mn-cs"/>
              </a:rPr>
              <a:t>、</a:t>
            </a:r>
            <a:r>
              <a:rPr lang="en-US" altLang="zh-CN" sz="1100">
                <a:solidFill>
                  <a:schemeClr val="dk1"/>
                </a:solidFill>
                <a:effectLst/>
                <a:latin typeface="+mn-lt"/>
                <a:ea typeface="+mn-ea"/>
                <a:cs typeface="+mn-cs"/>
              </a:rPr>
              <a:t>450</a:t>
            </a:r>
            <a:r>
              <a:rPr lang="zh-CN" altLang="zh-CN" sz="1100">
                <a:solidFill>
                  <a:schemeClr val="dk1"/>
                </a:solidFill>
                <a:effectLst/>
                <a:latin typeface="+mn-lt"/>
                <a:ea typeface="+mn-ea"/>
                <a:cs typeface="+mn-cs"/>
              </a:rPr>
              <a:t>和</a:t>
            </a:r>
            <a:r>
              <a:rPr lang="en-US" altLang="zh-CN" sz="1100">
                <a:solidFill>
                  <a:schemeClr val="dk1"/>
                </a:solidFill>
                <a:effectLst/>
                <a:latin typeface="+mn-lt"/>
                <a:ea typeface="+mn-ea"/>
                <a:cs typeface="+mn-cs"/>
              </a:rPr>
              <a:t>600</a:t>
            </a:r>
            <a:r>
              <a:rPr lang="zh-CN" altLang="zh-CN" sz="1100">
                <a:solidFill>
                  <a:schemeClr val="dk1"/>
                </a:solidFill>
                <a:effectLst/>
                <a:latin typeface="+mn-lt"/>
                <a:ea typeface="+mn-ea"/>
                <a:cs typeface="+mn-cs"/>
              </a:rPr>
              <a:t>，三种产品的单位利润分别为</a:t>
            </a:r>
            <a:r>
              <a:rPr lang="en-US" altLang="zh-CN" sz="1100">
                <a:solidFill>
                  <a:schemeClr val="dk1"/>
                </a:solidFill>
                <a:effectLst/>
                <a:latin typeface="+mn-lt"/>
                <a:ea typeface="+mn-ea"/>
                <a:cs typeface="+mn-cs"/>
              </a:rPr>
              <a:t>60</a:t>
            </a:r>
            <a:r>
              <a:rPr lang="zh-CN" altLang="zh-CN" sz="1100">
                <a:solidFill>
                  <a:schemeClr val="dk1"/>
                </a:solidFill>
                <a:effectLst/>
                <a:latin typeface="+mn-lt"/>
                <a:ea typeface="+mn-ea"/>
                <a:cs typeface="+mn-cs"/>
              </a:rPr>
              <a:t>、</a:t>
            </a:r>
            <a:r>
              <a:rPr lang="en-US" altLang="zh-CN" sz="1100">
                <a:solidFill>
                  <a:schemeClr val="dk1"/>
                </a:solidFill>
                <a:effectLst/>
                <a:latin typeface="+mn-lt"/>
                <a:ea typeface="+mn-ea"/>
                <a:cs typeface="+mn-cs"/>
              </a:rPr>
              <a:t>50</a:t>
            </a:r>
            <a:r>
              <a:rPr lang="zh-CN" altLang="zh-CN" sz="1100">
                <a:solidFill>
                  <a:schemeClr val="dk1"/>
                </a:solidFill>
                <a:effectLst/>
                <a:latin typeface="+mn-lt"/>
                <a:ea typeface="+mn-ea"/>
                <a:cs typeface="+mn-cs"/>
              </a:rPr>
              <a:t>和</a:t>
            </a:r>
            <a:r>
              <a:rPr lang="en-US" altLang="zh-CN" sz="1100">
                <a:solidFill>
                  <a:schemeClr val="dk1"/>
                </a:solidFill>
                <a:effectLst/>
                <a:latin typeface="+mn-lt"/>
                <a:ea typeface="+mn-ea"/>
                <a:cs typeface="+mn-cs"/>
              </a:rPr>
              <a:t>40</a:t>
            </a:r>
            <a:r>
              <a:rPr lang="zh-CN" altLang="zh-CN" sz="1100">
                <a:solidFill>
                  <a:schemeClr val="dk1"/>
                </a:solidFill>
                <a:effectLst/>
                <a:latin typeface="+mn-lt"/>
                <a:ea typeface="+mn-ea"/>
                <a:cs typeface="+mn-cs"/>
              </a:rPr>
              <a:t>元。问该公司怎样安排各产品的生产量，获得的总利润最大？</a:t>
            </a:r>
          </a:p>
          <a:p>
            <a:endParaRPr lang="zh-CN" altLang="en-US" sz="1100"/>
          </a:p>
        </xdr:txBody>
      </xdr:sp>
      <xdr:pic>
        <xdr:nvPicPr>
          <xdr:cNvPr id="4" name="图片 3">
            <a:extLst>
              <a:ext uri="{FF2B5EF4-FFF2-40B4-BE49-F238E27FC236}">
                <a16:creationId xmlns:a16="http://schemas.microsoft.com/office/drawing/2014/main" id="{00000000-0008-0000-03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4891087" y="647700"/>
            <a:ext cx="2876550" cy="119062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drawings/drawing6.xml><?xml version="1.0" encoding="utf-8"?>
<xdr:wsDr xmlns:xdr="http://schemas.openxmlformats.org/drawingml/2006/spreadsheetDrawing" xmlns:a="http://schemas.openxmlformats.org/drawingml/2006/main">
  <xdr:twoCellAnchor>
    <xdr:from>
      <xdr:col>12</xdr:col>
      <xdr:colOff>481965</xdr:colOff>
      <xdr:row>0</xdr:row>
      <xdr:rowOff>7620</xdr:rowOff>
    </xdr:from>
    <xdr:to>
      <xdr:col>20</xdr:col>
      <xdr:colOff>140970</xdr:colOff>
      <xdr:row>28</xdr:row>
      <xdr:rowOff>161925</xdr:rowOff>
    </xdr:to>
    <xdr:grpSp>
      <xdr:nvGrpSpPr>
        <xdr:cNvPr id="2" name="组合 1">
          <a:extLst>
            <a:ext uri="{FF2B5EF4-FFF2-40B4-BE49-F238E27FC236}">
              <a16:creationId xmlns:a16="http://schemas.microsoft.com/office/drawing/2014/main" id="{00000000-0008-0000-0400-000002000000}"/>
            </a:ext>
          </a:extLst>
        </xdr:cNvPr>
        <xdr:cNvGrpSpPr/>
      </xdr:nvGrpSpPr>
      <xdr:grpSpPr>
        <a:xfrm>
          <a:off x="7256145" y="7620"/>
          <a:ext cx="4596765" cy="5594985"/>
          <a:chOff x="6221637" y="54812"/>
          <a:chExt cx="5076825" cy="5276850"/>
        </a:xfrm>
      </xdr:grpSpPr>
      <xdr:sp macro="" textlink="">
        <xdr:nvSpPr>
          <xdr:cNvPr id="3" name="TextBox 9">
            <a:extLst>
              <a:ext uri="{FF2B5EF4-FFF2-40B4-BE49-F238E27FC236}">
                <a16:creationId xmlns:a16="http://schemas.microsoft.com/office/drawing/2014/main" id="{00000000-0008-0000-0400-000003000000}"/>
              </a:ext>
            </a:extLst>
          </xdr:cNvPr>
          <xdr:cNvSpPr txBox="1"/>
        </xdr:nvSpPr>
        <xdr:spPr>
          <a:xfrm>
            <a:off x="6221637" y="54812"/>
            <a:ext cx="5076825" cy="5276850"/>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r>
              <a:rPr lang="zh-CN" altLang="zh-CN" sz="1100" b="1" i="0" baseline="0">
                <a:solidFill>
                  <a:schemeClr val="dk1"/>
                </a:solidFill>
                <a:effectLst/>
                <a:latin typeface="+mn-lt"/>
                <a:ea typeface="+mn-ea"/>
                <a:cs typeface="+mn-cs"/>
              </a:rPr>
              <a:t>第</a:t>
            </a:r>
            <a:r>
              <a:rPr lang="en-US" altLang="zh-CN" sz="1100" b="1" i="0" baseline="0">
                <a:solidFill>
                  <a:schemeClr val="dk1"/>
                </a:solidFill>
                <a:effectLst/>
                <a:latin typeface="+mn-lt"/>
                <a:ea typeface="+mn-ea"/>
                <a:cs typeface="+mn-cs"/>
              </a:rPr>
              <a:t>5</a:t>
            </a:r>
            <a:r>
              <a:rPr lang="zh-CN" altLang="zh-CN" sz="1100" b="1" i="0" baseline="0">
                <a:solidFill>
                  <a:schemeClr val="dk1"/>
                </a:solidFill>
                <a:effectLst/>
                <a:latin typeface="+mn-lt"/>
                <a:ea typeface="+mn-ea"/>
                <a:cs typeface="+mn-cs"/>
              </a:rPr>
              <a:t>题</a:t>
            </a:r>
            <a:r>
              <a:rPr lang="en-US" altLang="zh-CN" sz="1100" b="0" i="0" baseline="0">
                <a:solidFill>
                  <a:schemeClr val="dk1"/>
                </a:solidFill>
                <a:effectLst/>
                <a:latin typeface="+mn-lt"/>
                <a:ea typeface="+mn-ea"/>
                <a:cs typeface="+mn-cs"/>
              </a:rPr>
              <a:t>  </a:t>
            </a:r>
            <a:r>
              <a:rPr lang="zh-CN" altLang="zh-CN" sz="1100">
                <a:solidFill>
                  <a:schemeClr val="dk1"/>
                </a:solidFill>
                <a:effectLst/>
                <a:latin typeface="+mn-lt"/>
                <a:ea typeface="+mn-ea"/>
                <a:cs typeface="+mn-cs"/>
              </a:rPr>
              <a:t>一个加油站每</a:t>
            </a:r>
            <a:r>
              <a:rPr lang="zh-CN" altLang="en-US" sz="1100">
                <a:solidFill>
                  <a:schemeClr val="dk1"/>
                </a:solidFill>
                <a:effectLst/>
                <a:latin typeface="+mn-lt"/>
                <a:ea typeface="+mn-ea"/>
                <a:cs typeface="+mn-cs"/>
              </a:rPr>
              <a:t>年</a:t>
            </a:r>
            <a:r>
              <a:rPr lang="zh-CN" altLang="zh-CN" sz="1100">
                <a:solidFill>
                  <a:schemeClr val="dk1"/>
                </a:solidFill>
                <a:effectLst/>
                <a:latin typeface="+mn-lt"/>
                <a:ea typeface="+mn-ea"/>
                <a:cs typeface="+mn-cs"/>
              </a:rPr>
              <a:t>售出</a:t>
            </a:r>
            <a:r>
              <a:rPr lang="en-US" altLang="zh-CN" sz="1100">
                <a:solidFill>
                  <a:schemeClr val="dk1"/>
                </a:solidFill>
                <a:effectLst/>
                <a:latin typeface="+mn-lt"/>
                <a:ea typeface="+mn-ea"/>
                <a:cs typeface="+mn-cs"/>
              </a:rPr>
              <a:t>45000</a:t>
            </a:r>
            <a:r>
              <a:rPr lang="zh-CN" altLang="zh-CN" sz="1100">
                <a:solidFill>
                  <a:schemeClr val="dk1"/>
                </a:solidFill>
                <a:effectLst/>
                <a:latin typeface="+mn-lt"/>
                <a:ea typeface="+mn-ea"/>
                <a:cs typeface="+mn-cs"/>
              </a:rPr>
              <a:t>加仑汽油。在每次汽油售完时，加油站要求供油公司补充供应同一数量的汽油。每次供油公司补充供油时，加油站要支付</a:t>
            </a:r>
            <a:r>
              <a:rPr lang="en-US" altLang="zh-CN" sz="1100">
                <a:solidFill>
                  <a:schemeClr val="dk1"/>
                </a:solidFill>
                <a:effectLst/>
                <a:latin typeface="+mn-lt"/>
                <a:ea typeface="+mn-ea"/>
                <a:cs typeface="+mn-cs"/>
              </a:rPr>
              <a:t>60</a:t>
            </a:r>
            <a:r>
              <a:rPr lang="zh-CN" altLang="zh-CN" sz="1100">
                <a:solidFill>
                  <a:schemeClr val="dk1"/>
                </a:solidFill>
                <a:effectLst/>
                <a:latin typeface="+mn-lt"/>
                <a:ea typeface="+mn-ea"/>
                <a:cs typeface="+mn-cs"/>
              </a:rPr>
              <a:t>元固定供油成本，</a:t>
            </a:r>
            <a:r>
              <a:rPr lang="en-US" altLang="zh-CN" sz="1100">
                <a:solidFill>
                  <a:schemeClr val="dk1"/>
                </a:solidFill>
                <a:effectLst/>
                <a:latin typeface="+mn-lt"/>
                <a:ea typeface="+mn-ea"/>
                <a:cs typeface="+mn-cs"/>
              </a:rPr>
              <a:t>1</a:t>
            </a:r>
            <a:r>
              <a:rPr lang="zh-CN" altLang="zh-CN" sz="1100">
                <a:solidFill>
                  <a:schemeClr val="dk1"/>
                </a:solidFill>
                <a:effectLst/>
                <a:latin typeface="+mn-lt"/>
                <a:ea typeface="+mn-ea"/>
                <a:cs typeface="+mn-cs"/>
              </a:rPr>
              <a:t>加伦汽油的全年储存成本为</a:t>
            </a:r>
            <a:r>
              <a:rPr lang="en-US" altLang="zh-CN" sz="1100">
                <a:solidFill>
                  <a:schemeClr val="dk1"/>
                </a:solidFill>
                <a:effectLst/>
                <a:latin typeface="+mn-lt"/>
                <a:ea typeface="+mn-ea"/>
                <a:cs typeface="+mn-cs"/>
              </a:rPr>
              <a:t>0.5</a:t>
            </a:r>
            <a:r>
              <a:rPr lang="zh-CN" altLang="zh-CN" sz="1100">
                <a:solidFill>
                  <a:schemeClr val="dk1"/>
                </a:solidFill>
                <a:effectLst/>
                <a:latin typeface="+mn-lt"/>
                <a:ea typeface="+mn-ea"/>
                <a:cs typeface="+mn-cs"/>
              </a:rPr>
              <a:t>元。要求：</a:t>
            </a:r>
          </a:p>
          <a:p>
            <a:r>
              <a:rPr lang="en-US" altLang="zh-CN" sz="1100">
                <a:solidFill>
                  <a:schemeClr val="dk1"/>
                </a:solidFill>
                <a:effectLst/>
                <a:latin typeface="+mn-lt"/>
                <a:ea typeface="+mn-ea"/>
                <a:cs typeface="+mn-cs"/>
              </a:rPr>
              <a:t>1.</a:t>
            </a:r>
            <a:r>
              <a:rPr lang="zh-CN" altLang="zh-CN" sz="1100">
                <a:solidFill>
                  <a:schemeClr val="dk1"/>
                </a:solidFill>
                <a:effectLst/>
                <a:latin typeface="+mn-lt"/>
                <a:ea typeface="+mn-ea"/>
                <a:cs typeface="+mn-cs"/>
              </a:rPr>
              <a:t>在本工作表中构造一个模型来确定当每次补充供油量等于</a:t>
            </a:r>
            <a:r>
              <a:rPr lang="en-US" altLang="zh-CN" sz="1100">
                <a:solidFill>
                  <a:schemeClr val="dk1"/>
                </a:solidFill>
                <a:effectLst/>
                <a:latin typeface="+mn-lt"/>
                <a:ea typeface="+mn-ea"/>
                <a:cs typeface="+mn-cs"/>
              </a:rPr>
              <a:t>2600</a:t>
            </a:r>
            <a:r>
              <a:rPr lang="zh-CN" altLang="zh-CN" sz="1100">
                <a:solidFill>
                  <a:schemeClr val="dk1"/>
                </a:solidFill>
                <a:effectLst/>
                <a:latin typeface="+mn-lt"/>
                <a:ea typeface="+mn-ea"/>
                <a:cs typeface="+mn-cs"/>
              </a:rPr>
              <a:t>加伦时的全年总成本；</a:t>
            </a:r>
          </a:p>
          <a:p>
            <a:r>
              <a:rPr lang="en-US" altLang="zh-CN" sz="1100">
                <a:solidFill>
                  <a:schemeClr val="dk1"/>
                </a:solidFill>
                <a:effectLst/>
                <a:latin typeface="+mn-lt"/>
                <a:ea typeface="+mn-ea"/>
                <a:cs typeface="+mn-cs"/>
              </a:rPr>
              <a:t>2.</a:t>
            </a:r>
            <a:r>
              <a:rPr lang="zh-CN" altLang="zh-CN" sz="1100">
                <a:solidFill>
                  <a:schemeClr val="dk1"/>
                </a:solidFill>
                <a:effectLst/>
                <a:latin typeface="+mn-lt"/>
                <a:ea typeface="+mn-ea"/>
                <a:cs typeface="+mn-cs"/>
              </a:rPr>
              <a:t>计算出最优补充油量与该补充油量下的全年总成本极小值；</a:t>
            </a:r>
          </a:p>
          <a:p>
            <a:r>
              <a:rPr lang="en-US" altLang="zh-CN" sz="1100">
                <a:solidFill>
                  <a:schemeClr val="dk1"/>
                </a:solidFill>
                <a:effectLst/>
                <a:latin typeface="+mn-lt"/>
                <a:ea typeface="+mn-ea"/>
                <a:cs typeface="+mn-cs"/>
              </a:rPr>
              <a:t>3.</a:t>
            </a:r>
            <a:r>
              <a:rPr lang="zh-CN" altLang="zh-CN" sz="1100">
                <a:solidFill>
                  <a:schemeClr val="dk1"/>
                </a:solidFill>
                <a:effectLst/>
                <a:latin typeface="+mn-lt"/>
                <a:ea typeface="+mn-ea"/>
                <a:cs typeface="+mn-cs"/>
              </a:rPr>
              <a:t>在本工作表中制作一个表示全年总成本随每次补充供油量变化的曲线图形；</a:t>
            </a:r>
          </a:p>
          <a:p>
            <a:r>
              <a:rPr lang="en-US" altLang="zh-CN" sz="1100">
                <a:solidFill>
                  <a:schemeClr val="dk1"/>
                </a:solidFill>
                <a:effectLst/>
                <a:latin typeface="+mn-lt"/>
                <a:ea typeface="+mn-ea"/>
                <a:cs typeface="+mn-cs"/>
              </a:rPr>
              <a:t>4.</a:t>
            </a:r>
            <a:r>
              <a:rPr lang="zh-CN" altLang="zh-CN" sz="1100">
                <a:solidFill>
                  <a:schemeClr val="dk1"/>
                </a:solidFill>
                <a:effectLst/>
                <a:latin typeface="+mn-lt"/>
                <a:ea typeface="+mn-ea"/>
                <a:cs typeface="+mn-cs"/>
              </a:rPr>
              <a:t>在图表上添加一个微调器，使全年单位储存成本能从</a:t>
            </a:r>
            <a:r>
              <a:rPr lang="en-US" altLang="zh-CN" sz="1100">
                <a:solidFill>
                  <a:schemeClr val="dk1"/>
                </a:solidFill>
                <a:effectLst/>
                <a:latin typeface="+mn-lt"/>
                <a:ea typeface="+mn-ea"/>
                <a:cs typeface="+mn-cs"/>
              </a:rPr>
              <a:t>0.3</a:t>
            </a:r>
            <a:r>
              <a:rPr lang="zh-CN" altLang="zh-CN" sz="1100">
                <a:solidFill>
                  <a:schemeClr val="dk1"/>
                </a:solidFill>
                <a:effectLst/>
                <a:latin typeface="+mn-lt"/>
                <a:ea typeface="+mn-ea"/>
                <a:cs typeface="+mn-cs"/>
              </a:rPr>
              <a:t>按步长</a:t>
            </a:r>
            <a:r>
              <a:rPr lang="en-US" altLang="zh-CN" sz="1100">
                <a:solidFill>
                  <a:schemeClr val="dk1"/>
                </a:solidFill>
                <a:effectLst/>
                <a:latin typeface="+mn-lt"/>
                <a:ea typeface="+mn-ea"/>
                <a:cs typeface="+mn-cs"/>
              </a:rPr>
              <a:t>0.1</a:t>
            </a:r>
            <a:r>
              <a:rPr lang="zh-CN" altLang="zh-CN" sz="1100">
                <a:solidFill>
                  <a:schemeClr val="dk1"/>
                </a:solidFill>
                <a:effectLst/>
                <a:latin typeface="+mn-lt"/>
                <a:ea typeface="+mn-ea"/>
                <a:cs typeface="+mn-cs"/>
              </a:rPr>
              <a:t>变化到</a:t>
            </a:r>
            <a:r>
              <a:rPr lang="en-US" altLang="zh-CN" sz="1100">
                <a:solidFill>
                  <a:schemeClr val="dk1"/>
                </a:solidFill>
                <a:effectLst/>
                <a:latin typeface="+mn-lt"/>
                <a:ea typeface="+mn-ea"/>
                <a:cs typeface="+mn-cs"/>
              </a:rPr>
              <a:t>0.9</a:t>
            </a:r>
            <a:r>
              <a:rPr lang="zh-CN" altLang="zh-CN" sz="1100">
                <a:solidFill>
                  <a:schemeClr val="dk1"/>
                </a:solidFill>
                <a:effectLst/>
                <a:latin typeface="+mn-lt"/>
                <a:ea typeface="+mn-ea"/>
                <a:cs typeface="+mn-cs"/>
              </a:rPr>
              <a:t>，并在图表中绘制对应于各个全年单位储存成本的最优补充供油量和全年总成本极小值构成的圆形点子和曲线；</a:t>
            </a:r>
          </a:p>
          <a:p>
            <a:r>
              <a:rPr lang="en-US" altLang="zh-CN" sz="1100">
                <a:solidFill>
                  <a:schemeClr val="dk1"/>
                </a:solidFill>
                <a:effectLst/>
                <a:latin typeface="+mn-lt"/>
                <a:ea typeface="+mn-ea"/>
                <a:cs typeface="+mn-cs"/>
              </a:rPr>
              <a:t>5.</a:t>
            </a:r>
            <a:r>
              <a:rPr lang="zh-CN" altLang="zh-CN" sz="1100">
                <a:solidFill>
                  <a:schemeClr val="dk1"/>
                </a:solidFill>
                <a:effectLst/>
                <a:latin typeface="+mn-lt"/>
                <a:ea typeface="+mn-ea"/>
                <a:cs typeface="+mn-cs"/>
              </a:rPr>
              <a:t>在图表上显示交点处的坐标值及微调器旁变化的文字，如下图所示。</a:t>
            </a:r>
          </a:p>
          <a:p>
            <a:endParaRPr lang="zh-CN" altLang="en-US" sz="1100"/>
          </a:p>
        </xdr:txBody>
      </xdr:sp>
      <xdr:pic>
        <xdr:nvPicPr>
          <xdr:cNvPr id="4" name="图片 3">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a:xfrm>
            <a:off x="6455175" y="2397280"/>
            <a:ext cx="4782159" cy="2693919"/>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xdr:col>
      <xdr:colOff>887730</xdr:colOff>
      <xdr:row>23</xdr:row>
      <xdr:rowOff>19050</xdr:rowOff>
    </xdr:from>
    <xdr:to>
      <xdr:col>10</xdr:col>
      <xdr:colOff>430530</xdr:colOff>
      <xdr:row>38</xdr:row>
      <xdr:rowOff>19050</xdr:rowOff>
    </xdr:to>
    <xdr:grpSp>
      <xdr:nvGrpSpPr>
        <xdr:cNvPr id="5" name="组合 4">
          <a:extLst>
            <a:ext uri="{FF2B5EF4-FFF2-40B4-BE49-F238E27FC236}">
              <a16:creationId xmlns:a16="http://schemas.microsoft.com/office/drawing/2014/main" id="{00000000-0008-0000-0400-000005000000}"/>
            </a:ext>
          </a:extLst>
        </xdr:cNvPr>
        <xdr:cNvGrpSpPr/>
      </xdr:nvGrpSpPr>
      <xdr:grpSpPr>
        <a:xfrm>
          <a:off x="1024890" y="4545330"/>
          <a:ext cx="4945380" cy="2743200"/>
          <a:chOff x="438150" y="4712970"/>
          <a:chExt cx="4572000" cy="2743200"/>
        </a:xfrm>
      </xdr:grpSpPr>
      <xdr:grpSp>
        <xdr:nvGrpSpPr>
          <xdr:cNvPr id="6" name="组合 5">
            <a:extLst>
              <a:ext uri="{FF2B5EF4-FFF2-40B4-BE49-F238E27FC236}">
                <a16:creationId xmlns:a16="http://schemas.microsoft.com/office/drawing/2014/main" id="{00000000-0008-0000-0400-000006000000}"/>
              </a:ext>
            </a:extLst>
          </xdr:cNvPr>
          <xdr:cNvGrpSpPr/>
        </xdr:nvGrpSpPr>
        <xdr:grpSpPr>
          <a:xfrm>
            <a:off x="438150" y="4712970"/>
            <a:ext cx="4572000" cy="2743200"/>
            <a:chOff x="727710" y="4354830"/>
            <a:chExt cx="4572000" cy="2743200"/>
          </a:xfrm>
        </xdr:grpSpPr>
        <xdr:graphicFrame macro="">
          <xdr:nvGraphicFramePr>
            <xdr:cNvPr id="7" name="图表 6">
              <a:extLst>
                <a:ext uri="{FF2B5EF4-FFF2-40B4-BE49-F238E27FC236}">
                  <a16:creationId xmlns:a16="http://schemas.microsoft.com/office/drawing/2014/main" id="{00000000-0008-0000-0400-000007000000}"/>
                </a:ext>
              </a:extLst>
            </xdr:cNvPr>
            <xdr:cNvGraphicFramePr/>
          </xdr:nvGraphicFramePr>
          <xdr:xfrm>
            <a:off x="727710" y="4354830"/>
            <a:ext cx="4572000" cy="2743200"/>
          </xdr:xfrm>
          <a:graphic>
            <a:graphicData uri="http://schemas.openxmlformats.org/drawingml/2006/chart">
              <c:chart xmlns:c="http://schemas.openxmlformats.org/drawingml/2006/chart" xmlns:r="http://schemas.openxmlformats.org/officeDocument/2006/relationships" r:id="rId2"/>
            </a:graphicData>
          </a:graphic>
        </xdr:graphicFrame>
        <xdr:sp macro="" textlink="$B$14">
          <xdr:nvSpPr>
            <xdr:cNvPr id="8" name="文本框 7">
              <a:extLst>
                <a:ext uri="{FF2B5EF4-FFF2-40B4-BE49-F238E27FC236}">
                  <a16:creationId xmlns:a16="http://schemas.microsoft.com/office/drawing/2014/main" id="{00000000-0008-0000-0400-000008000000}"/>
                </a:ext>
              </a:extLst>
            </xdr:cNvPr>
            <xdr:cNvSpPr txBox="1"/>
          </xdr:nvSpPr>
          <xdr:spPr>
            <a:xfrm>
              <a:off x="883920" y="4389120"/>
              <a:ext cx="1684020" cy="294098"/>
            </a:xfrm>
            <a:prstGeom prst="rect">
              <a:avLst/>
            </a:prstGeom>
            <a:solidFill>
              <a:srgbClr val="92D050"/>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fld id="{FEDB182B-64B3-49B8-8FB1-2174C4BCF95B}" type="TxLink">
                <a:rPr lang="zh-CN" altLang="en-US" sz="1100" b="0" i="0" u="none" strike="noStrike">
                  <a:solidFill>
                    <a:srgbClr val="000000"/>
                  </a:solidFill>
                  <a:latin typeface="宋体"/>
                  <a:ea typeface="宋体"/>
                </a:rPr>
                <a:pPr/>
                <a:t>全年单位储存成本=0.4</a:t>
              </a:fld>
              <a:endParaRPr lang="zh-CN" altLang="en-US" sz="1100" b="0" i="0" u="none" strike="noStrike">
                <a:solidFill>
                  <a:srgbClr val="000000"/>
                </a:solidFill>
                <a:latin typeface="宋体" panose="02010600030101010101" pitchFamily="7" charset="-122"/>
                <a:ea typeface="宋体" panose="02010600030101010101" pitchFamily="7" charset="-122"/>
              </a:endParaRPr>
            </a:p>
          </xdr:txBody>
        </xdr:sp>
      </xdr:grpSp>
      <mc:AlternateContent xmlns:mc="http://schemas.openxmlformats.org/markup-compatibility/2006">
        <mc:Choice xmlns:a14="http://schemas.microsoft.com/office/drawing/2010/main" Requires="a14">
          <xdr:sp macro="" textlink="">
            <xdr:nvSpPr>
              <xdr:cNvPr id="22529" name="Spinner 1" hidden="1">
                <a:extLst>
                  <a:ext uri="{63B3BB69-23CF-44E3-9099-C40C66FF867C}">
                    <a14:compatExt spid="_x0000_s22529"/>
                  </a:ext>
                  <a:ext uri="{FF2B5EF4-FFF2-40B4-BE49-F238E27FC236}">
                    <a16:creationId xmlns:a16="http://schemas.microsoft.com/office/drawing/2014/main" id="{00000000-0008-0000-0400-000001580000}"/>
                  </a:ext>
                </a:extLst>
              </xdr:cNvPr>
              <xdr:cNvSpPr/>
            </xdr:nvSpPr>
            <xdr:spPr bwMode="auto">
              <a:xfrm>
                <a:off x="3421380" y="4800600"/>
                <a:ext cx="495300" cy="266700"/>
              </a:xfrm>
              <a:prstGeom prst="rect">
                <a:avLst/>
              </a:prstGeom>
              <a:noFill/>
              <a:ln>
                <a:noFill/>
              </a:ln>
              <a:extLst>
                <a:ext uri="{909E8E84-426E-40DD-AFC4-6F175D3DCCD1}">
                  <a14:hiddenFill>
                    <a:noFill/>
                  </a14:hiddenFill>
                </a:ext>
                <a:ext uri="{91240B29-F687-4F45-9708-019B960494DF}">
                  <a14:hiddenLine w="9525">
                    <a:noFill/>
                    <a:miter lim="800000"/>
                    <a:headEnd/>
                    <a:tailEnd/>
                  </a14:hiddenLine>
                </a:ext>
              </a:extLst>
            </xdr:spPr>
          </xdr:sp>
        </mc:Choice>
        <mc:Fallback/>
      </mc:AlternateContent>
    </xdr:grpSp>
    <xdr:clientData/>
  </xdr:twoCellAnchor>
</xdr:wsDr>
</file>

<file path=xl/drawings/drawing7.xml><?xml version="1.0" encoding="utf-8"?>
<xdr:wsDr xmlns:xdr="http://schemas.openxmlformats.org/drawingml/2006/spreadsheetDrawing" xmlns:a="http://schemas.openxmlformats.org/drawingml/2006/main">
  <xdr:twoCellAnchor>
    <xdr:from>
      <xdr:col>14</xdr:col>
      <xdr:colOff>373379</xdr:colOff>
      <xdr:row>2</xdr:row>
      <xdr:rowOff>1904</xdr:rowOff>
    </xdr:from>
    <xdr:to>
      <xdr:col>20</xdr:col>
      <xdr:colOff>472440</xdr:colOff>
      <xdr:row>1965</xdr:row>
      <xdr:rowOff>160020</xdr:rowOff>
    </xdr:to>
    <xdr:grpSp>
      <xdr:nvGrpSpPr>
        <xdr:cNvPr id="2" name="组合 1">
          <a:extLst>
            <a:ext uri="{FF2B5EF4-FFF2-40B4-BE49-F238E27FC236}">
              <a16:creationId xmlns:a16="http://schemas.microsoft.com/office/drawing/2014/main" id="{00000000-0008-0000-0500-000002000000}"/>
            </a:ext>
          </a:extLst>
        </xdr:cNvPr>
        <xdr:cNvGrpSpPr/>
      </xdr:nvGrpSpPr>
      <xdr:grpSpPr>
        <a:xfrm>
          <a:off x="9464039" y="367664"/>
          <a:ext cx="4069081" cy="4364356"/>
          <a:chOff x="10974104" y="228599"/>
          <a:chExt cx="4127784" cy="7219951"/>
        </a:xfrm>
      </xdr:grpSpPr>
      <xdr:grpSp>
        <xdr:nvGrpSpPr>
          <xdr:cNvPr id="3" name="组合 2">
            <a:extLst>
              <a:ext uri="{FF2B5EF4-FFF2-40B4-BE49-F238E27FC236}">
                <a16:creationId xmlns:a16="http://schemas.microsoft.com/office/drawing/2014/main" id="{00000000-0008-0000-0500-000003000000}"/>
              </a:ext>
            </a:extLst>
          </xdr:cNvPr>
          <xdr:cNvGrpSpPr/>
        </xdr:nvGrpSpPr>
        <xdr:grpSpPr>
          <a:xfrm>
            <a:off x="10974104" y="228599"/>
            <a:ext cx="4127784" cy="7219951"/>
            <a:chOff x="10921716" y="228599"/>
            <a:chExt cx="4127784" cy="7219951"/>
          </a:xfrm>
        </xdr:grpSpPr>
        <xdr:sp macro="" textlink="">
          <xdr:nvSpPr>
            <xdr:cNvPr id="5" name="TextBox 5">
              <a:extLst>
                <a:ext uri="{FF2B5EF4-FFF2-40B4-BE49-F238E27FC236}">
                  <a16:creationId xmlns:a16="http://schemas.microsoft.com/office/drawing/2014/main" id="{00000000-0008-0000-0500-000005000000}"/>
                </a:ext>
              </a:extLst>
            </xdr:cNvPr>
            <xdr:cNvSpPr txBox="1"/>
          </xdr:nvSpPr>
          <xdr:spPr>
            <a:xfrm>
              <a:off x="10921716" y="228599"/>
              <a:ext cx="4127784" cy="7219951"/>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b="1" i="0" baseline="0">
                  <a:solidFill>
                    <a:schemeClr val="dk1"/>
                  </a:solidFill>
                  <a:effectLst/>
                  <a:latin typeface="+mn-lt"/>
                  <a:ea typeface="+mn-ea"/>
                  <a:cs typeface="+mn-cs"/>
                </a:rPr>
                <a:t>第</a:t>
              </a:r>
              <a:r>
                <a:rPr lang="en-US" altLang="zh-CN" sz="1100" b="1" i="0" baseline="0">
                  <a:solidFill>
                    <a:schemeClr val="dk1"/>
                  </a:solidFill>
                  <a:effectLst/>
                  <a:latin typeface="+mn-lt"/>
                  <a:ea typeface="+mn-ea"/>
                  <a:cs typeface="+mn-cs"/>
                </a:rPr>
                <a:t>6</a:t>
              </a:r>
              <a:r>
                <a:rPr lang="zh-CN" altLang="en-US" sz="1100" b="1" i="0" baseline="0">
                  <a:solidFill>
                    <a:schemeClr val="dk1"/>
                  </a:solidFill>
                  <a:effectLst/>
                  <a:latin typeface="+mn-lt"/>
                  <a:ea typeface="+mn-ea"/>
                  <a:cs typeface="+mn-cs"/>
                </a:rPr>
                <a:t>题  </a:t>
              </a:r>
              <a:r>
                <a:rPr lang="zh-CN" altLang="zh-CN" sz="1100">
                  <a:solidFill>
                    <a:schemeClr val="dk1"/>
                  </a:solidFill>
                  <a:effectLst/>
                  <a:latin typeface="+mn-lt"/>
                  <a:ea typeface="+mn-ea"/>
                  <a:cs typeface="+mn-cs"/>
                </a:rPr>
                <a:t>现有一个</a:t>
              </a:r>
              <a:r>
                <a:rPr lang="en-US" altLang="zh-CN" sz="1100">
                  <a:solidFill>
                    <a:schemeClr val="dk1"/>
                  </a:solidFill>
                  <a:effectLst/>
                  <a:latin typeface="+mn-lt"/>
                  <a:ea typeface="+mn-ea"/>
                  <a:cs typeface="+mn-cs"/>
                </a:rPr>
                <a:t>2009</a:t>
              </a:r>
              <a:r>
                <a:rPr lang="zh-CN" altLang="zh-CN" sz="1100">
                  <a:solidFill>
                    <a:schemeClr val="dk1"/>
                  </a:solidFill>
                  <a:effectLst/>
                  <a:latin typeface="+mn-lt"/>
                  <a:ea typeface="+mn-ea"/>
                  <a:cs typeface="+mn-cs"/>
                </a:rPr>
                <a:t>年记帐式国债投资项目（五期），在上海证券交易所挂牌上市，可以在市场上交易买卖。有关国债的概况和付息情况见下表。</a:t>
              </a:r>
            </a:p>
            <a:p>
              <a:pPr rtl="0"/>
              <a:endParaRPr lang="en-US" altLang="zh-CN">
                <a:effectLst/>
              </a:endParaRPr>
            </a:p>
            <a:p>
              <a:pPr rtl="0"/>
              <a:endParaRPr lang="en-US" altLang="zh-CN">
                <a:effectLst/>
              </a:endParaRPr>
            </a:p>
            <a:p>
              <a:pPr rtl="0"/>
              <a:endParaRPr lang="en-US" altLang="zh-CN">
                <a:effectLst/>
              </a:endParaRPr>
            </a:p>
            <a:p>
              <a:pPr rtl="0"/>
              <a:endParaRPr lang="en-US" altLang="zh-CN">
                <a:effectLst/>
              </a:endParaRPr>
            </a:p>
            <a:p>
              <a:pPr rtl="0"/>
              <a:endParaRPr lang="en-US" altLang="zh-CN">
                <a:effectLst/>
              </a:endParaRPr>
            </a:p>
            <a:p>
              <a:pPr rtl="0"/>
              <a:endParaRPr lang="en-US" altLang="zh-CN">
                <a:effectLst/>
              </a:endParaRPr>
            </a:p>
            <a:p>
              <a:pPr rtl="0"/>
              <a:endParaRPr lang="en-US" altLang="zh-CN">
                <a:effectLst/>
              </a:endParaRPr>
            </a:p>
            <a:p>
              <a:pPr rtl="0"/>
              <a:endParaRPr lang="en-US" altLang="zh-CN">
                <a:effectLst/>
              </a:endParaRPr>
            </a:p>
            <a:p>
              <a:pPr rtl="0"/>
              <a:endParaRPr lang="en-US" altLang="zh-CN">
                <a:effectLst/>
              </a:endParaRPr>
            </a:p>
            <a:p>
              <a:pPr rtl="0"/>
              <a:endParaRPr lang="en-US" altLang="zh-CN">
                <a:effectLst/>
              </a:endParaRPr>
            </a:p>
            <a:p>
              <a:pPr rtl="0"/>
              <a:endParaRPr lang="en-US" altLang="zh-CN">
                <a:effectLst/>
              </a:endParaRPr>
            </a:p>
            <a:p>
              <a:pPr rtl="0"/>
              <a:endParaRPr lang="en-US" altLang="zh-CN">
                <a:effectLst/>
              </a:endParaRPr>
            </a:p>
            <a:p>
              <a:pPr rtl="0"/>
              <a:endParaRPr lang="en-US" altLang="zh-CN">
                <a:effectLst/>
              </a:endParaRPr>
            </a:p>
            <a:p>
              <a:pPr rtl="0"/>
              <a:endParaRPr lang="en-US" altLang="zh-CN">
                <a:effectLst/>
              </a:endParaRPr>
            </a:p>
            <a:p>
              <a:pPr rtl="0"/>
              <a:endParaRPr lang="en-US" altLang="zh-CN">
                <a:effectLst/>
              </a:endParaRPr>
            </a:p>
            <a:p>
              <a:pPr rtl="0"/>
              <a:endParaRPr lang="zh-CN" altLang="zh-CN">
                <a:effectLst/>
              </a:endParaRPr>
            </a:p>
            <a:p>
              <a:r>
                <a:rPr lang="zh-CN" altLang="zh-CN" sz="1100">
                  <a:solidFill>
                    <a:schemeClr val="dk1"/>
                  </a:solidFill>
                  <a:effectLst/>
                  <a:latin typeface="+mn-lt"/>
                  <a:ea typeface="+mn-ea"/>
                  <a:cs typeface="+mn-cs"/>
                </a:rPr>
                <a:t>如果今日这个国债的到期内部报酬率为</a:t>
              </a:r>
              <a:r>
                <a:rPr lang="en-US" altLang="zh-CN" sz="1100">
                  <a:solidFill>
                    <a:schemeClr val="dk1"/>
                  </a:solidFill>
                  <a:effectLst/>
                  <a:latin typeface="+mn-lt"/>
                  <a:ea typeface="+mn-ea"/>
                  <a:cs typeface="+mn-cs"/>
                </a:rPr>
                <a:t>3.0022%</a:t>
              </a:r>
              <a:r>
                <a:rPr lang="zh-CN" altLang="zh-CN" sz="1100">
                  <a:solidFill>
                    <a:schemeClr val="dk1"/>
                  </a:solidFill>
                  <a:effectLst/>
                  <a:latin typeface="+mn-lt"/>
                  <a:ea typeface="+mn-ea"/>
                  <a:cs typeface="+mn-cs"/>
                </a:rPr>
                <a:t>，请你建立相应模型，计算今日的理论收盘价</a:t>
              </a:r>
              <a:r>
                <a:rPr lang="en-US" altLang="zh-CN" sz="1100">
                  <a:solidFill>
                    <a:schemeClr val="dk1"/>
                  </a:solidFill>
                  <a:effectLst/>
                  <a:latin typeface="+mn-lt"/>
                  <a:ea typeface="+mn-ea"/>
                  <a:cs typeface="+mn-cs"/>
                </a:rPr>
                <a:t>,</a:t>
              </a:r>
              <a:r>
                <a:rPr lang="zh-CN" altLang="zh-CN" sz="1100">
                  <a:solidFill>
                    <a:schemeClr val="dk1"/>
                  </a:solidFill>
                  <a:effectLst/>
                  <a:latin typeface="+mn-lt"/>
                  <a:ea typeface="+mn-ea"/>
                  <a:cs typeface="+mn-cs"/>
                </a:rPr>
                <a:t>并绘制出从今日开始到</a:t>
              </a:r>
              <a:r>
                <a:rPr lang="en-US" altLang="zh-CN" sz="1100">
                  <a:solidFill>
                    <a:schemeClr val="dk1"/>
                  </a:solidFill>
                  <a:effectLst/>
                  <a:latin typeface="+mn-lt"/>
                  <a:ea typeface="+mn-ea"/>
                  <a:cs typeface="+mn-cs"/>
                </a:rPr>
                <a:t>2016</a:t>
              </a:r>
              <a:r>
                <a:rPr lang="zh-CN" altLang="zh-CN" sz="1100">
                  <a:solidFill>
                    <a:schemeClr val="dk1"/>
                  </a:solidFill>
                  <a:effectLst/>
                  <a:latin typeface="+mn-lt"/>
                  <a:ea typeface="+mn-ea"/>
                  <a:cs typeface="+mn-cs"/>
                </a:rPr>
                <a:t>年</a:t>
              </a:r>
              <a:r>
                <a:rPr lang="en-US" altLang="zh-CN" sz="1100">
                  <a:solidFill>
                    <a:schemeClr val="dk1"/>
                  </a:solidFill>
                  <a:effectLst/>
                  <a:latin typeface="+mn-lt"/>
                  <a:ea typeface="+mn-ea"/>
                  <a:cs typeface="+mn-cs"/>
                </a:rPr>
                <a:t>5</a:t>
              </a:r>
              <a:r>
                <a:rPr lang="zh-CN" altLang="zh-CN" sz="1100">
                  <a:solidFill>
                    <a:schemeClr val="dk1"/>
                  </a:solidFill>
                  <a:effectLst/>
                  <a:latin typeface="+mn-lt"/>
                  <a:ea typeface="+mn-ea"/>
                  <a:cs typeface="+mn-cs"/>
                </a:rPr>
                <a:t>月</a:t>
              </a:r>
              <a:r>
                <a:rPr lang="en-US" altLang="zh-CN" sz="1100">
                  <a:solidFill>
                    <a:schemeClr val="dk1"/>
                  </a:solidFill>
                  <a:effectLst/>
                  <a:latin typeface="+mn-lt"/>
                  <a:ea typeface="+mn-ea"/>
                  <a:cs typeface="+mn-cs"/>
                </a:rPr>
                <a:t>25</a:t>
              </a:r>
              <a:r>
                <a:rPr lang="zh-CN" altLang="zh-CN" sz="1100">
                  <a:solidFill>
                    <a:schemeClr val="dk1"/>
                  </a:solidFill>
                  <a:effectLst/>
                  <a:latin typeface="+mn-lt"/>
                  <a:ea typeface="+mn-ea"/>
                  <a:cs typeface="+mn-cs"/>
                </a:rPr>
                <a:t>日理论上的时间价值图，如下图所示。</a:t>
              </a:r>
            </a:p>
            <a:p>
              <a:endParaRPr lang="zh-CN" altLang="en-US" sz="1100"/>
            </a:p>
          </xdr:txBody>
        </xdr:sp>
        <xdr:pic>
          <xdr:nvPicPr>
            <xdr:cNvPr id="6" name="图片 5">
              <a:extLst>
                <a:ext uri="{FF2B5EF4-FFF2-40B4-BE49-F238E27FC236}">
                  <a16:creationId xmlns:a16="http://schemas.microsoft.com/office/drawing/2014/main" id="{00000000-0008-0000-0500-00000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200484" y="1426978"/>
              <a:ext cx="3181350" cy="2419350"/>
            </a:xfrm>
            <a:prstGeom prst="rect">
              <a:avLst/>
            </a:prstGeom>
            <a:solidFill>
              <a:schemeClr val="bg1"/>
            </a:solidFill>
          </xdr:spPr>
        </xdr:pic>
      </xdr:grpSp>
      <xdr:pic>
        <xdr:nvPicPr>
          <xdr:cNvPr id="4" name="图片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291032" y="4022628"/>
            <a:ext cx="3209070" cy="2690809"/>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drawings/drawing8.xml><?xml version="1.0" encoding="utf-8"?>
<xdr:wsDr xmlns:xdr="http://schemas.openxmlformats.org/drawingml/2006/spreadsheetDrawing" xmlns:a="http://schemas.openxmlformats.org/drawingml/2006/main">
  <xdr:twoCellAnchor>
    <xdr:from>
      <xdr:col>8</xdr:col>
      <xdr:colOff>160020</xdr:colOff>
      <xdr:row>55</xdr:row>
      <xdr:rowOff>7620</xdr:rowOff>
    </xdr:from>
    <xdr:to>
      <xdr:col>16</xdr:col>
      <xdr:colOff>447675</xdr:colOff>
      <xdr:row>105</xdr:row>
      <xdr:rowOff>102871</xdr:rowOff>
    </xdr:to>
    <xdr:sp macro="" textlink="">
      <xdr:nvSpPr>
        <xdr:cNvPr id="2" name="TextBox 3">
          <a:extLst>
            <a:ext uri="{FF2B5EF4-FFF2-40B4-BE49-F238E27FC236}">
              <a16:creationId xmlns:a16="http://schemas.microsoft.com/office/drawing/2014/main" id="{00000000-0008-0000-0600-000002000000}"/>
            </a:ext>
          </a:extLst>
        </xdr:cNvPr>
        <xdr:cNvSpPr txBox="1"/>
      </xdr:nvSpPr>
      <xdr:spPr>
        <a:xfrm>
          <a:off x="4625340" y="3482340"/>
          <a:ext cx="3884295" cy="9239251"/>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r>
            <a:rPr lang="zh-CN" altLang="zh-CN" sz="1100" b="1" i="0" baseline="0">
              <a:solidFill>
                <a:schemeClr val="dk1"/>
              </a:solidFill>
              <a:effectLst/>
              <a:latin typeface="+mn-lt"/>
              <a:ea typeface="+mn-ea"/>
              <a:cs typeface="+mn-cs"/>
            </a:rPr>
            <a:t>第</a:t>
          </a:r>
          <a:r>
            <a:rPr lang="en-US" altLang="zh-CN" sz="1100" b="1" i="0" baseline="0">
              <a:solidFill>
                <a:schemeClr val="dk1"/>
              </a:solidFill>
              <a:effectLst/>
              <a:latin typeface="+mn-lt"/>
              <a:ea typeface="+mn-ea"/>
              <a:cs typeface="+mn-cs"/>
            </a:rPr>
            <a:t>7</a:t>
          </a:r>
          <a:r>
            <a:rPr lang="zh-CN" altLang="zh-CN" sz="1100" b="1" i="0" baseline="0">
              <a:solidFill>
                <a:schemeClr val="dk1"/>
              </a:solidFill>
              <a:effectLst/>
              <a:latin typeface="+mn-lt"/>
              <a:ea typeface="+mn-ea"/>
              <a:cs typeface="+mn-cs"/>
            </a:rPr>
            <a:t>题</a:t>
          </a:r>
          <a:r>
            <a:rPr lang="zh-CN" altLang="zh-CN" sz="1100" b="0" i="0" baseline="0">
              <a:solidFill>
                <a:schemeClr val="dk1"/>
              </a:solidFill>
              <a:effectLst/>
              <a:latin typeface="+mn-lt"/>
              <a:ea typeface="+mn-ea"/>
              <a:cs typeface="+mn-cs"/>
            </a:rPr>
            <a:t>  </a:t>
          </a:r>
          <a:r>
            <a:rPr lang="zh-CN" altLang="zh-CN" sz="1100">
              <a:solidFill>
                <a:schemeClr val="dk1"/>
              </a:solidFill>
              <a:effectLst/>
              <a:latin typeface="+mn-lt"/>
              <a:ea typeface="+mn-ea"/>
              <a:cs typeface="+mn-cs"/>
            </a:rPr>
            <a:t>上海某公交公司要为</a:t>
          </a:r>
          <a:r>
            <a:rPr lang="en-US" altLang="zh-CN" sz="1100">
              <a:solidFill>
                <a:schemeClr val="dk1"/>
              </a:solidFill>
              <a:effectLst/>
              <a:latin typeface="+mn-lt"/>
              <a:ea typeface="+mn-ea"/>
              <a:cs typeface="+mn-cs"/>
            </a:rPr>
            <a:t>BBB</a:t>
          </a:r>
          <a:r>
            <a:rPr lang="zh-CN" altLang="zh-CN" sz="1100">
              <a:solidFill>
                <a:schemeClr val="dk1"/>
              </a:solidFill>
              <a:effectLst/>
              <a:latin typeface="+mn-lt"/>
              <a:ea typeface="+mn-ea"/>
              <a:cs typeface="+mn-cs"/>
            </a:rPr>
            <a:t>路公交车编制收入预算。据估计该公交车每天的乘客人数约为</a:t>
          </a:r>
          <a:r>
            <a:rPr lang="en-US" altLang="zh-CN" sz="1100">
              <a:solidFill>
                <a:schemeClr val="dk1"/>
              </a:solidFill>
              <a:effectLst/>
              <a:latin typeface="+mn-lt"/>
              <a:ea typeface="+mn-ea"/>
              <a:cs typeface="+mn-cs"/>
            </a:rPr>
            <a:t>50</a:t>
          </a:r>
          <a:r>
            <a:rPr lang="zh-CN" altLang="zh-CN" sz="1100">
              <a:solidFill>
                <a:schemeClr val="dk1"/>
              </a:solidFill>
              <a:effectLst/>
              <a:latin typeface="+mn-lt"/>
              <a:ea typeface="+mn-ea"/>
              <a:cs typeface="+mn-cs"/>
            </a:rPr>
            <a:t>人。每个乘坐该公交车的乘客，乘坐站数服从</a:t>
          </a:r>
          <a:r>
            <a:rPr lang="en-US" altLang="zh-CN" sz="1100">
              <a:solidFill>
                <a:schemeClr val="dk1"/>
              </a:solidFill>
              <a:effectLst/>
              <a:latin typeface="+mn-lt"/>
              <a:ea typeface="+mn-ea"/>
              <a:cs typeface="+mn-cs"/>
            </a:rPr>
            <a:t>1-10</a:t>
          </a:r>
          <a:r>
            <a:rPr lang="zh-CN" altLang="zh-CN" sz="1100">
              <a:solidFill>
                <a:schemeClr val="dk1"/>
              </a:solidFill>
              <a:effectLst/>
              <a:latin typeface="+mn-lt"/>
              <a:ea typeface="+mn-ea"/>
              <a:cs typeface="+mn-cs"/>
            </a:rPr>
            <a:t>之间的均匀分布。车票票价分为两档：</a:t>
          </a:r>
          <a:r>
            <a:rPr lang="en-US" altLang="zh-CN" sz="1100">
              <a:solidFill>
                <a:schemeClr val="dk1"/>
              </a:solidFill>
              <a:effectLst/>
              <a:latin typeface="+mn-lt"/>
              <a:ea typeface="+mn-ea"/>
              <a:cs typeface="+mn-cs"/>
            </a:rPr>
            <a:t>5</a:t>
          </a:r>
          <a:r>
            <a:rPr lang="zh-CN" altLang="zh-CN" sz="1100">
              <a:solidFill>
                <a:schemeClr val="dk1"/>
              </a:solidFill>
              <a:effectLst/>
              <a:latin typeface="+mn-lt"/>
              <a:ea typeface="+mn-ea"/>
              <a:cs typeface="+mn-cs"/>
            </a:rPr>
            <a:t>站以内（含</a:t>
          </a:r>
          <a:r>
            <a:rPr lang="en-US" altLang="zh-CN" sz="1100">
              <a:solidFill>
                <a:schemeClr val="dk1"/>
              </a:solidFill>
              <a:effectLst/>
              <a:latin typeface="+mn-lt"/>
              <a:ea typeface="+mn-ea"/>
              <a:cs typeface="+mn-cs"/>
            </a:rPr>
            <a:t>5</a:t>
          </a:r>
          <a:r>
            <a:rPr lang="zh-CN" altLang="zh-CN" sz="1100">
              <a:solidFill>
                <a:schemeClr val="dk1"/>
              </a:solidFill>
              <a:effectLst/>
              <a:latin typeface="+mn-lt"/>
              <a:ea typeface="+mn-ea"/>
              <a:cs typeface="+mn-cs"/>
            </a:rPr>
            <a:t>站）</a:t>
          </a:r>
          <a:r>
            <a:rPr lang="en-US" altLang="zh-CN" sz="1100">
              <a:solidFill>
                <a:schemeClr val="dk1"/>
              </a:solidFill>
              <a:effectLst/>
              <a:latin typeface="+mn-lt"/>
              <a:ea typeface="+mn-ea"/>
              <a:cs typeface="+mn-cs"/>
            </a:rPr>
            <a:t>1</a:t>
          </a:r>
          <a:r>
            <a:rPr lang="zh-CN" altLang="zh-CN" sz="1100">
              <a:solidFill>
                <a:schemeClr val="dk1"/>
              </a:solidFill>
              <a:effectLst/>
              <a:latin typeface="+mn-lt"/>
              <a:ea typeface="+mn-ea"/>
              <a:cs typeface="+mn-cs"/>
            </a:rPr>
            <a:t>元，</a:t>
          </a:r>
          <a:r>
            <a:rPr lang="en-US" altLang="zh-CN" sz="1100">
              <a:solidFill>
                <a:schemeClr val="dk1"/>
              </a:solidFill>
              <a:effectLst/>
              <a:latin typeface="+mn-lt"/>
              <a:ea typeface="+mn-ea"/>
              <a:cs typeface="+mn-cs"/>
            </a:rPr>
            <a:t>6</a:t>
          </a:r>
          <a:r>
            <a:rPr lang="zh-CN" altLang="zh-CN" sz="1100">
              <a:solidFill>
                <a:schemeClr val="dk1"/>
              </a:solidFill>
              <a:effectLst/>
              <a:latin typeface="+mn-lt"/>
              <a:ea typeface="+mn-ea"/>
              <a:cs typeface="+mn-cs"/>
            </a:rPr>
            <a:t>到</a:t>
          </a:r>
          <a:r>
            <a:rPr lang="en-US" altLang="zh-CN" sz="1100">
              <a:solidFill>
                <a:schemeClr val="dk1"/>
              </a:solidFill>
              <a:effectLst/>
              <a:latin typeface="+mn-lt"/>
              <a:ea typeface="+mn-ea"/>
              <a:cs typeface="+mn-cs"/>
            </a:rPr>
            <a:t>10</a:t>
          </a:r>
          <a:r>
            <a:rPr lang="zh-CN" altLang="zh-CN" sz="1100">
              <a:solidFill>
                <a:schemeClr val="dk1"/>
              </a:solidFill>
              <a:effectLst/>
              <a:latin typeface="+mn-lt"/>
              <a:ea typeface="+mn-ea"/>
              <a:cs typeface="+mn-cs"/>
            </a:rPr>
            <a:t>站</a:t>
          </a:r>
          <a:r>
            <a:rPr lang="en-US" altLang="zh-CN" sz="1100">
              <a:solidFill>
                <a:schemeClr val="dk1"/>
              </a:solidFill>
              <a:effectLst/>
              <a:latin typeface="+mn-lt"/>
              <a:ea typeface="+mn-ea"/>
              <a:cs typeface="+mn-cs"/>
            </a:rPr>
            <a:t>2</a:t>
          </a:r>
          <a:r>
            <a:rPr lang="zh-CN" altLang="zh-CN" sz="1100">
              <a:solidFill>
                <a:schemeClr val="dk1"/>
              </a:solidFill>
              <a:effectLst/>
              <a:latin typeface="+mn-lt"/>
              <a:ea typeface="+mn-ea"/>
              <a:cs typeface="+mn-cs"/>
            </a:rPr>
            <a:t>元。要求：</a:t>
          </a:r>
        </a:p>
        <a:p>
          <a:r>
            <a:rPr lang="en-US" altLang="zh-CN" sz="1100">
              <a:solidFill>
                <a:schemeClr val="dk1"/>
              </a:solidFill>
              <a:effectLst/>
              <a:latin typeface="+mn-lt"/>
              <a:ea typeface="+mn-ea"/>
              <a:cs typeface="+mn-cs"/>
            </a:rPr>
            <a:t>1. </a:t>
          </a:r>
          <a:r>
            <a:rPr lang="zh-CN" altLang="zh-CN" sz="1100">
              <a:solidFill>
                <a:schemeClr val="dk1"/>
              </a:solidFill>
              <a:effectLst/>
              <a:latin typeface="+mn-lt"/>
              <a:ea typeface="+mn-ea"/>
              <a:cs typeface="+mn-cs"/>
            </a:rPr>
            <a:t>模拟一班</a:t>
          </a:r>
          <a:r>
            <a:rPr lang="en-US" altLang="zh-CN" sz="1100">
              <a:solidFill>
                <a:schemeClr val="dk1"/>
              </a:solidFill>
              <a:effectLst/>
              <a:latin typeface="+mn-lt"/>
              <a:ea typeface="+mn-ea"/>
              <a:cs typeface="+mn-cs"/>
            </a:rPr>
            <a:t>BBB</a:t>
          </a:r>
          <a:r>
            <a:rPr lang="zh-CN" altLang="zh-CN" sz="1100">
              <a:solidFill>
                <a:schemeClr val="dk1"/>
              </a:solidFill>
              <a:effectLst/>
              <a:latin typeface="+mn-lt"/>
              <a:ea typeface="+mn-ea"/>
              <a:cs typeface="+mn-cs"/>
            </a:rPr>
            <a:t>路公交车的收入情况</a:t>
          </a:r>
          <a:r>
            <a:rPr lang="en-US" altLang="zh-CN" sz="1100">
              <a:solidFill>
                <a:schemeClr val="dk1"/>
              </a:solidFill>
              <a:effectLst/>
              <a:latin typeface="+mn-lt"/>
              <a:ea typeface="+mn-ea"/>
              <a:cs typeface="+mn-cs"/>
            </a:rPr>
            <a:t>(</a:t>
          </a:r>
          <a:r>
            <a:rPr lang="zh-CN" altLang="zh-CN" sz="1100">
              <a:solidFill>
                <a:schemeClr val="dk1"/>
              </a:solidFill>
              <a:effectLst/>
              <a:latin typeface="+mn-lt"/>
              <a:ea typeface="+mn-ea"/>
              <a:cs typeface="+mn-cs"/>
            </a:rPr>
            <a:t>说明：每天的乘客数为</a:t>
          </a:r>
          <a:r>
            <a:rPr lang="en-US" altLang="zh-CN" sz="1100">
              <a:solidFill>
                <a:schemeClr val="dk1"/>
              </a:solidFill>
              <a:effectLst/>
              <a:latin typeface="+mn-lt"/>
              <a:ea typeface="+mn-ea"/>
              <a:cs typeface="+mn-cs"/>
            </a:rPr>
            <a:t>N</a:t>
          </a:r>
          <a:r>
            <a:rPr lang="zh-CN" altLang="zh-CN" sz="1100">
              <a:solidFill>
                <a:schemeClr val="dk1"/>
              </a:solidFill>
              <a:effectLst/>
              <a:latin typeface="+mn-lt"/>
              <a:ea typeface="+mn-ea"/>
              <a:cs typeface="+mn-cs"/>
            </a:rPr>
            <a:t>人时，需从第一个乘客模拟到第</a:t>
          </a:r>
          <a:r>
            <a:rPr lang="en-US" altLang="zh-CN" sz="1100">
              <a:solidFill>
                <a:schemeClr val="dk1"/>
              </a:solidFill>
              <a:effectLst/>
              <a:latin typeface="+mn-lt"/>
              <a:ea typeface="+mn-ea"/>
              <a:cs typeface="+mn-cs"/>
            </a:rPr>
            <a:t>N</a:t>
          </a:r>
          <a:r>
            <a:rPr lang="zh-CN" altLang="zh-CN" sz="1100">
              <a:solidFill>
                <a:schemeClr val="dk1"/>
              </a:solidFill>
              <a:effectLst/>
              <a:latin typeface="+mn-lt"/>
              <a:ea typeface="+mn-ea"/>
              <a:cs typeface="+mn-cs"/>
            </a:rPr>
            <a:t>个乘客，</a:t>
          </a:r>
          <a:r>
            <a:rPr lang="en-US" altLang="zh-CN" sz="1100">
              <a:solidFill>
                <a:schemeClr val="dk1"/>
              </a:solidFill>
              <a:effectLst/>
              <a:latin typeface="+mn-lt"/>
              <a:ea typeface="+mn-ea"/>
              <a:cs typeface="+mn-cs"/>
            </a:rPr>
            <a:t>N</a:t>
          </a:r>
          <a:r>
            <a:rPr lang="zh-CN" altLang="zh-CN" sz="1100">
              <a:solidFill>
                <a:schemeClr val="dk1"/>
              </a:solidFill>
              <a:effectLst/>
              <a:latin typeface="+mn-lt"/>
              <a:ea typeface="+mn-ea"/>
              <a:cs typeface="+mn-cs"/>
            </a:rPr>
            <a:t>为</a:t>
          </a:r>
          <a:r>
            <a:rPr lang="en-US" altLang="zh-CN" sz="1100">
              <a:solidFill>
                <a:schemeClr val="dk1"/>
              </a:solidFill>
              <a:effectLst/>
              <a:latin typeface="+mn-lt"/>
              <a:ea typeface="+mn-ea"/>
              <a:cs typeface="+mn-cs"/>
            </a:rPr>
            <a:t>1</a:t>
          </a:r>
          <a:r>
            <a:rPr lang="zh-CN" altLang="zh-CN" sz="1100">
              <a:solidFill>
                <a:schemeClr val="dk1"/>
              </a:solidFill>
              <a:effectLst/>
              <a:latin typeface="+mn-lt"/>
              <a:ea typeface="+mn-ea"/>
              <a:cs typeface="+mn-cs"/>
            </a:rPr>
            <a:t>至</a:t>
          </a:r>
          <a:r>
            <a:rPr lang="en-US" altLang="zh-CN" sz="1100">
              <a:solidFill>
                <a:schemeClr val="dk1"/>
              </a:solidFill>
              <a:effectLst/>
              <a:latin typeface="+mn-lt"/>
              <a:ea typeface="+mn-ea"/>
              <a:cs typeface="+mn-cs"/>
            </a:rPr>
            <a:t>90</a:t>
          </a:r>
          <a:r>
            <a:rPr lang="zh-CN" altLang="zh-CN" sz="1100">
              <a:solidFill>
                <a:schemeClr val="dk1"/>
              </a:solidFill>
              <a:effectLst/>
              <a:latin typeface="+mn-lt"/>
              <a:ea typeface="+mn-ea"/>
              <a:cs typeface="+mn-cs"/>
            </a:rPr>
            <a:t>之间的一个整数）；</a:t>
          </a:r>
        </a:p>
        <a:p>
          <a:r>
            <a:rPr lang="en-US" altLang="zh-CN" sz="1100">
              <a:solidFill>
                <a:schemeClr val="dk1"/>
              </a:solidFill>
              <a:effectLst/>
              <a:latin typeface="+mn-lt"/>
              <a:ea typeface="+mn-ea"/>
              <a:cs typeface="+mn-cs"/>
            </a:rPr>
            <a:t>2. </a:t>
          </a:r>
          <a:r>
            <a:rPr lang="zh-CN" altLang="zh-CN" sz="1100">
              <a:solidFill>
                <a:schemeClr val="dk1"/>
              </a:solidFill>
              <a:effectLst/>
              <a:latin typeface="+mn-lt"/>
              <a:ea typeface="+mn-ea"/>
              <a:cs typeface="+mn-cs"/>
            </a:rPr>
            <a:t>制作一个微调器，调整每天的乘客数，并且让公交车的收入能随着乘客数的变化而变化；</a:t>
          </a:r>
        </a:p>
        <a:p>
          <a:r>
            <a:rPr lang="en-US" altLang="zh-CN" sz="1100">
              <a:solidFill>
                <a:schemeClr val="dk1"/>
              </a:solidFill>
              <a:effectLst/>
              <a:latin typeface="+mn-lt"/>
              <a:ea typeface="+mn-ea"/>
              <a:cs typeface="+mn-cs"/>
            </a:rPr>
            <a:t>3. </a:t>
          </a:r>
          <a:r>
            <a:rPr lang="zh-CN" altLang="zh-CN" sz="1100">
              <a:solidFill>
                <a:schemeClr val="dk1"/>
              </a:solidFill>
              <a:effectLst/>
              <a:latin typeface="+mn-lt"/>
              <a:ea typeface="+mn-ea"/>
              <a:cs typeface="+mn-cs"/>
            </a:rPr>
            <a:t>利用模拟运算表，计算当乘客数在</a:t>
          </a:r>
          <a:r>
            <a:rPr lang="en-US" altLang="zh-CN" sz="1100">
              <a:solidFill>
                <a:schemeClr val="dk1"/>
              </a:solidFill>
              <a:effectLst/>
              <a:latin typeface="+mn-lt"/>
              <a:ea typeface="+mn-ea"/>
              <a:cs typeface="+mn-cs"/>
            </a:rPr>
            <a:t>20-90</a:t>
          </a:r>
          <a:r>
            <a:rPr lang="zh-CN" altLang="zh-CN" sz="1100">
              <a:solidFill>
                <a:schemeClr val="dk1"/>
              </a:solidFill>
              <a:effectLst/>
              <a:latin typeface="+mn-lt"/>
              <a:ea typeface="+mn-ea"/>
              <a:cs typeface="+mn-cs"/>
            </a:rPr>
            <a:t>人之间变化时</a:t>
          </a:r>
          <a:r>
            <a:rPr lang="en-US" altLang="zh-CN" sz="1100">
              <a:solidFill>
                <a:schemeClr val="dk1"/>
              </a:solidFill>
              <a:effectLst/>
              <a:latin typeface="+mn-lt"/>
              <a:ea typeface="+mn-ea"/>
              <a:cs typeface="+mn-cs"/>
            </a:rPr>
            <a:t>(</a:t>
          </a:r>
          <a:r>
            <a:rPr lang="zh-CN" altLang="zh-CN" sz="1100">
              <a:solidFill>
                <a:schemeClr val="dk1"/>
              </a:solidFill>
              <a:effectLst/>
              <a:latin typeface="+mn-lt"/>
              <a:ea typeface="+mn-ea"/>
              <a:cs typeface="+mn-cs"/>
            </a:rPr>
            <a:t>步长为</a:t>
          </a:r>
          <a:r>
            <a:rPr lang="en-US" altLang="zh-CN" sz="1100">
              <a:solidFill>
                <a:schemeClr val="dk1"/>
              </a:solidFill>
              <a:effectLst/>
              <a:latin typeface="+mn-lt"/>
              <a:ea typeface="+mn-ea"/>
              <a:cs typeface="+mn-cs"/>
            </a:rPr>
            <a:t>10</a:t>
          </a:r>
          <a:r>
            <a:rPr lang="zh-CN" altLang="zh-CN" sz="1100">
              <a:solidFill>
                <a:schemeClr val="dk1"/>
              </a:solidFill>
              <a:effectLst/>
              <a:latin typeface="+mn-lt"/>
              <a:ea typeface="+mn-ea"/>
              <a:cs typeface="+mn-cs"/>
            </a:rPr>
            <a:t>），一班公交车的收入；</a:t>
          </a:r>
        </a:p>
        <a:p>
          <a:r>
            <a:rPr lang="en-US" altLang="zh-CN" sz="1100">
              <a:solidFill>
                <a:schemeClr val="dk1"/>
              </a:solidFill>
              <a:effectLst/>
              <a:latin typeface="+mn-lt"/>
              <a:ea typeface="+mn-ea"/>
              <a:cs typeface="+mn-cs"/>
            </a:rPr>
            <a:t>4.</a:t>
          </a:r>
          <a:r>
            <a:rPr lang="zh-CN" altLang="zh-CN" sz="1100">
              <a:solidFill>
                <a:schemeClr val="dk1"/>
              </a:solidFill>
              <a:effectLst/>
              <a:latin typeface="+mn-lt"/>
              <a:ea typeface="+mn-ea"/>
              <a:cs typeface="+mn-cs"/>
            </a:rPr>
            <a:t>模拟</a:t>
          </a:r>
          <a:r>
            <a:rPr lang="en-US" altLang="zh-CN" sz="1100">
              <a:solidFill>
                <a:schemeClr val="dk1"/>
              </a:solidFill>
              <a:effectLst/>
              <a:latin typeface="+mn-lt"/>
              <a:ea typeface="+mn-ea"/>
              <a:cs typeface="+mn-cs"/>
            </a:rPr>
            <a:t>50</a:t>
          </a:r>
          <a:r>
            <a:rPr lang="zh-CN" altLang="zh-CN" sz="1100">
              <a:solidFill>
                <a:schemeClr val="dk1"/>
              </a:solidFill>
              <a:effectLst/>
              <a:latin typeface="+mn-lt"/>
              <a:ea typeface="+mn-ea"/>
              <a:cs typeface="+mn-cs"/>
            </a:rPr>
            <a:t>次乘客数在</a:t>
          </a:r>
          <a:r>
            <a:rPr lang="en-US" altLang="zh-CN" sz="1100">
              <a:solidFill>
                <a:schemeClr val="dk1"/>
              </a:solidFill>
              <a:effectLst/>
              <a:latin typeface="+mn-lt"/>
              <a:ea typeface="+mn-ea"/>
              <a:cs typeface="+mn-cs"/>
            </a:rPr>
            <a:t>20-90</a:t>
          </a:r>
          <a:r>
            <a:rPr lang="zh-CN" altLang="zh-CN" sz="1100">
              <a:solidFill>
                <a:schemeClr val="dk1"/>
              </a:solidFill>
              <a:effectLst/>
              <a:latin typeface="+mn-lt"/>
              <a:ea typeface="+mn-ea"/>
              <a:cs typeface="+mn-cs"/>
            </a:rPr>
            <a:t>之间变化时一班公交车的收入。</a:t>
          </a:r>
        </a:p>
        <a:p>
          <a:endParaRPr lang="zh-CN" altLang="en-US" sz="1100"/>
        </a:p>
      </xdr:txBody>
    </xdr:sp>
    <xdr:clientData/>
  </xdr:twoCellAnchor>
  <mc:AlternateContent xmlns:mc="http://schemas.openxmlformats.org/markup-compatibility/2006">
    <mc:Choice xmlns:a14="http://schemas.microsoft.com/office/drawing/2010/main" Requires="a14">
      <xdr:twoCellAnchor>
        <xdr:from>
          <xdr:col>3</xdr:col>
          <xdr:colOff>7620</xdr:colOff>
          <xdr:row>1</xdr:row>
          <xdr:rowOff>7620</xdr:rowOff>
        </xdr:from>
        <xdr:to>
          <xdr:col>4</xdr:col>
          <xdr:colOff>259080</xdr:colOff>
          <xdr:row>2</xdr:row>
          <xdr:rowOff>7620</xdr:rowOff>
        </xdr:to>
        <xdr:sp macro="" textlink="">
          <xdr:nvSpPr>
            <xdr:cNvPr id="21505" name="Spinner 1" hidden="1">
              <a:extLst>
                <a:ext uri="{63B3BB69-23CF-44E3-9099-C40C66FF867C}">
                  <a14:compatExt spid="_x0000_s21505"/>
                </a:ext>
                <a:ext uri="{FF2B5EF4-FFF2-40B4-BE49-F238E27FC236}">
                  <a16:creationId xmlns:a16="http://schemas.microsoft.com/office/drawing/2014/main" id="{00000000-0008-0000-0600-000001540000}"/>
                </a:ext>
              </a:extLst>
            </xdr:cNvPr>
            <xdr:cNvSpPr/>
          </xdr:nvSpPr>
          <xdr:spPr bwMode="auto">
            <a:xfrm>
              <a:off x="0" y="0"/>
              <a:ext cx="0" cy="0"/>
            </a:xfrm>
            <a:prstGeom prst="rect">
              <a:avLst/>
            </a:prstGeom>
            <a:noFill/>
            <a:ln>
              <a:noFill/>
            </a:ln>
            <a:extLst>
              <a:ext uri="{909E8E84-426E-40DD-AFC4-6F175D3DCCD1}">
                <a14:hiddenFill>
                  <a:noFill/>
                </a14:hiddenFill>
              </a:ex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35838;&#31243;\&#35745;&#31639;&#26426;&#24212;&#29992;\&#32771;&#39064;\2003-1\2002&#31179;&#35745;&#31639;&#26426;&#32771;&#35797;(C)&#31572;&#26696;.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lgl\yy2\&#32771;&#39064;\2002-01&#32771;&#39064;\Teaching\2001Fall\&#36741;&#20462;\&#35797;&#39064;&#31572;&#26696;.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0%20&#35745;&#31639;&#26426;&#24212;&#29992;\2004&#26149;\&#26399;&#26411;&#32771;&#21367;\2004&#26149;&#35745;&#31639;&#26426;&#24212;&#29992;&#39064;&#30446;&#19982;&#35299;&#31572;\&#32463;&#27982;&#35746;&#36135;&#37327;&#32771;&#39064;.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2003_2004_2&#32771;&#35797;&#35797;&#39064;&#31532;2&#31295;\2003-2004&#31532;2&#23398;&#26399;&#36130;&#22823;&#35745;&#31639;&#26426;&#24212;&#29992;&#35797;&#39064;\2004-06&#36879;&#35270;&#34920;&#19982;D&#20989;&#25968;&#32771;&#39064;.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lgl\yy2\&#32771;&#39064;\2001-07&#32771;&#39064;\Exam1\Exam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考试须知"/>
      <sheetName val="第1题"/>
      <sheetName val="第2题"/>
      <sheetName val="第3题"/>
      <sheetName val="第4题"/>
      <sheetName val="第5题"/>
      <sheetName val="第5题透视表"/>
      <sheetName val="第5题控制"/>
      <sheetName val="第6题"/>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第1题"/>
      <sheetName val="第2题"/>
      <sheetName val="第3题"/>
      <sheetName val="第4题"/>
      <sheetName val="第5题"/>
    </sheetNames>
    <sheetDataSet>
      <sheetData sheetId="0"/>
      <sheetData sheetId="1"/>
      <sheetData sheetId="2"/>
      <sheetData sheetId="3"/>
      <sheetData sheetId="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经济订货量-折扣模型问题"/>
      <sheetName val="经济订货量-折扣模型"/>
      <sheetName val="经济订货量-年需求量变化模型问题"/>
      <sheetName val="经济订货量-年需求量变化模型"/>
      <sheetName val="经济订货量-年需求量变化模型图形"/>
      <sheetName val="随机问题1 确定公交车最佳发车间隔问题"/>
      <sheetName val="随机问题1 确定公交车最佳发车间隔"/>
      <sheetName val="随机问题2 估计公交车的收入问题"/>
      <sheetName val="随机问题2 估计公交车的收入"/>
    </sheetNames>
    <sheetDataSet>
      <sheetData sheetId="0" refreshError="1"/>
      <sheetData sheetId="1">
        <row r="3">
          <cell r="K3">
            <v>100</v>
          </cell>
          <cell r="L3">
            <v>283500</v>
          </cell>
        </row>
        <row r="4">
          <cell r="K4">
            <v>120</v>
          </cell>
          <cell r="L4">
            <v>279200</v>
          </cell>
        </row>
        <row r="5">
          <cell r="K5">
            <v>140</v>
          </cell>
          <cell r="L5">
            <v>276328.57142857142</v>
          </cell>
        </row>
        <row r="6">
          <cell r="K6">
            <v>160</v>
          </cell>
          <cell r="L6">
            <v>274350</v>
          </cell>
        </row>
        <row r="7">
          <cell r="K7">
            <v>180</v>
          </cell>
          <cell r="L7">
            <v>272966.66666666669</v>
          </cell>
        </row>
        <row r="8">
          <cell r="K8">
            <v>200</v>
          </cell>
          <cell r="L8">
            <v>272000</v>
          </cell>
        </row>
        <row r="9">
          <cell r="K9">
            <v>220</v>
          </cell>
          <cell r="L9">
            <v>271336.36363636365</v>
          </cell>
        </row>
        <row r="10">
          <cell r="K10">
            <v>240</v>
          </cell>
          <cell r="L10">
            <v>270900</v>
          </cell>
        </row>
        <row r="11">
          <cell r="K11">
            <v>260</v>
          </cell>
          <cell r="L11">
            <v>270638.4615384615</v>
          </cell>
        </row>
        <row r="12">
          <cell r="K12">
            <v>280</v>
          </cell>
          <cell r="L12">
            <v>270514.28571428568</v>
          </cell>
        </row>
        <row r="13">
          <cell r="K13">
            <v>300</v>
          </cell>
          <cell r="L13">
            <v>270500</v>
          </cell>
        </row>
        <row r="14">
          <cell r="K14">
            <v>320</v>
          </cell>
          <cell r="L14">
            <v>270575</v>
          </cell>
        </row>
        <row r="15">
          <cell r="K15">
            <v>340</v>
          </cell>
          <cell r="L15">
            <v>270723.5294117647</v>
          </cell>
        </row>
        <row r="16">
          <cell r="K16">
            <v>360</v>
          </cell>
          <cell r="L16">
            <v>270933.33333333337</v>
          </cell>
        </row>
        <row r="17">
          <cell r="K17">
            <v>380</v>
          </cell>
          <cell r="L17">
            <v>271194.73684210528</v>
          </cell>
        </row>
        <row r="18">
          <cell r="K18">
            <v>400</v>
          </cell>
          <cell r="L18">
            <v>271500</v>
          </cell>
        </row>
        <row r="19">
          <cell r="K19">
            <v>599.99990000000003</v>
          </cell>
          <cell r="L19">
            <v>275999.99733333348</v>
          </cell>
        </row>
        <row r="20">
          <cell r="K20">
            <v>600</v>
          </cell>
          <cell r="L20">
            <v>271000</v>
          </cell>
        </row>
        <row r="21">
          <cell r="K21">
            <v>999.99</v>
          </cell>
          <cell r="L21">
            <v>282999.6800003</v>
          </cell>
        </row>
      </sheetData>
      <sheetData sheetId="2" refreshError="1"/>
      <sheetData sheetId="3"/>
      <sheetData sheetId="4" refreshError="1"/>
      <sheetData sheetId="5" refreshError="1"/>
      <sheetData sheetId="6" refreshError="1"/>
      <sheetData sheetId="7" refreshError="1"/>
      <sheetData sheetId="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透视表题1"/>
      <sheetName val="透视表题2"/>
      <sheetName val="D函数2"/>
      <sheetName val="D函数第2题透视表"/>
      <sheetName val="D函数2答案"/>
      <sheetName val="D函数1"/>
      <sheetName val="D函数1答案"/>
    </sheetNames>
    <sheetDataSet>
      <sheetData sheetId="0"/>
      <sheetData sheetId="1"/>
      <sheetData sheetId="2">
        <row r="1">
          <cell r="A1" t="str">
            <v>订购日期</v>
          </cell>
          <cell r="B1" t="str">
            <v>货主国家</v>
          </cell>
          <cell r="C1" t="str">
            <v>类别名称</v>
          </cell>
          <cell r="D1" t="str">
            <v>销售额</v>
          </cell>
        </row>
        <row r="2">
          <cell r="A2">
            <v>34551</v>
          </cell>
          <cell r="B2" t="str">
            <v>英国</v>
          </cell>
          <cell r="C2" t="str">
            <v>农产品</v>
          </cell>
          <cell r="D2">
            <v>167.4</v>
          </cell>
        </row>
        <row r="3">
          <cell r="A3">
            <v>34551</v>
          </cell>
          <cell r="B3" t="str">
            <v>英国</v>
          </cell>
          <cell r="C3" t="str">
            <v>农产品</v>
          </cell>
          <cell r="D3">
            <v>1696</v>
          </cell>
        </row>
        <row r="4">
          <cell r="A4">
            <v>34565</v>
          </cell>
          <cell r="B4" t="str">
            <v>英国</v>
          </cell>
          <cell r="C4" t="str">
            <v>海洋食品</v>
          </cell>
          <cell r="D4">
            <v>92.4</v>
          </cell>
        </row>
        <row r="5">
          <cell r="A5">
            <v>34565</v>
          </cell>
          <cell r="B5" t="str">
            <v>英国</v>
          </cell>
          <cell r="C5" t="str">
            <v>面食/谷类</v>
          </cell>
          <cell r="D5">
            <v>780</v>
          </cell>
        </row>
        <row r="6">
          <cell r="A6">
            <v>34565</v>
          </cell>
          <cell r="B6" t="str">
            <v>英国</v>
          </cell>
          <cell r="C6" t="str">
            <v>糖果</v>
          </cell>
          <cell r="D6">
            <v>443.25</v>
          </cell>
        </row>
        <row r="7">
          <cell r="A7">
            <v>34565</v>
          </cell>
          <cell r="B7" t="str">
            <v>英国</v>
          </cell>
          <cell r="C7" t="str">
            <v>饮料</v>
          </cell>
          <cell r="D7">
            <v>189</v>
          </cell>
        </row>
        <row r="8">
          <cell r="A8">
            <v>34568</v>
          </cell>
          <cell r="B8" t="str">
            <v>法国</v>
          </cell>
          <cell r="C8" t="str">
            <v>香料</v>
          </cell>
          <cell r="D8">
            <v>163.19999939203262</v>
          </cell>
        </row>
        <row r="9">
          <cell r="A9">
            <v>34568</v>
          </cell>
          <cell r="B9" t="str">
            <v>法国</v>
          </cell>
          <cell r="C9" t="str">
            <v>农产品</v>
          </cell>
          <cell r="D9">
            <v>360</v>
          </cell>
        </row>
        <row r="10">
          <cell r="A10">
            <v>34568</v>
          </cell>
          <cell r="B10" t="str">
            <v>法国</v>
          </cell>
          <cell r="C10" t="str">
            <v>面食/谷类</v>
          </cell>
          <cell r="D10">
            <v>60.8</v>
          </cell>
        </row>
        <row r="11">
          <cell r="A11">
            <v>34575</v>
          </cell>
          <cell r="B11" t="str">
            <v>英国</v>
          </cell>
          <cell r="C11" t="str">
            <v>海洋食品</v>
          </cell>
          <cell r="D11">
            <v>735</v>
          </cell>
        </row>
        <row r="12">
          <cell r="A12">
            <v>34575</v>
          </cell>
          <cell r="B12" t="str">
            <v>英国</v>
          </cell>
          <cell r="C12" t="str">
            <v>乳制品</v>
          </cell>
          <cell r="D12">
            <v>2617.9999816417694</v>
          </cell>
        </row>
        <row r="13">
          <cell r="A13">
            <v>34575</v>
          </cell>
          <cell r="B13" t="str">
            <v>英国</v>
          </cell>
          <cell r="C13" t="str">
            <v>饮料</v>
          </cell>
          <cell r="D13">
            <v>183.59999871253967</v>
          </cell>
        </row>
        <row r="14">
          <cell r="A14">
            <v>34577</v>
          </cell>
          <cell r="B14" t="str">
            <v>法国</v>
          </cell>
          <cell r="C14" t="str">
            <v>乳制品</v>
          </cell>
          <cell r="D14">
            <v>113.99999991059303</v>
          </cell>
        </row>
        <row r="15">
          <cell r="A15">
            <v>34577</v>
          </cell>
          <cell r="B15" t="str">
            <v>法国</v>
          </cell>
          <cell r="C15" t="str">
            <v>乳制品</v>
          </cell>
          <cell r="D15">
            <v>528.19999958574772</v>
          </cell>
        </row>
        <row r="16">
          <cell r="A16">
            <v>34578</v>
          </cell>
          <cell r="B16" t="str">
            <v>法国</v>
          </cell>
          <cell r="C16" t="str">
            <v>乳制品</v>
          </cell>
          <cell r="D16">
            <v>48</v>
          </cell>
        </row>
        <row r="17">
          <cell r="A17">
            <v>34579</v>
          </cell>
          <cell r="B17" t="str">
            <v>法国</v>
          </cell>
          <cell r="C17" t="str">
            <v>糖果</v>
          </cell>
          <cell r="D17">
            <v>388.8</v>
          </cell>
        </row>
        <row r="18">
          <cell r="A18">
            <v>34579</v>
          </cell>
          <cell r="B18" t="str">
            <v>法国</v>
          </cell>
          <cell r="C18" t="str">
            <v>乳制品</v>
          </cell>
          <cell r="D18">
            <v>400</v>
          </cell>
        </row>
        <row r="19">
          <cell r="A19">
            <v>34579</v>
          </cell>
          <cell r="B19" t="str">
            <v>法国</v>
          </cell>
          <cell r="C19" t="str">
            <v>乳制品</v>
          </cell>
          <cell r="D19">
            <v>667.2</v>
          </cell>
        </row>
        <row r="20">
          <cell r="A20">
            <v>34582</v>
          </cell>
          <cell r="B20" t="str">
            <v>英国</v>
          </cell>
          <cell r="C20" t="str">
            <v>海洋食品</v>
          </cell>
          <cell r="D20">
            <v>565.43999955654147</v>
          </cell>
        </row>
        <row r="21">
          <cell r="A21">
            <v>34582</v>
          </cell>
          <cell r="B21" t="str">
            <v>英国</v>
          </cell>
          <cell r="C21" t="str">
            <v>乳制品</v>
          </cell>
          <cell r="D21">
            <v>142.49999988824129</v>
          </cell>
        </row>
        <row r="22">
          <cell r="A22">
            <v>34582</v>
          </cell>
          <cell r="B22" t="str">
            <v>英国</v>
          </cell>
          <cell r="C22" t="str">
            <v>乳制品</v>
          </cell>
          <cell r="D22">
            <v>40</v>
          </cell>
        </row>
        <row r="23">
          <cell r="A23">
            <v>34582</v>
          </cell>
          <cell r="B23" t="str">
            <v>英国</v>
          </cell>
          <cell r="C23" t="str">
            <v>海洋食品</v>
          </cell>
          <cell r="D23">
            <v>837.89999934285879</v>
          </cell>
        </row>
        <row r="24">
          <cell r="A24">
            <v>34582</v>
          </cell>
          <cell r="B24" t="str">
            <v>英国</v>
          </cell>
          <cell r="C24" t="str">
            <v>饮料</v>
          </cell>
          <cell r="D24">
            <v>451.43999964594838</v>
          </cell>
        </row>
        <row r="25">
          <cell r="A25">
            <v>34586</v>
          </cell>
          <cell r="B25" t="str">
            <v>英国</v>
          </cell>
          <cell r="C25" t="str">
            <v>农产品</v>
          </cell>
          <cell r="D25">
            <v>728</v>
          </cell>
        </row>
        <row r="26">
          <cell r="A26">
            <v>34586</v>
          </cell>
          <cell r="B26" t="str">
            <v>英国</v>
          </cell>
          <cell r="C26" t="str">
            <v>糖果</v>
          </cell>
          <cell r="D26">
            <v>472.8</v>
          </cell>
        </row>
        <row r="27">
          <cell r="A27">
            <v>34590</v>
          </cell>
          <cell r="B27" t="str">
            <v>英国</v>
          </cell>
          <cell r="C27" t="str">
            <v>肉/家禽</v>
          </cell>
          <cell r="D27">
            <v>351</v>
          </cell>
        </row>
        <row r="28">
          <cell r="A28">
            <v>34596</v>
          </cell>
          <cell r="B28" t="str">
            <v>英国</v>
          </cell>
          <cell r="C28" t="str">
            <v>糖果</v>
          </cell>
          <cell r="D28">
            <v>394.875</v>
          </cell>
        </row>
        <row r="29">
          <cell r="A29">
            <v>34596</v>
          </cell>
          <cell r="B29" t="str">
            <v>英国</v>
          </cell>
          <cell r="C29" t="str">
            <v>香料</v>
          </cell>
          <cell r="D29">
            <v>325.5</v>
          </cell>
        </row>
        <row r="30">
          <cell r="A30">
            <v>34596</v>
          </cell>
          <cell r="B30" t="str">
            <v>英国</v>
          </cell>
          <cell r="C30" t="str">
            <v>乳制品</v>
          </cell>
          <cell r="D30">
            <v>408</v>
          </cell>
        </row>
        <row r="31">
          <cell r="A31">
            <v>34596</v>
          </cell>
          <cell r="B31" t="str">
            <v>英国</v>
          </cell>
          <cell r="C31" t="str">
            <v>饮料</v>
          </cell>
          <cell r="D31">
            <v>42</v>
          </cell>
        </row>
        <row r="32">
          <cell r="A32">
            <v>34597</v>
          </cell>
          <cell r="B32" t="str">
            <v>英国</v>
          </cell>
          <cell r="C32" t="str">
            <v>饮料</v>
          </cell>
          <cell r="D32">
            <v>518.39999806880951</v>
          </cell>
        </row>
        <row r="33">
          <cell r="A33">
            <v>34597</v>
          </cell>
          <cell r="B33" t="str">
            <v>英国</v>
          </cell>
          <cell r="C33" t="str">
            <v>海洋食品</v>
          </cell>
          <cell r="D33">
            <v>470.39999824762344</v>
          </cell>
        </row>
        <row r="34">
          <cell r="A34">
            <v>34597</v>
          </cell>
          <cell r="B34" t="str">
            <v>英国</v>
          </cell>
          <cell r="C34" t="str">
            <v>肉/家禽</v>
          </cell>
          <cell r="D34">
            <v>754.55999718904502</v>
          </cell>
        </row>
        <row r="35">
          <cell r="A35">
            <v>34598</v>
          </cell>
          <cell r="B35" t="str">
            <v>英国</v>
          </cell>
          <cell r="C35" t="str">
            <v>饮料</v>
          </cell>
          <cell r="D35">
            <v>1440</v>
          </cell>
        </row>
        <row r="36">
          <cell r="A36">
            <v>34598</v>
          </cell>
          <cell r="B36" t="str">
            <v>英国</v>
          </cell>
          <cell r="C36" t="str">
            <v>糖果</v>
          </cell>
          <cell r="D36">
            <v>1576</v>
          </cell>
        </row>
        <row r="37">
          <cell r="A37">
            <v>34607</v>
          </cell>
          <cell r="B37" t="str">
            <v>法国</v>
          </cell>
          <cell r="C37" t="str">
            <v>饮料</v>
          </cell>
          <cell r="D37">
            <v>259.2</v>
          </cell>
        </row>
        <row r="38">
          <cell r="A38">
            <v>34607</v>
          </cell>
          <cell r="B38" t="str">
            <v>法国</v>
          </cell>
          <cell r="C38" t="str">
            <v>肉/家禽</v>
          </cell>
          <cell r="D38">
            <v>468</v>
          </cell>
        </row>
        <row r="39">
          <cell r="A39">
            <v>34607</v>
          </cell>
          <cell r="B39" t="str">
            <v>法国</v>
          </cell>
          <cell r="C39" t="str">
            <v>饮料</v>
          </cell>
          <cell r="D39">
            <v>552</v>
          </cell>
        </row>
        <row r="40">
          <cell r="A40">
            <v>34607</v>
          </cell>
          <cell r="B40" t="str">
            <v>法国</v>
          </cell>
          <cell r="C40" t="str">
            <v>乳制品</v>
          </cell>
          <cell r="D40">
            <v>571.20000000000005</v>
          </cell>
        </row>
        <row r="41">
          <cell r="A41">
            <v>34607</v>
          </cell>
          <cell r="B41" t="str">
            <v>法国</v>
          </cell>
          <cell r="C41" t="str">
            <v>饮料</v>
          </cell>
          <cell r="D41">
            <v>37.200000000000003</v>
          </cell>
        </row>
        <row r="42">
          <cell r="A42">
            <v>34617</v>
          </cell>
          <cell r="B42" t="str">
            <v>英国</v>
          </cell>
          <cell r="C42" t="str">
            <v>海洋食品</v>
          </cell>
          <cell r="D42">
            <v>147</v>
          </cell>
        </row>
        <row r="43">
          <cell r="A43">
            <v>34617</v>
          </cell>
          <cell r="B43" t="str">
            <v>英国</v>
          </cell>
          <cell r="C43" t="str">
            <v>面食/谷类</v>
          </cell>
          <cell r="D43">
            <v>608</v>
          </cell>
        </row>
        <row r="44">
          <cell r="A44">
            <v>34621</v>
          </cell>
          <cell r="B44" t="str">
            <v>法国</v>
          </cell>
          <cell r="C44" t="str">
            <v>海洋食品</v>
          </cell>
          <cell r="D44">
            <v>1124.9999981373549</v>
          </cell>
        </row>
        <row r="45">
          <cell r="A45">
            <v>34621</v>
          </cell>
          <cell r="B45" t="str">
            <v>法国</v>
          </cell>
          <cell r="C45" t="str">
            <v>肉/家禽</v>
          </cell>
          <cell r="D45">
            <v>2227.4999963119626</v>
          </cell>
        </row>
        <row r="46">
          <cell r="A46">
            <v>34621</v>
          </cell>
          <cell r="B46" t="str">
            <v>法国</v>
          </cell>
          <cell r="C46" t="str">
            <v>饮料</v>
          </cell>
          <cell r="D46">
            <v>388.79999935626984</v>
          </cell>
        </row>
        <row r="47">
          <cell r="A47">
            <v>34625</v>
          </cell>
          <cell r="B47" t="str">
            <v>法国</v>
          </cell>
          <cell r="C47" t="str">
            <v>糖果</v>
          </cell>
          <cell r="D47">
            <v>394</v>
          </cell>
        </row>
        <row r="48">
          <cell r="A48">
            <v>34625</v>
          </cell>
          <cell r="B48" t="str">
            <v>法国</v>
          </cell>
          <cell r="C48" t="str">
            <v>糖果</v>
          </cell>
          <cell r="D48">
            <v>30</v>
          </cell>
        </row>
        <row r="49">
          <cell r="A49">
            <v>34628</v>
          </cell>
          <cell r="B49" t="str">
            <v>法国</v>
          </cell>
          <cell r="C49" t="str">
            <v>糖果</v>
          </cell>
          <cell r="D49">
            <v>139</v>
          </cell>
        </row>
        <row r="50">
          <cell r="A50">
            <v>34628</v>
          </cell>
          <cell r="B50" t="str">
            <v>法国</v>
          </cell>
          <cell r="C50" t="str">
            <v>糖果</v>
          </cell>
          <cell r="D50">
            <v>197</v>
          </cell>
        </row>
        <row r="51">
          <cell r="A51">
            <v>34631</v>
          </cell>
          <cell r="B51" t="str">
            <v>英国</v>
          </cell>
          <cell r="C51" t="str">
            <v>农产品</v>
          </cell>
          <cell r="D51">
            <v>145.6</v>
          </cell>
        </row>
        <row r="52">
          <cell r="A52">
            <v>34631</v>
          </cell>
          <cell r="B52" t="str">
            <v>英国</v>
          </cell>
          <cell r="C52" t="str">
            <v>饮料</v>
          </cell>
          <cell r="D52">
            <v>883.2</v>
          </cell>
        </row>
        <row r="53">
          <cell r="A53">
            <v>34631</v>
          </cell>
          <cell r="B53" t="str">
            <v>英国</v>
          </cell>
          <cell r="C53" t="str">
            <v>肉/家禽</v>
          </cell>
          <cell r="D53">
            <v>524</v>
          </cell>
        </row>
        <row r="54">
          <cell r="A54">
            <v>34631</v>
          </cell>
          <cell r="B54" t="str">
            <v>英国</v>
          </cell>
          <cell r="C54" t="str">
            <v>饮料</v>
          </cell>
          <cell r="D54">
            <v>62</v>
          </cell>
        </row>
        <row r="55">
          <cell r="A55">
            <v>34632</v>
          </cell>
          <cell r="B55" t="str">
            <v>英国</v>
          </cell>
          <cell r="C55" t="str">
            <v>海洋食品</v>
          </cell>
          <cell r="D55">
            <v>182.4</v>
          </cell>
        </row>
        <row r="56">
          <cell r="A56">
            <v>34633</v>
          </cell>
          <cell r="B56" t="str">
            <v>法国</v>
          </cell>
          <cell r="C56" t="str">
            <v>乳制品</v>
          </cell>
          <cell r="D56">
            <v>921.59999847412109</v>
          </cell>
        </row>
        <row r="57">
          <cell r="A57">
            <v>34633</v>
          </cell>
          <cell r="B57" t="str">
            <v>法国</v>
          </cell>
          <cell r="C57" t="str">
            <v>海洋食品</v>
          </cell>
          <cell r="D57">
            <v>286.19999952614307</v>
          </cell>
        </row>
        <row r="58">
          <cell r="A58">
            <v>34633</v>
          </cell>
          <cell r="B58" t="str">
            <v>法国</v>
          </cell>
          <cell r="C58" t="str">
            <v>糖果</v>
          </cell>
          <cell r="D58">
            <v>886.49999853223562</v>
          </cell>
        </row>
        <row r="59">
          <cell r="A59">
            <v>34635</v>
          </cell>
          <cell r="B59" t="str">
            <v>法国</v>
          </cell>
          <cell r="C59" t="str">
            <v>海洋食品</v>
          </cell>
          <cell r="D59">
            <v>77</v>
          </cell>
        </row>
        <row r="60">
          <cell r="A60">
            <v>34635</v>
          </cell>
          <cell r="B60" t="str">
            <v>法国</v>
          </cell>
          <cell r="C60" t="str">
            <v>糖果</v>
          </cell>
          <cell r="D60">
            <v>2758</v>
          </cell>
        </row>
        <row r="61">
          <cell r="A61">
            <v>34638</v>
          </cell>
          <cell r="B61" t="str">
            <v>法国</v>
          </cell>
          <cell r="C61" t="str">
            <v>饮料</v>
          </cell>
          <cell r="D61">
            <v>288</v>
          </cell>
        </row>
        <row r="62">
          <cell r="A62">
            <v>34645</v>
          </cell>
          <cell r="B62" t="str">
            <v>英国</v>
          </cell>
          <cell r="C62" t="str">
            <v>香料</v>
          </cell>
          <cell r="D62">
            <v>62</v>
          </cell>
        </row>
        <row r="63">
          <cell r="A63">
            <v>34645</v>
          </cell>
          <cell r="B63" t="str">
            <v>英国</v>
          </cell>
          <cell r="C63" t="str">
            <v>糖果</v>
          </cell>
          <cell r="D63">
            <v>44.8</v>
          </cell>
        </row>
        <row r="64">
          <cell r="A64">
            <v>34645</v>
          </cell>
          <cell r="B64" t="str">
            <v>英国</v>
          </cell>
          <cell r="C64" t="str">
            <v>饮料</v>
          </cell>
          <cell r="D64">
            <v>57.6</v>
          </cell>
        </row>
        <row r="65">
          <cell r="A65">
            <v>34646</v>
          </cell>
          <cell r="B65" t="str">
            <v>法国</v>
          </cell>
          <cell r="C65" t="str">
            <v>糖果</v>
          </cell>
          <cell r="D65">
            <v>248.1149982601404</v>
          </cell>
        </row>
        <row r="66">
          <cell r="A66">
            <v>34646</v>
          </cell>
          <cell r="B66" t="str">
            <v>法国</v>
          </cell>
          <cell r="C66" t="str">
            <v>饮料</v>
          </cell>
          <cell r="D66">
            <v>856.79999399185181</v>
          </cell>
        </row>
        <row r="67">
          <cell r="A67">
            <v>34646</v>
          </cell>
          <cell r="B67" t="str">
            <v>法国</v>
          </cell>
          <cell r="C67" t="str">
            <v>海洋食品</v>
          </cell>
          <cell r="D67">
            <v>288</v>
          </cell>
        </row>
        <row r="68">
          <cell r="A68">
            <v>34646</v>
          </cell>
          <cell r="B68" t="str">
            <v>法国</v>
          </cell>
          <cell r="C68" t="str">
            <v>乳制品</v>
          </cell>
          <cell r="D68">
            <v>1495.9999895095825</v>
          </cell>
        </row>
        <row r="69">
          <cell r="A69">
            <v>34646</v>
          </cell>
          <cell r="B69" t="str">
            <v>法国</v>
          </cell>
          <cell r="C69" t="str">
            <v>香料</v>
          </cell>
          <cell r="D69">
            <v>2386.7999832630157</v>
          </cell>
        </row>
        <row r="70">
          <cell r="A70">
            <v>34647</v>
          </cell>
          <cell r="B70" t="str">
            <v>英国</v>
          </cell>
          <cell r="C70" t="str">
            <v>香料</v>
          </cell>
          <cell r="D70">
            <v>120</v>
          </cell>
        </row>
        <row r="71">
          <cell r="A71">
            <v>34647</v>
          </cell>
          <cell r="B71" t="str">
            <v>英国</v>
          </cell>
          <cell r="C71" t="str">
            <v>海洋食品</v>
          </cell>
          <cell r="D71">
            <v>57.6</v>
          </cell>
        </row>
        <row r="72">
          <cell r="A72">
            <v>34647</v>
          </cell>
          <cell r="B72" t="str">
            <v>英国</v>
          </cell>
          <cell r="C72" t="str">
            <v>农产品</v>
          </cell>
          <cell r="D72">
            <v>167.4</v>
          </cell>
        </row>
        <row r="73">
          <cell r="A73">
            <v>34647</v>
          </cell>
          <cell r="B73" t="str">
            <v>英国</v>
          </cell>
          <cell r="C73" t="str">
            <v>乳制品</v>
          </cell>
          <cell r="D73">
            <v>40</v>
          </cell>
        </row>
        <row r="74">
          <cell r="A74">
            <v>34647</v>
          </cell>
          <cell r="B74" t="str">
            <v>英国</v>
          </cell>
          <cell r="C74" t="str">
            <v>乳制品</v>
          </cell>
          <cell r="D74">
            <v>1112</v>
          </cell>
        </row>
        <row r="75">
          <cell r="A75">
            <v>34653</v>
          </cell>
          <cell r="B75" t="str">
            <v>法国</v>
          </cell>
          <cell r="C75" t="str">
            <v>糖果</v>
          </cell>
          <cell r="D75">
            <v>69.349999945610762</v>
          </cell>
        </row>
        <row r="76">
          <cell r="A76">
            <v>34653</v>
          </cell>
          <cell r="B76" t="str">
            <v>法国</v>
          </cell>
          <cell r="C76" t="str">
            <v>海洋食品</v>
          </cell>
          <cell r="D76">
            <v>157.31999987661837</v>
          </cell>
        </row>
        <row r="77">
          <cell r="A77">
            <v>34653</v>
          </cell>
          <cell r="B77" t="str">
            <v>法国</v>
          </cell>
          <cell r="C77" t="str">
            <v>饮料</v>
          </cell>
          <cell r="D77">
            <v>4005.1999968588352</v>
          </cell>
        </row>
        <row r="78">
          <cell r="A78">
            <v>34653</v>
          </cell>
          <cell r="B78" t="str">
            <v>法国</v>
          </cell>
          <cell r="C78" t="str">
            <v>面食/谷类</v>
          </cell>
          <cell r="D78">
            <v>346.55999972820285</v>
          </cell>
        </row>
        <row r="79">
          <cell r="A79">
            <v>34662</v>
          </cell>
          <cell r="B79" t="str">
            <v>英国</v>
          </cell>
          <cell r="C79" t="str">
            <v>面食/谷类</v>
          </cell>
          <cell r="D79">
            <v>288</v>
          </cell>
        </row>
        <row r="80">
          <cell r="A80">
            <v>34662</v>
          </cell>
          <cell r="B80" t="str">
            <v>英国</v>
          </cell>
          <cell r="C80" t="str">
            <v>糖果</v>
          </cell>
          <cell r="D80">
            <v>597.6</v>
          </cell>
        </row>
        <row r="81">
          <cell r="A81">
            <v>34662</v>
          </cell>
          <cell r="B81" t="str">
            <v>英国</v>
          </cell>
          <cell r="C81" t="str">
            <v>海洋食品</v>
          </cell>
          <cell r="D81">
            <v>304</v>
          </cell>
        </row>
        <row r="82">
          <cell r="A82">
            <v>34662</v>
          </cell>
          <cell r="B82" t="str">
            <v>英国</v>
          </cell>
          <cell r="C82" t="str">
            <v>海洋食品</v>
          </cell>
          <cell r="D82">
            <v>582.4</v>
          </cell>
        </row>
        <row r="83">
          <cell r="A83">
            <v>34662</v>
          </cell>
          <cell r="B83" t="str">
            <v>英国</v>
          </cell>
          <cell r="C83" t="str">
            <v>乳制品</v>
          </cell>
          <cell r="D83">
            <v>695</v>
          </cell>
        </row>
        <row r="84">
          <cell r="A84">
            <v>34663</v>
          </cell>
          <cell r="B84" t="str">
            <v>法国</v>
          </cell>
          <cell r="C84" t="str">
            <v>肉/家禽</v>
          </cell>
          <cell r="D84">
            <v>624</v>
          </cell>
        </row>
        <row r="85">
          <cell r="A85">
            <v>34663</v>
          </cell>
          <cell r="B85" t="str">
            <v>法国</v>
          </cell>
          <cell r="C85" t="str">
            <v>海洋食品</v>
          </cell>
          <cell r="D85">
            <v>310.5</v>
          </cell>
        </row>
        <row r="86">
          <cell r="A86">
            <v>34668</v>
          </cell>
          <cell r="B86" t="str">
            <v>英国</v>
          </cell>
          <cell r="C86" t="str">
            <v>饮料</v>
          </cell>
          <cell r="D86">
            <v>291.83999891281127</v>
          </cell>
        </row>
        <row r="87">
          <cell r="A87">
            <v>34668</v>
          </cell>
          <cell r="B87" t="str">
            <v>英国</v>
          </cell>
          <cell r="C87" t="str">
            <v>乳制品</v>
          </cell>
          <cell r="D87">
            <v>447.99999833106995</v>
          </cell>
        </row>
        <row r="88">
          <cell r="A88">
            <v>34668</v>
          </cell>
          <cell r="B88" t="str">
            <v>英国</v>
          </cell>
          <cell r="C88" t="str">
            <v>海洋食品</v>
          </cell>
          <cell r="D88">
            <v>486.3999981880188</v>
          </cell>
        </row>
        <row r="89">
          <cell r="A89">
            <v>34668</v>
          </cell>
          <cell r="B89" t="str">
            <v>英国</v>
          </cell>
          <cell r="C89" t="str">
            <v>肉/家禽</v>
          </cell>
          <cell r="D89">
            <v>614.39999771118164</v>
          </cell>
        </row>
        <row r="90">
          <cell r="A90">
            <v>34669</v>
          </cell>
          <cell r="B90" t="str">
            <v>英国</v>
          </cell>
          <cell r="C90" t="str">
            <v>面食/谷类</v>
          </cell>
          <cell r="D90">
            <v>1330</v>
          </cell>
        </row>
        <row r="91">
          <cell r="A91">
            <v>34669</v>
          </cell>
          <cell r="B91" t="str">
            <v>英国</v>
          </cell>
          <cell r="C91" t="str">
            <v>糖果</v>
          </cell>
          <cell r="D91">
            <v>37.999999970197678</v>
          </cell>
        </row>
        <row r="92">
          <cell r="A92">
            <v>34669</v>
          </cell>
          <cell r="B92" t="str">
            <v>英国</v>
          </cell>
          <cell r="C92" t="str">
            <v>饮料</v>
          </cell>
          <cell r="D92">
            <v>216</v>
          </cell>
        </row>
        <row r="93">
          <cell r="A93">
            <v>34670</v>
          </cell>
          <cell r="B93" t="str">
            <v>法国</v>
          </cell>
          <cell r="C93" t="str">
            <v>香料</v>
          </cell>
          <cell r="D93">
            <v>616</v>
          </cell>
        </row>
        <row r="94">
          <cell r="A94">
            <v>34670</v>
          </cell>
          <cell r="B94" t="str">
            <v>法国</v>
          </cell>
          <cell r="C94" t="str">
            <v>香料</v>
          </cell>
          <cell r="D94">
            <v>1680</v>
          </cell>
        </row>
        <row r="95">
          <cell r="A95">
            <v>34673</v>
          </cell>
          <cell r="B95" t="str">
            <v>英国</v>
          </cell>
          <cell r="C95" t="str">
            <v>香料</v>
          </cell>
          <cell r="D95">
            <v>2240</v>
          </cell>
        </row>
        <row r="96">
          <cell r="A96">
            <v>34673</v>
          </cell>
          <cell r="B96" t="str">
            <v>英国</v>
          </cell>
          <cell r="C96" t="str">
            <v>糖果</v>
          </cell>
          <cell r="D96">
            <v>584</v>
          </cell>
        </row>
        <row r="97">
          <cell r="A97">
            <v>34673</v>
          </cell>
          <cell r="B97" t="str">
            <v>英国</v>
          </cell>
          <cell r="C97" t="str">
            <v>面食/谷类</v>
          </cell>
          <cell r="D97">
            <v>100.8</v>
          </cell>
        </row>
        <row r="98">
          <cell r="A98">
            <v>34674</v>
          </cell>
          <cell r="B98" t="str">
            <v>法国</v>
          </cell>
          <cell r="C98" t="str">
            <v>肉/家禽</v>
          </cell>
          <cell r="D98">
            <v>1010.8799983263016</v>
          </cell>
        </row>
        <row r="99">
          <cell r="A99">
            <v>34674</v>
          </cell>
          <cell r="B99" t="str">
            <v>法国</v>
          </cell>
          <cell r="C99" t="str">
            <v>面食/谷类</v>
          </cell>
          <cell r="D99">
            <v>608</v>
          </cell>
        </row>
        <row r="100">
          <cell r="A100">
            <v>34676</v>
          </cell>
          <cell r="B100" t="str">
            <v>英国</v>
          </cell>
          <cell r="C100" t="str">
            <v>饮料</v>
          </cell>
          <cell r="D100">
            <v>183.59999871253967</v>
          </cell>
        </row>
        <row r="101">
          <cell r="A101">
            <v>34676</v>
          </cell>
          <cell r="B101" t="str">
            <v>英国</v>
          </cell>
          <cell r="C101" t="str">
            <v>面食/谷类</v>
          </cell>
          <cell r="D101">
            <v>180</v>
          </cell>
        </row>
        <row r="102">
          <cell r="A102">
            <v>34677</v>
          </cell>
          <cell r="B102" t="str">
            <v>法国</v>
          </cell>
          <cell r="C102" t="str">
            <v>肉/家禽</v>
          </cell>
          <cell r="D102">
            <v>141.6</v>
          </cell>
        </row>
        <row r="103">
          <cell r="A103">
            <v>34687</v>
          </cell>
          <cell r="B103" t="str">
            <v>英国</v>
          </cell>
          <cell r="C103" t="str">
            <v>乳制品</v>
          </cell>
          <cell r="D103">
            <v>300</v>
          </cell>
        </row>
        <row r="104">
          <cell r="A104">
            <v>34687</v>
          </cell>
          <cell r="B104" t="str">
            <v>英国</v>
          </cell>
          <cell r="C104" t="str">
            <v>肉/家禽</v>
          </cell>
          <cell r="D104">
            <v>230.4</v>
          </cell>
        </row>
        <row r="105">
          <cell r="A105">
            <v>34687</v>
          </cell>
          <cell r="B105" t="str">
            <v>英国</v>
          </cell>
          <cell r="C105" t="str">
            <v>乳制品</v>
          </cell>
          <cell r="D105">
            <v>576</v>
          </cell>
        </row>
        <row r="106">
          <cell r="A106">
            <v>34691</v>
          </cell>
          <cell r="B106" t="str">
            <v>英国</v>
          </cell>
          <cell r="C106" t="str">
            <v>饮料</v>
          </cell>
          <cell r="D106">
            <v>699.83999884128571</v>
          </cell>
        </row>
        <row r="107">
          <cell r="A107">
            <v>34691</v>
          </cell>
          <cell r="B107" t="str">
            <v>英国</v>
          </cell>
          <cell r="C107" t="str">
            <v>乳制品</v>
          </cell>
          <cell r="D107">
            <v>1346.3999977707863</v>
          </cell>
        </row>
        <row r="108">
          <cell r="A108">
            <v>34695</v>
          </cell>
          <cell r="B108" t="str">
            <v>英国</v>
          </cell>
          <cell r="C108" t="str">
            <v>乳制品</v>
          </cell>
          <cell r="D108">
            <v>200</v>
          </cell>
        </row>
        <row r="109">
          <cell r="A109">
            <v>34695</v>
          </cell>
          <cell r="B109" t="str">
            <v>英国</v>
          </cell>
          <cell r="C109" t="str">
            <v>饮料</v>
          </cell>
          <cell r="D109">
            <v>74.400000000000006</v>
          </cell>
        </row>
        <row r="110">
          <cell r="A110">
            <v>34695</v>
          </cell>
          <cell r="B110" t="str">
            <v>英国</v>
          </cell>
          <cell r="C110" t="str">
            <v>饮料</v>
          </cell>
          <cell r="D110">
            <v>172.8</v>
          </cell>
        </row>
        <row r="111">
          <cell r="A111">
            <v>34701</v>
          </cell>
          <cell r="B111" t="str">
            <v>法国</v>
          </cell>
          <cell r="C111" t="str">
            <v>肉/家禽</v>
          </cell>
          <cell r="D111">
            <v>1980</v>
          </cell>
        </row>
        <row r="112">
          <cell r="A112">
            <v>34701</v>
          </cell>
          <cell r="B112" t="str">
            <v>法国</v>
          </cell>
          <cell r="C112" t="str">
            <v>面食/谷类</v>
          </cell>
          <cell r="D112">
            <v>410.4</v>
          </cell>
        </row>
        <row r="113">
          <cell r="A113">
            <v>34705</v>
          </cell>
          <cell r="B113" t="str">
            <v>法国</v>
          </cell>
          <cell r="C113" t="str">
            <v>农产品</v>
          </cell>
          <cell r="D113">
            <v>279</v>
          </cell>
        </row>
        <row r="114">
          <cell r="A114">
            <v>34705</v>
          </cell>
          <cell r="B114" t="str">
            <v>法国</v>
          </cell>
          <cell r="C114" t="str">
            <v>肉/家禽</v>
          </cell>
          <cell r="D114">
            <v>59</v>
          </cell>
        </row>
        <row r="115">
          <cell r="A115">
            <v>34716</v>
          </cell>
          <cell r="B115" t="str">
            <v>法国</v>
          </cell>
          <cell r="C115" t="str">
            <v>农产品</v>
          </cell>
          <cell r="D115">
            <v>191.99999928474426</v>
          </cell>
        </row>
        <row r="116">
          <cell r="A116">
            <v>34716</v>
          </cell>
          <cell r="B116" t="str">
            <v>法国</v>
          </cell>
          <cell r="C116" t="str">
            <v>乳制品</v>
          </cell>
          <cell r="D116">
            <v>435.19999837875366</v>
          </cell>
        </row>
        <row r="117">
          <cell r="A117">
            <v>34716</v>
          </cell>
          <cell r="B117" t="str">
            <v>法国</v>
          </cell>
          <cell r="C117" t="str">
            <v>糖果</v>
          </cell>
          <cell r="D117">
            <v>63.999999761581421</v>
          </cell>
        </row>
        <row r="118">
          <cell r="A118">
            <v>34722</v>
          </cell>
          <cell r="B118" t="str">
            <v>英国</v>
          </cell>
          <cell r="C118" t="str">
            <v>海洋食品</v>
          </cell>
          <cell r="D118">
            <v>86.4</v>
          </cell>
        </row>
        <row r="119">
          <cell r="A119">
            <v>34724</v>
          </cell>
          <cell r="B119" t="str">
            <v>法国</v>
          </cell>
          <cell r="C119" t="str">
            <v>饮料</v>
          </cell>
          <cell r="D119">
            <v>285</v>
          </cell>
        </row>
        <row r="120">
          <cell r="A120">
            <v>34724</v>
          </cell>
          <cell r="B120" t="str">
            <v>法国</v>
          </cell>
          <cell r="C120" t="str">
            <v>农产品</v>
          </cell>
          <cell r="D120">
            <v>585.9</v>
          </cell>
        </row>
        <row r="121">
          <cell r="A121">
            <v>34724</v>
          </cell>
          <cell r="B121" t="str">
            <v>法国</v>
          </cell>
          <cell r="C121" t="str">
            <v>糖果</v>
          </cell>
          <cell r="D121">
            <v>58.8</v>
          </cell>
        </row>
        <row r="122">
          <cell r="A122">
            <v>34724</v>
          </cell>
          <cell r="B122" t="str">
            <v>法国</v>
          </cell>
          <cell r="C122" t="str">
            <v>糖果</v>
          </cell>
          <cell r="D122">
            <v>1307.25</v>
          </cell>
        </row>
        <row r="123">
          <cell r="A123">
            <v>34724</v>
          </cell>
          <cell r="B123" t="str">
            <v>法国</v>
          </cell>
          <cell r="C123" t="str">
            <v>乳制品</v>
          </cell>
          <cell r="D123">
            <v>320</v>
          </cell>
        </row>
        <row r="124">
          <cell r="A124">
            <v>34724</v>
          </cell>
          <cell r="B124" t="str">
            <v>法国</v>
          </cell>
          <cell r="C124" t="str">
            <v>海洋食品</v>
          </cell>
          <cell r="D124">
            <v>48</v>
          </cell>
        </row>
        <row r="125">
          <cell r="A125">
            <v>34724</v>
          </cell>
          <cell r="B125" t="str">
            <v>法国</v>
          </cell>
          <cell r="C125" t="str">
            <v>糖果</v>
          </cell>
          <cell r="D125">
            <v>394</v>
          </cell>
        </row>
        <row r="126">
          <cell r="A126">
            <v>34726</v>
          </cell>
          <cell r="B126" t="str">
            <v>英国</v>
          </cell>
          <cell r="C126" t="str">
            <v>面食/谷类</v>
          </cell>
          <cell r="D126">
            <v>288</v>
          </cell>
        </row>
        <row r="127">
          <cell r="A127">
            <v>34726</v>
          </cell>
          <cell r="B127" t="str">
            <v>英国</v>
          </cell>
          <cell r="C127" t="str">
            <v>乳制品</v>
          </cell>
          <cell r="D127">
            <v>1032</v>
          </cell>
        </row>
        <row r="128">
          <cell r="A128">
            <v>34726</v>
          </cell>
          <cell r="B128" t="str">
            <v>英国</v>
          </cell>
          <cell r="C128" t="str">
            <v>乳制品</v>
          </cell>
          <cell r="D128">
            <v>583.79999999999995</v>
          </cell>
        </row>
        <row r="129">
          <cell r="A129">
            <v>34729</v>
          </cell>
          <cell r="B129" t="str">
            <v>法国</v>
          </cell>
          <cell r="C129" t="str">
            <v>饮料</v>
          </cell>
          <cell r="D129">
            <v>432</v>
          </cell>
        </row>
        <row r="130">
          <cell r="A130">
            <v>34729</v>
          </cell>
          <cell r="B130" t="str">
            <v>法国</v>
          </cell>
          <cell r="C130" t="str">
            <v>肉/家禽</v>
          </cell>
          <cell r="D130">
            <v>2073.5999965667725</v>
          </cell>
        </row>
        <row r="131">
          <cell r="A131">
            <v>34731</v>
          </cell>
          <cell r="B131" t="str">
            <v>法国</v>
          </cell>
          <cell r="C131" t="str">
            <v>海洋食品</v>
          </cell>
          <cell r="D131">
            <v>372.6</v>
          </cell>
        </row>
        <row r="132">
          <cell r="A132">
            <v>34731</v>
          </cell>
          <cell r="B132" t="str">
            <v>法国</v>
          </cell>
          <cell r="C132" t="str">
            <v>面食/谷类</v>
          </cell>
          <cell r="D132">
            <v>2128</v>
          </cell>
        </row>
        <row r="133">
          <cell r="A133">
            <v>34731</v>
          </cell>
          <cell r="B133" t="str">
            <v>法国</v>
          </cell>
          <cell r="C133" t="str">
            <v>香料</v>
          </cell>
          <cell r="D133">
            <v>336</v>
          </cell>
        </row>
        <row r="134">
          <cell r="A134">
            <v>34731</v>
          </cell>
          <cell r="B134" t="str">
            <v>法国</v>
          </cell>
          <cell r="C134" t="str">
            <v>乳制品</v>
          </cell>
          <cell r="D134">
            <v>1032</v>
          </cell>
        </row>
        <row r="135">
          <cell r="A135">
            <v>34737</v>
          </cell>
          <cell r="B135" t="str">
            <v>英国</v>
          </cell>
          <cell r="C135" t="str">
            <v>乳制品</v>
          </cell>
          <cell r="D135">
            <v>504</v>
          </cell>
        </row>
        <row r="136">
          <cell r="A136">
            <v>34737</v>
          </cell>
          <cell r="B136" t="str">
            <v>英国</v>
          </cell>
          <cell r="C136" t="str">
            <v>乳制品</v>
          </cell>
          <cell r="D136">
            <v>432</v>
          </cell>
        </row>
        <row r="137">
          <cell r="A137">
            <v>34737</v>
          </cell>
          <cell r="B137" t="str">
            <v>英国</v>
          </cell>
          <cell r="C137" t="str">
            <v>乳制品</v>
          </cell>
          <cell r="D137">
            <v>258</v>
          </cell>
        </row>
        <row r="138">
          <cell r="A138">
            <v>34745</v>
          </cell>
          <cell r="B138" t="str">
            <v>法国</v>
          </cell>
          <cell r="C138" t="str">
            <v>肉/家禽</v>
          </cell>
          <cell r="D138">
            <v>62.4</v>
          </cell>
        </row>
        <row r="139">
          <cell r="A139">
            <v>34745</v>
          </cell>
          <cell r="B139" t="str">
            <v>法国</v>
          </cell>
          <cell r="C139" t="str">
            <v>乳制品</v>
          </cell>
          <cell r="D139">
            <v>40</v>
          </cell>
        </row>
        <row r="140">
          <cell r="A140">
            <v>34747</v>
          </cell>
          <cell r="B140" t="str">
            <v>英国</v>
          </cell>
          <cell r="C140" t="str">
            <v>饮料</v>
          </cell>
          <cell r="D140">
            <v>912</v>
          </cell>
        </row>
        <row r="141">
          <cell r="A141">
            <v>34747</v>
          </cell>
          <cell r="B141" t="str">
            <v>英国</v>
          </cell>
          <cell r="C141" t="str">
            <v>糖果</v>
          </cell>
          <cell r="D141">
            <v>418</v>
          </cell>
        </row>
        <row r="142">
          <cell r="A142">
            <v>34747</v>
          </cell>
          <cell r="B142" t="str">
            <v>英国</v>
          </cell>
          <cell r="C142" t="str">
            <v>香料</v>
          </cell>
          <cell r="D142">
            <v>364.8</v>
          </cell>
        </row>
        <row r="143">
          <cell r="A143">
            <v>34747</v>
          </cell>
          <cell r="B143" t="str">
            <v>英国</v>
          </cell>
          <cell r="C143" t="str">
            <v>农产品</v>
          </cell>
          <cell r="D143">
            <v>120</v>
          </cell>
        </row>
        <row r="144">
          <cell r="A144">
            <v>34761</v>
          </cell>
          <cell r="B144" t="str">
            <v>法国</v>
          </cell>
          <cell r="C144" t="str">
            <v>糖果</v>
          </cell>
          <cell r="D144">
            <v>249</v>
          </cell>
        </row>
        <row r="145">
          <cell r="A145">
            <v>34761</v>
          </cell>
          <cell r="B145" t="str">
            <v>法国</v>
          </cell>
          <cell r="C145" t="str">
            <v>肉/家禽</v>
          </cell>
          <cell r="D145">
            <v>236</v>
          </cell>
        </row>
        <row r="146">
          <cell r="A146">
            <v>34767</v>
          </cell>
          <cell r="B146" t="str">
            <v>英国</v>
          </cell>
          <cell r="C146" t="str">
            <v>糖果</v>
          </cell>
          <cell r="D146">
            <v>87.59999967366457</v>
          </cell>
        </row>
        <row r="147">
          <cell r="A147">
            <v>34767</v>
          </cell>
          <cell r="B147" t="str">
            <v>英国</v>
          </cell>
          <cell r="C147" t="str">
            <v>饮料</v>
          </cell>
          <cell r="D147">
            <v>179.19999933242798</v>
          </cell>
        </row>
        <row r="148">
          <cell r="A148">
            <v>34767</v>
          </cell>
          <cell r="B148" t="str">
            <v>英国</v>
          </cell>
          <cell r="C148" t="str">
            <v>面食/谷类</v>
          </cell>
          <cell r="D148">
            <v>187.19999930262566</v>
          </cell>
        </row>
        <row r="149">
          <cell r="A149">
            <v>34771</v>
          </cell>
          <cell r="B149" t="str">
            <v>法国</v>
          </cell>
          <cell r="C149" t="str">
            <v>饮料</v>
          </cell>
          <cell r="D149">
            <v>581.3999959230423</v>
          </cell>
        </row>
        <row r="150">
          <cell r="A150">
            <v>34771</v>
          </cell>
          <cell r="B150" t="str">
            <v>法国</v>
          </cell>
          <cell r="C150" t="str">
            <v>糖果</v>
          </cell>
          <cell r="D150">
            <v>578.93499594032767</v>
          </cell>
        </row>
        <row r="151">
          <cell r="A151">
            <v>34771</v>
          </cell>
          <cell r="B151" t="str">
            <v>法国</v>
          </cell>
          <cell r="C151" t="str">
            <v>肉/家禽</v>
          </cell>
          <cell r="D151">
            <v>2019.5999858379364</v>
          </cell>
        </row>
        <row r="152">
          <cell r="A152">
            <v>34771</v>
          </cell>
          <cell r="B152" t="str">
            <v>法国</v>
          </cell>
          <cell r="C152" t="str">
            <v>香料</v>
          </cell>
          <cell r="D152">
            <v>1744.1999877691269</v>
          </cell>
        </row>
        <row r="153">
          <cell r="A153">
            <v>34771</v>
          </cell>
          <cell r="B153" t="str">
            <v>法国</v>
          </cell>
          <cell r="C153" t="str">
            <v>糖果</v>
          </cell>
          <cell r="D153">
            <v>1755</v>
          </cell>
        </row>
        <row r="154">
          <cell r="A154">
            <v>34775</v>
          </cell>
          <cell r="B154" t="str">
            <v>英国</v>
          </cell>
          <cell r="C154" t="str">
            <v>糖果</v>
          </cell>
          <cell r="D154">
            <v>78.839999869465828</v>
          </cell>
        </row>
        <row r="155">
          <cell r="A155">
            <v>34775</v>
          </cell>
          <cell r="B155" t="str">
            <v>英国</v>
          </cell>
          <cell r="C155" t="str">
            <v>饮料</v>
          </cell>
          <cell r="D155">
            <v>64.799999892711639</v>
          </cell>
        </row>
        <row r="156">
          <cell r="A156">
            <v>34775</v>
          </cell>
          <cell r="B156" t="str">
            <v>英国</v>
          </cell>
          <cell r="C156" t="str">
            <v>乳制品</v>
          </cell>
          <cell r="D156">
            <v>26.999999955296516</v>
          </cell>
        </row>
        <row r="157">
          <cell r="A157">
            <v>34775</v>
          </cell>
          <cell r="B157" t="str">
            <v>英国</v>
          </cell>
          <cell r="C157" t="str">
            <v>面食/谷类</v>
          </cell>
          <cell r="D157">
            <v>75.599999874830246</v>
          </cell>
        </row>
        <row r="158">
          <cell r="A158">
            <v>34780</v>
          </cell>
          <cell r="B158" t="str">
            <v>英国</v>
          </cell>
          <cell r="C158" t="str">
            <v>肉/家禽</v>
          </cell>
          <cell r="D158">
            <v>2073.5999965667725</v>
          </cell>
        </row>
        <row r="159">
          <cell r="A159">
            <v>34780</v>
          </cell>
          <cell r="B159" t="str">
            <v>英国</v>
          </cell>
          <cell r="C159" t="str">
            <v>面食/谷类</v>
          </cell>
          <cell r="D159">
            <v>837.89999861270189</v>
          </cell>
        </row>
        <row r="160">
          <cell r="A160">
            <v>34780</v>
          </cell>
          <cell r="B160" t="str">
            <v>英国</v>
          </cell>
          <cell r="C160" t="str">
            <v>香料</v>
          </cell>
          <cell r="D160">
            <v>423.35999929904938</v>
          </cell>
        </row>
        <row r="161">
          <cell r="A161">
            <v>34780</v>
          </cell>
          <cell r="B161" t="str">
            <v>英国</v>
          </cell>
          <cell r="C161" t="str">
            <v>香料</v>
          </cell>
          <cell r="D161">
            <v>514.79999914765358</v>
          </cell>
        </row>
        <row r="162">
          <cell r="A162">
            <v>34781</v>
          </cell>
          <cell r="B162" t="str">
            <v>法国</v>
          </cell>
          <cell r="C162" t="str">
            <v>农产品</v>
          </cell>
          <cell r="D162">
            <v>546</v>
          </cell>
        </row>
        <row r="163">
          <cell r="A163">
            <v>34781</v>
          </cell>
          <cell r="B163" t="str">
            <v>法国</v>
          </cell>
          <cell r="C163" t="str">
            <v>香料</v>
          </cell>
          <cell r="D163">
            <v>1472.49999884516</v>
          </cell>
        </row>
        <row r="164">
          <cell r="A164">
            <v>34786</v>
          </cell>
          <cell r="B164" t="str">
            <v>英国</v>
          </cell>
          <cell r="C164" t="str">
            <v>糖果</v>
          </cell>
          <cell r="D164">
            <v>271.99999809265137</v>
          </cell>
        </row>
        <row r="165">
          <cell r="A165">
            <v>34786</v>
          </cell>
          <cell r="B165" t="str">
            <v>英国</v>
          </cell>
          <cell r="C165" t="str">
            <v>糖果</v>
          </cell>
          <cell r="D165">
            <v>285.59999799728394</v>
          </cell>
        </row>
        <row r="166">
          <cell r="A166">
            <v>34786</v>
          </cell>
          <cell r="B166" t="str">
            <v>英国</v>
          </cell>
          <cell r="C166" t="str">
            <v>乳制品</v>
          </cell>
          <cell r="D166">
            <v>1584</v>
          </cell>
        </row>
        <row r="167">
          <cell r="A167">
            <v>34796</v>
          </cell>
          <cell r="B167" t="str">
            <v>英国</v>
          </cell>
          <cell r="C167" t="str">
            <v>海洋食品</v>
          </cell>
          <cell r="D167">
            <v>165.6</v>
          </cell>
        </row>
        <row r="168">
          <cell r="A168">
            <v>34796</v>
          </cell>
          <cell r="B168" t="str">
            <v>英国</v>
          </cell>
          <cell r="C168" t="str">
            <v>饮料</v>
          </cell>
          <cell r="D168">
            <v>552</v>
          </cell>
        </row>
        <row r="169">
          <cell r="A169">
            <v>34799</v>
          </cell>
          <cell r="B169" t="str">
            <v>法国</v>
          </cell>
          <cell r="C169" t="str">
            <v>饮料</v>
          </cell>
          <cell r="D169">
            <v>516.7999963760376</v>
          </cell>
        </row>
        <row r="170">
          <cell r="A170">
            <v>34799</v>
          </cell>
          <cell r="B170" t="str">
            <v>法国</v>
          </cell>
          <cell r="C170" t="str">
            <v>糖果</v>
          </cell>
          <cell r="D170">
            <v>413.52499710023403</v>
          </cell>
        </row>
        <row r="171">
          <cell r="A171">
            <v>34799</v>
          </cell>
          <cell r="B171" t="str">
            <v>法国</v>
          </cell>
          <cell r="C171" t="str">
            <v>香料</v>
          </cell>
          <cell r="D171">
            <v>26.349999815225601</v>
          </cell>
        </row>
        <row r="172">
          <cell r="A172">
            <v>34808</v>
          </cell>
          <cell r="B172" t="str">
            <v>法国</v>
          </cell>
          <cell r="C172" t="str">
            <v>饮料</v>
          </cell>
          <cell r="D172">
            <v>6324</v>
          </cell>
        </row>
        <row r="173">
          <cell r="A173">
            <v>34808</v>
          </cell>
          <cell r="B173" t="str">
            <v>法国</v>
          </cell>
          <cell r="C173" t="str">
            <v>肉/家禽</v>
          </cell>
          <cell r="D173">
            <v>733.6</v>
          </cell>
        </row>
        <row r="174">
          <cell r="A174">
            <v>34808</v>
          </cell>
          <cell r="B174" t="str">
            <v>法国</v>
          </cell>
          <cell r="C174" t="str">
            <v>乳制品</v>
          </cell>
          <cell r="D174">
            <v>2640</v>
          </cell>
        </row>
        <row r="175">
          <cell r="A175">
            <v>34808</v>
          </cell>
          <cell r="B175" t="str">
            <v>法国</v>
          </cell>
          <cell r="C175" t="str">
            <v>面食/谷类</v>
          </cell>
          <cell r="D175">
            <v>798</v>
          </cell>
        </row>
        <row r="176">
          <cell r="A176">
            <v>34810</v>
          </cell>
          <cell r="B176" t="str">
            <v>法国</v>
          </cell>
          <cell r="C176" t="str">
            <v>海洋食品</v>
          </cell>
          <cell r="D176">
            <v>147</v>
          </cell>
        </row>
        <row r="177">
          <cell r="A177">
            <v>34813</v>
          </cell>
          <cell r="B177" t="str">
            <v>法国</v>
          </cell>
          <cell r="C177" t="str">
            <v>饮料</v>
          </cell>
          <cell r="D177">
            <v>372.39999970793724</v>
          </cell>
        </row>
        <row r="178">
          <cell r="A178">
            <v>34813</v>
          </cell>
          <cell r="B178" t="str">
            <v>法国</v>
          </cell>
          <cell r="C178" t="str">
            <v>香料</v>
          </cell>
          <cell r="D178">
            <v>296.39999976754189</v>
          </cell>
        </row>
        <row r="179">
          <cell r="A179">
            <v>34816</v>
          </cell>
          <cell r="B179" t="str">
            <v>英国</v>
          </cell>
          <cell r="C179" t="str">
            <v>乳制品</v>
          </cell>
          <cell r="D179">
            <v>1320</v>
          </cell>
        </row>
        <row r="180">
          <cell r="A180">
            <v>34816</v>
          </cell>
          <cell r="B180" t="str">
            <v>英国</v>
          </cell>
          <cell r="C180" t="str">
            <v>海洋食品</v>
          </cell>
          <cell r="D180">
            <v>191.99999928474426</v>
          </cell>
        </row>
        <row r="181">
          <cell r="A181">
            <v>34824</v>
          </cell>
          <cell r="B181" t="str">
            <v>英国</v>
          </cell>
          <cell r="C181" t="str">
            <v>面食/谷类</v>
          </cell>
          <cell r="D181">
            <v>425.6</v>
          </cell>
        </row>
        <row r="182">
          <cell r="A182">
            <v>34824</v>
          </cell>
          <cell r="B182" t="str">
            <v>英国</v>
          </cell>
          <cell r="C182" t="str">
            <v>乳制品</v>
          </cell>
          <cell r="D182">
            <v>695</v>
          </cell>
        </row>
        <row r="183">
          <cell r="A183">
            <v>34824</v>
          </cell>
          <cell r="B183" t="str">
            <v>英国</v>
          </cell>
          <cell r="C183" t="str">
            <v>香料</v>
          </cell>
          <cell r="D183">
            <v>260</v>
          </cell>
        </row>
        <row r="184">
          <cell r="A184">
            <v>34829</v>
          </cell>
          <cell r="B184" t="str">
            <v>英国</v>
          </cell>
          <cell r="C184" t="str">
            <v>肉/家禽</v>
          </cell>
          <cell r="D184">
            <v>149</v>
          </cell>
        </row>
        <row r="185">
          <cell r="A185">
            <v>34831</v>
          </cell>
          <cell r="B185" t="str">
            <v>法国</v>
          </cell>
          <cell r="C185" t="str">
            <v>饮料</v>
          </cell>
          <cell r="D185">
            <v>228</v>
          </cell>
        </row>
        <row r="186">
          <cell r="A186">
            <v>34831</v>
          </cell>
          <cell r="B186" t="str">
            <v>法国</v>
          </cell>
          <cell r="C186" t="str">
            <v>糖果</v>
          </cell>
          <cell r="D186">
            <v>120</v>
          </cell>
        </row>
        <row r="187">
          <cell r="A187">
            <v>34831</v>
          </cell>
          <cell r="B187" t="str">
            <v>法国</v>
          </cell>
          <cell r="C187" t="str">
            <v>肉/家禽</v>
          </cell>
          <cell r="D187">
            <v>328</v>
          </cell>
        </row>
        <row r="188">
          <cell r="A188">
            <v>34831</v>
          </cell>
          <cell r="B188" t="str">
            <v>法国</v>
          </cell>
          <cell r="C188" t="str">
            <v>香料</v>
          </cell>
          <cell r="D188">
            <v>712.5</v>
          </cell>
        </row>
        <row r="189">
          <cell r="A189">
            <v>34835</v>
          </cell>
          <cell r="B189" t="str">
            <v>英国</v>
          </cell>
          <cell r="C189" t="str">
            <v>糖果</v>
          </cell>
          <cell r="D189">
            <v>226.79999962449074</v>
          </cell>
        </row>
        <row r="190">
          <cell r="A190">
            <v>34835</v>
          </cell>
          <cell r="B190" t="str">
            <v>英国</v>
          </cell>
          <cell r="C190" t="str">
            <v>饮料</v>
          </cell>
          <cell r="D190">
            <v>188.99999968707561</v>
          </cell>
        </row>
        <row r="191">
          <cell r="A191">
            <v>34836</v>
          </cell>
          <cell r="B191" t="str">
            <v>英国</v>
          </cell>
          <cell r="C191" t="str">
            <v>海洋食品</v>
          </cell>
          <cell r="D191">
            <v>60</v>
          </cell>
        </row>
        <row r="192">
          <cell r="A192">
            <v>34836</v>
          </cell>
          <cell r="B192" t="str">
            <v>英国</v>
          </cell>
          <cell r="C192" t="str">
            <v>饮料</v>
          </cell>
          <cell r="D192">
            <v>180</v>
          </cell>
        </row>
        <row r="193">
          <cell r="A193">
            <v>34837</v>
          </cell>
          <cell r="B193" t="str">
            <v>英国</v>
          </cell>
          <cell r="C193" t="str">
            <v>农产品</v>
          </cell>
          <cell r="D193">
            <v>136.80000000000001</v>
          </cell>
        </row>
        <row r="194">
          <cell r="A194">
            <v>34838</v>
          </cell>
          <cell r="B194" t="str">
            <v>法国</v>
          </cell>
          <cell r="C194" t="str">
            <v>肉/家禽</v>
          </cell>
          <cell r="D194">
            <v>4456.4399999999996</v>
          </cell>
        </row>
        <row r="195">
          <cell r="A195">
            <v>34838</v>
          </cell>
          <cell r="B195" t="str">
            <v>法国</v>
          </cell>
          <cell r="C195" t="str">
            <v>饮料</v>
          </cell>
          <cell r="D195">
            <v>251.0999995842576</v>
          </cell>
        </row>
        <row r="196">
          <cell r="A196">
            <v>34842</v>
          </cell>
          <cell r="B196" t="str">
            <v>英国</v>
          </cell>
          <cell r="C196" t="str">
            <v>糖果</v>
          </cell>
          <cell r="D196">
            <v>319.9999988079071</v>
          </cell>
        </row>
        <row r="197">
          <cell r="A197">
            <v>34842</v>
          </cell>
          <cell r="B197" t="str">
            <v>英国</v>
          </cell>
          <cell r="C197" t="str">
            <v>乳制品</v>
          </cell>
          <cell r="D197">
            <v>1279.9999952316284</v>
          </cell>
        </row>
        <row r="198">
          <cell r="A198">
            <v>34842</v>
          </cell>
          <cell r="B198" t="str">
            <v>英国</v>
          </cell>
          <cell r="C198" t="str">
            <v>香料</v>
          </cell>
          <cell r="D198">
            <v>341.99999872595072</v>
          </cell>
        </row>
        <row r="199">
          <cell r="A199">
            <v>34843</v>
          </cell>
          <cell r="B199" t="str">
            <v>英国</v>
          </cell>
          <cell r="C199" t="str">
            <v>肉/家禽</v>
          </cell>
          <cell r="D199">
            <v>1319.1999907493591</v>
          </cell>
        </row>
        <row r="200">
          <cell r="A200">
            <v>34843</v>
          </cell>
          <cell r="B200" t="str">
            <v>英国</v>
          </cell>
          <cell r="C200" t="str">
            <v>糖果</v>
          </cell>
          <cell r="D200">
            <v>872.5</v>
          </cell>
        </row>
        <row r="201">
          <cell r="A201">
            <v>34843</v>
          </cell>
          <cell r="B201" t="str">
            <v>英国</v>
          </cell>
          <cell r="C201" t="str">
            <v>糖果</v>
          </cell>
          <cell r="D201">
            <v>5268</v>
          </cell>
        </row>
        <row r="202">
          <cell r="A202">
            <v>34843</v>
          </cell>
          <cell r="B202" t="str">
            <v>英国</v>
          </cell>
          <cell r="C202" t="str">
            <v>乳制品</v>
          </cell>
          <cell r="D202">
            <v>33.999999761581421</v>
          </cell>
        </row>
        <row r="203">
          <cell r="A203">
            <v>34843</v>
          </cell>
          <cell r="B203" t="str">
            <v>英国</v>
          </cell>
          <cell r="C203" t="str">
            <v>乳制品</v>
          </cell>
          <cell r="D203">
            <v>2427.5999829769135</v>
          </cell>
        </row>
        <row r="204">
          <cell r="A204">
            <v>34850</v>
          </cell>
          <cell r="B204" t="str">
            <v>英国</v>
          </cell>
          <cell r="C204" t="str">
            <v>饮料</v>
          </cell>
          <cell r="D204">
            <v>575.99999785423279</v>
          </cell>
        </row>
        <row r="205">
          <cell r="A205">
            <v>34850</v>
          </cell>
          <cell r="B205" t="str">
            <v>英国</v>
          </cell>
          <cell r="C205" t="str">
            <v>香料</v>
          </cell>
          <cell r="D205">
            <v>960</v>
          </cell>
        </row>
        <row r="206">
          <cell r="A206">
            <v>34850</v>
          </cell>
          <cell r="B206" t="str">
            <v>英国</v>
          </cell>
          <cell r="C206" t="str">
            <v>海洋食品</v>
          </cell>
          <cell r="D206">
            <v>414.23999845683574</v>
          </cell>
        </row>
        <row r="207">
          <cell r="A207">
            <v>34850</v>
          </cell>
          <cell r="B207" t="str">
            <v>英国</v>
          </cell>
          <cell r="C207" t="str">
            <v>海洋食品</v>
          </cell>
          <cell r="D207">
            <v>367.99999862909317</v>
          </cell>
        </row>
        <row r="208">
          <cell r="A208">
            <v>34855</v>
          </cell>
          <cell r="B208" t="str">
            <v>英国</v>
          </cell>
          <cell r="C208" t="str">
            <v>香料</v>
          </cell>
          <cell r="D208">
            <v>989.99999836087227</v>
          </cell>
        </row>
        <row r="209">
          <cell r="A209">
            <v>34855</v>
          </cell>
          <cell r="B209" t="str">
            <v>英国</v>
          </cell>
          <cell r="C209" t="str">
            <v>海洋食品</v>
          </cell>
          <cell r="D209">
            <v>512.99999915063381</v>
          </cell>
        </row>
        <row r="210">
          <cell r="A210">
            <v>34856</v>
          </cell>
          <cell r="B210" t="str">
            <v>法国</v>
          </cell>
          <cell r="C210" t="str">
            <v>乳制品</v>
          </cell>
          <cell r="D210">
            <v>63</v>
          </cell>
        </row>
        <row r="211">
          <cell r="A211">
            <v>34856</v>
          </cell>
          <cell r="B211" t="str">
            <v>法国</v>
          </cell>
          <cell r="C211" t="str">
            <v>乳制品</v>
          </cell>
          <cell r="D211">
            <v>15.999999940395355</v>
          </cell>
        </row>
        <row r="212">
          <cell r="A212">
            <v>34856</v>
          </cell>
          <cell r="B212" t="str">
            <v>法国</v>
          </cell>
          <cell r="C212" t="str">
            <v>乳制品</v>
          </cell>
          <cell r="D212">
            <v>313.2</v>
          </cell>
        </row>
        <row r="213">
          <cell r="A213">
            <v>34862</v>
          </cell>
          <cell r="B213" t="str">
            <v>英国</v>
          </cell>
          <cell r="C213" t="str">
            <v>海洋食品</v>
          </cell>
          <cell r="D213">
            <v>258.89999999999998</v>
          </cell>
        </row>
        <row r="214">
          <cell r="A214">
            <v>34862</v>
          </cell>
          <cell r="B214" t="str">
            <v>英国</v>
          </cell>
          <cell r="C214" t="str">
            <v>海洋食品</v>
          </cell>
          <cell r="D214">
            <v>147.19999945163727</v>
          </cell>
        </row>
        <row r="215">
          <cell r="A215">
            <v>34862</v>
          </cell>
          <cell r="B215" t="str">
            <v>英国</v>
          </cell>
          <cell r="C215" t="str">
            <v>肉/家禽</v>
          </cell>
          <cell r="D215">
            <v>59.599999777972698</v>
          </cell>
        </row>
        <row r="216">
          <cell r="A216">
            <v>34864</v>
          </cell>
          <cell r="B216" t="str">
            <v>英国</v>
          </cell>
          <cell r="C216" t="str">
            <v>乳制品</v>
          </cell>
          <cell r="D216">
            <v>427.5</v>
          </cell>
        </row>
        <row r="217">
          <cell r="A217">
            <v>34864</v>
          </cell>
          <cell r="B217" t="str">
            <v>英国</v>
          </cell>
          <cell r="C217" t="str">
            <v>乳制品</v>
          </cell>
          <cell r="D217">
            <v>250</v>
          </cell>
        </row>
        <row r="218">
          <cell r="A218">
            <v>34864</v>
          </cell>
          <cell r="B218" t="str">
            <v>英国</v>
          </cell>
          <cell r="C218" t="str">
            <v>乳制品</v>
          </cell>
          <cell r="D218">
            <v>75</v>
          </cell>
        </row>
        <row r="219">
          <cell r="A219">
            <v>34864</v>
          </cell>
          <cell r="B219" t="str">
            <v>英国</v>
          </cell>
          <cell r="C219" t="str">
            <v>乳制品</v>
          </cell>
          <cell r="D219">
            <v>892.5</v>
          </cell>
        </row>
        <row r="220">
          <cell r="A220">
            <v>34869</v>
          </cell>
          <cell r="B220" t="str">
            <v>英国</v>
          </cell>
          <cell r="C220" t="str">
            <v>香料</v>
          </cell>
          <cell r="D220">
            <v>600</v>
          </cell>
        </row>
        <row r="221">
          <cell r="A221">
            <v>34869</v>
          </cell>
          <cell r="B221" t="str">
            <v>英国</v>
          </cell>
          <cell r="C221" t="str">
            <v>糖果</v>
          </cell>
          <cell r="D221">
            <v>1249.2</v>
          </cell>
        </row>
        <row r="222">
          <cell r="A222">
            <v>34869</v>
          </cell>
          <cell r="B222" t="str">
            <v>英国</v>
          </cell>
          <cell r="C222" t="str">
            <v>饮料</v>
          </cell>
          <cell r="D222">
            <v>7905</v>
          </cell>
        </row>
        <row r="223">
          <cell r="A223">
            <v>34869</v>
          </cell>
          <cell r="B223" t="str">
            <v>英国</v>
          </cell>
          <cell r="C223" t="str">
            <v>糖果</v>
          </cell>
          <cell r="D223">
            <v>437.5</v>
          </cell>
        </row>
        <row r="224">
          <cell r="A224">
            <v>34870</v>
          </cell>
          <cell r="B224" t="str">
            <v>英国</v>
          </cell>
          <cell r="C224" t="str">
            <v>乳制品</v>
          </cell>
          <cell r="D224">
            <v>299.24999976530671</v>
          </cell>
        </row>
        <row r="225">
          <cell r="A225">
            <v>34870</v>
          </cell>
          <cell r="B225" t="str">
            <v>英国</v>
          </cell>
          <cell r="C225" t="str">
            <v>肉/家禽</v>
          </cell>
          <cell r="D225">
            <v>169.85999986678362</v>
          </cell>
        </row>
        <row r="226">
          <cell r="A226">
            <v>34871</v>
          </cell>
          <cell r="B226" t="str">
            <v>法国</v>
          </cell>
          <cell r="C226" t="str">
            <v>农产品</v>
          </cell>
          <cell r="D226">
            <v>319.2</v>
          </cell>
        </row>
        <row r="227">
          <cell r="A227">
            <v>34871</v>
          </cell>
          <cell r="B227" t="str">
            <v>法国</v>
          </cell>
          <cell r="C227" t="str">
            <v>饮料</v>
          </cell>
          <cell r="D227">
            <v>98</v>
          </cell>
        </row>
        <row r="228">
          <cell r="A228">
            <v>34872</v>
          </cell>
          <cell r="B228" t="str">
            <v>法国</v>
          </cell>
          <cell r="C228" t="str">
            <v>乳制品</v>
          </cell>
          <cell r="D228">
            <v>210</v>
          </cell>
        </row>
        <row r="229">
          <cell r="A229">
            <v>34876</v>
          </cell>
          <cell r="B229" t="str">
            <v>英国</v>
          </cell>
          <cell r="C229" t="str">
            <v>饮料</v>
          </cell>
          <cell r="D229">
            <v>105</v>
          </cell>
        </row>
        <row r="230">
          <cell r="A230">
            <v>34876</v>
          </cell>
          <cell r="B230" t="str">
            <v>英国</v>
          </cell>
          <cell r="C230" t="str">
            <v>海洋食品</v>
          </cell>
          <cell r="D230">
            <v>135.1</v>
          </cell>
        </row>
        <row r="231">
          <cell r="A231">
            <v>34877</v>
          </cell>
          <cell r="B231" t="str">
            <v>英国</v>
          </cell>
          <cell r="C231" t="str">
            <v>乳制品</v>
          </cell>
          <cell r="D231">
            <v>584.37499590218067</v>
          </cell>
        </row>
        <row r="232">
          <cell r="A232">
            <v>34877</v>
          </cell>
          <cell r="B232" t="str">
            <v>英国</v>
          </cell>
          <cell r="C232" t="str">
            <v>海洋食品</v>
          </cell>
          <cell r="D232">
            <v>807.49999433755875</v>
          </cell>
        </row>
        <row r="233">
          <cell r="A233">
            <v>34877</v>
          </cell>
          <cell r="B233" t="str">
            <v>英国</v>
          </cell>
          <cell r="C233" t="str">
            <v>农产品</v>
          </cell>
          <cell r="D233">
            <v>2162.3999848365784</v>
          </cell>
        </row>
        <row r="234">
          <cell r="A234">
            <v>34880</v>
          </cell>
          <cell r="B234" t="str">
            <v>英国</v>
          </cell>
          <cell r="C234" t="str">
            <v>糖果</v>
          </cell>
          <cell r="D234">
            <v>497.32499960996211</v>
          </cell>
        </row>
        <row r="235">
          <cell r="A235">
            <v>34880</v>
          </cell>
          <cell r="B235" t="str">
            <v>英国</v>
          </cell>
          <cell r="C235" t="str">
            <v>面食/谷类</v>
          </cell>
          <cell r="D235">
            <v>170.99999986588955</v>
          </cell>
        </row>
        <row r="236">
          <cell r="A236">
            <v>34880</v>
          </cell>
          <cell r="B236" t="str">
            <v>英国</v>
          </cell>
          <cell r="C236" t="str">
            <v>糖果</v>
          </cell>
          <cell r="D236">
            <v>936.69999926537275</v>
          </cell>
        </row>
        <row r="237">
          <cell r="A237">
            <v>34880</v>
          </cell>
          <cell r="B237" t="str">
            <v>英国</v>
          </cell>
          <cell r="C237" t="str">
            <v>香料</v>
          </cell>
          <cell r="D237">
            <v>123.49999990314245</v>
          </cell>
        </row>
        <row r="238">
          <cell r="A238">
            <v>34883</v>
          </cell>
          <cell r="B238" t="str">
            <v>法国</v>
          </cell>
          <cell r="C238" t="str">
            <v>农产品</v>
          </cell>
          <cell r="D238">
            <v>557.99999792128801</v>
          </cell>
        </row>
        <row r="239">
          <cell r="A239">
            <v>34883</v>
          </cell>
          <cell r="B239" t="str">
            <v>法国</v>
          </cell>
          <cell r="C239" t="str">
            <v>糖果</v>
          </cell>
          <cell r="D239">
            <v>257.59999904036522</v>
          </cell>
        </row>
        <row r="240">
          <cell r="A240">
            <v>34883</v>
          </cell>
          <cell r="B240" t="str">
            <v>法国</v>
          </cell>
          <cell r="C240" t="str">
            <v>饮料</v>
          </cell>
          <cell r="D240">
            <v>64.799999758601189</v>
          </cell>
        </row>
        <row r="241">
          <cell r="A241">
            <v>34883</v>
          </cell>
          <cell r="B241" t="str">
            <v>法国</v>
          </cell>
          <cell r="C241" t="str">
            <v>农产品</v>
          </cell>
          <cell r="D241">
            <v>847.99999684095383</v>
          </cell>
        </row>
        <row r="242">
          <cell r="A242">
            <v>34883</v>
          </cell>
          <cell r="B242" t="str">
            <v>法国</v>
          </cell>
          <cell r="C242" t="str">
            <v>面食/谷类</v>
          </cell>
          <cell r="D242">
            <v>1215.999995470047</v>
          </cell>
        </row>
        <row r="243">
          <cell r="A243">
            <v>34884</v>
          </cell>
          <cell r="B243" t="str">
            <v>英国</v>
          </cell>
          <cell r="C243" t="str">
            <v>面食/谷类</v>
          </cell>
          <cell r="D243">
            <v>997.5</v>
          </cell>
        </row>
        <row r="244">
          <cell r="A244">
            <v>34884</v>
          </cell>
          <cell r="B244" t="str">
            <v>英国</v>
          </cell>
          <cell r="C244" t="str">
            <v>饮料</v>
          </cell>
          <cell r="D244">
            <v>155</v>
          </cell>
        </row>
        <row r="245">
          <cell r="A245">
            <v>34887</v>
          </cell>
          <cell r="B245" t="str">
            <v>英国</v>
          </cell>
          <cell r="C245" t="str">
            <v>海洋食品</v>
          </cell>
          <cell r="D245">
            <v>517.79999999999995</v>
          </cell>
        </row>
        <row r="246">
          <cell r="A246">
            <v>34887</v>
          </cell>
          <cell r="B246" t="str">
            <v>英国</v>
          </cell>
          <cell r="C246" t="str">
            <v>糖果</v>
          </cell>
          <cell r="D246">
            <v>554.625</v>
          </cell>
        </row>
        <row r="247">
          <cell r="A247">
            <v>34891</v>
          </cell>
          <cell r="B247" t="str">
            <v>法国</v>
          </cell>
          <cell r="C247" t="str">
            <v>肉/家禽</v>
          </cell>
          <cell r="D247">
            <v>592.79999953508377</v>
          </cell>
        </row>
        <row r="248">
          <cell r="A248">
            <v>34891</v>
          </cell>
          <cell r="B248" t="str">
            <v>法国</v>
          </cell>
          <cell r="C248" t="str">
            <v>乳制品</v>
          </cell>
          <cell r="D248">
            <v>71.249999944120646</v>
          </cell>
        </row>
        <row r="249">
          <cell r="A249">
            <v>34891</v>
          </cell>
          <cell r="B249" t="str">
            <v>法国</v>
          </cell>
          <cell r="C249" t="str">
            <v>肉/家禽</v>
          </cell>
          <cell r="D249">
            <v>569.99999955296516</v>
          </cell>
        </row>
        <row r="250">
          <cell r="A250">
            <v>34897</v>
          </cell>
          <cell r="B250" t="str">
            <v>法国</v>
          </cell>
          <cell r="C250" t="str">
            <v>乳制品</v>
          </cell>
          <cell r="D250">
            <v>349.9999986961484</v>
          </cell>
        </row>
        <row r="251">
          <cell r="A251">
            <v>34897</v>
          </cell>
          <cell r="B251" t="str">
            <v>法国</v>
          </cell>
          <cell r="C251" t="str">
            <v>饮料</v>
          </cell>
          <cell r="D251">
            <v>540</v>
          </cell>
        </row>
        <row r="252">
          <cell r="A252">
            <v>34900</v>
          </cell>
          <cell r="B252" t="str">
            <v>法国</v>
          </cell>
          <cell r="C252" t="str">
            <v>乳制品</v>
          </cell>
          <cell r="D252">
            <v>35</v>
          </cell>
        </row>
        <row r="253">
          <cell r="A253">
            <v>34900</v>
          </cell>
          <cell r="B253" t="str">
            <v>法国</v>
          </cell>
          <cell r="C253" t="str">
            <v>海洋食品</v>
          </cell>
          <cell r="D253">
            <v>36.799999999999997</v>
          </cell>
        </row>
        <row r="254">
          <cell r="A254">
            <v>34900</v>
          </cell>
          <cell r="B254" t="str">
            <v>法国</v>
          </cell>
          <cell r="C254" t="str">
            <v>糖果</v>
          </cell>
          <cell r="D254">
            <v>493</v>
          </cell>
        </row>
        <row r="255">
          <cell r="A255">
            <v>34900</v>
          </cell>
          <cell r="B255" t="str">
            <v>法国</v>
          </cell>
          <cell r="C255" t="str">
            <v>面食/谷类</v>
          </cell>
          <cell r="D255">
            <v>199.5</v>
          </cell>
        </row>
        <row r="256">
          <cell r="A256">
            <v>34901</v>
          </cell>
          <cell r="B256" t="str">
            <v>英国</v>
          </cell>
          <cell r="C256" t="str">
            <v>乳制品</v>
          </cell>
          <cell r="D256">
            <v>660</v>
          </cell>
        </row>
        <row r="257">
          <cell r="A257">
            <v>34901</v>
          </cell>
          <cell r="B257" t="str">
            <v>英国</v>
          </cell>
          <cell r="C257" t="str">
            <v>香料</v>
          </cell>
          <cell r="D257">
            <v>263.39999999999998</v>
          </cell>
        </row>
        <row r="258">
          <cell r="A258">
            <v>34901</v>
          </cell>
          <cell r="B258" t="str">
            <v>英国</v>
          </cell>
          <cell r="C258" t="str">
            <v>乳制品</v>
          </cell>
          <cell r="D258">
            <v>1044</v>
          </cell>
        </row>
        <row r="259">
          <cell r="A259">
            <v>34901</v>
          </cell>
          <cell r="B259" t="str">
            <v>英国</v>
          </cell>
          <cell r="C259" t="str">
            <v>饮料</v>
          </cell>
          <cell r="D259">
            <v>180</v>
          </cell>
        </row>
        <row r="260">
          <cell r="A260">
            <v>34904</v>
          </cell>
          <cell r="B260" t="str">
            <v>法国</v>
          </cell>
          <cell r="C260" t="str">
            <v>饮料</v>
          </cell>
          <cell r="D260">
            <v>180</v>
          </cell>
        </row>
        <row r="261">
          <cell r="A261">
            <v>34904</v>
          </cell>
          <cell r="B261" t="str">
            <v>法国</v>
          </cell>
          <cell r="C261" t="str">
            <v>饮料</v>
          </cell>
          <cell r="D261">
            <v>155</v>
          </cell>
        </row>
        <row r="262">
          <cell r="A262">
            <v>34904</v>
          </cell>
          <cell r="B262" t="str">
            <v>法国</v>
          </cell>
          <cell r="C262" t="str">
            <v>香料</v>
          </cell>
          <cell r="D262">
            <v>234</v>
          </cell>
        </row>
        <row r="263">
          <cell r="A263">
            <v>34906</v>
          </cell>
          <cell r="B263" t="str">
            <v>法国</v>
          </cell>
          <cell r="C263" t="str">
            <v>香料</v>
          </cell>
          <cell r="D263">
            <v>155</v>
          </cell>
        </row>
        <row r="264">
          <cell r="A264">
            <v>34906</v>
          </cell>
          <cell r="B264" t="str">
            <v>法国</v>
          </cell>
          <cell r="C264" t="str">
            <v>饮料</v>
          </cell>
          <cell r="D264">
            <v>162.75</v>
          </cell>
        </row>
        <row r="265">
          <cell r="A265">
            <v>34907</v>
          </cell>
          <cell r="B265" t="str">
            <v>英国</v>
          </cell>
          <cell r="C265" t="str">
            <v>农产品</v>
          </cell>
          <cell r="D265">
            <v>331.312499740161</v>
          </cell>
        </row>
        <row r="266">
          <cell r="A266">
            <v>34907</v>
          </cell>
          <cell r="B266" t="str">
            <v>英国</v>
          </cell>
          <cell r="C266" t="str">
            <v>海洋食品</v>
          </cell>
          <cell r="D266">
            <v>82.507499935291705</v>
          </cell>
        </row>
        <row r="267">
          <cell r="A267">
            <v>34907</v>
          </cell>
          <cell r="B267" t="str">
            <v>英国</v>
          </cell>
          <cell r="C267" t="str">
            <v>香料</v>
          </cell>
          <cell r="D267">
            <v>599.92499952949584</v>
          </cell>
        </row>
        <row r="268">
          <cell r="A268">
            <v>34908</v>
          </cell>
          <cell r="B268" t="str">
            <v>英国</v>
          </cell>
          <cell r="C268" t="str">
            <v>面食/谷类</v>
          </cell>
          <cell r="D268">
            <v>78</v>
          </cell>
        </row>
        <row r="269">
          <cell r="A269">
            <v>34908</v>
          </cell>
          <cell r="B269" t="str">
            <v>英国</v>
          </cell>
          <cell r="C269" t="str">
            <v>饮料</v>
          </cell>
          <cell r="D269">
            <v>252</v>
          </cell>
        </row>
        <row r="270">
          <cell r="A270">
            <v>34914</v>
          </cell>
          <cell r="B270" t="str">
            <v>英国</v>
          </cell>
          <cell r="C270" t="str">
            <v>海洋食品</v>
          </cell>
          <cell r="D270">
            <v>1999.9999925494194</v>
          </cell>
        </row>
        <row r="271">
          <cell r="A271">
            <v>34914</v>
          </cell>
          <cell r="B271" t="str">
            <v>英国</v>
          </cell>
          <cell r="C271" t="str">
            <v>面食/谷类</v>
          </cell>
          <cell r="D271">
            <v>1119.9999958276749</v>
          </cell>
        </row>
        <row r="272">
          <cell r="A272">
            <v>34915</v>
          </cell>
          <cell r="B272" t="str">
            <v>法国</v>
          </cell>
          <cell r="C272" t="str">
            <v>饮料</v>
          </cell>
          <cell r="D272">
            <v>72</v>
          </cell>
        </row>
        <row r="273">
          <cell r="A273">
            <v>34919</v>
          </cell>
          <cell r="B273" t="str">
            <v>英国</v>
          </cell>
          <cell r="C273" t="str">
            <v>香料</v>
          </cell>
          <cell r="D273">
            <v>368.12499971129</v>
          </cell>
        </row>
        <row r="274">
          <cell r="A274">
            <v>34919</v>
          </cell>
          <cell r="B274" t="str">
            <v>英国</v>
          </cell>
          <cell r="C274" t="str">
            <v>糖果</v>
          </cell>
          <cell r="D274">
            <v>148.3424998836592</v>
          </cell>
        </row>
        <row r="275">
          <cell r="A275">
            <v>34920</v>
          </cell>
          <cell r="B275" t="str">
            <v>英国</v>
          </cell>
          <cell r="C275" t="str">
            <v>糖果</v>
          </cell>
          <cell r="D275">
            <v>1360.799994930625</v>
          </cell>
        </row>
        <row r="276">
          <cell r="A276">
            <v>34920</v>
          </cell>
          <cell r="B276" t="str">
            <v>英国</v>
          </cell>
          <cell r="C276" t="str">
            <v>乳制品</v>
          </cell>
          <cell r="D276">
            <v>575.99999785423279</v>
          </cell>
        </row>
        <row r="277">
          <cell r="A277">
            <v>34920</v>
          </cell>
          <cell r="B277" t="str">
            <v>英国</v>
          </cell>
          <cell r="C277" t="str">
            <v>饮料</v>
          </cell>
          <cell r="D277">
            <v>57.599999785423279</v>
          </cell>
        </row>
        <row r="278">
          <cell r="A278">
            <v>34920</v>
          </cell>
          <cell r="B278" t="str">
            <v>法国</v>
          </cell>
          <cell r="C278" t="str">
            <v>面食/谷类</v>
          </cell>
          <cell r="D278">
            <v>168</v>
          </cell>
        </row>
        <row r="279">
          <cell r="A279">
            <v>34920</v>
          </cell>
          <cell r="B279" t="str">
            <v>法国</v>
          </cell>
          <cell r="C279" t="str">
            <v>海洋食品</v>
          </cell>
          <cell r="D279">
            <v>397.5</v>
          </cell>
        </row>
        <row r="280">
          <cell r="A280">
            <v>34922</v>
          </cell>
          <cell r="B280" t="str">
            <v>法国</v>
          </cell>
          <cell r="C280" t="str">
            <v>面食/谷类</v>
          </cell>
          <cell r="D280">
            <v>151.99999943375587</v>
          </cell>
        </row>
        <row r="281">
          <cell r="A281">
            <v>34922</v>
          </cell>
          <cell r="B281" t="str">
            <v>法国</v>
          </cell>
          <cell r="C281" t="str">
            <v>香料</v>
          </cell>
          <cell r="D281">
            <v>842.87999686002729</v>
          </cell>
        </row>
        <row r="282">
          <cell r="A282">
            <v>34922</v>
          </cell>
          <cell r="B282" t="str">
            <v>法国</v>
          </cell>
          <cell r="C282" t="str">
            <v>饮料</v>
          </cell>
          <cell r="D282">
            <v>185.999999307096</v>
          </cell>
        </row>
        <row r="283">
          <cell r="A283">
            <v>34925</v>
          </cell>
          <cell r="B283" t="str">
            <v>法国</v>
          </cell>
          <cell r="C283" t="str">
            <v>糖果</v>
          </cell>
          <cell r="D283">
            <v>2195</v>
          </cell>
        </row>
        <row r="284">
          <cell r="A284">
            <v>34925</v>
          </cell>
          <cell r="B284" t="str">
            <v>法国</v>
          </cell>
          <cell r="C284" t="str">
            <v>乳制品</v>
          </cell>
          <cell r="D284">
            <v>193.5</v>
          </cell>
        </row>
        <row r="285">
          <cell r="A285">
            <v>34927</v>
          </cell>
          <cell r="B285" t="str">
            <v>法国</v>
          </cell>
          <cell r="C285" t="str">
            <v>肉/家禽</v>
          </cell>
          <cell r="D285">
            <v>29.8</v>
          </cell>
        </row>
        <row r="286">
          <cell r="A286">
            <v>34927</v>
          </cell>
          <cell r="B286" t="str">
            <v>法国</v>
          </cell>
          <cell r="C286" t="str">
            <v>海洋食品</v>
          </cell>
          <cell r="D286">
            <v>450</v>
          </cell>
        </row>
        <row r="287">
          <cell r="A287">
            <v>34929</v>
          </cell>
          <cell r="B287" t="str">
            <v>法国</v>
          </cell>
          <cell r="C287" t="str">
            <v>面食/谷类</v>
          </cell>
          <cell r="D287">
            <v>1008</v>
          </cell>
        </row>
        <row r="288">
          <cell r="A288">
            <v>34929</v>
          </cell>
          <cell r="B288" t="str">
            <v>法国</v>
          </cell>
          <cell r="C288" t="str">
            <v>糖果</v>
          </cell>
          <cell r="D288">
            <v>474.99999962747097</v>
          </cell>
        </row>
        <row r="289">
          <cell r="A289">
            <v>34933</v>
          </cell>
          <cell r="B289" t="str">
            <v>法国</v>
          </cell>
          <cell r="C289" t="str">
            <v>农产品</v>
          </cell>
          <cell r="D289">
            <v>1350</v>
          </cell>
        </row>
        <row r="290">
          <cell r="A290">
            <v>34933</v>
          </cell>
          <cell r="B290" t="str">
            <v>法国</v>
          </cell>
          <cell r="C290" t="str">
            <v>肉/家禽</v>
          </cell>
          <cell r="D290">
            <v>3900</v>
          </cell>
        </row>
        <row r="291">
          <cell r="A291">
            <v>34933</v>
          </cell>
          <cell r="B291" t="str">
            <v>法国</v>
          </cell>
          <cell r="C291" t="str">
            <v>乳制品</v>
          </cell>
          <cell r="D291">
            <v>35</v>
          </cell>
        </row>
        <row r="292">
          <cell r="A292">
            <v>34933</v>
          </cell>
          <cell r="B292" t="str">
            <v>法国</v>
          </cell>
          <cell r="C292" t="str">
            <v>海洋食品</v>
          </cell>
          <cell r="D292">
            <v>772.8</v>
          </cell>
        </row>
        <row r="293">
          <cell r="A293">
            <v>34933</v>
          </cell>
          <cell r="B293" t="str">
            <v>法国</v>
          </cell>
          <cell r="C293" t="str">
            <v>乳制品</v>
          </cell>
          <cell r="D293">
            <v>417.6</v>
          </cell>
        </row>
        <row r="294">
          <cell r="A294">
            <v>34934</v>
          </cell>
          <cell r="B294" t="str">
            <v>英国</v>
          </cell>
          <cell r="C294" t="str">
            <v>面食/谷类</v>
          </cell>
          <cell r="D294">
            <v>1064</v>
          </cell>
        </row>
        <row r="295">
          <cell r="A295">
            <v>34939</v>
          </cell>
          <cell r="B295" t="str">
            <v>法国</v>
          </cell>
          <cell r="C295" t="str">
            <v>海洋食品</v>
          </cell>
          <cell r="D295">
            <v>2170</v>
          </cell>
        </row>
        <row r="296">
          <cell r="A296">
            <v>34939</v>
          </cell>
          <cell r="B296" t="str">
            <v>法国</v>
          </cell>
          <cell r="C296" t="str">
            <v>海洋食品</v>
          </cell>
          <cell r="D296">
            <v>1045</v>
          </cell>
        </row>
        <row r="297">
          <cell r="A297">
            <v>34939</v>
          </cell>
          <cell r="B297" t="str">
            <v>法国</v>
          </cell>
          <cell r="C297" t="str">
            <v>糖果</v>
          </cell>
          <cell r="D297">
            <v>360</v>
          </cell>
        </row>
        <row r="298">
          <cell r="A298">
            <v>34939</v>
          </cell>
          <cell r="B298" t="str">
            <v>法国</v>
          </cell>
          <cell r="C298" t="str">
            <v>乳制品</v>
          </cell>
          <cell r="D298">
            <v>1360</v>
          </cell>
        </row>
        <row r="299">
          <cell r="A299">
            <v>34939</v>
          </cell>
          <cell r="B299" t="str">
            <v>法国</v>
          </cell>
          <cell r="C299" t="str">
            <v>饮料</v>
          </cell>
          <cell r="D299">
            <v>1440</v>
          </cell>
        </row>
        <row r="300">
          <cell r="A300">
            <v>34940</v>
          </cell>
          <cell r="B300" t="str">
            <v>英国</v>
          </cell>
          <cell r="C300" t="str">
            <v>乳制品</v>
          </cell>
          <cell r="D300">
            <v>294</v>
          </cell>
        </row>
        <row r="301">
          <cell r="A301">
            <v>34940</v>
          </cell>
          <cell r="B301" t="str">
            <v>英国</v>
          </cell>
          <cell r="C301" t="str">
            <v>糖果</v>
          </cell>
          <cell r="D301">
            <v>80</v>
          </cell>
        </row>
        <row r="302">
          <cell r="A302">
            <v>34940</v>
          </cell>
          <cell r="B302" t="str">
            <v>英国</v>
          </cell>
          <cell r="C302" t="str">
            <v>饮料</v>
          </cell>
          <cell r="D302">
            <v>90</v>
          </cell>
        </row>
        <row r="303">
          <cell r="A303">
            <v>34942</v>
          </cell>
          <cell r="B303" t="str">
            <v>法国</v>
          </cell>
          <cell r="C303" t="str">
            <v>饮料</v>
          </cell>
          <cell r="D303">
            <v>3754.874997055158</v>
          </cell>
        </row>
        <row r="304">
          <cell r="A304">
            <v>34942</v>
          </cell>
          <cell r="B304" t="str">
            <v>法国</v>
          </cell>
          <cell r="C304" t="str">
            <v>面食/谷类</v>
          </cell>
          <cell r="D304">
            <v>532</v>
          </cell>
        </row>
        <row r="305">
          <cell r="A305">
            <v>34942</v>
          </cell>
          <cell r="B305" t="str">
            <v>法国</v>
          </cell>
          <cell r="C305" t="str">
            <v>饮料</v>
          </cell>
          <cell r="D305">
            <v>213.74999983236194</v>
          </cell>
        </row>
        <row r="306">
          <cell r="A306">
            <v>34942</v>
          </cell>
          <cell r="B306" t="str">
            <v>法国</v>
          </cell>
          <cell r="C306" t="str">
            <v>乳制品</v>
          </cell>
          <cell r="D306">
            <v>306.37499975971878</v>
          </cell>
        </row>
        <row r="307">
          <cell r="A307">
            <v>34942</v>
          </cell>
          <cell r="B307" t="str">
            <v>法国</v>
          </cell>
          <cell r="C307" t="str">
            <v>乳制品</v>
          </cell>
          <cell r="D307">
            <v>1402.4999901652336</v>
          </cell>
        </row>
        <row r="308">
          <cell r="A308">
            <v>34949</v>
          </cell>
          <cell r="B308" t="str">
            <v>英国</v>
          </cell>
          <cell r="C308" t="str">
            <v>农产品</v>
          </cell>
          <cell r="D308">
            <v>488.25</v>
          </cell>
        </row>
        <row r="309">
          <cell r="A309">
            <v>34949</v>
          </cell>
          <cell r="B309" t="str">
            <v>英国</v>
          </cell>
          <cell r="C309" t="str">
            <v>糖果</v>
          </cell>
          <cell r="D309">
            <v>124.19999979436398</v>
          </cell>
        </row>
        <row r="310">
          <cell r="A310">
            <v>34949</v>
          </cell>
          <cell r="B310" t="str">
            <v>英国</v>
          </cell>
          <cell r="C310" t="str">
            <v>糖果</v>
          </cell>
          <cell r="D310">
            <v>224.99999962747097</v>
          </cell>
        </row>
        <row r="311">
          <cell r="A311">
            <v>34949</v>
          </cell>
          <cell r="B311" t="str">
            <v>英国</v>
          </cell>
          <cell r="C311" t="str">
            <v>饮料</v>
          </cell>
          <cell r="D311">
            <v>13.5</v>
          </cell>
        </row>
        <row r="312">
          <cell r="A312">
            <v>34949</v>
          </cell>
          <cell r="B312" t="str">
            <v>英国</v>
          </cell>
          <cell r="C312" t="str">
            <v>饮料</v>
          </cell>
          <cell r="D312">
            <v>485.9999991953373</v>
          </cell>
        </row>
        <row r="313">
          <cell r="A313">
            <v>34949</v>
          </cell>
          <cell r="B313" t="str">
            <v>法国</v>
          </cell>
          <cell r="C313" t="str">
            <v>农产品</v>
          </cell>
          <cell r="D313">
            <v>456</v>
          </cell>
        </row>
        <row r="314">
          <cell r="A314">
            <v>34949</v>
          </cell>
          <cell r="B314" t="str">
            <v>法国</v>
          </cell>
          <cell r="C314" t="str">
            <v>肉/家禽</v>
          </cell>
          <cell r="D314">
            <v>742.74</v>
          </cell>
        </row>
        <row r="315">
          <cell r="A315">
            <v>34949</v>
          </cell>
          <cell r="B315" t="str">
            <v>法国</v>
          </cell>
          <cell r="C315" t="str">
            <v>香料</v>
          </cell>
          <cell r="D315">
            <v>194.5</v>
          </cell>
        </row>
        <row r="316">
          <cell r="A316">
            <v>34953</v>
          </cell>
          <cell r="B316" t="str">
            <v>法国</v>
          </cell>
          <cell r="C316" t="str">
            <v>糖果</v>
          </cell>
          <cell r="D316">
            <v>739.5</v>
          </cell>
        </row>
        <row r="317">
          <cell r="A317">
            <v>34953</v>
          </cell>
          <cell r="B317" t="str">
            <v>法国</v>
          </cell>
          <cell r="C317" t="str">
            <v>海洋食品</v>
          </cell>
          <cell r="D317">
            <v>446.24999687075615</v>
          </cell>
        </row>
        <row r="318">
          <cell r="A318">
            <v>34955</v>
          </cell>
          <cell r="B318" t="str">
            <v>英国</v>
          </cell>
          <cell r="C318" t="str">
            <v>肉/家禽</v>
          </cell>
          <cell r="D318">
            <v>273.59999978542328</v>
          </cell>
        </row>
        <row r="319">
          <cell r="A319">
            <v>34955</v>
          </cell>
          <cell r="B319" t="str">
            <v>英国</v>
          </cell>
          <cell r="C319" t="str">
            <v>饮料</v>
          </cell>
          <cell r="D319">
            <v>630</v>
          </cell>
        </row>
        <row r="320">
          <cell r="A320">
            <v>34956</v>
          </cell>
          <cell r="B320" t="str">
            <v>英国</v>
          </cell>
          <cell r="C320" t="str">
            <v>饮料</v>
          </cell>
          <cell r="D320">
            <v>541.49999957531691</v>
          </cell>
        </row>
        <row r="321">
          <cell r="A321">
            <v>34956</v>
          </cell>
          <cell r="B321" t="str">
            <v>英国</v>
          </cell>
          <cell r="C321" t="str">
            <v>乳制品</v>
          </cell>
          <cell r="D321">
            <v>47.499999962747097</v>
          </cell>
        </row>
        <row r="322">
          <cell r="A322">
            <v>34963</v>
          </cell>
          <cell r="B322" t="str">
            <v>英国</v>
          </cell>
          <cell r="C322" t="str">
            <v>乳制品</v>
          </cell>
          <cell r="D322">
            <v>540</v>
          </cell>
        </row>
        <row r="323">
          <cell r="A323">
            <v>34963</v>
          </cell>
          <cell r="B323" t="str">
            <v>英国</v>
          </cell>
          <cell r="C323" t="str">
            <v>饮料</v>
          </cell>
          <cell r="D323">
            <v>168.75</v>
          </cell>
        </row>
        <row r="324">
          <cell r="A324">
            <v>34974</v>
          </cell>
          <cell r="B324" t="str">
            <v>英国</v>
          </cell>
          <cell r="C324" t="str">
            <v>糖果</v>
          </cell>
          <cell r="D324">
            <v>82.8</v>
          </cell>
        </row>
        <row r="325">
          <cell r="A325">
            <v>34974</v>
          </cell>
          <cell r="B325" t="str">
            <v>英国</v>
          </cell>
          <cell r="C325" t="str">
            <v>面食/谷类</v>
          </cell>
          <cell r="D325">
            <v>315</v>
          </cell>
        </row>
        <row r="326">
          <cell r="A326">
            <v>34975</v>
          </cell>
          <cell r="B326" t="str">
            <v>英国</v>
          </cell>
          <cell r="C326" t="str">
            <v>糖果</v>
          </cell>
          <cell r="D326">
            <v>471.14999921992421</v>
          </cell>
        </row>
        <row r="327">
          <cell r="A327">
            <v>34975</v>
          </cell>
          <cell r="B327" t="str">
            <v>英国</v>
          </cell>
          <cell r="C327" t="str">
            <v>乳制品</v>
          </cell>
          <cell r="D327">
            <v>611.99999898672104</v>
          </cell>
        </row>
        <row r="328">
          <cell r="A328">
            <v>34977</v>
          </cell>
          <cell r="B328" t="str">
            <v>法国</v>
          </cell>
          <cell r="C328" t="str">
            <v>农产品</v>
          </cell>
          <cell r="D328">
            <v>62.774999896064401</v>
          </cell>
        </row>
        <row r="329">
          <cell r="A329">
            <v>34977</v>
          </cell>
          <cell r="B329" t="str">
            <v>法国</v>
          </cell>
          <cell r="C329" t="str">
            <v>香料</v>
          </cell>
          <cell r="D329">
            <v>490.13999918848276</v>
          </cell>
        </row>
        <row r="330">
          <cell r="A330">
            <v>34977</v>
          </cell>
          <cell r="B330" t="str">
            <v>法国</v>
          </cell>
          <cell r="C330" t="str">
            <v>糖果</v>
          </cell>
          <cell r="D330">
            <v>51.299999915063381</v>
          </cell>
        </row>
        <row r="331">
          <cell r="A331">
            <v>34977</v>
          </cell>
          <cell r="B331" t="str">
            <v>法国</v>
          </cell>
          <cell r="C331" t="str">
            <v>香料</v>
          </cell>
          <cell r="D331">
            <v>775</v>
          </cell>
        </row>
        <row r="332">
          <cell r="A332">
            <v>34977</v>
          </cell>
          <cell r="B332" t="str">
            <v>法国</v>
          </cell>
          <cell r="C332" t="str">
            <v>海洋食品</v>
          </cell>
          <cell r="D332">
            <v>231.6</v>
          </cell>
        </row>
        <row r="333">
          <cell r="A333">
            <v>34977</v>
          </cell>
          <cell r="B333" t="str">
            <v>法国</v>
          </cell>
          <cell r="C333" t="str">
            <v>海洋食品</v>
          </cell>
          <cell r="D333">
            <v>540</v>
          </cell>
        </row>
        <row r="334">
          <cell r="A334">
            <v>34977</v>
          </cell>
          <cell r="B334" t="str">
            <v>法国</v>
          </cell>
          <cell r="C334" t="str">
            <v>糖果</v>
          </cell>
          <cell r="D334">
            <v>95</v>
          </cell>
        </row>
        <row r="335">
          <cell r="A335">
            <v>34977</v>
          </cell>
          <cell r="B335" t="str">
            <v>法国</v>
          </cell>
          <cell r="C335" t="str">
            <v>面食/谷类</v>
          </cell>
          <cell r="D335">
            <v>1710</v>
          </cell>
        </row>
        <row r="336">
          <cell r="A336">
            <v>34977</v>
          </cell>
          <cell r="B336" t="str">
            <v>法国</v>
          </cell>
          <cell r="C336" t="str">
            <v>乳制品</v>
          </cell>
          <cell r="D336">
            <v>1020</v>
          </cell>
        </row>
        <row r="337">
          <cell r="A337">
            <v>34978</v>
          </cell>
          <cell r="B337" t="str">
            <v>英国</v>
          </cell>
          <cell r="C337" t="str">
            <v>糖果</v>
          </cell>
          <cell r="D337">
            <v>600</v>
          </cell>
        </row>
        <row r="338">
          <cell r="A338">
            <v>34978</v>
          </cell>
          <cell r="B338" t="str">
            <v>英国</v>
          </cell>
          <cell r="C338" t="str">
            <v>海洋食品</v>
          </cell>
          <cell r="D338">
            <v>1223.5999990403652</v>
          </cell>
        </row>
        <row r="339">
          <cell r="A339">
            <v>34978</v>
          </cell>
          <cell r="B339" t="str">
            <v>英国</v>
          </cell>
          <cell r="C339" t="str">
            <v>乳制品</v>
          </cell>
          <cell r="D339">
            <v>1776.4999986067414</v>
          </cell>
        </row>
        <row r="340">
          <cell r="A340">
            <v>34978</v>
          </cell>
          <cell r="B340" t="str">
            <v>英国</v>
          </cell>
          <cell r="C340" t="str">
            <v>香料</v>
          </cell>
          <cell r="D340">
            <v>864.49999932199717</v>
          </cell>
        </row>
        <row r="341">
          <cell r="A341">
            <v>34981</v>
          </cell>
          <cell r="B341" t="str">
            <v>法国</v>
          </cell>
          <cell r="C341" t="str">
            <v>糖果</v>
          </cell>
          <cell r="D341">
            <v>1701</v>
          </cell>
        </row>
        <row r="342">
          <cell r="A342">
            <v>34982</v>
          </cell>
          <cell r="B342" t="str">
            <v>法国</v>
          </cell>
          <cell r="C342" t="str">
            <v>糖果</v>
          </cell>
          <cell r="D342">
            <v>125</v>
          </cell>
        </row>
        <row r="343">
          <cell r="A343">
            <v>34984</v>
          </cell>
          <cell r="B343" t="str">
            <v>法国</v>
          </cell>
          <cell r="C343" t="str">
            <v>农产品</v>
          </cell>
          <cell r="D343">
            <v>1060</v>
          </cell>
        </row>
        <row r="344">
          <cell r="A344">
            <v>34984</v>
          </cell>
          <cell r="B344" t="str">
            <v>法国</v>
          </cell>
          <cell r="C344" t="str">
            <v>乳制品</v>
          </cell>
          <cell r="D344">
            <v>55</v>
          </cell>
        </row>
        <row r="345">
          <cell r="A345">
            <v>34984</v>
          </cell>
          <cell r="B345" t="str">
            <v>法国</v>
          </cell>
          <cell r="C345" t="str">
            <v>饮料</v>
          </cell>
          <cell r="D345">
            <v>180</v>
          </cell>
        </row>
        <row r="346">
          <cell r="A346">
            <v>34988</v>
          </cell>
          <cell r="B346" t="str">
            <v>英国</v>
          </cell>
          <cell r="C346" t="str">
            <v>乳制品</v>
          </cell>
          <cell r="D346">
            <v>89.999999850988388</v>
          </cell>
        </row>
        <row r="347">
          <cell r="A347">
            <v>34988</v>
          </cell>
          <cell r="B347" t="str">
            <v>英国</v>
          </cell>
          <cell r="C347" t="str">
            <v>肉/家禽</v>
          </cell>
          <cell r="D347">
            <v>86.399999856948853</v>
          </cell>
        </row>
        <row r="348">
          <cell r="A348">
            <v>34988</v>
          </cell>
          <cell r="B348" t="str">
            <v>英国</v>
          </cell>
          <cell r="C348" t="str">
            <v>面食/谷类</v>
          </cell>
          <cell r="D348">
            <v>448.87499925680459</v>
          </cell>
        </row>
        <row r="349">
          <cell r="A349">
            <v>34989</v>
          </cell>
          <cell r="B349" t="str">
            <v>英国</v>
          </cell>
          <cell r="C349" t="str">
            <v>面食/谷类</v>
          </cell>
          <cell r="D349">
            <v>288</v>
          </cell>
        </row>
        <row r="350">
          <cell r="A350">
            <v>34989</v>
          </cell>
          <cell r="B350" t="str">
            <v>英国</v>
          </cell>
          <cell r="C350" t="str">
            <v>海洋食品</v>
          </cell>
          <cell r="D350">
            <v>720</v>
          </cell>
        </row>
        <row r="351">
          <cell r="A351">
            <v>34989</v>
          </cell>
          <cell r="B351" t="str">
            <v>英国</v>
          </cell>
          <cell r="C351" t="str">
            <v>饮料</v>
          </cell>
          <cell r="D351">
            <v>350</v>
          </cell>
        </row>
        <row r="352">
          <cell r="A352">
            <v>34989</v>
          </cell>
          <cell r="B352" t="str">
            <v>英国</v>
          </cell>
          <cell r="C352" t="str">
            <v>海洋食品</v>
          </cell>
          <cell r="D352">
            <v>750</v>
          </cell>
        </row>
        <row r="353">
          <cell r="A353">
            <v>34989</v>
          </cell>
          <cell r="B353" t="str">
            <v>英国</v>
          </cell>
          <cell r="C353" t="str">
            <v>饮料</v>
          </cell>
          <cell r="D353">
            <v>193.75</v>
          </cell>
        </row>
        <row r="354">
          <cell r="A354">
            <v>34992</v>
          </cell>
          <cell r="B354" t="str">
            <v>英国</v>
          </cell>
          <cell r="C354" t="str">
            <v>农产品</v>
          </cell>
          <cell r="D354">
            <v>697.5</v>
          </cell>
        </row>
        <row r="355">
          <cell r="A355">
            <v>34992</v>
          </cell>
          <cell r="B355" t="str">
            <v>英国</v>
          </cell>
          <cell r="C355" t="str">
            <v>肉/家禽</v>
          </cell>
          <cell r="D355">
            <v>328</v>
          </cell>
        </row>
        <row r="356">
          <cell r="A356">
            <v>34992</v>
          </cell>
          <cell r="B356" t="str">
            <v>英国</v>
          </cell>
          <cell r="C356" t="str">
            <v>海洋食品</v>
          </cell>
          <cell r="D356">
            <v>397.5</v>
          </cell>
        </row>
        <row r="357">
          <cell r="A357">
            <v>34996</v>
          </cell>
          <cell r="B357" t="str">
            <v>法国</v>
          </cell>
          <cell r="C357" t="str">
            <v>乳制品</v>
          </cell>
          <cell r="D357">
            <v>3800</v>
          </cell>
        </row>
        <row r="358">
          <cell r="A358">
            <v>34996</v>
          </cell>
          <cell r="B358" t="str">
            <v>法国</v>
          </cell>
          <cell r="C358" t="str">
            <v>乳制品</v>
          </cell>
          <cell r="D358">
            <v>75</v>
          </cell>
        </row>
        <row r="359">
          <cell r="A359">
            <v>34996</v>
          </cell>
          <cell r="B359" t="str">
            <v>法国</v>
          </cell>
          <cell r="C359" t="str">
            <v>海洋食品</v>
          </cell>
          <cell r="D359">
            <v>1158</v>
          </cell>
        </row>
        <row r="360">
          <cell r="A360">
            <v>34996</v>
          </cell>
          <cell r="B360" t="str">
            <v>法国</v>
          </cell>
          <cell r="C360" t="str">
            <v>肉/家禽</v>
          </cell>
          <cell r="D360">
            <v>223.5</v>
          </cell>
        </row>
        <row r="361">
          <cell r="A361">
            <v>34997</v>
          </cell>
          <cell r="B361" t="str">
            <v>法国</v>
          </cell>
          <cell r="C361" t="str">
            <v>糖果</v>
          </cell>
          <cell r="D361">
            <v>654.375</v>
          </cell>
        </row>
        <row r="362">
          <cell r="A362">
            <v>34997</v>
          </cell>
          <cell r="B362" t="str">
            <v>法国</v>
          </cell>
          <cell r="C362" t="str">
            <v>乳制品</v>
          </cell>
          <cell r="D362">
            <v>187.5</v>
          </cell>
        </row>
        <row r="363">
          <cell r="A363">
            <v>34997</v>
          </cell>
          <cell r="B363" t="str">
            <v>法国</v>
          </cell>
          <cell r="C363" t="str">
            <v>面食/谷类</v>
          </cell>
          <cell r="D363">
            <v>420</v>
          </cell>
        </row>
        <row r="364">
          <cell r="A364">
            <v>34998</v>
          </cell>
          <cell r="B364" t="str">
            <v>法国</v>
          </cell>
          <cell r="C364" t="str">
            <v>糖果</v>
          </cell>
          <cell r="D364">
            <v>248.39999958872795</v>
          </cell>
        </row>
        <row r="365">
          <cell r="A365">
            <v>34998</v>
          </cell>
          <cell r="B365" t="str">
            <v>法国</v>
          </cell>
          <cell r="C365" t="str">
            <v>糖果</v>
          </cell>
          <cell r="D365">
            <v>107.99999982118607</v>
          </cell>
        </row>
        <row r="366">
          <cell r="A366">
            <v>34998</v>
          </cell>
          <cell r="B366" t="str">
            <v>法国</v>
          </cell>
          <cell r="C366" t="str">
            <v>面食/谷类</v>
          </cell>
          <cell r="D366">
            <v>931</v>
          </cell>
        </row>
        <row r="367">
          <cell r="A367">
            <v>34999</v>
          </cell>
          <cell r="B367" t="str">
            <v>英国</v>
          </cell>
          <cell r="C367" t="str">
            <v>海洋食品</v>
          </cell>
          <cell r="D367">
            <v>368</v>
          </cell>
        </row>
        <row r="368">
          <cell r="A368">
            <v>34999</v>
          </cell>
          <cell r="B368" t="str">
            <v>英国</v>
          </cell>
          <cell r="C368" t="str">
            <v>糖果</v>
          </cell>
          <cell r="D368">
            <v>380</v>
          </cell>
        </row>
        <row r="369">
          <cell r="A369">
            <v>34999</v>
          </cell>
          <cell r="B369" t="str">
            <v>英国</v>
          </cell>
          <cell r="C369" t="str">
            <v>乳制品</v>
          </cell>
          <cell r="D369">
            <v>1020</v>
          </cell>
        </row>
        <row r="370">
          <cell r="A370">
            <v>35006</v>
          </cell>
          <cell r="B370" t="str">
            <v>英国</v>
          </cell>
          <cell r="C370" t="str">
            <v>饮料</v>
          </cell>
          <cell r="D370">
            <v>540</v>
          </cell>
        </row>
        <row r="371">
          <cell r="A371">
            <v>35006</v>
          </cell>
          <cell r="B371" t="str">
            <v>英国</v>
          </cell>
          <cell r="C371" t="str">
            <v>肉/家禽</v>
          </cell>
          <cell r="D371">
            <v>4951.6000000000004</v>
          </cell>
        </row>
        <row r="372">
          <cell r="A372">
            <v>35006</v>
          </cell>
          <cell r="B372" t="str">
            <v>英国</v>
          </cell>
          <cell r="C372" t="str">
            <v>饮料</v>
          </cell>
          <cell r="D372">
            <v>1840</v>
          </cell>
        </row>
        <row r="373">
          <cell r="A373">
            <v>35006</v>
          </cell>
          <cell r="B373" t="str">
            <v>英国</v>
          </cell>
          <cell r="C373" t="str">
            <v>香料</v>
          </cell>
          <cell r="D373">
            <v>466.8</v>
          </cell>
        </row>
        <row r="374">
          <cell r="A374">
            <v>35006</v>
          </cell>
          <cell r="B374" t="str">
            <v>英国</v>
          </cell>
          <cell r="C374" t="str">
            <v>糖果</v>
          </cell>
          <cell r="D374">
            <v>2366.4</v>
          </cell>
        </row>
        <row r="375">
          <cell r="A375">
            <v>35009</v>
          </cell>
          <cell r="B375" t="str">
            <v>法国</v>
          </cell>
          <cell r="C375" t="str">
            <v>肉/家禽</v>
          </cell>
          <cell r="D375">
            <v>582</v>
          </cell>
        </row>
        <row r="376">
          <cell r="A376">
            <v>35009</v>
          </cell>
          <cell r="B376" t="str">
            <v>法国</v>
          </cell>
          <cell r="C376" t="str">
            <v>肉/家禽</v>
          </cell>
          <cell r="D376">
            <v>379.94999733567238</v>
          </cell>
        </row>
        <row r="377">
          <cell r="A377">
            <v>35009</v>
          </cell>
          <cell r="B377" t="str">
            <v>法国</v>
          </cell>
          <cell r="C377" t="str">
            <v>乳制品</v>
          </cell>
          <cell r="D377">
            <v>917.99999356269836</v>
          </cell>
        </row>
        <row r="378">
          <cell r="A378">
            <v>35009</v>
          </cell>
          <cell r="B378" t="str">
            <v>法国</v>
          </cell>
          <cell r="C378" t="str">
            <v>海洋食品</v>
          </cell>
          <cell r="D378">
            <v>191.24999865889549</v>
          </cell>
        </row>
        <row r="379">
          <cell r="A379">
            <v>35009</v>
          </cell>
          <cell r="B379" t="str">
            <v>英国</v>
          </cell>
          <cell r="C379" t="str">
            <v>农产品</v>
          </cell>
          <cell r="D379">
            <v>2700</v>
          </cell>
        </row>
        <row r="380">
          <cell r="A380">
            <v>35009</v>
          </cell>
          <cell r="B380" t="str">
            <v>英国</v>
          </cell>
          <cell r="C380" t="str">
            <v>乳制品</v>
          </cell>
          <cell r="D380">
            <v>1375</v>
          </cell>
        </row>
        <row r="381">
          <cell r="A381">
            <v>35009</v>
          </cell>
          <cell r="B381" t="str">
            <v>英国</v>
          </cell>
          <cell r="C381" t="str">
            <v>饮料</v>
          </cell>
          <cell r="D381">
            <v>750</v>
          </cell>
        </row>
        <row r="382">
          <cell r="A382">
            <v>35011</v>
          </cell>
          <cell r="B382" t="str">
            <v>法国</v>
          </cell>
          <cell r="C382" t="str">
            <v>肉/家禽</v>
          </cell>
          <cell r="D382">
            <v>780</v>
          </cell>
        </row>
        <row r="383">
          <cell r="A383">
            <v>35011</v>
          </cell>
          <cell r="B383" t="str">
            <v>法国</v>
          </cell>
          <cell r="C383" t="str">
            <v>海洋食品</v>
          </cell>
          <cell r="D383">
            <v>216</v>
          </cell>
        </row>
        <row r="384">
          <cell r="A384">
            <v>35012</v>
          </cell>
          <cell r="B384" t="str">
            <v>英国</v>
          </cell>
          <cell r="C384" t="str">
            <v>糖果</v>
          </cell>
          <cell r="D384">
            <v>114</v>
          </cell>
        </row>
        <row r="385">
          <cell r="A385">
            <v>35013</v>
          </cell>
          <cell r="B385" t="str">
            <v>法国</v>
          </cell>
          <cell r="C385" t="str">
            <v>饮料</v>
          </cell>
          <cell r="D385">
            <v>71.999999731779099</v>
          </cell>
        </row>
        <row r="386">
          <cell r="A386">
            <v>35013</v>
          </cell>
          <cell r="B386" t="str">
            <v>法国</v>
          </cell>
          <cell r="C386" t="str">
            <v>饮料</v>
          </cell>
          <cell r="D386">
            <v>134.39999949932098</v>
          </cell>
        </row>
        <row r="387">
          <cell r="A387">
            <v>35013</v>
          </cell>
          <cell r="B387" t="str">
            <v>法国</v>
          </cell>
          <cell r="C387" t="str">
            <v>糖果</v>
          </cell>
          <cell r="D387">
            <v>399.99999850988388</v>
          </cell>
        </row>
        <row r="388">
          <cell r="A388">
            <v>35013</v>
          </cell>
          <cell r="B388" t="str">
            <v>法国</v>
          </cell>
          <cell r="C388" t="str">
            <v>乳制品</v>
          </cell>
          <cell r="D388">
            <v>1031.9999961555004</v>
          </cell>
        </row>
        <row r="389">
          <cell r="A389">
            <v>35019</v>
          </cell>
          <cell r="B389" t="str">
            <v>法国</v>
          </cell>
          <cell r="C389" t="str">
            <v>糖果</v>
          </cell>
          <cell r="D389">
            <v>349</v>
          </cell>
        </row>
        <row r="390">
          <cell r="A390">
            <v>35019</v>
          </cell>
          <cell r="B390" t="str">
            <v>法国</v>
          </cell>
          <cell r="C390" t="str">
            <v>饮料</v>
          </cell>
          <cell r="D390">
            <v>1104</v>
          </cell>
        </row>
        <row r="391">
          <cell r="A391">
            <v>35019</v>
          </cell>
          <cell r="B391" t="str">
            <v>法国</v>
          </cell>
          <cell r="C391" t="str">
            <v>乳制品</v>
          </cell>
          <cell r="D391">
            <v>440</v>
          </cell>
        </row>
        <row r="392">
          <cell r="A392">
            <v>35020</v>
          </cell>
          <cell r="B392" t="str">
            <v>法国</v>
          </cell>
          <cell r="C392" t="str">
            <v>香料</v>
          </cell>
          <cell r="D392">
            <v>85.4</v>
          </cell>
        </row>
        <row r="393">
          <cell r="A393">
            <v>35020</v>
          </cell>
          <cell r="B393" t="str">
            <v>法国</v>
          </cell>
          <cell r="C393" t="str">
            <v>海洋食品</v>
          </cell>
          <cell r="D393">
            <v>95</v>
          </cell>
        </row>
        <row r="394">
          <cell r="A394">
            <v>35024</v>
          </cell>
          <cell r="B394" t="str">
            <v>法国</v>
          </cell>
          <cell r="C394" t="str">
            <v>糖果</v>
          </cell>
          <cell r="D394">
            <v>110.4</v>
          </cell>
        </row>
        <row r="395">
          <cell r="A395">
            <v>35024</v>
          </cell>
          <cell r="B395" t="str">
            <v>法国</v>
          </cell>
          <cell r="C395" t="str">
            <v>海洋食品</v>
          </cell>
          <cell r="D395">
            <v>405.3</v>
          </cell>
        </row>
        <row r="396">
          <cell r="A396">
            <v>35024</v>
          </cell>
          <cell r="B396" t="str">
            <v>法国</v>
          </cell>
          <cell r="C396" t="str">
            <v>肉/家禽</v>
          </cell>
          <cell r="D396">
            <v>3936</v>
          </cell>
        </row>
        <row r="397">
          <cell r="A397">
            <v>35025</v>
          </cell>
          <cell r="B397" t="str">
            <v>法国</v>
          </cell>
          <cell r="C397" t="str">
            <v>海洋食品</v>
          </cell>
          <cell r="D397">
            <v>558</v>
          </cell>
        </row>
        <row r="398">
          <cell r="A398">
            <v>35025</v>
          </cell>
          <cell r="B398" t="str">
            <v>法国</v>
          </cell>
          <cell r="C398" t="str">
            <v>糖果</v>
          </cell>
          <cell r="D398">
            <v>936.9</v>
          </cell>
        </row>
        <row r="399">
          <cell r="A399">
            <v>35025</v>
          </cell>
          <cell r="B399" t="str">
            <v>法国</v>
          </cell>
          <cell r="C399" t="str">
            <v>海洋食品</v>
          </cell>
          <cell r="D399">
            <v>1045</v>
          </cell>
        </row>
        <row r="400">
          <cell r="A400">
            <v>35025</v>
          </cell>
          <cell r="B400" t="str">
            <v>法国</v>
          </cell>
          <cell r="C400" t="str">
            <v>海洋食品</v>
          </cell>
          <cell r="D400">
            <v>288</v>
          </cell>
        </row>
        <row r="401">
          <cell r="A401">
            <v>35025</v>
          </cell>
          <cell r="B401" t="str">
            <v>法国</v>
          </cell>
          <cell r="C401" t="str">
            <v>饮料</v>
          </cell>
          <cell r="D401">
            <v>427.5</v>
          </cell>
        </row>
        <row r="402">
          <cell r="A402">
            <v>35025</v>
          </cell>
          <cell r="B402" t="str">
            <v>法国</v>
          </cell>
          <cell r="C402" t="str">
            <v>肉/家禽</v>
          </cell>
          <cell r="D402">
            <v>789.75</v>
          </cell>
        </row>
        <row r="403">
          <cell r="A403">
            <v>35025</v>
          </cell>
          <cell r="B403" t="str">
            <v>法国</v>
          </cell>
          <cell r="C403" t="str">
            <v>糖果</v>
          </cell>
          <cell r="D403">
            <v>356.25</v>
          </cell>
        </row>
        <row r="404">
          <cell r="A404">
            <v>35025</v>
          </cell>
          <cell r="B404" t="str">
            <v>法国</v>
          </cell>
          <cell r="C404" t="str">
            <v>面食/谷类</v>
          </cell>
          <cell r="D404">
            <v>513</v>
          </cell>
        </row>
        <row r="405">
          <cell r="A405">
            <v>35025</v>
          </cell>
          <cell r="B405" t="str">
            <v>法国</v>
          </cell>
          <cell r="C405" t="str">
            <v>海洋食品</v>
          </cell>
          <cell r="D405">
            <v>119.25</v>
          </cell>
        </row>
        <row r="406">
          <cell r="A406">
            <v>35027</v>
          </cell>
          <cell r="B406" t="str">
            <v>英国</v>
          </cell>
          <cell r="C406" t="str">
            <v>糖果</v>
          </cell>
          <cell r="D406">
            <v>303.99999976158142</v>
          </cell>
        </row>
        <row r="407">
          <cell r="A407">
            <v>35027</v>
          </cell>
          <cell r="B407" t="str">
            <v>英国</v>
          </cell>
          <cell r="C407" t="str">
            <v>肉/家禽</v>
          </cell>
          <cell r="D407">
            <v>111.75</v>
          </cell>
        </row>
        <row r="408">
          <cell r="A408">
            <v>35027</v>
          </cell>
          <cell r="B408" t="str">
            <v>英国</v>
          </cell>
          <cell r="C408" t="str">
            <v>乳制品</v>
          </cell>
          <cell r="D408">
            <v>854.99999932944775</v>
          </cell>
        </row>
        <row r="409">
          <cell r="A409">
            <v>35030</v>
          </cell>
          <cell r="B409" t="str">
            <v>英国</v>
          </cell>
          <cell r="C409" t="str">
            <v>乳制品</v>
          </cell>
          <cell r="D409">
            <v>1368</v>
          </cell>
        </row>
        <row r="410">
          <cell r="A410">
            <v>35030</v>
          </cell>
          <cell r="B410" t="str">
            <v>英国</v>
          </cell>
          <cell r="C410" t="str">
            <v>糖果</v>
          </cell>
          <cell r="D410">
            <v>349</v>
          </cell>
        </row>
        <row r="411">
          <cell r="A411">
            <v>35030</v>
          </cell>
          <cell r="B411" t="str">
            <v>英国</v>
          </cell>
          <cell r="C411" t="str">
            <v>海洋食品</v>
          </cell>
          <cell r="D411">
            <v>760</v>
          </cell>
        </row>
        <row r="412">
          <cell r="A412">
            <v>35030</v>
          </cell>
          <cell r="B412" t="str">
            <v>英国</v>
          </cell>
          <cell r="C412" t="str">
            <v>糖果</v>
          </cell>
          <cell r="D412">
            <v>986</v>
          </cell>
        </row>
        <row r="413">
          <cell r="A413">
            <v>35030</v>
          </cell>
          <cell r="B413" t="str">
            <v>法国</v>
          </cell>
          <cell r="C413" t="str">
            <v>海洋食品</v>
          </cell>
          <cell r="D413">
            <v>562.5</v>
          </cell>
        </row>
        <row r="414">
          <cell r="A414">
            <v>35030</v>
          </cell>
          <cell r="B414" t="str">
            <v>法国</v>
          </cell>
          <cell r="C414" t="str">
            <v>海洋食品</v>
          </cell>
          <cell r="D414">
            <v>58.252499999999998</v>
          </cell>
        </row>
        <row r="415">
          <cell r="A415">
            <v>35030</v>
          </cell>
          <cell r="B415" t="str">
            <v>法国</v>
          </cell>
          <cell r="C415" t="str">
            <v>肉/家禽</v>
          </cell>
          <cell r="D415">
            <v>223.5</v>
          </cell>
        </row>
        <row r="416">
          <cell r="A416">
            <v>35032</v>
          </cell>
          <cell r="B416" t="str">
            <v>英国</v>
          </cell>
          <cell r="C416" t="str">
            <v>香料</v>
          </cell>
          <cell r="D416">
            <v>923.87499927543104</v>
          </cell>
        </row>
        <row r="417">
          <cell r="A417">
            <v>35032</v>
          </cell>
          <cell r="B417" t="str">
            <v>法国</v>
          </cell>
          <cell r="C417" t="str">
            <v>饮料</v>
          </cell>
          <cell r="D417">
            <v>57</v>
          </cell>
        </row>
        <row r="418">
          <cell r="A418">
            <v>35032</v>
          </cell>
          <cell r="B418" t="str">
            <v>法国</v>
          </cell>
          <cell r="C418" t="str">
            <v>乳制品</v>
          </cell>
          <cell r="D418">
            <v>625</v>
          </cell>
        </row>
        <row r="419">
          <cell r="A419">
            <v>35032</v>
          </cell>
          <cell r="B419" t="str">
            <v>法国</v>
          </cell>
          <cell r="C419" t="str">
            <v>糖果</v>
          </cell>
          <cell r="D419">
            <v>562.5</v>
          </cell>
        </row>
        <row r="420">
          <cell r="A420">
            <v>35032</v>
          </cell>
          <cell r="B420" t="str">
            <v>法国</v>
          </cell>
          <cell r="C420" t="str">
            <v>饮料</v>
          </cell>
          <cell r="D420">
            <v>325.5</v>
          </cell>
        </row>
        <row r="421">
          <cell r="A421">
            <v>35033</v>
          </cell>
          <cell r="B421" t="str">
            <v>法国</v>
          </cell>
          <cell r="C421" t="str">
            <v>糖果</v>
          </cell>
          <cell r="D421">
            <v>468.45</v>
          </cell>
        </row>
        <row r="422">
          <cell r="A422">
            <v>35044</v>
          </cell>
          <cell r="B422" t="str">
            <v>法国</v>
          </cell>
          <cell r="C422" t="str">
            <v>香料</v>
          </cell>
          <cell r="D422">
            <v>512.99999915063381</v>
          </cell>
        </row>
        <row r="423">
          <cell r="A423">
            <v>35044</v>
          </cell>
          <cell r="B423" t="str">
            <v>法国</v>
          </cell>
          <cell r="C423" t="str">
            <v>香料</v>
          </cell>
          <cell r="D423">
            <v>23.399999961256981</v>
          </cell>
        </row>
        <row r="424">
          <cell r="A424">
            <v>35047</v>
          </cell>
          <cell r="B424" t="str">
            <v>法国</v>
          </cell>
          <cell r="C424" t="str">
            <v>农产品</v>
          </cell>
          <cell r="D424">
            <v>182.39999932050705</v>
          </cell>
        </row>
        <row r="425">
          <cell r="A425">
            <v>35047</v>
          </cell>
          <cell r="B425" t="str">
            <v>法国</v>
          </cell>
          <cell r="C425" t="str">
            <v>饮料</v>
          </cell>
          <cell r="D425">
            <v>503.99999812245369</v>
          </cell>
        </row>
        <row r="426">
          <cell r="A426">
            <v>35047</v>
          </cell>
          <cell r="B426" t="str">
            <v>法国</v>
          </cell>
          <cell r="C426" t="str">
            <v>海洋食品</v>
          </cell>
          <cell r="D426">
            <v>303.99999886751175</v>
          </cell>
        </row>
        <row r="427">
          <cell r="A427">
            <v>35047</v>
          </cell>
          <cell r="B427" t="str">
            <v>法国</v>
          </cell>
          <cell r="C427" t="str">
            <v>面食/谷类</v>
          </cell>
          <cell r="D427">
            <v>425.59999841451645</v>
          </cell>
        </row>
        <row r="428">
          <cell r="A428">
            <v>35052</v>
          </cell>
          <cell r="B428" t="str">
            <v>英国</v>
          </cell>
          <cell r="C428" t="str">
            <v>海洋食品</v>
          </cell>
          <cell r="D428">
            <v>1500</v>
          </cell>
        </row>
        <row r="429">
          <cell r="A429">
            <v>35052</v>
          </cell>
          <cell r="B429" t="str">
            <v>英国</v>
          </cell>
          <cell r="C429" t="str">
            <v>香料</v>
          </cell>
          <cell r="D429">
            <v>311.2</v>
          </cell>
        </row>
        <row r="430">
          <cell r="A430">
            <v>35052</v>
          </cell>
          <cell r="B430" t="str">
            <v>英国</v>
          </cell>
          <cell r="C430" t="str">
            <v>乳制品</v>
          </cell>
          <cell r="D430">
            <v>2475</v>
          </cell>
        </row>
        <row r="431">
          <cell r="A431">
            <v>35052</v>
          </cell>
          <cell r="B431" t="str">
            <v>英国</v>
          </cell>
          <cell r="C431" t="str">
            <v>乳制品</v>
          </cell>
          <cell r="D431">
            <v>243.6</v>
          </cell>
        </row>
        <row r="432">
          <cell r="A432">
            <v>35054</v>
          </cell>
          <cell r="B432" t="str">
            <v>法国</v>
          </cell>
          <cell r="C432" t="str">
            <v>面食/谷类</v>
          </cell>
          <cell r="D432">
            <v>396</v>
          </cell>
        </row>
        <row r="433">
          <cell r="A433">
            <v>35054</v>
          </cell>
          <cell r="B433" t="str">
            <v>法国</v>
          </cell>
          <cell r="C433" t="str">
            <v>海洋食品</v>
          </cell>
          <cell r="D433">
            <v>736</v>
          </cell>
        </row>
        <row r="434">
          <cell r="A434">
            <v>35054</v>
          </cell>
          <cell r="B434" t="str">
            <v>法国</v>
          </cell>
          <cell r="C434" t="str">
            <v>面食/谷类</v>
          </cell>
          <cell r="D434">
            <v>1064</v>
          </cell>
        </row>
        <row r="435">
          <cell r="A435">
            <v>35061</v>
          </cell>
          <cell r="B435" t="str">
            <v>法国</v>
          </cell>
          <cell r="C435" t="str">
            <v>海洋食品</v>
          </cell>
          <cell r="D435">
            <v>1049.9999960884452</v>
          </cell>
        </row>
        <row r="436">
          <cell r="A436">
            <v>35061</v>
          </cell>
          <cell r="B436" t="str">
            <v>法国</v>
          </cell>
          <cell r="C436" t="str">
            <v>海洋食品</v>
          </cell>
          <cell r="D436">
            <v>303.99999886751175</v>
          </cell>
        </row>
        <row r="437">
          <cell r="A437">
            <v>35061</v>
          </cell>
          <cell r="B437" t="str">
            <v>法国</v>
          </cell>
          <cell r="C437" t="str">
            <v>糖果</v>
          </cell>
          <cell r="D437">
            <v>59.999999776482582</v>
          </cell>
        </row>
        <row r="438">
          <cell r="A438">
            <v>35061</v>
          </cell>
          <cell r="B438" t="str">
            <v>法国</v>
          </cell>
          <cell r="C438" t="str">
            <v>乳制品</v>
          </cell>
          <cell r="D438">
            <v>575.99999785423279</v>
          </cell>
        </row>
        <row r="439">
          <cell r="A439">
            <v>35061</v>
          </cell>
          <cell r="B439" t="str">
            <v>法国</v>
          </cell>
          <cell r="C439" t="str">
            <v>饮料</v>
          </cell>
          <cell r="D439">
            <v>420</v>
          </cell>
        </row>
        <row r="440">
          <cell r="A440">
            <v>35061</v>
          </cell>
          <cell r="B440" t="str">
            <v>法国</v>
          </cell>
          <cell r="C440" t="str">
            <v>乳制品</v>
          </cell>
          <cell r="D440">
            <v>385</v>
          </cell>
        </row>
        <row r="441">
          <cell r="A441">
            <v>35061</v>
          </cell>
          <cell r="B441" t="str">
            <v>法国</v>
          </cell>
          <cell r="C441" t="str">
            <v>糖果</v>
          </cell>
          <cell r="D441">
            <v>1479</v>
          </cell>
        </row>
        <row r="442">
          <cell r="A442">
            <v>35061</v>
          </cell>
          <cell r="B442" t="str">
            <v>法国</v>
          </cell>
          <cell r="C442" t="str">
            <v>面食/谷类</v>
          </cell>
          <cell r="D442">
            <v>798</v>
          </cell>
        </row>
        <row r="443">
          <cell r="A443">
            <v>35066</v>
          </cell>
          <cell r="B443" t="str">
            <v>法国</v>
          </cell>
          <cell r="C443" t="str">
            <v>糖果</v>
          </cell>
          <cell r="D443">
            <v>367.5</v>
          </cell>
        </row>
        <row r="444">
          <cell r="A444">
            <v>35066</v>
          </cell>
          <cell r="B444" t="str">
            <v>法国</v>
          </cell>
          <cell r="C444" t="str">
            <v>饮料</v>
          </cell>
          <cell r="D444">
            <v>139.5</v>
          </cell>
        </row>
        <row r="445">
          <cell r="A445">
            <v>35068</v>
          </cell>
          <cell r="B445" t="str">
            <v>英国</v>
          </cell>
          <cell r="C445" t="str">
            <v>香料</v>
          </cell>
          <cell r="D445">
            <v>1515.5999974906445</v>
          </cell>
        </row>
        <row r="446">
          <cell r="A446">
            <v>35069</v>
          </cell>
          <cell r="B446" t="str">
            <v>英国</v>
          </cell>
          <cell r="C446" t="str">
            <v>饮料</v>
          </cell>
          <cell r="D446">
            <v>760</v>
          </cell>
        </row>
        <row r="447">
          <cell r="A447">
            <v>35069</v>
          </cell>
          <cell r="B447" t="str">
            <v>英国</v>
          </cell>
          <cell r="C447" t="str">
            <v>农产品</v>
          </cell>
          <cell r="D447">
            <v>1050</v>
          </cell>
        </row>
        <row r="448">
          <cell r="A448">
            <v>35069</v>
          </cell>
          <cell r="B448" t="str">
            <v>英国</v>
          </cell>
          <cell r="C448" t="str">
            <v>糖果</v>
          </cell>
          <cell r="D448">
            <v>500</v>
          </cell>
        </row>
        <row r="449">
          <cell r="A449">
            <v>35074</v>
          </cell>
          <cell r="B449" t="str">
            <v>英国</v>
          </cell>
          <cell r="C449" t="str">
            <v>肉/家禽</v>
          </cell>
          <cell r="D449">
            <v>2228.2199999999998</v>
          </cell>
        </row>
        <row r="450">
          <cell r="A450">
            <v>35074</v>
          </cell>
          <cell r="B450" t="str">
            <v>英国</v>
          </cell>
          <cell r="C450" t="str">
            <v>乳制品</v>
          </cell>
          <cell r="D450">
            <v>1375</v>
          </cell>
        </row>
        <row r="451">
          <cell r="A451">
            <v>35076</v>
          </cell>
          <cell r="B451" t="str">
            <v>法国</v>
          </cell>
          <cell r="C451" t="str">
            <v>海洋食品</v>
          </cell>
          <cell r="D451">
            <v>186</v>
          </cell>
        </row>
        <row r="452">
          <cell r="A452">
            <v>35076</v>
          </cell>
          <cell r="B452" t="str">
            <v>法国</v>
          </cell>
          <cell r="C452" t="str">
            <v>饮料</v>
          </cell>
          <cell r="D452">
            <v>42</v>
          </cell>
        </row>
        <row r="453">
          <cell r="A453">
            <v>35080</v>
          </cell>
          <cell r="B453" t="str">
            <v>英国</v>
          </cell>
          <cell r="C453" t="str">
            <v>糖果</v>
          </cell>
          <cell r="D453">
            <v>349</v>
          </cell>
        </row>
        <row r="454">
          <cell r="A454">
            <v>35080</v>
          </cell>
          <cell r="B454" t="str">
            <v>英国</v>
          </cell>
          <cell r="C454" t="str">
            <v>糖果</v>
          </cell>
          <cell r="D454">
            <v>986</v>
          </cell>
        </row>
        <row r="455">
          <cell r="A455">
            <v>35086</v>
          </cell>
          <cell r="B455" t="str">
            <v>英国</v>
          </cell>
          <cell r="C455" t="str">
            <v>糖果</v>
          </cell>
          <cell r="D455">
            <v>436.99999965727329</v>
          </cell>
        </row>
        <row r="456">
          <cell r="A456">
            <v>35086</v>
          </cell>
          <cell r="B456" t="str">
            <v>英国</v>
          </cell>
          <cell r="C456" t="str">
            <v>饮料</v>
          </cell>
          <cell r="D456">
            <v>294.499999769032</v>
          </cell>
        </row>
        <row r="457">
          <cell r="A457">
            <v>35087</v>
          </cell>
          <cell r="B457" t="str">
            <v>英国</v>
          </cell>
          <cell r="C457" t="str">
            <v>肉/家禽</v>
          </cell>
          <cell r="D457">
            <v>1646.4069987087696</v>
          </cell>
        </row>
        <row r="458">
          <cell r="A458">
            <v>35087</v>
          </cell>
          <cell r="B458" t="str">
            <v>英国</v>
          </cell>
          <cell r="C458" t="str">
            <v>海洋食品</v>
          </cell>
          <cell r="D458">
            <v>183.34999985620379</v>
          </cell>
        </row>
        <row r="459">
          <cell r="A459">
            <v>35089</v>
          </cell>
          <cell r="B459" t="str">
            <v>英国</v>
          </cell>
          <cell r="C459" t="str">
            <v>乳制品</v>
          </cell>
          <cell r="D459">
            <v>420</v>
          </cell>
        </row>
        <row r="460">
          <cell r="A460">
            <v>35090</v>
          </cell>
          <cell r="B460" t="str">
            <v>英国</v>
          </cell>
          <cell r="C460" t="str">
            <v>海洋食品</v>
          </cell>
          <cell r="D460">
            <v>101.99999928474426</v>
          </cell>
        </row>
        <row r="461">
          <cell r="A461">
            <v>35090</v>
          </cell>
          <cell r="B461" t="str">
            <v>英国</v>
          </cell>
          <cell r="C461" t="str">
            <v>饮料</v>
          </cell>
          <cell r="D461">
            <v>76.499999463558197</v>
          </cell>
        </row>
        <row r="462">
          <cell r="A462">
            <v>35090</v>
          </cell>
          <cell r="B462" t="str">
            <v>英国</v>
          </cell>
          <cell r="C462" t="str">
            <v>乳制品</v>
          </cell>
          <cell r="D462">
            <v>1375</v>
          </cell>
        </row>
        <row r="463">
          <cell r="A463">
            <v>35094</v>
          </cell>
          <cell r="B463" t="str">
            <v>法国</v>
          </cell>
          <cell r="C463" t="str">
            <v>饮料</v>
          </cell>
          <cell r="D463">
            <v>140</v>
          </cell>
        </row>
        <row r="464">
          <cell r="A464">
            <v>35094</v>
          </cell>
          <cell r="B464" t="str">
            <v>法国</v>
          </cell>
          <cell r="C464" t="str">
            <v>饮料</v>
          </cell>
          <cell r="D464">
            <v>2635</v>
          </cell>
        </row>
        <row r="465">
          <cell r="A465">
            <v>35096</v>
          </cell>
          <cell r="B465" t="str">
            <v>法国</v>
          </cell>
          <cell r="C465" t="str">
            <v>面食/谷类</v>
          </cell>
          <cell r="D465">
            <v>645.999995470047</v>
          </cell>
        </row>
        <row r="466">
          <cell r="A466">
            <v>35096</v>
          </cell>
          <cell r="B466" t="str">
            <v>法国</v>
          </cell>
          <cell r="C466" t="str">
            <v>饮料</v>
          </cell>
          <cell r="D466">
            <v>764.99999463558197</v>
          </cell>
        </row>
        <row r="467">
          <cell r="A467">
            <v>35100</v>
          </cell>
          <cell r="B467" t="str">
            <v>法国</v>
          </cell>
          <cell r="C467" t="str">
            <v>乳制品</v>
          </cell>
          <cell r="D467">
            <v>40</v>
          </cell>
        </row>
        <row r="468">
          <cell r="A468">
            <v>35101</v>
          </cell>
          <cell r="B468" t="str">
            <v>法国</v>
          </cell>
          <cell r="C468" t="str">
            <v>饮料</v>
          </cell>
          <cell r="D468">
            <v>7509.749994110316</v>
          </cell>
        </row>
        <row r="469">
          <cell r="A469">
            <v>35101</v>
          </cell>
          <cell r="B469" t="str">
            <v>法国</v>
          </cell>
          <cell r="C469" t="str">
            <v>糖果</v>
          </cell>
          <cell r="D469">
            <v>936.69999926537275</v>
          </cell>
        </row>
        <row r="470">
          <cell r="A470">
            <v>35101</v>
          </cell>
          <cell r="B470" t="str">
            <v>英国</v>
          </cell>
          <cell r="C470" t="str">
            <v>糖果</v>
          </cell>
          <cell r="D470">
            <v>1061.8199925541878</v>
          </cell>
        </row>
        <row r="471">
          <cell r="A471">
            <v>35101</v>
          </cell>
          <cell r="B471" t="str">
            <v>英国</v>
          </cell>
          <cell r="C471" t="str">
            <v>饮料</v>
          </cell>
          <cell r="D471">
            <v>7905</v>
          </cell>
        </row>
        <row r="472">
          <cell r="A472">
            <v>35101</v>
          </cell>
          <cell r="B472" t="str">
            <v>英国</v>
          </cell>
          <cell r="C472" t="str">
            <v>海洋食品</v>
          </cell>
          <cell r="D472">
            <v>938.39999341964722</v>
          </cell>
        </row>
        <row r="473">
          <cell r="A473">
            <v>35101</v>
          </cell>
          <cell r="B473" t="str">
            <v>英国</v>
          </cell>
          <cell r="C473" t="str">
            <v>糖果</v>
          </cell>
          <cell r="D473">
            <v>1047.6249926537275</v>
          </cell>
        </row>
        <row r="474">
          <cell r="A474">
            <v>35102</v>
          </cell>
          <cell r="B474" t="str">
            <v>法国</v>
          </cell>
          <cell r="C474" t="str">
            <v>面食/谷类</v>
          </cell>
          <cell r="D474">
            <v>1140</v>
          </cell>
        </row>
        <row r="475">
          <cell r="A475">
            <v>35103</v>
          </cell>
          <cell r="B475" t="str">
            <v>法国</v>
          </cell>
          <cell r="C475" t="str">
            <v>饮料</v>
          </cell>
          <cell r="D475">
            <v>360</v>
          </cell>
        </row>
        <row r="476">
          <cell r="A476">
            <v>35103</v>
          </cell>
          <cell r="B476" t="str">
            <v>法国</v>
          </cell>
          <cell r="C476" t="str">
            <v>农产品</v>
          </cell>
          <cell r="D476">
            <v>318</v>
          </cell>
        </row>
        <row r="477">
          <cell r="A477">
            <v>35103</v>
          </cell>
          <cell r="B477" t="str">
            <v>法国</v>
          </cell>
          <cell r="C477" t="str">
            <v>糖果</v>
          </cell>
          <cell r="D477">
            <v>147.9</v>
          </cell>
        </row>
        <row r="478">
          <cell r="A478">
            <v>35103</v>
          </cell>
          <cell r="B478" t="str">
            <v>法国</v>
          </cell>
          <cell r="C478" t="str">
            <v>饮料</v>
          </cell>
          <cell r="D478">
            <v>90</v>
          </cell>
        </row>
        <row r="479">
          <cell r="A479">
            <v>35104</v>
          </cell>
          <cell r="B479" t="str">
            <v>英国</v>
          </cell>
          <cell r="C479" t="str">
            <v>糖果</v>
          </cell>
          <cell r="D479">
            <v>374.76</v>
          </cell>
        </row>
        <row r="480">
          <cell r="A480">
            <v>35104</v>
          </cell>
          <cell r="B480" t="str">
            <v>英国</v>
          </cell>
          <cell r="C480" t="str">
            <v>肉/家禽</v>
          </cell>
          <cell r="D480">
            <v>656</v>
          </cell>
        </row>
        <row r="481">
          <cell r="A481">
            <v>35110</v>
          </cell>
          <cell r="B481" t="str">
            <v>英国</v>
          </cell>
          <cell r="C481" t="str">
            <v>农产品</v>
          </cell>
          <cell r="D481">
            <v>539.99999910593033</v>
          </cell>
        </row>
        <row r="482">
          <cell r="A482">
            <v>35110</v>
          </cell>
          <cell r="B482" t="str">
            <v>英国</v>
          </cell>
          <cell r="C482" t="str">
            <v>乳制品</v>
          </cell>
          <cell r="D482">
            <v>101.24999983236194</v>
          </cell>
        </row>
        <row r="483">
          <cell r="A483">
            <v>35110</v>
          </cell>
          <cell r="B483" t="str">
            <v>英国</v>
          </cell>
          <cell r="C483" t="str">
            <v>肉/家禽</v>
          </cell>
          <cell r="D483">
            <v>265.67999956011772</v>
          </cell>
        </row>
        <row r="484">
          <cell r="A484">
            <v>35116</v>
          </cell>
          <cell r="B484" t="str">
            <v>英国</v>
          </cell>
          <cell r="C484" t="str">
            <v>面食/谷类</v>
          </cell>
          <cell r="D484">
            <v>566.99999906122684</v>
          </cell>
        </row>
        <row r="485">
          <cell r="A485">
            <v>35116</v>
          </cell>
          <cell r="B485" t="str">
            <v>英国</v>
          </cell>
          <cell r="C485" t="str">
            <v>饮料</v>
          </cell>
          <cell r="D485">
            <v>404.99999932944775</v>
          </cell>
        </row>
        <row r="486">
          <cell r="A486">
            <v>35116</v>
          </cell>
          <cell r="B486" t="str">
            <v>英国</v>
          </cell>
          <cell r="C486" t="str">
            <v>面食/谷类</v>
          </cell>
          <cell r="D486">
            <v>529.19999912381172</v>
          </cell>
        </row>
        <row r="487">
          <cell r="A487">
            <v>35116</v>
          </cell>
          <cell r="B487" t="str">
            <v>英国</v>
          </cell>
          <cell r="C487" t="str">
            <v>海洋食品</v>
          </cell>
          <cell r="D487">
            <v>715.49999881535769</v>
          </cell>
        </row>
        <row r="488">
          <cell r="A488">
            <v>35116</v>
          </cell>
          <cell r="B488" t="str">
            <v>英国</v>
          </cell>
          <cell r="C488" t="str">
            <v>面食/谷类</v>
          </cell>
          <cell r="D488">
            <v>1596</v>
          </cell>
        </row>
        <row r="489">
          <cell r="A489">
            <v>35117</v>
          </cell>
          <cell r="B489" t="str">
            <v>法国</v>
          </cell>
          <cell r="C489" t="str">
            <v>饮料</v>
          </cell>
          <cell r="D489">
            <v>1151.9999957084656</v>
          </cell>
        </row>
        <row r="490">
          <cell r="A490">
            <v>35117</v>
          </cell>
          <cell r="B490" t="str">
            <v>法国</v>
          </cell>
          <cell r="C490" t="str">
            <v>糖果</v>
          </cell>
          <cell r="D490">
            <v>88.319999670982369</v>
          </cell>
        </row>
        <row r="491">
          <cell r="A491">
            <v>35117</v>
          </cell>
          <cell r="B491" t="str">
            <v>法国</v>
          </cell>
          <cell r="C491" t="str">
            <v>海洋食品</v>
          </cell>
          <cell r="D491">
            <v>1247.9999953508377</v>
          </cell>
        </row>
        <row r="492">
          <cell r="A492">
            <v>35117</v>
          </cell>
          <cell r="B492" t="str">
            <v>法国</v>
          </cell>
          <cell r="C492" t="str">
            <v>海洋食品</v>
          </cell>
          <cell r="D492">
            <v>273.59999898076057</v>
          </cell>
        </row>
        <row r="493">
          <cell r="A493">
            <v>35117</v>
          </cell>
          <cell r="B493" t="str">
            <v>法国</v>
          </cell>
          <cell r="C493" t="str">
            <v>乳制品</v>
          </cell>
          <cell r="D493">
            <v>1223.9999954402447</v>
          </cell>
        </row>
        <row r="494">
          <cell r="A494">
            <v>35117</v>
          </cell>
          <cell r="B494" t="str">
            <v>法国</v>
          </cell>
          <cell r="C494" t="str">
            <v>乳制品</v>
          </cell>
          <cell r="D494">
            <v>945.99999647587538</v>
          </cell>
        </row>
        <row r="495">
          <cell r="A495">
            <v>35118</v>
          </cell>
          <cell r="B495" t="str">
            <v>英国</v>
          </cell>
          <cell r="C495" t="str">
            <v>香料</v>
          </cell>
          <cell r="D495">
            <v>490</v>
          </cell>
        </row>
        <row r="496">
          <cell r="A496">
            <v>35118</v>
          </cell>
          <cell r="B496" t="str">
            <v>英国</v>
          </cell>
          <cell r="C496" t="str">
            <v>糖果</v>
          </cell>
          <cell r="D496">
            <v>477.81899664938447</v>
          </cell>
        </row>
        <row r="497">
          <cell r="A497">
            <v>35121</v>
          </cell>
          <cell r="B497" t="str">
            <v>法国</v>
          </cell>
          <cell r="C497" t="str">
            <v>饮料</v>
          </cell>
          <cell r="D497">
            <v>285</v>
          </cell>
        </row>
        <row r="498">
          <cell r="A498">
            <v>35121</v>
          </cell>
          <cell r="B498" t="str">
            <v>法国</v>
          </cell>
          <cell r="C498" t="str">
            <v>肉/家禽</v>
          </cell>
          <cell r="D498">
            <v>234</v>
          </cell>
        </row>
        <row r="499">
          <cell r="A499">
            <v>35121</v>
          </cell>
          <cell r="B499" t="str">
            <v>法国</v>
          </cell>
          <cell r="C499" t="str">
            <v>糖果</v>
          </cell>
          <cell r="D499">
            <v>2465</v>
          </cell>
        </row>
        <row r="500">
          <cell r="A500">
            <v>35122</v>
          </cell>
          <cell r="B500" t="str">
            <v>英国</v>
          </cell>
          <cell r="C500" t="str">
            <v>海洋食品</v>
          </cell>
          <cell r="D500">
            <v>625</v>
          </cell>
        </row>
        <row r="501">
          <cell r="A501">
            <v>35122</v>
          </cell>
          <cell r="B501" t="str">
            <v>法国</v>
          </cell>
          <cell r="C501" t="str">
            <v>糖果</v>
          </cell>
          <cell r="D501">
            <v>872.5</v>
          </cell>
        </row>
        <row r="502">
          <cell r="A502">
            <v>35122</v>
          </cell>
          <cell r="B502" t="str">
            <v>法国</v>
          </cell>
          <cell r="C502" t="str">
            <v>乳制品</v>
          </cell>
          <cell r="D502">
            <v>175</v>
          </cell>
        </row>
        <row r="503">
          <cell r="A503">
            <v>35122</v>
          </cell>
          <cell r="B503" t="str">
            <v>法国</v>
          </cell>
          <cell r="C503" t="str">
            <v>面食/谷类</v>
          </cell>
          <cell r="D503">
            <v>912</v>
          </cell>
        </row>
        <row r="504">
          <cell r="A504">
            <v>35122</v>
          </cell>
          <cell r="B504" t="str">
            <v>法国</v>
          </cell>
          <cell r="C504" t="str">
            <v>香料</v>
          </cell>
          <cell r="D504">
            <v>268.38749811798334</v>
          </cell>
        </row>
        <row r="505">
          <cell r="A505">
            <v>35124</v>
          </cell>
          <cell r="B505" t="str">
            <v>英国</v>
          </cell>
          <cell r="C505" t="str">
            <v>饮料</v>
          </cell>
          <cell r="D505">
            <v>135</v>
          </cell>
        </row>
        <row r="506">
          <cell r="A506">
            <v>35124</v>
          </cell>
          <cell r="B506" t="str">
            <v>英国</v>
          </cell>
          <cell r="C506" t="str">
            <v>肉/家禽</v>
          </cell>
          <cell r="D506">
            <v>195.5625</v>
          </cell>
        </row>
        <row r="507">
          <cell r="A507">
            <v>35124</v>
          </cell>
          <cell r="B507" t="str">
            <v>英国</v>
          </cell>
          <cell r="C507" t="str">
            <v>面食/谷类</v>
          </cell>
          <cell r="D507">
            <v>748.125</v>
          </cell>
        </row>
        <row r="508">
          <cell r="A508">
            <v>35125</v>
          </cell>
          <cell r="B508" t="str">
            <v>法国</v>
          </cell>
          <cell r="C508" t="str">
            <v>肉/家禽</v>
          </cell>
          <cell r="D508">
            <v>1638</v>
          </cell>
        </row>
        <row r="509">
          <cell r="A509">
            <v>35125</v>
          </cell>
          <cell r="B509" t="str">
            <v>法国</v>
          </cell>
          <cell r="C509" t="str">
            <v>海洋食品</v>
          </cell>
          <cell r="D509">
            <v>1250</v>
          </cell>
        </row>
        <row r="510">
          <cell r="A510">
            <v>35125</v>
          </cell>
          <cell r="B510" t="str">
            <v>法国</v>
          </cell>
          <cell r="C510" t="str">
            <v>糖果</v>
          </cell>
          <cell r="D510">
            <v>400</v>
          </cell>
        </row>
        <row r="511">
          <cell r="A511">
            <v>35125</v>
          </cell>
          <cell r="B511" t="str">
            <v>法国</v>
          </cell>
          <cell r="C511" t="str">
            <v>乳制品</v>
          </cell>
          <cell r="D511">
            <v>87.5</v>
          </cell>
        </row>
        <row r="512">
          <cell r="A512">
            <v>35125</v>
          </cell>
          <cell r="B512" t="str">
            <v>法国</v>
          </cell>
          <cell r="C512" t="str">
            <v>糖果</v>
          </cell>
          <cell r="D512">
            <v>147.9</v>
          </cell>
        </row>
        <row r="513">
          <cell r="A513">
            <v>35125</v>
          </cell>
          <cell r="B513" t="str">
            <v>英国</v>
          </cell>
          <cell r="C513" t="str">
            <v>乳制品</v>
          </cell>
          <cell r="D513">
            <v>525</v>
          </cell>
        </row>
        <row r="514">
          <cell r="A514">
            <v>35125</v>
          </cell>
          <cell r="B514" t="str">
            <v>英国</v>
          </cell>
          <cell r="C514" t="str">
            <v>面食/谷类</v>
          </cell>
          <cell r="D514">
            <v>56</v>
          </cell>
        </row>
        <row r="515">
          <cell r="A515">
            <v>35128</v>
          </cell>
          <cell r="B515" t="str">
            <v>英国</v>
          </cell>
          <cell r="C515" t="str">
            <v>饮料</v>
          </cell>
          <cell r="D515">
            <v>15019.499988220632</v>
          </cell>
        </row>
        <row r="516">
          <cell r="A516">
            <v>35128</v>
          </cell>
          <cell r="B516" t="str">
            <v>英国</v>
          </cell>
          <cell r="C516" t="str">
            <v>饮料</v>
          </cell>
          <cell r="D516">
            <v>1367.9999989271164</v>
          </cell>
        </row>
        <row r="517">
          <cell r="A517">
            <v>35129</v>
          </cell>
          <cell r="B517" t="str">
            <v>法国</v>
          </cell>
          <cell r="C517" t="str">
            <v>肉/家禽</v>
          </cell>
          <cell r="D517">
            <v>98.4</v>
          </cell>
        </row>
        <row r="518">
          <cell r="A518">
            <v>35136</v>
          </cell>
          <cell r="B518" t="str">
            <v>英国</v>
          </cell>
          <cell r="C518" t="str">
            <v>糖果</v>
          </cell>
          <cell r="D518">
            <v>1538.9999987930059</v>
          </cell>
        </row>
        <row r="519">
          <cell r="A519">
            <v>35137</v>
          </cell>
          <cell r="B519" t="str">
            <v>法国</v>
          </cell>
          <cell r="C519" t="str">
            <v>面食/谷类</v>
          </cell>
          <cell r="D519">
            <v>350</v>
          </cell>
        </row>
        <row r="520">
          <cell r="A520">
            <v>35137</v>
          </cell>
          <cell r="B520" t="str">
            <v>法国</v>
          </cell>
          <cell r="C520" t="str">
            <v>糖果</v>
          </cell>
          <cell r="D520">
            <v>339.99999761581421</v>
          </cell>
        </row>
        <row r="521">
          <cell r="A521">
            <v>35137</v>
          </cell>
          <cell r="B521" t="str">
            <v>法国</v>
          </cell>
          <cell r="C521" t="str">
            <v>肉/家禽</v>
          </cell>
          <cell r="D521">
            <v>202.63999857902527</v>
          </cell>
        </row>
        <row r="522">
          <cell r="A522">
            <v>35138</v>
          </cell>
          <cell r="B522" t="str">
            <v>法国</v>
          </cell>
          <cell r="C522" t="str">
            <v>饮料</v>
          </cell>
          <cell r="D522">
            <v>36</v>
          </cell>
        </row>
        <row r="523">
          <cell r="A523">
            <v>35138</v>
          </cell>
          <cell r="B523" t="str">
            <v>法国</v>
          </cell>
          <cell r="C523" t="str">
            <v>糖果</v>
          </cell>
          <cell r="D523">
            <v>379.99999970197678</v>
          </cell>
        </row>
        <row r="524">
          <cell r="A524">
            <v>35138</v>
          </cell>
          <cell r="B524" t="str">
            <v>法国</v>
          </cell>
          <cell r="C524" t="str">
            <v>面食/谷类</v>
          </cell>
          <cell r="D524">
            <v>758.09999940544367</v>
          </cell>
        </row>
        <row r="525">
          <cell r="A525">
            <v>35138</v>
          </cell>
          <cell r="B525" t="str">
            <v>法国</v>
          </cell>
          <cell r="C525" t="str">
            <v>香料</v>
          </cell>
          <cell r="D525">
            <v>239.96999981179832</v>
          </cell>
        </row>
        <row r="526">
          <cell r="A526">
            <v>35142</v>
          </cell>
          <cell r="B526" t="str">
            <v>法国</v>
          </cell>
          <cell r="C526" t="str">
            <v>乳制品</v>
          </cell>
          <cell r="D526">
            <v>840</v>
          </cell>
        </row>
        <row r="527">
          <cell r="A527">
            <v>35142</v>
          </cell>
          <cell r="B527" t="str">
            <v>法国</v>
          </cell>
          <cell r="C527" t="str">
            <v>饮料</v>
          </cell>
          <cell r="D527">
            <v>10540</v>
          </cell>
        </row>
        <row r="528">
          <cell r="A528">
            <v>35143</v>
          </cell>
          <cell r="B528" t="str">
            <v>英国</v>
          </cell>
          <cell r="C528" t="str">
            <v>海洋食品</v>
          </cell>
          <cell r="D528">
            <v>368.93249971065671</v>
          </cell>
        </row>
        <row r="529">
          <cell r="A529">
            <v>35144</v>
          </cell>
          <cell r="B529" t="str">
            <v>英国</v>
          </cell>
          <cell r="C529" t="str">
            <v>香料</v>
          </cell>
          <cell r="D529">
            <v>1200</v>
          </cell>
        </row>
        <row r="530">
          <cell r="A530">
            <v>35144</v>
          </cell>
          <cell r="B530" t="str">
            <v>英国</v>
          </cell>
          <cell r="C530" t="str">
            <v>饮料</v>
          </cell>
          <cell r="D530">
            <v>45</v>
          </cell>
        </row>
        <row r="531">
          <cell r="A531">
            <v>35144</v>
          </cell>
          <cell r="B531" t="str">
            <v>英国</v>
          </cell>
          <cell r="C531" t="str">
            <v>肉/家禽</v>
          </cell>
          <cell r="D531">
            <v>2970.96</v>
          </cell>
        </row>
        <row r="532">
          <cell r="A532">
            <v>35144</v>
          </cell>
          <cell r="B532" t="str">
            <v>英国</v>
          </cell>
          <cell r="C532" t="str">
            <v>海洋食品</v>
          </cell>
          <cell r="D532">
            <v>906.15</v>
          </cell>
        </row>
        <row r="533">
          <cell r="A533">
            <v>35144</v>
          </cell>
          <cell r="B533" t="str">
            <v>英国</v>
          </cell>
          <cell r="C533" t="str">
            <v>海洋食品</v>
          </cell>
          <cell r="D533">
            <v>380</v>
          </cell>
        </row>
        <row r="534">
          <cell r="A534">
            <v>35144</v>
          </cell>
          <cell r="B534" t="str">
            <v>法国</v>
          </cell>
          <cell r="C534" t="str">
            <v>海洋食品</v>
          </cell>
          <cell r="D534">
            <v>159.59999987483025</v>
          </cell>
        </row>
        <row r="535">
          <cell r="A535">
            <v>35144</v>
          </cell>
          <cell r="B535" t="str">
            <v>法国</v>
          </cell>
          <cell r="C535" t="str">
            <v>乳制品</v>
          </cell>
          <cell r="D535">
            <v>1709.9999986588955</v>
          </cell>
        </row>
        <row r="536">
          <cell r="A536">
            <v>35144</v>
          </cell>
          <cell r="B536" t="str">
            <v>法国</v>
          </cell>
          <cell r="C536" t="str">
            <v>饮料</v>
          </cell>
          <cell r="D536">
            <v>883.499999307096</v>
          </cell>
        </row>
        <row r="537">
          <cell r="A537">
            <v>35150</v>
          </cell>
          <cell r="B537" t="str">
            <v>法国</v>
          </cell>
          <cell r="C537" t="str">
            <v>海洋食品</v>
          </cell>
          <cell r="D537">
            <v>198.75</v>
          </cell>
        </row>
        <row r="538">
          <cell r="A538">
            <v>35150</v>
          </cell>
          <cell r="B538" t="str">
            <v>法国</v>
          </cell>
          <cell r="C538" t="str">
            <v>糖果</v>
          </cell>
          <cell r="D538">
            <v>1725.5</v>
          </cell>
        </row>
        <row r="539">
          <cell r="A539">
            <v>35159</v>
          </cell>
          <cell r="B539" t="str">
            <v>英国</v>
          </cell>
          <cell r="C539" t="str">
            <v>糖果</v>
          </cell>
          <cell r="D539">
            <v>600</v>
          </cell>
        </row>
        <row r="540">
          <cell r="A540">
            <v>35159</v>
          </cell>
          <cell r="B540" t="str">
            <v>英国</v>
          </cell>
          <cell r="C540" t="str">
            <v>饮料</v>
          </cell>
          <cell r="D540">
            <v>379.75</v>
          </cell>
        </row>
        <row r="541">
          <cell r="A541">
            <v>35159</v>
          </cell>
          <cell r="B541" t="str">
            <v>英国</v>
          </cell>
          <cell r="C541" t="str">
            <v>香料</v>
          </cell>
          <cell r="D541">
            <v>195</v>
          </cell>
        </row>
        <row r="542">
          <cell r="A542">
            <v>35163</v>
          </cell>
          <cell r="B542" t="str">
            <v>英国</v>
          </cell>
          <cell r="C542" t="str">
            <v>香料</v>
          </cell>
          <cell r="D542">
            <v>500</v>
          </cell>
        </row>
        <row r="543">
          <cell r="A543">
            <v>35163</v>
          </cell>
          <cell r="B543" t="str">
            <v>法国</v>
          </cell>
          <cell r="C543" t="str">
            <v>海洋食品</v>
          </cell>
          <cell r="D543">
            <v>455.99999830126762</v>
          </cell>
        </row>
        <row r="544">
          <cell r="A544">
            <v>35164</v>
          </cell>
          <cell r="B544" t="str">
            <v>英国</v>
          </cell>
          <cell r="C544" t="str">
            <v>海洋食品</v>
          </cell>
          <cell r="D544">
            <v>90</v>
          </cell>
        </row>
        <row r="545">
          <cell r="A545">
            <v>35164</v>
          </cell>
          <cell r="B545" t="str">
            <v>英国</v>
          </cell>
          <cell r="C545" t="str">
            <v>饮料</v>
          </cell>
          <cell r="D545">
            <v>828</v>
          </cell>
        </row>
        <row r="546">
          <cell r="A546">
            <v>35164</v>
          </cell>
          <cell r="B546" t="str">
            <v>英国</v>
          </cell>
          <cell r="C546" t="str">
            <v>乳制品</v>
          </cell>
          <cell r="D546">
            <v>1249.5</v>
          </cell>
        </row>
        <row r="547">
          <cell r="A547">
            <v>35164</v>
          </cell>
          <cell r="B547" t="str">
            <v>英国</v>
          </cell>
          <cell r="C547" t="str">
            <v>乳制品</v>
          </cell>
          <cell r="D547">
            <v>564.375</v>
          </cell>
        </row>
        <row r="548">
          <cell r="A548">
            <v>35165</v>
          </cell>
          <cell r="B548" t="str">
            <v>法国</v>
          </cell>
          <cell r="C548" t="str">
            <v>乳制品</v>
          </cell>
          <cell r="D548">
            <v>412.5</v>
          </cell>
        </row>
        <row r="549">
          <cell r="A549">
            <v>35165</v>
          </cell>
          <cell r="B549" t="str">
            <v>法国</v>
          </cell>
          <cell r="C549" t="str">
            <v>糖果</v>
          </cell>
          <cell r="D549">
            <v>1109.25</v>
          </cell>
        </row>
        <row r="550">
          <cell r="A550">
            <v>35165</v>
          </cell>
          <cell r="B550" t="str">
            <v>法国</v>
          </cell>
          <cell r="C550" t="str">
            <v>糖果</v>
          </cell>
          <cell r="D550">
            <v>750</v>
          </cell>
        </row>
        <row r="551">
          <cell r="A551">
            <v>35165</v>
          </cell>
          <cell r="B551" t="str">
            <v>法国</v>
          </cell>
          <cell r="C551" t="str">
            <v>乳制品</v>
          </cell>
          <cell r="D551">
            <v>1740</v>
          </cell>
        </row>
        <row r="552">
          <cell r="A552">
            <v>35166</v>
          </cell>
          <cell r="B552" t="str">
            <v>英国</v>
          </cell>
          <cell r="C552" t="str">
            <v>海洋食品</v>
          </cell>
          <cell r="D552">
            <v>120</v>
          </cell>
        </row>
        <row r="553">
          <cell r="A553">
            <v>35166</v>
          </cell>
          <cell r="B553" t="str">
            <v>英国</v>
          </cell>
          <cell r="C553" t="str">
            <v>乳制品</v>
          </cell>
          <cell r="D553">
            <v>125</v>
          </cell>
        </row>
        <row r="554">
          <cell r="A554">
            <v>35170</v>
          </cell>
          <cell r="B554" t="str">
            <v>英国</v>
          </cell>
          <cell r="C554" t="str">
            <v>香料</v>
          </cell>
          <cell r="D554">
            <v>379.99999970197678</v>
          </cell>
        </row>
        <row r="555">
          <cell r="A555">
            <v>35170</v>
          </cell>
          <cell r="B555" t="str">
            <v>英国</v>
          </cell>
          <cell r="C555" t="str">
            <v>农产品</v>
          </cell>
          <cell r="D555">
            <v>91.2</v>
          </cell>
        </row>
        <row r="556">
          <cell r="A556">
            <v>35171</v>
          </cell>
          <cell r="B556" t="str">
            <v>英国</v>
          </cell>
          <cell r="C556" t="str">
            <v>糖果</v>
          </cell>
          <cell r="D556">
            <v>120</v>
          </cell>
        </row>
        <row r="557">
          <cell r="A557">
            <v>35171</v>
          </cell>
          <cell r="B557" t="str">
            <v>英国</v>
          </cell>
          <cell r="C557" t="str">
            <v>糖果</v>
          </cell>
          <cell r="D557">
            <v>133</v>
          </cell>
        </row>
        <row r="558">
          <cell r="A558">
            <v>35171</v>
          </cell>
          <cell r="B558" t="str">
            <v>英国</v>
          </cell>
          <cell r="C558" t="str">
            <v>农产品</v>
          </cell>
          <cell r="D558">
            <v>424</v>
          </cell>
        </row>
        <row r="559">
          <cell r="A559">
            <v>35173</v>
          </cell>
          <cell r="B559" t="str">
            <v>英国</v>
          </cell>
          <cell r="C559" t="str">
            <v>农产品</v>
          </cell>
          <cell r="D559">
            <v>1350</v>
          </cell>
        </row>
        <row r="560">
          <cell r="A560">
            <v>35173</v>
          </cell>
          <cell r="B560" t="str">
            <v>英国</v>
          </cell>
          <cell r="C560" t="str">
            <v>海洋食品</v>
          </cell>
          <cell r="D560">
            <v>462</v>
          </cell>
        </row>
        <row r="561">
          <cell r="A561">
            <v>35173</v>
          </cell>
          <cell r="B561" t="str">
            <v>英国</v>
          </cell>
          <cell r="C561" t="str">
            <v>肉/家禽</v>
          </cell>
          <cell r="D561">
            <v>656</v>
          </cell>
        </row>
        <row r="562">
          <cell r="A562">
            <v>35173</v>
          </cell>
          <cell r="B562" t="str">
            <v>英国</v>
          </cell>
          <cell r="C562" t="str">
            <v>乳制品</v>
          </cell>
          <cell r="D562">
            <v>324</v>
          </cell>
        </row>
        <row r="563">
          <cell r="A563">
            <v>35173</v>
          </cell>
          <cell r="B563" t="str">
            <v>英国</v>
          </cell>
          <cell r="C563" t="str">
            <v>饮料</v>
          </cell>
          <cell r="D563">
            <v>792</v>
          </cell>
        </row>
        <row r="564">
          <cell r="A564">
            <v>35174</v>
          </cell>
          <cell r="B564" t="str">
            <v>法国</v>
          </cell>
          <cell r="C564" t="str">
            <v>农产品</v>
          </cell>
          <cell r="D564">
            <v>848</v>
          </cell>
        </row>
        <row r="565">
          <cell r="A565">
            <v>35177</v>
          </cell>
          <cell r="B565" t="str">
            <v>英国</v>
          </cell>
          <cell r="C565" t="str">
            <v>糖果</v>
          </cell>
          <cell r="D565">
            <v>110.4</v>
          </cell>
        </row>
        <row r="566">
          <cell r="A566">
            <v>35177</v>
          </cell>
          <cell r="B566" t="str">
            <v>英国</v>
          </cell>
          <cell r="C566" t="str">
            <v>糖果</v>
          </cell>
          <cell r="D566">
            <v>800</v>
          </cell>
        </row>
        <row r="567">
          <cell r="A567">
            <v>35179</v>
          </cell>
          <cell r="B567" t="str">
            <v>法国</v>
          </cell>
          <cell r="C567" t="str">
            <v>香料</v>
          </cell>
          <cell r="D567">
            <v>439</v>
          </cell>
        </row>
        <row r="568">
          <cell r="A568">
            <v>35181</v>
          </cell>
          <cell r="B568" t="str">
            <v>法国</v>
          </cell>
          <cell r="C568" t="str">
            <v>海洋食品</v>
          </cell>
          <cell r="D568">
            <v>428.3999969959259</v>
          </cell>
        </row>
        <row r="569">
          <cell r="A569">
            <v>35181</v>
          </cell>
          <cell r="B569" t="str">
            <v>法国</v>
          </cell>
          <cell r="C569" t="str">
            <v>面食/谷类</v>
          </cell>
          <cell r="D569">
            <v>292.5</v>
          </cell>
        </row>
        <row r="570">
          <cell r="A570">
            <v>35184</v>
          </cell>
          <cell r="B570" t="str">
            <v>法国</v>
          </cell>
          <cell r="C570" t="str">
            <v>糖果</v>
          </cell>
          <cell r="D570">
            <v>959.75</v>
          </cell>
        </row>
        <row r="571">
          <cell r="A571">
            <v>35184</v>
          </cell>
          <cell r="B571" t="str">
            <v>法国</v>
          </cell>
          <cell r="C571" t="str">
            <v>饮料</v>
          </cell>
          <cell r="D571">
            <v>90</v>
          </cell>
        </row>
        <row r="572">
          <cell r="A572">
            <v>35184</v>
          </cell>
          <cell r="B572" t="str">
            <v>法国</v>
          </cell>
          <cell r="C572" t="str">
            <v>海洋食品</v>
          </cell>
          <cell r="D572">
            <v>760</v>
          </cell>
        </row>
        <row r="573">
          <cell r="A573">
            <v>35185</v>
          </cell>
          <cell r="B573" t="str">
            <v>法国</v>
          </cell>
          <cell r="C573" t="str">
            <v>农产品</v>
          </cell>
          <cell r="D573">
            <v>1800</v>
          </cell>
        </row>
        <row r="574">
          <cell r="A574">
            <v>35185</v>
          </cell>
          <cell r="B574" t="str">
            <v>法国</v>
          </cell>
          <cell r="C574" t="str">
            <v>糖果</v>
          </cell>
          <cell r="D574">
            <v>1774.799997061491</v>
          </cell>
        </row>
        <row r="575">
          <cell r="A575">
            <v>35186</v>
          </cell>
          <cell r="B575" t="str">
            <v>英国</v>
          </cell>
          <cell r="C575" t="str">
            <v>饮料</v>
          </cell>
          <cell r="D575">
            <v>759.99999716877937</v>
          </cell>
        </row>
        <row r="576">
          <cell r="A576">
            <v>35186</v>
          </cell>
          <cell r="B576" t="str">
            <v>英国</v>
          </cell>
          <cell r="C576" t="str">
            <v>饮料</v>
          </cell>
          <cell r="D576">
            <v>239.99999910593033</v>
          </cell>
        </row>
        <row r="577">
          <cell r="A577">
            <v>35186</v>
          </cell>
          <cell r="B577" t="str">
            <v>英国</v>
          </cell>
          <cell r="C577" t="str">
            <v>饮料</v>
          </cell>
          <cell r="D577">
            <v>1295.9999951720238</v>
          </cell>
        </row>
        <row r="578">
          <cell r="A578">
            <v>35186</v>
          </cell>
          <cell r="B578" t="str">
            <v>法国</v>
          </cell>
          <cell r="C578" t="str">
            <v>乳制品</v>
          </cell>
          <cell r="D578">
            <v>69.599999999999994</v>
          </cell>
        </row>
        <row r="579">
          <cell r="A579">
            <v>35187</v>
          </cell>
          <cell r="B579" t="str">
            <v>英国</v>
          </cell>
          <cell r="C579" t="str">
            <v>面食/谷类</v>
          </cell>
          <cell r="D579">
            <v>560</v>
          </cell>
        </row>
        <row r="580">
          <cell r="A580">
            <v>35188</v>
          </cell>
          <cell r="B580" t="str">
            <v>英国</v>
          </cell>
          <cell r="C580" t="str">
            <v>海洋食品</v>
          </cell>
          <cell r="D580">
            <v>183.34999985620379</v>
          </cell>
        </row>
        <row r="581">
          <cell r="A581">
            <v>35188</v>
          </cell>
          <cell r="B581" t="str">
            <v>英国</v>
          </cell>
          <cell r="C581" t="str">
            <v>农产品</v>
          </cell>
          <cell r="D581">
            <v>755.24999940767884</v>
          </cell>
        </row>
        <row r="582">
          <cell r="A582">
            <v>35188</v>
          </cell>
          <cell r="B582" t="str">
            <v>英国</v>
          </cell>
          <cell r="C582" t="str">
            <v>香料</v>
          </cell>
          <cell r="D582">
            <v>259.34999979659915</v>
          </cell>
        </row>
        <row r="583">
          <cell r="A583">
            <v>35191</v>
          </cell>
          <cell r="B583" t="str">
            <v>法国</v>
          </cell>
          <cell r="C583" t="str">
            <v>香料</v>
          </cell>
          <cell r="D583">
            <v>412.5</v>
          </cell>
        </row>
        <row r="584">
          <cell r="A584">
            <v>35191</v>
          </cell>
          <cell r="B584" t="str">
            <v>法国</v>
          </cell>
          <cell r="C584" t="str">
            <v>饮料</v>
          </cell>
          <cell r="D584">
            <v>101.25</v>
          </cell>
        </row>
        <row r="585">
          <cell r="A585">
            <v>35191</v>
          </cell>
          <cell r="B585" t="str">
            <v>法国</v>
          </cell>
          <cell r="C585" t="str">
            <v>香料</v>
          </cell>
          <cell r="D585">
            <v>390</v>
          </cell>
        </row>
        <row r="586">
          <cell r="A586">
            <v>35191</v>
          </cell>
          <cell r="B586" t="str">
            <v>法国</v>
          </cell>
          <cell r="C586" t="str">
            <v>海洋食品</v>
          </cell>
          <cell r="D586">
            <v>336</v>
          </cell>
        </row>
        <row r="587">
          <cell r="A587">
            <v>35191</v>
          </cell>
          <cell r="B587" t="str">
            <v>法国</v>
          </cell>
          <cell r="C587" t="str">
            <v>饮料</v>
          </cell>
          <cell r="D587">
            <v>229.49999839067459</v>
          </cell>
        </row>
        <row r="588">
          <cell r="A588">
            <v>35191</v>
          </cell>
          <cell r="B588" t="str">
            <v>法国</v>
          </cell>
          <cell r="C588" t="str">
            <v>面食/谷类</v>
          </cell>
          <cell r="D588">
            <v>285.59999799728394</v>
          </cell>
        </row>
        <row r="589">
          <cell r="A589">
            <v>35191</v>
          </cell>
          <cell r="B589" t="str">
            <v>法国</v>
          </cell>
          <cell r="C589" t="str">
            <v>肉/家禽</v>
          </cell>
          <cell r="D589">
            <v>960</v>
          </cell>
        </row>
        <row r="590">
          <cell r="A590">
            <v>35191</v>
          </cell>
          <cell r="B590" t="str">
            <v>法国</v>
          </cell>
          <cell r="C590" t="str">
            <v>饮料</v>
          </cell>
          <cell r="D590">
            <v>72</v>
          </cell>
        </row>
        <row r="591">
          <cell r="A591">
            <v>35191</v>
          </cell>
          <cell r="B591" t="str">
            <v>法国</v>
          </cell>
          <cell r="C591" t="str">
            <v>海洋食品</v>
          </cell>
          <cell r="D591">
            <v>184</v>
          </cell>
        </row>
        <row r="592">
          <cell r="A592">
            <v>35191</v>
          </cell>
          <cell r="B592" t="str">
            <v>法国</v>
          </cell>
          <cell r="C592" t="str">
            <v>面食/谷类</v>
          </cell>
          <cell r="D592">
            <v>70</v>
          </cell>
        </row>
        <row r="593">
          <cell r="A593">
            <v>35192</v>
          </cell>
          <cell r="B593" t="str">
            <v>法国</v>
          </cell>
          <cell r="C593" t="str">
            <v>饮料</v>
          </cell>
          <cell r="D593">
            <v>144</v>
          </cell>
        </row>
        <row r="594">
          <cell r="A594">
            <v>35192</v>
          </cell>
          <cell r="B594" t="str">
            <v>法国</v>
          </cell>
          <cell r="C594" t="str">
            <v>肉/家禽</v>
          </cell>
          <cell r="D594">
            <v>185.685</v>
          </cell>
        </row>
        <row r="595">
          <cell r="A595">
            <v>35194</v>
          </cell>
          <cell r="B595" t="str">
            <v>英国</v>
          </cell>
          <cell r="C595" t="str">
            <v>糖果</v>
          </cell>
          <cell r="D595">
            <v>436.99999965727329</v>
          </cell>
        </row>
        <row r="596">
          <cell r="A596">
            <v>35194</v>
          </cell>
          <cell r="B596" t="str">
            <v>英国</v>
          </cell>
          <cell r="C596" t="str">
            <v>乳制品</v>
          </cell>
          <cell r="D596">
            <v>1162.7999990880489</v>
          </cell>
        </row>
        <row r="597">
          <cell r="A597">
            <v>35194</v>
          </cell>
          <cell r="B597" t="str">
            <v>英国</v>
          </cell>
          <cell r="C597" t="str">
            <v>乳制品</v>
          </cell>
          <cell r="D597">
            <v>1225.4999990388751</v>
          </cell>
        </row>
        <row r="598">
          <cell r="A598">
            <v>35198</v>
          </cell>
          <cell r="B598" t="str">
            <v>法国</v>
          </cell>
          <cell r="C598" t="str">
            <v>乳制品</v>
          </cell>
          <cell r="D598">
            <v>760</v>
          </cell>
        </row>
        <row r="599">
          <cell r="A599">
            <v>35198</v>
          </cell>
          <cell r="B599" t="str">
            <v>法国</v>
          </cell>
          <cell r="C599" t="str">
            <v>海洋食品</v>
          </cell>
          <cell r="D599">
            <v>625</v>
          </cell>
        </row>
        <row r="600">
          <cell r="A600">
            <v>35198</v>
          </cell>
          <cell r="B600" t="str">
            <v>法国</v>
          </cell>
          <cell r="C600" t="str">
            <v>面食/谷类</v>
          </cell>
          <cell r="D600">
            <v>190</v>
          </cell>
        </row>
        <row r="601">
          <cell r="A601">
            <v>35199</v>
          </cell>
          <cell r="B601" t="str">
            <v>英国</v>
          </cell>
          <cell r="C601" t="str">
            <v>海洋食品</v>
          </cell>
          <cell r="D601">
            <v>632.39999556541443</v>
          </cell>
        </row>
        <row r="602">
          <cell r="A602">
            <v>35199</v>
          </cell>
          <cell r="B602" t="str">
            <v>英国</v>
          </cell>
          <cell r="C602" t="str">
            <v>饮料</v>
          </cell>
          <cell r="D602">
            <v>156.75</v>
          </cell>
        </row>
        <row r="603">
          <cell r="A603">
            <v>35199</v>
          </cell>
          <cell r="B603" t="str">
            <v>英国</v>
          </cell>
          <cell r="C603" t="str">
            <v>糖果</v>
          </cell>
          <cell r="D603">
            <v>1215</v>
          </cell>
        </row>
        <row r="604">
          <cell r="A604">
            <v>35199</v>
          </cell>
          <cell r="B604" t="str">
            <v>英国</v>
          </cell>
          <cell r="C604" t="str">
            <v>糖果</v>
          </cell>
          <cell r="D604">
            <v>1967.49</v>
          </cell>
        </row>
        <row r="605">
          <cell r="A605">
            <v>35199</v>
          </cell>
          <cell r="B605" t="str">
            <v>英国</v>
          </cell>
          <cell r="C605" t="str">
            <v>农产品</v>
          </cell>
          <cell r="D605">
            <v>1749</v>
          </cell>
        </row>
        <row r="606">
          <cell r="A606">
            <v>35199</v>
          </cell>
          <cell r="B606" t="str">
            <v>英国</v>
          </cell>
          <cell r="C606" t="str">
            <v>乳制品</v>
          </cell>
          <cell r="D606">
            <v>1218</v>
          </cell>
        </row>
        <row r="607">
          <cell r="A607">
            <v>35201</v>
          </cell>
          <cell r="B607" t="str">
            <v>英国</v>
          </cell>
          <cell r="C607" t="str">
            <v>肉/家禽</v>
          </cell>
          <cell r="D607">
            <v>840</v>
          </cell>
        </row>
        <row r="608">
          <cell r="A608">
            <v>35201</v>
          </cell>
          <cell r="B608" t="str">
            <v>英国</v>
          </cell>
          <cell r="C608" t="str">
            <v>乳制品</v>
          </cell>
          <cell r="D608">
            <v>1320</v>
          </cell>
        </row>
        <row r="609">
          <cell r="A609">
            <v>35202</v>
          </cell>
          <cell r="B609" t="str">
            <v>法国</v>
          </cell>
          <cell r="C609" t="str">
            <v>饮料</v>
          </cell>
          <cell r="D609">
            <v>1425</v>
          </cell>
        </row>
        <row r="610">
          <cell r="A610">
            <v>35202</v>
          </cell>
          <cell r="B610" t="str">
            <v>法国</v>
          </cell>
          <cell r="C610" t="str">
            <v>香料</v>
          </cell>
          <cell r="D610">
            <v>1494.5</v>
          </cell>
        </row>
        <row r="611">
          <cell r="A611">
            <v>35202</v>
          </cell>
          <cell r="B611" t="str">
            <v>法国</v>
          </cell>
          <cell r="C611" t="str">
            <v>肉/家禽</v>
          </cell>
          <cell r="D611">
            <v>5570.55</v>
          </cell>
        </row>
        <row r="612">
          <cell r="A612">
            <v>35202</v>
          </cell>
          <cell r="B612" t="str">
            <v>法国</v>
          </cell>
          <cell r="C612" t="str">
            <v>乳制品</v>
          </cell>
          <cell r="D612">
            <v>4125</v>
          </cell>
        </row>
        <row r="613">
          <cell r="A613">
            <v>35202</v>
          </cell>
          <cell r="B613" t="str">
            <v>法国</v>
          </cell>
          <cell r="C613" t="str">
            <v>饮料</v>
          </cell>
          <cell r="D613">
            <v>810</v>
          </cell>
        </row>
        <row r="614">
          <cell r="A614">
            <v>35202</v>
          </cell>
          <cell r="B614" t="str">
            <v>法国</v>
          </cell>
          <cell r="C614" t="str">
            <v>海洋食品</v>
          </cell>
          <cell r="D614">
            <v>480</v>
          </cell>
        </row>
        <row r="615">
          <cell r="A615">
            <v>35202</v>
          </cell>
          <cell r="B615" t="str">
            <v>法国</v>
          </cell>
          <cell r="C615" t="str">
            <v>饮料</v>
          </cell>
          <cell r="D615">
            <v>94.5</v>
          </cell>
        </row>
        <row r="616">
          <cell r="A616">
            <v>35202</v>
          </cell>
          <cell r="B616" t="str">
            <v>法国</v>
          </cell>
          <cell r="C616" t="str">
            <v>面食/谷类</v>
          </cell>
          <cell r="D616">
            <v>665</v>
          </cell>
        </row>
        <row r="617">
          <cell r="A617">
            <v>35202</v>
          </cell>
          <cell r="B617" t="str">
            <v>法国</v>
          </cell>
          <cell r="C617" t="str">
            <v>乳制品</v>
          </cell>
          <cell r="D617">
            <v>344</v>
          </cell>
        </row>
        <row r="618">
          <cell r="A618">
            <v>35202</v>
          </cell>
          <cell r="B618" t="str">
            <v>法国</v>
          </cell>
          <cell r="C618" t="str">
            <v>海洋食品</v>
          </cell>
          <cell r="D618">
            <v>665</v>
          </cell>
        </row>
        <row r="619">
          <cell r="A619">
            <v>35202</v>
          </cell>
          <cell r="B619" t="str">
            <v>法国</v>
          </cell>
          <cell r="C619" t="str">
            <v>饮料</v>
          </cell>
          <cell r="D619">
            <v>6587.5</v>
          </cell>
        </row>
        <row r="620">
          <cell r="A620">
            <v>35202</v>
          </cell>
          <cell r="B620" t="str">
            <v>法国</v>
          </cell>
          <cell r="C620" t="str">
            <v>乳制品</v>
          </cell>
          <cell r="D620">
            <v>1650</v>
          </cell>
        </row>
        <row r="621">
          <cell r="A621">
            <v>35205</v>
          </cell>
          <cell r="B621" t="str">
            <v>法国</v>
          </cell>
          <cell r="C621" t="str">
            <v>糖果</v>
          </cell>
          <cell r="D621">
            <v>134.99999977648258</v>
          </cell>
        </row>
        <row r="622">
          <cell r="A622">
            <v>35205</v>
          </cell>
          <cell r="B622" t="str">
            <v>法国</v>
          </cell>
          <cell r="C622" t="str">
            <v>香料</v>
          </cell>
          <cell r="D622">
            <v>233.4</v>
          </cell>
        </row>
        <row r="623">
          <cell r="A623">
            <v>35205</v>
          </cell>
          <cell r="B623" t="str">
            <v>法国</v>
          </cell>
          <cell r="C623" t="str">
            <v>香料</v>
          </cell>
          <cell r="D623">
            <v>171</v>
          </cell>
        </row>
        <row r="624">
          <cell r="A624">
            <v>35205</v>
          </cell>
          <cell r="B624" t="str">
            <v>英国</v>
          </cell>
          <cell r="C624" t="str">
            <v>海洋食品</v>
          </cell>
          <cell r="D624">
            <v>42</v>
          </cell>
        </row>
        <row r="625">
          <cell r="A625">
            <v>35205</v>
          </cell>
          <cell r="B625" t="str">
            <v>英国</v>
          </cell>
          <cell r="C625" t="str">
            <v>乳制品</v>
          </cell>
          <cell r="D625">
            <v>1650</v>
          </cell>
        </row>
        <row r="626">
          <cell r="A626">
            <v>35207</v>
          </cell>
          <cell r="B626" t="str">
            <v>法国</v>
          </cell>
          <cell r="C626" t="str">
            <v>糖果</v>
          </cell>
          <cell r="D626">
            <v>200</v>
          </cell>
        </row>
        <row r="627">
          <cell r="A627">
            <v>35208</v>
          </cell>
          <cell r="B627" t="str">
            <v>英国</v>
          </cell>
          <cell r="C627" t="str">
            <v>乳制品</v>
          </cell>
          <cell r="D627">
            <v>721.99999943375587</v>
          </cell>
        </row>
        <row r="628">
          <cell r="A628">
            <v>35208</v>
          </cell>
          <cell r="B628" t="str">
            <v>英国</v>
          </cell>
          <cell r="C628" t="str">
            <v>乳制品</v>
          </cell>
          <cell r="D628">
            <v>455.99999964237213</v>
          </cell>
        </row>
        <row r="629">
          <cell r="A629">
            <v>35208</v>
          </cell>
          <cell r="B629" t="str">
            <v>英国</v>
          </cell>
          <cell r="C629" t="str">
            <v>饮料</v>
          </cell>
          <cell r="D629">
            <v>307.79999975860119</v>
          </cell>
        </row>
        <row r="630">
          <cell r="A630">
            <v>35214</v>
          </cell>
          <cell r="B630" t="str">
            <v>英国</v>
          </cell>
          <cell r="C630" t="str">
            <v>糖果</v>
          </cell>
          <cell r="D630">
            <v>30</v>
          </cell>
        </row>
        <row r="631">
          <cell r="A631">
            <v>35214</v>
          </cell>
          <cell r="B631" t="str">
            <v>英国</v>
          </cell>
          <cell r="C631" t="str">
            <v>乳制品</v>
          </cell>
          <cell r="D631">
            <v>714</v>
          </cell>
        </row>
        <row r="632">
          <cell r="A632">
            <v>35214</v>
          </cell>
          <cell r="B632" t="str">
            <v>英国</v>
          </cell>
          <cell r="C632" t="str">
            <v>香料</v>
          </cell>
          <cell r="D632">
            <v>114</v>
          </cell>
        </row>
        <row r="633">
          <cell r="A633">
            <v>35215</v>
          </cell>
          <cell r="B633" t="str">
            <v>法国</v>
          </cell>
          <cell r="C633" t="str">
            <v>乳制品</v>
          </cell>
          <cell r="D633">
            <v>510</v>
          </cell>
        </row>
        <row r="634">
          <cell r="A634">
            <v>35216</v>
          </cell>
          <cell r="B634" t="str">
            <v>法国</v>
          </cell>
          <cell r="C634" t="str">
            <v>肉/家禽</v>
          </cell>
          <cell r="D634">
            <v>2702.6999955251813</v>
          </cell>
        </row>
        <row r="635">
          <cell r="A635">
            <v>35216</v>
          </cell>
          <cell r="B635" t="str">
            <v>法国</v>
          </cell>
          <cell r="C635" t="str">
            <v>海洋食品</v>
          </cell>
          <cell r="D635">
            <v>115.8</v>
          </cell>
        </row>
        <row r="636">
          <cell r="A636">
            <v>35216</v>
          </cell>
          <cell r="B636" t="str">
            <v>法国</v>
          </cell>
          <cell r="C636" t="str">
            <v>肉/家禽</v>
          </cell>
          <cell r="D636">
            <v>737.99999877810478</v>
          </cell>
        </row>
        <row r="637">
          <cell r="A637">
            <v>35216</v>
          </cell>
          <cell r="B637" t="str">
            <v>法国</v>
          </cell>
          <cell r="C637" t="str">
            <v>肉/家禽</v>
          </cell>
          <cell r="D637">
            <v>86.399999856948853</v>
          </cell>
        </row>
        <row r="638">
          <cell r="A638">
            <v>35216</v>
          </cell>
          <cell r="B638" t="str">
            <v>法国</v>
          </cell>
          <cell r="C638" t="str">
            <v>糖果</v>
          </cell>
          <cell r="D638">
            <v>687.5</v>
          </cell>
        </row>
        <row r="639">
          <cell r="A639">
            <v>35216</v>
          </cell>
          <cell r="B639" t="str">
            <v>法国</v>
          </cell>
          <cell r="C639" t="str">
            <v>糖果</v>
          </cell>
          <cell r="D639">
            <v>52.35</v>
          </cell>
        </row>
        <row r="640">
          <cell r="A640">
            <v>35216</v>
          </cell>
          <cell r="B640" t="str">
            <v>法国</v>
          </cell>
          <cell r="C640" t="str">
            <v>糖果</v>
          </cell>
          <cell r="D640">
            <v>386.4</v>
          </cell>
        </row>
        <row r="641">
          <cell r="A641">
            <v>35216</v>
          </cell>
          <cell r="B641" t="str">
            <v>法国</v>
          </cell>
          <cell r="C641" t="str">
            <v>饮料</v>
          </cell>
          <cell r="D641">
            <v>490</v>
          </cell>
        </row>
        <row r="642">
          <cell r="A642">
            <v>35219</v>
          </cell>
          <cell r="B642" t="str">
            <v>英国</v>
          </cell>
          <cell r="C642" t="str">
            <v>海洋食品</v>
          </cell>
          <cell r="D642">
            <v>86.85</v>
          </cell>
        </row>
        <row r="643">
          <cell r="A643">
            <v>35220</v>
          </cell>
          <cell r="B643" t="str">
            <v>英国</v>
          </cell>
          <cell r="C643" t="str">
            <v>饮料</v>
          </cell>
          <cell r="D643">
            <v>611.99999570846558</v>
          </cell>
        </row>
        <row r="644">
          <cell r="A644">
            <v>35220</v>
          </cell>
          <cell r="B644" t="str">
            <v>英国</v>
          </cell>
          <cell r="C644" t="str">
            <v>饮料</v>
          </cell>
          <cell r="D644">
            <v>322.9999977350235</v>
          </cell>
        </row>
        <row r="645">
          <cell r="A645">
            <v>35220</v>
          </cell>
          <cell r="B645" t="str">
            <v>英国</v>
          </cell>
          <cell r="C645" t="str">
            <v>糖果</v>
          </cell>
          <cell r="D645">
            <v>444.97499687969685</v>
          </cell>
        </row>
        <row r="646">
          <cell r="A646">
            <v>35220</v>
          </cell>
          <cell r="B646" t="str">
            <v>英国</v>
          </cell>
          <cell r="C646" t="str">
            <v>乳制品</v>
          </cell>
          <cell r="D646">
            <v>250</v>
          </cell>
        </row>
        <row r="647">
          <cell r="A647">
            <v>35221</v>
          </cell>
          <cell r="B647" t="str">
            <v>法国</v>
          </cell>
          <cell r="C647" t="str">
            <v>饮料</v>
          </cell>
          <cell r="D647">
            <v>364.7999986410141</v>
          </cell>
        </row>
        <row r="648">
          <cell r="A648">
            <v>35221</v>
          </cell>
          <cell r="B648" t="str">
            <v>法国</v>
          </cell>
          <cell r="C648" t="str">
            <v>香料</v>
          </cell>
          <cell r="D648">
            <v>40</v>
          </cell>
        </row>
        <row r="649">
          <cell r="A649">
            <v>35221</v>
          </cell>
          <cell r="B649" t="str">
            <v>法国</v>
          </cell>
          <cell r="C649" t="str">
            <v>香料</v>
          </cell>
          <cell r="D649">
            <v>22</v>
          </cell>
        </row>
        <row r="650">
          <cell r="A650">
            <v>35221</v>
          </cell>
          <cell r="B650" t="str">
            <v>法国</v>
          </cell>
          <cell r="C650" t="str">
            <v>香料</v>
          </cell>
          <cell r="D650">
            <v>24.500000011175871</v>
          </cell>
        </row>
        <row r="651">
          <cell r="A651">
            <v>35221</v>
          </cell>
          <cell r="B651" t="str">
            <v>法国</v>
          </cell>
          <cell r="C651" t="str">
            <v>农产品</v>
          </cell>
          <cell r="D651">
            <v>28.499999977648258</v>
          </cell>
        </row>
        <row r="652">
          <cell r="A652">
            <v>35221</v>
          </cell>
          <cell r="B652" t="str">
            <v>法国</v>
          </cell>
          <cell r="C652" t="str">
            <v>香料</v>
          </cell>
          <cell r="D652">
            <v>71.99999988079071</v>
          </cell>
        </row>
        <row r="653">
          <cell r="A653">
            <v>35221</v>
          </cell>
          <cell r="B653" t="str">
            <v>法国</v>
          </cell>
          <cell r="C653" t="str">
            <v>海洋食品</v>
          </cell>
          <cell r="D653">
            <v>31</v>
          </cell>
        </row>
        <row r="654">
          <cell r="A654">
            <v>35221</v>
          </cell>
          <cell r="B654" t="str">
            <v>法国</v>
          </cell>
          <cell r="C654" t="str">
            <v>乳制品</v>
          </cell>
          <cell r="D654">
            <v>72.199999943375587</v>
          </cell>
        </row>
        <row r="655">
          <cell r="A655">
            <v>35221</v>
          </cell>
          <cell r="B655" t="str">
            <v>法国</v>
          </cell>
          <cell r="C655" t="str">
            <v>海洋食品</v>
          </cell>
          <cell r="D655">
            <v>24</v>
          </cell>
        </row>
        <row r="656">
          <cell r="A656">
            <v>35221</v>
          </cell>
          <cell r="B656" t="str">
            <v>法国</v>
          </cell>
          <cell r="C656" t="str">
            <v>农产品</v>
          </cell>
          <cell r="D656">
            <v>22.55250001559034</v>
          </cell>
        </row>
        <row r="657">
          <cell r="A657">
            <v>35221</v>
          </cell>
          <cell r="B657" t="str">
            <v>法国</v>
          </cell>
          <cell r="C657" t="str">
            <v>糖果</v>
          </cell>
          <cell r="D657">
            <v>33.853000023402274</v>
          </cell>
        </row>
        <row r="658">
          <cell r="A658">
            <v>35221</v>
          </cell>
          <cell r="B658" t="str">
            <v>法国</v>
          </cell>
          <cell r="C658" t="str">
            <v>糖果</v>
          </cell>
          <cell r="D658">
            <v>77.760000072419643</v>
          </cell>
        </row>
        <row r="659">
          <cell r="A659">
            <v>35221</v>
          </cell>
          <cell r="B659" t="str">
            <v>法国</v>
          </cell>
          <cell r="C659" t="str">
            <v>面食/谷类</v>
          </cell>
          <cell r="D659">
            <v>18</v>
          </cell>
        </row>
        <row r="660">
          <cell r="A660">
            <v>35221</v>
          </cell>
          <cell r="B660" t="str">
            <v>法国</v>
          </cell>
          <cell r="C660" t="str">
            <v>乳制品</v>
          </cell>
          <cell r="D660">
            <v>32</v>
          </cell>
        </row>
        <row r="661">
          <cell r="A661">
            <v>35221</v>
          </cell>
          <cell r="B661" t="str">
            <v>法国</v>
          </cell>
          <cell r="C661" t="str">
            <v>饮料</v>
          </cell>
          <cell r="D661">
            <v>34.19999997317791</v>
          </cell>
        </row>
        <row r="662">
          <cell r="A662">
            <v>35221</v>
          </cell>
          <cell r="B662" t="str">
            <v>法国</v>
          </cell>
          <cell r="C662" t="str">
            <v>海洋食品</v>
          </cell>
          <cell r="D662">
            <v>28.95</v>
          </cell>
        </row>
        <row r="663">
          <cell r="A663">
            <v>35221</v>
          </cell>
          <cell r="B663" t="str">
            <v>法国</v>
          </cell>
          <cell r="C663" t="str">
            <v>海洋食品</v>
          </cell>
          <cell r="D663">
            <v>35.280000016093254</v>
          </cell>
        </row>
        <row r="664">
          <cell r="A664">
            <v>35221</v>
          </cell>
          <cell r="B664" t="str">
            <v>法国</v>
          </cell>
          <cell r="C664" t="str">
            <v>面食/谷类</v>
          </cell>
          <cell r="D664">
            <v>14</v>
          </cell>
        </row>
        <row r="665">
          <cell r="A665">
            <v>35221</v>
          </cell>
          <cell r="B665" t="str">
            <v>法国</v>
          </cell>
          <cell r="C665" t="str">
            <v>肉/家禽</v>
          </cell>
          <cell r="D665">
            <v>48</v>
          </cell>
        </row>
        <row r="666">
          <cell r="A666">
            <v>35221</v>
          </cell>
          <cell r="B666" t="str">
            <v>法国</v>
          </cell>
          <cell r="C666" t="str">
            <v>乳制品</v>
          </cell>
          <cell r="D666">
            <v>63.920000091195107</v>
          </cell>
        </row>
        <row r="667">
          <cell r="A667">
            <v>35221</v>
          </cell>
          <cell r="B667" t="str">
            <v>法国</v>
          </cell>
          <cell r="C667" t="str">
            <v>面食/谷类</v>
          </cell>
          <cell r="D667">
            <v>64.505000044591725</v>
          </cell>
        </row>
        <row r="668">
          <cell r="A668">
            <v>35221</v>
          </cell>
          <cell r="B668" t="str">
            <v>法国</v>
          </cell>
          <cell r="C668" t="str">
            <v>香料</v>
          </cell>
          <cell r="D668">
            <v>17</v>
          </cell>
        </row>
        <row r="669">
          <cell r="A669">
            <v>35221</v>
          </cell>
          <cell r="B669" t="str">
            <v>法国</v>
          </cell>
          <cell r="C669" t="str">
            <v>海洋食品</v>
          </cell>
          <cell r="D669">
            <v>29.700000006705523</v>
          </cell>
        </row>
        <row r="670">
          <cell r="A670">
            <v>35221</v>
          </cell>
          <cell r="B670" t="str">
            <v>法国</v>
          </cell>
          <cell r="C670" t="str">
            <v>饮料</v>
          </cell>
          <cell r="D670">
            <v>31</v>
          </cell>
        </row>
        <row r="671">
          <cell r="A671">
            <v>35221</v>
          </cell>
          <cell r="B671" t="str">
            <v>法国</v>
          </cell>
          <cell r="C671" t="str">
            <v>香料</v>
          </cell>
          <cell r="D671">
            <v>26</v>
          </cell>
        </row>
      </sheetData>
      <sheetData sheetId="3"/>
      <sheetData sheetId="4"/>
      <sheetData sheetId="5"/>
      <sheetData sheetId="6"/>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注意事项"/>
      <sheetName val="第1题"/>
      <sheetName val="第1题图片"/>
      <sheetName val="第2题"/>
      <sheetName val="第2题图形"/>
      <sheetName val="第2题Query图片"/>
      <sheetName val="第2题透视表"/>
      <sheetName val="第3题"/>
      <sheetName val="第4题"/>
      <sheetName val="第5题"/>
      <sheetName val="第5题图形"/>
      <sheetName val="第6题"/>
      <sheetName val="第6题图形"/>
      <sheetName val="第7题"/>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5.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6.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49"/>
  <sheetViews>
    <sheetView showGridLines="0" workbookViewId="0">
      <selection activeCell="F26" sqref="F26"/>
    </sheetView>
  </sheetViews>
  <sheetFormatPr defaultColWidth="8" defaultRowHeight="14.4" x14ac:dyDescent="0.25"/>
  <cols>
    <col min="1" max="1" width="2.33203125" style="91" customWidth="1"/>
    <col min="2" max="2" width="6.21875" style="91" customWidth="1"/>
    <col min="3" max="3" width="13.44140625" style="91" customWidth="1"/>
    <col min="4" max="4" width="13.88671875" style="91" customWidth="1"/>
    <col min="5" max="5" width="2.33203125" style="91" customWidth="1"/>
    <col min="6" max="6" width="14.6640625" style="91" customWidth="1"/>
    <col min="7" max="7" width="12.77734375" style="91" customWidth="1"/>
    <col min="8" max="8" width="2.33203125" style="91" customWidth="1"/>
    <col min="9" max="257" width="8" style="91"/>
    <col min="258" max="258" width="6.21875" style="91" customWidth="1"/>
    <col min="259" max="259" width="13.44140625" style="91" customWidth="1"/>
    <col min="260" max="260" width="13.88671875" style="91" customWidth="1"/>
    <col min="261" max="261" width="1.44140625" style="91" customWidth="1"/>
    <col min="262" max="262" width="14.6640625" style="91" customWidth="1"/>
    <col min="263" max="263" width="12.77734375" style="91" customWidth="1"/>
    <col min="264" max="264" width="1.88671875" style="91" customWidth="1"/>
    <col min="265" max="513" width="8" style="91"/>
    <col min="514" max="514" width="6.21875" style="91" customWidth="1"/>
    <col min="515" max="515" width="13.44140625" style="91" customWidth="1"/>
    <col min="516" max="516" width="13.88671875" style="91" customWidth="1"/>
    <col min="517" max="517" width="1.44140625" style="91" customWidth="1"/>
    <col min="518" max="518" width="14.6640625" style="91" customWidth="1"/>
    <col min="519" max="519" width="12.77734375" style="91" customWidth="1"/>
    <col min="520" max="520" width="1.88671875" style="91" customWidth="1"/>
    <col min="521" max="769" width="8" style="91"/>
    <col min="770" max="770" width="6.21875" style="91" customWidth="1"/>
    <col min="771" max="771" width="13.44140625" style="91" customWidth="1"/>
    <col min="772" max="772" width="13.88671875" style="91" customWidth="1"/>
    <col min="773" max="773" width="1.44140625" style="91" customWidth="1"/>
    <col min="774" max="774" width="14.6640625" style="91" customWidth="1"/>
    <col min="775" max="775" width="12.77734375" style="91" customWidth="1"/>
    <col min="776" max="776" width="1.88671875" style="91" customWidth="1"/>
    <col min="777" max="1025" width="8" style="91"/>
    <col min="1026" max="1026" width="6.21875" style="91" customWidth="1"/>
    <col min="1027" max="1027" width="13.44140625" style="91" customWidth="1"/>
    <col min="1028" max="1028" width="13.88671875" style="91" customWidth="1"/>
    <col min="1029" max="1029" width="1.44140625" style="91" customWidth="1"/>
    <col min="1030" max="1030" width="14.6640625" style="91" customWidth="1"/>
    <col min="1031" max="1031" width="12.77734375" style="91" customWidth="1"/>
    <col min="1032" max="1032" width="1.88671875" style="91" customWidth="1"/>
    <col min="1033" max="1281" width="8" style="91"/>
    <col min="1282" max="1282" width="6.21875" style="91" customWidth="1"/>
    <col min="1283" max="1283" width="13.44140625" style="91" customWidth="1"/>
    <col min="1284" max="1284" width="13.88671875" style="91" customWidth="1"/>
    <col min="1285" max="1285" width="1.44140625" style="91" customWidth="1"/>
    <col min="1286" max="1286" width="14.6640625" style="91" customWidth="1"/>
    <col min="1287" max="1287" width="12.77734375" style="91" customWidth="1"/>
    <col min="1288" max="1288" width="1.88671875" style="91" customWidth="1"/>
    <col min="1289" max="1537" width="8" style="91"/>
    <col min="1538" max="1538" width="6.21875" style="91" customWidth="1"/>
    <col min="1539" max="1539" width="13.44140625" style="91" customWidth="1"/>
    <col min="1540" max="1540" width="13.88671875" style="91" customWidth="1"/>
    <col min="1541" max="1541" width="1.44140625" style="91" customWidth="1"/>
    <col min="1542" max="1542" width="14.6640625" style="91" customWidth="1"/>
    <col min="1543" max="1543" width="12.77734375" style="91" customWidth="1"/>
    <col min="1544" max="1544" width="1.88671875" style="91" customWidth="1"/>
    <col min="1545" max="1793" width="8" style="91"/>
    <col min="1794" max="1794" width="6.21875" style="91" customWidth="1"/>
    <col min="1795" max="1795" width="13.44140625" style="91" customWidth="1"/>
    <col min="1796" max="1796" width="13.88671875" style="91" customWidth="1"/>
    <col min="1797" max="1797" width="1.44140625" style="91" customWidth="1"/>
    <col min="1798" max="1798" width="14.6640625" style="91" customWidth="1"/>
    <col min="1799" max="1799" width="12.77734375" style="91" customWidth="1"/>
    <col min="1800" max="1800" width="1.88671875" style="91" customWidth="1"/>
    <col min="1801" max="2049" width="8" style="91"/>
    <col min="2050" max="2050" width="6.21875" style="91" customWidth="1"/>
    <col min="2051" max="2051" width="13.44140625" style="91" customWidth="1"/>
    <col min="2052" max="2052" width="13.88671875" style="91" customWidth="1"/>
    <col min="2053" max="2053" width="1.44140625" style="91" customWidth="1"/>
    <col min="2054" max="2054" width="14.6640625" style="91" customWidth="1"/>
    <col min="2055" max="2055" width="12.77734375" style="91" customWidth="1"/>
    <col min="2056" max="2056" width="1.88671875" style="91" customWidth="1"/>
    <col min="2057" max="2305" width="8" style="91"/>
    <col min="2306" max="2306" width="6.21875" style="91" customWidth="1"/>
    <col min="2307" max="2307" width="13.44140625" style="91" customWidth="1"/>
    <col min="2308" max="2308" width="13.88671875" style="91" customWidth="1"/>
    <col min="2309" max="2309" width="1.44140625" style="91" customWidth="1"/>
    <col min="2310" max="2310" width="14.6640625" style="91" customWidth="1"/>
    <col min="2311" max="2311" width="12.77734375" style="91" customWidth="1"/>
    <col min="2312" max="2312" width="1.88671875" style="91" customWidth="1"/>
    <col min="2313" max="2561" width="8" style="91"/>
    <col min="2562" max="2562" width="6.21875" style="91" customWidth="1"/>
    <col min="2563" max="2563" width="13.44140625" style="91" customWidth="1"/>
    <col min="2564" max="2564" width="13.88671875" style="91" customWidth="1"/>
    <col min="2565" max="2565" width="1.44140625" style="91" customWidth="1"/>
    <col min="2566" max="2566" width="14.6640625" style="91" customWidth="1"/>
    <col min="2567" max="2567" width="12.77734375" style="91" customWidth="1"/>
    <col min="2568" max="2568" width="1.88671875" style="91" customWidth="1"/>
    <col min="2569" max="2817" width="8" style="91"/>
    <col min="2818" max="2818" width="6.21875" style="91" customWidth="1"/>
    <col min="2819" max="2819" width="13.44140625" style="91" customWidth="1"/>
    <col min="2820" max="2820" width="13.88671875" style="91" customWidth="1"/>
    <col min="2821" max="2821" width="1.44140625" style="91" customWidth="1"/>
    <col min="2822" max="2822" width="14.6640625" style="91" customWidth="1"/>
    <col min="2823" max="2823" width="12.77734375" style="91" customWidth="1"/>
    <col min="2824" max="2824" width="1.88671875" style="91" customWidth="1"/>
    <col min="2825" max="3073" width="8" style="91"/>
    <col min="3074" max="3074" width="6.21875" style="91" customWidth="1"/>
    <col min="3075" max="3075" width="13.44140625" style="91" customWidth="1"/>
    <col min="3076" max="3076" width="13.88671875" style="91" customWidth="1"/>
    <col min="3077" max="3077" width="1.44140625" style="91" customWidth="1"/>
    <col min="3078" max="3078" width="14.6640625" style="91" customWidth="1"/>
    <col min="3079" max="3079" width="12.77734375" style="91" customWidth="1"/>
    <col min="3080" max="3080" width="1.88671875" style="91" customWidth="1"/>
    <col min="3081" max="3329" width="8" style="91"/>
    <col min="3330" max="3330" width="6.21875" style="91" customWidth="1"/>
    <col min="3331" max="3331" width="13.44140625" style="91" customWidth="1"/>
    <col min="3332" max="3332" width="13.88671875" style="91" customWidth="1"/>
    <col min="3333" max="3333" width="1.44140625" style="91" customWidth="1"/>
    <col min="3334" max="3334" width="14.6640625" style="91" customWidth="1"/>
    <col min="3335" max="3335" width="12.77734375" style="91" customWidth="1"/>
    <col min="3336" max="3336" width="1.88671875" style="91" customWidth="1"/>
    <col min="3337" max="3585" width="8" style="91"/>
    <col min="3586" max="3586" width="6.21875" style="91" customWidth="1"/>
    <col min="3587" max="3587" width="13.44140625" style="91" customWidth="1"/>
    <col min="3588" max="3588" width="13.88671875" style="91" customWidth="1"/>
    <col min="3589" max="3589" width="1.44140625" style="91" customWidth="1"/>
    <col min="3590" max="3590" width="14.6640625" style="91" customWidth="1"/>
    <col min="3591" max="3591" width="12.77734375" style="91" customWidth="1"/>
    <col min="3592" max="3592" width="1.88671875" style="91" customWidth="1"/>
    <col min="3593" max="3841" width="8" style="91"/>
    <col min="3842" max="3842" width="6.21875" style="91" customWidth="1"/>
    <col min="3843" max="3843" width="13.44140625" style="91" customWidth="1"/>
    <col min="3844" max="3844" width="13.88671875" style="91" customWidth="1"/>
    <col min="3845" max="3845" width="1.44140625" style="91" customWidth="1"/>
    <col min="3846" max="3846" width="14.6640625" style="91" customWidth="1"/>
    <col min="3847" max="3847" width="12.77734375" style="91" customWidth="1"/>
    <col min="3848" max="3848" width="1.88671875" style="91" customWidth="1"/>
    <col min="3849" max="4097" width="8" style="91"/>
    <col min="4098" max="4098" width="6.21875" style="91" customWidth="1"/>
    <col min="4099" max="4099" width="13.44140625" style="91" customWidth="1"/>
    <col min="4100" max="4100" width="13.88671875" style="91" customWidth="1"/>
    <col min="4101" max="4101" width="1.44140625" style="91" customWidth="1"/>
    <col min="4102" max="4102" width="14.6640625" style="91" customWidth="1"/>
    <col min="4103" max="4103" width="12.77734375" style="91" customWidth="1"/>
    <col min="4104" max="4104" width="1.88671875" style="91" customWidth="1"/>
    <col min="4105" max="4353" width="8" style="91"/>
    <col min="4354" max="4354" width="6.21875" style="91" customWidth="1"/>
    <col min="4355" max="4355" width="13.44140625" style="91" customWidth="1"/>
    <col min="4356" max="4356" width="13.88671875" style="91" customWidth="1"/>
    <col min="4357" max="4357" width="1.44140625" style="91" customWidth="1"/>
    <col min="4358" max="4358" width="14.6640625" style="91" customWidth="1"/>
    <col min="4359" max="4359" width="12.77734375" style="91" customWidth="1"/>
    <col min="4360" max="4360" width="1.88671875" style="91" customWidth="1"/>
    <col min="4361" max="4609" width="8" style="91"/>
    <col min="4610" max="4610" width="6.21875" style="91" customWidth="1"/>
    <col min="4611" max="4611" width="13.44140625" style="91" customWidth="1"/>
    <col min="4612" max="4612" width="13.88671875" style="91" customWidth="1"/>
    <col min="4613" max="4613" width="1.44140625" style="91" customWidth="1"/>
    <col min="4614" max="4614" width="14.6640625" style="91" customWidth="1"/>
    <col min="4615" max="4615" width="12.77734375" style="91" customWidth="1"/>
    <col min="4616" max="4616" width="1.88671875" style="91" customWidth="1"/>
    <col min="4617" max="4865" width="8" style="91"/>
    <col min="4866" max="4866" width="6.21875" style="91" customWidth="1"/>
    <col min="4867" max="4867" width="13.44140625" style="91" customWidth="1"/>
    <col min="4868" max="4868" width="13.88671875" style="91" customWidth="1"/>
    <col min="4869" max="4869" width="1.44140625" style="91" customWidth="1"/>
    <col min="4870" max="4870" width="14.6640625" style="91" customWidth="1"/>
    <col min="4871" max="4871" width="12.77734375" style="91" customWidth="1"/>
    <col min="4872" max="4872" width="1.88671875" style="91" customWidth="1"/>
    <col min="4873" max="5121" width="8" style="91"/>
    <col min="5122" max="5122" width="6.21875" style="91" customWidth="1"/>
    <col min="5123" max="5123" width="13.44140625" style="91" customWidth="1"/>
    <col min="5124" max="5124" width="13.88671875" style="91" customWidth="1"/>
    <col min="5125" max="5125" width="1.44140625" style="91" customWidth="1"/>
    <col min="5126" max="5126" width="14.6640625" style="91" customWidth="1"/>
    <col min="5127" max="5127" width="12.77734375" style="91" customWidth="1"/>
    <col min="5128" max="5128" width="1.88671875" style="91" customWidth="1"/>
    <col min="5129" max="5377" width="8" style="91"/>
    <col min="5378" max="5378" width="6.21875" style="91" customWidth="1"/>
    <col min="5379" max="5379" width="13.44140625" style="91" customWidth="1"/>
    <col min="5380" max="5380" width="13.88671875" style="91" customWidth="1"/>
    <col min="5381" max="5381" width="1.44140625" style="91" customWidth="1"/>
    <col min="5382" max="5382" width="14.6640625" style="91" customWidth="1"/>
    <col min="5383" max="5383" width="12.77734375" style="91" customWidth="1"/>
    <col min="5384" max="5384" width="1.88671875" style="91" customWidth="1"/>
    <col min="5385" max="5633" width="8" style="91"/>
    <col min="5634" max="5634" width="6.21875" style="91" customWidth="1"/>
    <col min="5635" max="5635" width="13.44140625" style="91" customWidth="1"/>
    <col min="5636" max="5636" width="13.88671875" style="91" customWidth="1"/>
    <col min="5637" max="5637" width="1.44140625" style="91" customWidth="1"/>
    <col min="5638" max="5638" width="14.6640625" style="91" customWidth="1"/>
    <col min="5639" max="5639" width="12.77734375" style="91" customWidth="1"/>
    <col min="5640" max="5640" width="1.88671875" style="91" customWidth="1"/>
    <col min="5641" max="5889" width="8" style="91"/>
    <col min="5890" max="5890" width="6.21875" style="91" customWidth="1"/>
    <col min="5891" max="5891" width="13.44140625" style="91" customWidth="1"/>
    <col min="5892" max="5892" width="13.88671875" style="91" customWidth="1"/>
    <col min="5893" max="5893" width="1.44140625" style="91" customWidth="1"/>
    <col min="5894" max="5894" width="14.6640625" style="91" customWidth="1"/>
    <col min="5895" max="5895" width="12.77734375" style="91" customWidth="1"/>
    <col min="5896" max="5896" width="1.88671875" style="91" customWidth="1"/>
    <col min="5897" max="6145" width="8" style="91"/>
    <col min="6146" max="6146" width="6.21875" style="91" customWidth="1"/>
    <col min="6147" max="6147" width="13.44140625" style="91" customWidth="1"/>
    <col min="6148" max="6148" width="13.88671875" style="91" customWidth="1"/>
    <col min="6149" max="6149" width="1.44140625" style="91" customWidth="1"/>
    <col min="6150" max="6150" width="14.6640625" style="91" customWidth="1"/>
    <col min="6151" max="6151" width="12.77734375" style="91" customWidth="1"/>
    <col min="6152" max="6152" width="1.88671875" style="91" customWidth="1"/>
    <col min="6153" max="6401" width="8" style="91"/>
    <col min="6402" max="6402" width="6.21875" style="91" customWidth="1"/>
    <col min="6403" max="6403" width="13.44140625" style="91" customWidth="1"/>
    <col min="6404" max="6404" width="13.88671875" style="91" customWidth="1"/>
    <col min="6405" max="6405" width="1.44140625" style="91" customWidth="1"/>
    <col min="6406" max="6406" width="14.6640625" style="91" customWidth="1"/>
    <col min="6407" max="6407" width="12.77734375" style="91" customWidth="1"/>
    <col min="6408" max="6408" width="1.88671875" style="91" customWidth="1"/>
    <col min="6409" max="6657" width="8" style="91"/>
    <col min="6658" max="6658" width="6.21875" style="91" customWidth="1"/>
    <col min="6659" max="6659" width="13.44140625" style="91" customWidth="1"/>
    <col min="6660" max="6660" width="13.88671875" style="91" customWidth="1"/>
    <col min="6661" max="6661" width="1.44140625" style="91" customWidth="1"/>
    <col min="6662" max="6662" width="14.6640625" style="91" customWidth="1"/>
    <col min="6663" max="6663" width="12.77734375" style="91" customWidth="1"/>
    <col min="6664" max="6664" width="1.88671875" style="91" customWidth="1"/>
    <col min="6665" max="6913" width="8" style="91"/>
    <col min="6914" max="6914" width="6.21875" style="91" customWidth="1"/>
    <col min="6915" max="6915" width="13.44140625" style="91" customWidth="1"/>
    <col min="6916" max="6916" width="13.88671875" style="91" customWidth="1"/>
    <col min="6917" max="6917" width="1.44140625" style="91" customWidth="1"/>
    <col min="6918" max="6918" width="14.6640625" style="91" customWidth="1"/>
    <col min="6919" max="6919" width="12.77734375" style="91" customWidth="1"/>
    <col min="6920" max="6920" width="1.88671875" style="91" customWidth="1"/>
    <col min="6921" max="7169" width="8" style="91"/>
    <col min="7170" max="7170" width="6.21875" style="91" customWidth="1"/>
    <col min="7171" max="7171" width="13.44140625" style="91" customWidth="1"/>
    <col min="7172" max="7172" width="13.88671875" style="91" customWidth="1"/>
    <col min="7173" max="7173" width="1.44140625" style="91" customWidth="1"/>
    <col min="7174" max="7174" width="14.6640625" style="91" customWidth="1"/>
    <col min="7175" max="7175" width="12.77734375" style="91" customWidth="1"/>
    <col min="7176" max="7176" width="1.88671875" style="91" customWidth="1"/>
    <col min="7177" max="7425" width="8" style="91"/>
    <col min="7426" max="7426" width="6.21875" style="91" customWidth="1"/>
    <col min="7427" max="7427" width="13.44140625" style="91" customWidth="1"/>
    <col min="7428" max="7428" width="13.88671875" style="91" customWidth="1"/>
    <col min="7429" max="7429" width="1.44140625" style="91" customWidth="1"/>
    <col min="7430" max="7430" width="14.6640625" style="91" customWidth="1"/>
    <col min="7431" max="7431" width="12.77734375" style="91" customWidth="1"/>
    <col min="7432" max="7432" width="1.88671875" style="91" customWidth="1"/>
    <col min="7433" max="7681" width="8" style="91"/>
    <col min="7682" max="7682" width="6.21875" style="91" customWidth="1"/>
    <col min="7683" max="7683" width="13.44140625" style="91" customWidth="1"/>
    <col min="7684" max="7684" width="13.88671875" style="91" customWidth="1"/>
    <col min="7685" max="7685" width="1.44140625" style="91" customWidth="1"/>
    <col min="7686" max="7686" width="14.6640625" style="91" customWidth="1"/>
    <col min="7687" max="7687" width="12.77734375" style="91" customWidth="1"/>
    <col min="7688" max="7688" width="1.88671875" style="91" customWidth="1"/>
    <col min="7689" max="7937" width="8" style="91"/>
    <col min="7938" max="7938" width="6.21875" style="91" customWidth="1"/>
    <col min="7939" max="7939" width="13.44140625" style="91" customWidth="1"/>
    <col min="7940" max="7940" width="13.88671875" style="91" customWidth="1"/>
    <col min="7941" max="7941" width="1.44140625" style="91" customWidth="1"/>
    <col min="7942" max="7942" width="14.6640625" style="91" customWidth="1"/>
    <col min="7943" max="7943" width="12.77734375" style="91" customWidth="1"/>
    <col min="7944" max="7944" width="1.88671875" style="91" customWidth="1"/>
    <col min="7945" max="8193" width="8" style="91"/>
    <col min="8194" max="8194" width="6.21875" style="91" customWidth="1"/>
    <col min="8195" max="8195" width="13.44140625" style="91" customWidth="1"/>
    <col min="8196" max="8196" width="13.88671875" style="91" customWidth="1"/>
    <col min="8197" max="8197" width="1.44140625" style="91" customWidth="1"/>
    <col min="8198" max="8198" width="14.6640625" style="91" customWidth="1"/>
    <col min="8199" max="8199" width="12.77734375" style="91" customWidth="1"/>
    <col min="8200" max="8200" width="1.88671875" style="91" customWidth="1"/>
    <col min="8201" max="8449" width="8" style="91"/>
    <col min="8450" max="8450" width="6.21875" style="91" customWidth="1"/>
    <col min="8451" max="8451" width="13.44140625" style="91" customWidth="1"/>
    <col min="8452" max="8452" width="13.88671875" style="91" customWidth="1"/>
    <col min="8453" max="8453" width="1.44140625" style="91" customWidth="1"/>
    <col min="8454" max="8454" width="14.6640625" style="91" customWidth="1"/>
    <col min="8455" max="8455" width="12.77734375" style="91" customWidth="1"/>
    <col min="8456" max="8456" width="1.88671875" style="91" customWidth="1"/>
    <col min="8457" max="8705" width="8" style="91"/>
    <col min="8706" max="8706" width="6.21875" style="91" customWidth="1"/>
    <col min="8707" max="8707" width="13.44140625" style="91" customWidth="1"/>
    <col min="8708" max="8708" width="13.88671875" style="91" customWidth="1"/>
    <col min="8709" max="8709" width="1.44140625" style="91" customWidth="1"/>
    <col min="8710" max="8710" width="14.6640625" style="91" customWidth="1"/>
    <col min="8711" max="8711" width="12.77734375" style="91" customWidth="1"/>
    <col min="8712" max="8712" width="1.88671875" style="91" customWidth="1"/>
    <col min="8713" max="8961" width="8" style="91"/>
    <col min="8962" max="8962" width="6.21875" style="91" customWidth="1"/>
    <col min="8963" max="8963" width="13.44140625" style="91" customWidth="1"/>
    <col min="8964" max="8964" width="13.88671875" style="91" customWidth="1"/>
    <col min="8965" max="8965" width="1.44140625" style="91" customWidth="1"/>
    <col min="8966" max="8966" width="14.6640625" style="91" customWidth="1"/>
    <col min="8967" max="8967" width="12.77734375" style="91" customWidth="1"/>
    <col min="8968" max="8968" width="1.88671875" style="91" customWidth="1"/>
    <col min="8969" max="9217" width="8" style="91"/>
    <col min="9218" max="9218" width="6.21875" style="91" customWidth="1"/>
    <col min="9219" max="9219" width="13.44140625" style="91" customWidth="1"/>
    <col min="9220" max="9220" width="13.88671875" style="91" customWidth="1"/>
    <col min="9221" max="9221" width="1.44140625" style="91" customWidth="1"/>
    <col min="9222" max="9222" width="14.6640625" style="91" customWidth="1"/>
    <col min="9223" max="9223" width="12.77734375" style="91" customWidth="1"/>
    <col min="9224" max="9224" width="1.88671875" style="91" customWidth="1"/>
    <col min="9225" max="9473" width="8" style="91"/>
    <col min="9474" max="9474" width="6.21875" style="91" customWidth="1"/>
    <col min="9475" max="9475" width="13.44140625" style="91" customWidth="1"/>
    <col min="9476" max="9476" width="13.88671875" style="91" customWidth="1"/>
    <col min="9477" max="9477" width="1.44140625" style="91" customWidth="1"/>
    <col min="9478" max="9478" width="14.6640625" style="91" customWidth="1"/>
    <col min="9479" max="9479" width="12.77734375" style="91" customWidth="1"/>
    <col min="9480" max="9480" width="1.88671875" style="91" customWidth="1"/>
    <col min="9481" max="9729" width="8" style="91"/>
    <col min="9730" max="9730" width="6.21875" style="91" customWidth="1"/>
    <col min="9731" max="9731" width="13.44140625" style="91" customWidth="1"/>
    <col min="9732" max="9732" width="13.88671875" style="91" customWidth="1"/>
    <col min="9733" max="9733" width="1.44140625" style="91" customWidth="1"/>
    <col min="9734" max="9734" width="14.6640625" style="91" customWidth="1"/>
    <col min="9735" max="9735" width="12.77734375" style="91" customWidth="1"/>
    <col min="9736" max="9736" width="1.88671875" style="91" customWidth="1"/>
    <col min="9737" max="9985" width="8" style="91"/>
    <col min="9986" max="9986" width="6.21875" style="91" customWidth="1"/>
    <col min="9987" max="9987" width="13.44140625" style="91" customWidth="1"/>
    <col min="9988" max="9988" width="13.88671875" style="91" customWidth="1"/>
    <col min="9989" max="9989" width="1.44140625" style="91" customWidth="1"/>
    <col min="9990" max="9990" width="14.6640625" style="91" customWidth="1"/>
    <col min="9991" max="9991" width="12.77734375" style="91" customWidth="1"/>
    <col min="9992" max="9992" width="1.88671875" style="91" customWidth="1"/>
    <col min="9993" max="10241" width="8" style="91"/>
    <col min="10242" max="10242" width="6.21875" style="91" customWidth="1"/>
    <col min="10243" max="10243" width="13.44140625" style="91" customWidth="1"/>
    <col min="10244" max="10244" width="13.88671875" style="91" customWidth="1"/>
    <col min="10245" max="10245" width="1.44140625" style="91" customWidth="1"/>
    <col min="10246" max="10246" width="14.6640625" style="91" customWidth="1"/>
    <col min="10247" max="10247" width="12.77734375" style="91" customWidth="1"/>
    <col min="10248" max="10248" width="1.88671875" style="91" customWidth="1"/>
    <col min="10249" max="10497" width="8" style="91"/>
    <col min="10498" max="10498" width="6.21875" style="91" customWidth="1"/>
    <col min="10499" max="10499" width="13.44140625" style="91" customWidth="1"/>
    <col min="10500" max="10500" width="13.88671875" style="91" customWidth="1"/>
    <col min="10501" max="10501" width="1.44140625" style="91" customWidth="1"/>
    <col min="10502" max="10502" width="14.6640625" style="91" customWidth="1"/>
    <col min="10503" max="10503" width="12.77734375" style="91" customWidth="1"/>
    <col min="10504" max="10504" width="1.88671875" style="91" customWidth="1"/>
    <col min="10505" max="10753" width="8" style="91"/>
    <col min="10754" max="10754" width="6.21875" style="91" customWidth="1"/>
    <col min="10755" max="10755" width="13.44140625" style="91" customWidth="1"/>
    <col min="10756" max="10756" width="13.88671875" style="91" customWidth="1"/>
    <col min="10757" max="10757" width="1.44140625" style="91" customWidth="1"/>
    <col min="10758" max="10758" width="14.6640625" style="91" customWidth="1"/>
    <col min="10759" max="10759" width="12.77734375" style="91" customWidth="1"/>
    <col min="10760" max="10760" width="1.88671875" style="91" customWidth="1"/>
    <col min="10761" max="11009" width="8" style="91"/>
    <col min="11010" max="11010" width="6.21875" style="91" customWidth="1"/>
    <col min="11011" max="11011" width="13.44140625" style="91" customWidth="1"/>
    <col min="11012" max="11012" width="13.88671875" style="91" customWidth="1"/>
    <col min="11013" max="11013" width="1.44140625" style="91" customWidth="1"/>
    <col min="11014" max="11014" width="14.6640625" style="91" customWidth="1"/>
    <col min="11015" max="11015" width="12.77734375" style="91" customWidth="1"/>
    <col min="11016" max="11016" width="1.88671875" style="91" customWidth="1"/>
    <col min="11017" max="11265" width="8" style="91"/>
    <col min="11266" max="11266" width="6.21875" style="91" customWidth="1"/>
    <col min="11267" max="11267" width="13.44140625" style="91" customWidth="1"/>
    <col min="11268" max="11268" width="13.88671875" style="91" customWidth="1"/>
    <col min="11269" max="11269" width="1.44140625" style="91" customWidth="1"/>
    <col min="11270" max="11270" width="14.6640625" style="91" customWidth="1"/>
    <col min="11271" max="11271" width="12.77734375" style="91" customWidth="1"/>
    <col min="11272" max="11272" width="1.88671875" style="91" customWidth="1"/>
    <col min="11273" max="11521" width="8" style="91"/>
    <col min="11522" max="11522" width="6.21875" style="91" customWidth="1"/>
    <col min="11523" max="11523" width="13.44140625" style="91" customWidth="1"/>
    <col min="11524" max="11524" width="13.88671875" style="91" customWidth="1"/>
    <col min="11525" max="11525" width="1.44140625" style="91" customWidth="1"/>
    <col min="11526" max="11526" width="14.6640625" style="91" customWidth="1"/>
    <col min="11527" max="11527" width="12.77734375" style="91" customWidth="1"/>
    <col min="11528" max="11528" width="1.88671875" style="91" customWidth="1"/>
    <col min="11529" max="11777" width="8" style="91"/>
    <col min="11778" max="11778" width="6.21875" style="91" customWidth="1"/>
    <col min="11779" max="11779" width="13.44140625" style="91" customWidth="1"/>
    <col min="11780" max="11780" width="13.88671875" style="91" customWidth="1"/>
    <col min="11781" max="11781" width="1.44140625" style="91" customWidth="1"/>
    <col min="11782" max="11782" width="14.6640625" style="91" customWidth="1"/>
    <col min="11783" max="11783" width="12.77734375" style="91" customWidth="1"/>
    <col min="11784" max="11784" width="1.88671875" style="91" customWidth="1"/>
    <col min="11785" max="12033" width="8" style="91"/>
    <col min="12034" max="12034" width="6.21875" style="91" customWidth="1"/>
    <col min="12035" max="12035" width="13.44140625" style="91" customWidth="1"/>
    <col min="12036" max="12036" width="13.88671875" style="91" customWidth="1"/>
    <col min="12037" max="12037" width="1.44140625" style="91" customWidth="1"/>
    <col min="12038" max="12038" width="14.6640625" style="91" customWidth="1"/>
    <col min="12039" max="12039" width="12.77734375" style="91" customWidth="1"/>
    <col min="12040" max="12040" width="1.88671875" style="91" customWidth="1"/>
    <col min="12041" max="12289" width="8" style="91"/>
    <col min="12290" max="12290" width="6.21875" style="91" customWidth="1"/>
    <col min="12291" max="12291" width="13.44140625" style="91" customWidth="1"/>
    <col min="12292" max="12292" width="13.88671875" style="91" customWidth="1"/>
    <col min="12293" max="12293" width="1.44140625" style="91" customWidth="1"/>
    <col min="12294" max="12294" width="14.6640625" style="91" customWidth="1"/>
    <col min="12295" max="12295" width="12.77734375" style="91" customWidth="1"/>
    <col min="12296" max="12296" width="1.88671875" style="91" customWidth="1"/>
    <col min="12297" max="12545" width="8" style="91"/>
    <col min="12546" max="12546" width="6.21875" style="91" customWidth="1"/>
    <col min="12547" max="12547" width="13.44140625" style="91" customWidth="1"/>
    <col min="12548" max="12548" width="13.88671875" style="91" customWidth="1"/>
    <col min="12549" max="12549" width="1.44140625" style="91" customWidth="1"/>
    <col min="12550" max="12550" width="14.6640625" style="91" customWidth="1"/>
    <col min="12551" max="12551" width="12.77734375" style="91" customWidth="1"/>
    <col min="12552" max="12552" width="1.88671875" style="91" customWidth="1"/>
    <col min="12553" max="12801" width="8" style="91"/>
    <col min="12802" max="12802" width="6.21875" style="91" customWidth="1"/>
    <col min="12803" max="12803" width="13.44140625" style="91" customWidth="1"/>
    <col min="12804" max="12804" width="13.88671875" style="91" customWidth="1"/>
    <col min="12805" max="12805" width="1.44140625" style="91" customWidth="1"/>
    <col min="12806" max="12806" width="14.6640625" style="91" customWidth="1"/>
    <col min="12807" max="12807" width="12.77734375" style="91" customWidth="1"/>
    <col min="12808" max="12808" width="1.88671875" style="91" customWidth="1"/>
    <col min="12809" max="13057" width="8" style="91"/>
    <col min="13058" max="13058" width="6.21875" style="91" customWidth="1"/>
    <col min="13059" max="13059" width="13.44140625" style="91" customWidth="1"/>
    <col min="13060" max="13060" width="13.88671875" style="91" customWidth="1"/>
    <col min="13061" max="13061" width="1.44140625" style="91" customWidth="1"/>
    <col min="13062" max="13062" width="14.6640625" style="91" customWidth="1"/>
    <col min="13063" max="13063" width="12.77734375" style="91" customWidth="1"/>
    <col min="13064" max="13064" width="1.88671875" style="91" customWidth="1"/>
    <col min="13065" max="13313" width="8" style="91"/>
    <col min="13314" max="13314" width="6.21875" style="91" customWidth="1"/>
    <col min="13315" max="13315" width="13.44140625" style="91" customWidth="1"/>
    <col min="13316" max="13316" width="13.88671875" style="91" customWidth="1"/>
    <col min="13317" max="13317" width="1.44140625" style="91" customWidth="1"/>
    <col min="13318" max="13318" width="14.6640625" style="91" customWidth="1"/>
    <col min="13319" max="13319" width="12.77734375" style="91" customWidth="1"/>
    <col min="13320" max="13320" width="1.88671875" style="91" customWidth="1"/>
    <col min="13321" max="13569" width="8" style="91"/>
    <col min="13570" max="13570" width="6.21875" style="91" customWidth="1"/>
    <col min="13571" max="13571" width="13.44140625" style="91" customWidth="1"/>
    <col min="13572" max="13572" width="13.88671875" style="91" customWidth="1"/>
    <col min="13573" max="13573" width="1.44140625" style="91" customWidth="1"/>
    <col min="13574" max="13574" width="14.6640625" style="91" customWidth="1"/>
    <col min="13575" max="13575" width="12.77734375" style="91" customWidth="1"/>
    <col min="13576" max="13576" width="1.88671875" style="91" customWidth="1"/>
    <col min="13577" max="13825" width="8" style="91"/>
    <col min="13826" max="13826" width="6.21875" style="91" customWidth="1"/>
    <col min="13827" max="13827" width="13.44140625" style="91" customWidth="1"/>
    <col min="13828" max="13828" width="13.88671875" style="91" customWidth="1"/>
    <col min="13829" max="13829" width="1.44140625" style="91" customWidth="1"/>
    <col min="13830" max="13830" width="14.6640625" style="91" customWidth="1"/>
    <col min="13831" max="13831" width="12.77734375" style="91" customWidth="1"/>
    <col min="13832" max="13832" width="1.88671875" style="91" customWidth="1"/>
    <col min="13833" max="14081" width="8" style="91"/>
    <col min="14082" max="14082" width="6.21875" style="91" customWidth="1"/>
    <col min="14083" max="14083" width="13.44140625" style="91" customWidth="1"/>
    <col min="14084" max="14084" width="13.88671875" style="91" customWidth="1"/>
    <col min="14085" max="14085" width="1.44140625" style="91" customWidth="1"/>
    <col min="14086" max="14086" width="14.6640625" style="91" customWidth="1"/>
    <col min="14087" max="14087" width="12.77734375" style="91" customWidth="1"/>
    <col min="14088" max="14088" width="1.88671875" style="91" customWidth="1"/>
    <col min="14089" max="14337" width="8" style="91"/>
    <col min="14338" max="14338" width="6.21875" style="91" customWidth="1"/>
    <col min="14339" max="14339" width="13.44140625" style="91" customWidth="1"/>
    <col min="14340" max="14340" width="13.88671875" style="91" customWidth="1"/>
    <col min="14341" max="14341" width="1.44140625" style="91" customWidth="1"/>
    <col min="14342" max="14342" width="14.6640625" style="91" customWidth="1"/>
    <col min="14343" max="14343" width="12.77734375" style="91" customWidth="1"/>
    <col min="14344" max="14344" width="1.88671875" style="91" customWidth="1"/>
    <col min="14345" max="14593" width="8" style="91"/>
    <col min="14594" max="14594" width="6.21875" style="91" customWidth="1"/>
    <col min="14595" max="14595" width="13.44140625" style="91" customWidth="1"/>
    <col min="14596" max="14596" width="13.88671875" style="91" customWidth="1"/>
    <col min="14597" max="14597" width="1.44140625" style="91" customWidth="1"/>
    <col min="14598" max="14598" width="14.6640625" style="91" customWidth="1"/>
    <col min="14599" max="14599" width="12.77734375" style="91" customWidth="1"/>
    <col min="14600" max="14600" width="1.88671875" style="91" customWidth="1"/>
    <col min="14601" max="14849" width="8" style="91"/>
    <col min="14850" max="14850" width="6.21875" style="91" customWidth="1"/>
    <col min="14851" max="14851" width="13.44140625" style="91" customWidth="1"/>
    <col min="14852" max="14852" width="13.88671875" style="91" customWidth="1"/>
    <col min="14853" max="14853" width="1.44140625" style="91" customWidth="1"/>
    <col min="14854" max="14854" width="14.6640625" style="91" customWidth="1"/>
    <col min="14855" max="14855" width="12.77734375" style="91" customWidth="1"/>
    <col min="14856" max="14856" width="1.88671875" style="91" customWidth="1"/>
    <col min="14857" max="15105" width="8" style="91"/>
    <col min="15106" max="15106" width="6.21875" style="91" customWidth="1"/>
    <col min="15107" max="15107" width="13.44140625" style="91" customWidth="1"/>
    <col min="15108" max="15108" width="13.88671875" style="91" customWidth="1"/>
    <col min="15109" max="15109" width="1.44140625" style="91" customWidth="1"/>
    <col min="15110" max="15110" width="14.6640625" style="91" customWidth="1"/>
    <col min="15111" max="15111" width="12.77734375" style="91" customWidth="1"/>
    <col min="15112" max="15112" width="1.88671875" style="91" customWidth="1"/>
    <col min="15113" max="15361" width="8" style="91"/>
    <col min="15362" max="15362" width="6.21875" style="91" customWidth="1"/>
    <col min="15363" max="15363" width="13.44140625" style="91" customWidth="1"/>
    <col min="15364" max="15364" width="13.88671875" style="91" customWidth="1"/>
    <col min="15365" max="15365" width="1.44140625" style="91" customWidth="1"/>
    <col min="15366" max="15366" width="14.6640625" style="91" customWidth="1"/>
    <col min="15367" max="15367" width="12.77734375" style="91" customWidth="1"/>
    <col min="15368" max="15368" width="1.88671875" style="91" customWidth="1"/>
    <col min="15369" max="15617" width="8" style="91"/>
    <col min="15618" max="15618" width="6.21875" style="91" customWidth="1"/>
    <col min="15619" max="15619" width="13.44140625" style="91" customWidth="1"/>
    <col min="15620" max="15620" width="13.88671875" style="91" customWidth="1"/>
    <col min="15621" max="15621" width="1.44140625" style="91" customWidth="1"/>
    <col min="15622" max="15622" width="14.6640625" style="91" customWidth="1"/>
    <col min="15623" max="15623" width="12.77734375" style="91" customWidth="1"/>
    <col min="15624" max="15624" width="1.88671875" style="91" customWidth="1"/>
    <col min="15625" max="15873" width="8" style="91"/>
    <col min="15874" max="15874" width="6.21875" style="91" customWidth="1"/>
    <col min="15875" max="15875" width="13.44140625" style="91" customWidth="1"/>
    <col min="15876" max="15876" width="13.88671875" style="91" customWidth="1"/>
    <col min="15877" max="15877" width="1.44140625" style="91" customWidth="1"/>
    <col min="15878" max="15878" width="14.6640625" style="91" customWidth="1"/>
    <col min="15879" max="15879" width="12.77734375" style="91" customWidth="1"/>
    <col min="15880" max="15880" width="1.88671875" style="91" customWidth="1"/>
    <col min="15881" max="16129" width="8" style="91"/>
    <col min="16130" max="16130" width="6.21875" style="91" customWidth="1"/>
    <col min="16131" max="16131" width="13.44140625" style="91" customWidth="1"/>
    <col min="16132" max="16132" width="13.88671875" style="91" customWidth="1"/>
    <col min="16133" max="16133" width="1.44140625" style="91" customWidth="1"/>
    <col min="16134" max="16134" width="14.6640625" style="91" customWidth="1"/>
    <col min="16135" max="16135" width="12.77734375" style="91" customWidth="1"/>
    <col min="16136" max="16136" width="1.88671875" style="91" customWidth="1"/>
    <col min="16137" max="16384" width="8" style="91"/>
  </cols>
  <sheetData>
    <row r="1" spans="2:8" x14ac:dyDescent="0.25">
      <c r="B1" s="92" t="s">
        <v>0</v>
      </c>
      <c r="C1" s="92" t="s">
        <v>1</v>
      </c>
      <c r="D1" s="93" t="s">
        <v>2</v>
      </c>
      <c r="F1" s="94"/>
      <c r="G1" s="94"/>
      <c r="H1" s="94"/>
    </row>
    <row r="2" spans="2:8" x14ac:dyDescent="0.25">
      <c r="B2" s="95">
        <v>1975</v>
      </c>
      <c r="C2" s="96">
        <v>2.9641999999999999</v>
      </c>
      <c r="D2" s="97">
        <f t="shared" ref="D2:D14" si="0">$G$2*B2+$G$3</f>
        <v>2.9637780219780208</v>
      </c>
      <c r="F2" s="98" t="s">
        <v>3</v>
      </c>
      <c r="G2" s="89">
        <v>9.3186813186814203E-4</v>
      </c>
      <c r="H2" s="94"/>
    </row>
    <row r="3" spans="2:8" x14ac:dyDescent="0.25">
      <c r="B3" s="95">
        <v>1976</v>
      </c>
      <c r="C3" s="96">
        <v>2.9643999999999999</v>
      </c>
      <c r="D3" s="97">
        <f t="shared" si="0"/>
        <v>2.9647098901098889</v>
      </c>
      <c r="F3" s="98" t="s">
        <v>4</v>
      </c>
      <c r="G3" s="88">
        <v>1.1233384615384401</v>
      </c>
      <c r="H3" s="94"/>
    </row>
    <row r="4" spans="2:8" x14ac:dyDescent="0.25">
      <c r="B4" s="95">
        <v>1977</v>
      </c>
      <c r="C4" s="96">
        <v>2.9655999999999998</v>
      </c>
      <c r="D4" s="97">
        <f t="shared" si="0"/>
        <v>2.9656417582417571</v>
      </c>
      <c r="F4" s="94"/>
      <c r="G4" s="94"/>
      <c r="H4" s="94"/>
    </row>
    <row r="5" spans="2:8" x14ac:dyDescent="0.25">
      <c r="B5" s="95">
        <v>1978</v>
      </c>
      <c r="C5" s="96">
        <v>2.9666999999999999</v>
      </c>
      <c r="D5" s="97">
        <f t="shared" si="0"/>
        <v>2.9665736263736253</v>
      </c>
      <c r="F5" s="98" t="s">
        <v>5</v>
      </c>
      <c r="G5" s="97">
        <f>SUMXMY2(C2:C14,D2:D14)/COUNT(C2:C14)</f>
        <v>1.4791208791201976E-7</v>
      </c>
      <c r="H5" s="94"/>
    </row>
    <row r="6" spans="2:8" x14ac:dyDescent="0.25">
      <c r="B6" s="95">
        <v>1979</v>
      </c>
      <c r="C6" s="96">
        <v>2.9672999999999998</v>
      </c>
      <c r="D6" s="97">
        <f t="shared" si="0"/>
        <v>2.9675054945054931</v>
      </c>
      <c r="F6" s="98" t="s">
        <v>6</v>
      </c>
      <c r="G6" s="88">
        <v>0.98797971568435194</v>
      </c>
      <c r="H6" s="94"/>
    </row>
    <row r="7" spans="2:8" x14ac:dyDescent="0.25">
      <c r="B7" s="95">
        <v>1980</v>
      </c>
      <c r="C7" s="96">
        <v>2.9687999999999999</v>
      </c>
      <c r="D7" s="97">
        <f t="shared" si="0"/>
        <v>2.9684373626373612</v>
      </c>
      <c r="F7" s="94"/>
      <c r="G7" s="94"/>
      <c r="H7" s="94"/>
    </row>
    <row r="8" spans="2:8" x14ac:dyDescent="0.25">
      <c r="B8" s="95">
        <v>1981</v>
      </c>
      <c r="C8" s="96">
        <v>2.9695999999999998</v>
      </c>
      <c r="D8" s="97">
        <f t="shared" si="0"/>
        <v>2.9693692307692294</v>
      </c>
      <c r="F8" s="94" t="s">
        <v>7</v>
      </c>
      <c r="G8" s="94"/>
      <c r="H8" s="94"/>
    </row>
    <row r="9" spans="2:8" x14ac:dyDescent="0.25">
      <c r="B9" s="95">
        <v>1982</v>
      </c>
      <c r="C9" s="96">
        <v>2.9698000000000002</v>
      </c>
      <c r="D9" s="97">
        <f t="shared" si="0"/>
        <v>2.9703010989010976</v>
      </c>
      <c r="F9" s="99" t="s">
        <v>0</v>
      </c>
      <c r="G9" s="100">
        <v>1995</v>
      </c>
      <c r="H9" s="94"/>
    </row>
    <row r="10" spans="2:8" x14ac:dyDescent="0.25">
      <c r="B10" s="95">
        <v>1983</v>
      </c>
      <c r="C10" s="96">
        <v>2.9712999999999998</v>
      </c>
      <c r="D10" s="97">
        <f t="shared" si="0"/>
        <v>2.9712329670329658</v>
      </c>
      <c r="F10" s="99" t="s">
        <v>8</v>
      </c>
      <c r="G10" s="97">
        <f>$G$2*G9+$G$3</f>
        <v>2.9824153846153836</v>
      </c>
      <c r="H10" s="94"/>
    </row>
    <row r="11" spans="2:8" x14ac:dyDescent="0.25">
      <c r="B11" s="95">
        <v>1984</v>
      </c>
      <c r="C11" s="96">
        <v>2.9716999999999998</v>
      </c>
      <c r="D11" s="97">
        <f t="shared" si="0"/>
        <v>2.9721648351648335</v>
      </c>
      <c r="F11" s="94"/>
      <c r="G11" s="94"/>
      <c r="H11" s="94"/>
    </row>
    <row r="12" spans="2:8" x14ac:dyDescent="0.25">
      <c r="B12" s="95">
        <v>1985</v>
      </c>
      <c r="C12" s="96">
        <v>2.9725000000000001</v>
      </c>
      <c r="D12" s="97">
        <f t="shared" si="0"/>
        <v>2.9730967032967017</v>
      </c>
    </row>
    <row r="13" spans="2:8" x14ac:dyDescent="0.25">
      <c r="B13" s="95">
        <v>1986</v>
      </c>
      <c r="C13" s="96">
        <v>2.9742000000000002</v>
      </c>
      <c r="D13" s="97">
        <f t="shared" si="0"/>
        <v>2.9740285714285699</v>
      </c>
    </row>
    <row r="14" spans="2:8" x14ac:dyDescent="0.25">
      <c r="B14" s="101">
        <v>1987</v>
      </c>
      <c r="C14" s="102">
        <v>2.9756999999999998</v>
      </c>
      <c r="D14" s="97">
        <f t="shared" si="0"/>
        <v>2.9749604395604381</v>
      </c>
    </row>
    <row r="15" spans="2:8" x14ac:dyDescent="0.25">
      <c r="B15" s="94"/>
      <c r="C15" s="94"/>
      <c r="D15" s="94"/>
    </row>
    <row r="16" spans="2:8" x14ac:dyDescent="0.25">
      <c r="B16" s="94"/>
      <c r="C16" s="94"/>
      <c r="D16" s="94"/>
    </row>
    <row r="17" spans="2:11" x14ac:dyDescent="0.25">
      <c r="B17" s="94"/>
      <c r="C17" s="94"/>
      <c r="D17" s="94"/>
    </row>
    <row r="18" spans="2:11" x14ac:dyDescent="0.25">
      <c r="B18" s="94"/>
      <c r="C18" s="94"/>
      <c r="D18" s="94"/>
    </row>
    <row r="19" spans="2:11" x14ac:dyDescent="0.25">
      <c r="B19" s="94"/>
      <c r="C19" s="94"/>
      <c r="D19" s="94"/>
    </row>
    <row r="20" spans="2:11" x14ac:dyDescent="0.25">
      <c r="B20" s="94"/>
      <c r="C20" s="94"/>
      <c r="D20" s="94"/>
    </row>
    <row r="21" spans="2:11" x14ac:dyDescent="0.25">
      <c r="B21" s="94"/>
      <c r="C21" s="94"/>
      <c r="D21" s="94"/>
    </row>
    <row r="22" spans="2:11" x14ac:dyDescent="0.25">
      <c r="B22" s="94"/>
      <c r="C22" s="94"/>
      <c r="D22" s="94"/>
    </row>
    <row r="23" spans="2:11" x14ac:dyDescent="0.25">
      <c r="B23" s="94"/>
      <c r="C23" s="94"/>
      <c r="D23" s="94"/>
    </row>
    <row r="24" spans="2:11" x14ac:dyDescent="0.25">
      <c r="B24" s="94"/>
      <c r="C24" s="94"/>
      <c r="D24" s="94"/>
    </row>
    <row r="25" spans="2:11" x14ac:dyDescent="0.25">
      <c r="B25" s="94"/>
      <c r="C25" s="94"/>
      <c r="D25" s="94"/>
    </row>
    <row r="26" spans="2:11" x14ac:dyDescent="0.25">
      <c r="B26" s="94"/>
      <c r="C26" s="94"/>
      <c r="D26" s="94"/>
    </row>
    <row r="27" spans="2:11" x14ac:dyDescent="0.25">
      <c r="B27" s="94"/>
      <c r="C27" s="94"/>
      <c r="D27" s="94"/>
    </row>
    <row r="29" spans="2:11" x14ac:dyDescent="0.25">
      <c r="C29" t="s">
        <v>9</v>
      </c>
      <c r="D29"/>
      <c r="E29"/>
      <c r="F29"/>
      <c r="G29"/>
      <c r="H29"/>
      <c r="I29"/>
      <c r="J29"/>
      <c r="K29"/>
    </row>
    <row r="30" spans="2:11" x14ac:dyDescent="0.25">
      <c r="C30"/>
      <c r="D30"/>
      <c r="E30"/>
      <c r="F30"/>
      <c r="G30"/>
      <c r="H30"/>
      <c r="I30"/>
      <c r="J30"/>
      <c r="K30"/>
    </row>
    <row r="31" spans="2:11" x14ac:dyDescent="0.25">
      <c r="C31" s="87" t="s">
        <v>10</v>
      </c>
      <c r="D31" s="87"/>
      <c r="E31"/>
      <c r="F31"/>
      <c r="G31"/>
      <c r="H31"/>
      <c r="I31"/>
      <c r="J31"/>
      <c r="K31"/>
    </row>
    <row r="32" spans="2:11" x14ac:dyDescent="0.25">
      <c r="C32" s="88" t="s">
        <v>11</v>
      </c>
      <c r="D32" s="88">
        <v>0.99397168756678</v>
      </c>
      <c r="E32"/>
      <c r="F32"/>
      <c r="G32"/>
      <c r="H32"/>
      <c r="I32"/>
      <c r="J32"/>
      <c r="K32"/>
    </row>
    <row r="33" spans="3:11" x14ac:dyDescent="0.25">
      <c r="C33" s="88" t="s">
        <v>12</v>
      </c>
      <c r="D33" s="88">
        <v>0.98797971568435194</v>
      </c>
      <c r="E33"/>
      <c r="F33"/>
      <c r="G33"/>
      <c r="H33"/>
      <c r="I33"/>
      <c r="J33"/>
      <c r="K33"/>
    </row>
    <row r="34" spans="3:11" x14ac:dyDescent="0.25">
      <c r="C34" s="88" t="s">
        <v>13</v>
      </c>
      <c r="D34" s="88">
        <v>0.98688696256474795</v>
      </c>
      <c r="E34"/>
      <c r="F34"/>
      <c r="G34"/>
      <c r="H34"/>
      <c r="I34"/>
      <c r="J34"/>
      <c r="K34"/>
    </row>
    <row r="35" spans="3:11" x14ac:dyDescent="0.25">
      <c r="C35" s="88" t="s">
        <v>14</v>
      </c>
      <c r="D35" s="88">
        <v>4.1809711169194002E-4</v>
      </c>
      <c r="E35"/>
      <c r="F35"/>
      <c r="G35"/>
      <c r="H35"/>
      <c r="I35"/>
      <c r="J35"/>
      <c r="K35"/>
    </row>
    <row r="36" spans="3:11" x14ac:dyDescent="0.25">
      <c r="C36" s="89" t="s">
        <v>15</v>
      </c>
      <c r="D36" s="89">
        <v>13</v>
      </c>
      <c r="E36"/>
      <c r="F36"/>
      <c r="G36"/>
      <c r="H36"/>
      <c r="I36"/>
      <c r="J36"/>
      <c r="K36"/>
    </row>
    <row r="37" spans="3:11" x14ac:dyDescent="0.25">
      <c r="C37"/>
      <c r="D37"/>
      <c r="E37"/>
      <c r="F37"/>
      <c r="G37"/>
      <c r="H37"/>
      <c r="I37"/>
      <c r="J37"/>
      <c r="K37"/>
    </row>
    <row r="38" spans="3:11" x14ac:dyDescent="0.25">
      <c r="C38" t="s">
        <v>16</v>
      </c>
      <c r="D38"/>
      <c r="E38"/>
      <c r="F38"/>
      <c r="G38"/>
      <c r="H38"/>
      <c r="I38"/>
      <c r="J38"/>
      <c r="K38"/>
    </row>
    <row r="39" spans="3:11" x14ac:dyDescent="0.25">
      <c r="C39" s="90"/>
      <c r="D39" s="90" t="s">
        <v>17</v>
      </c>
      <c r="E39" s="90" t="s">
        <v>18</v>
      </c>
      <c r="F39" s="90" t="s">
        <v>19</v>
      </c>
      <c r="G39" s="90" t="s">
        <v>20</v>
      </c>
      <c r="H39" s="90" t="s">
        <v>21</v>
      </c>
      <c r="I39"/>
      <c r="J39"/>
      <c r="K39"/>
    </row>
    <row r="40" spans="3:11" x14ac:dyDescent="0.25">
      <c r="C40" s="88" t="s">
        <v>22</v>
      </c>
      <c r="D40" s="88">
        <v>1</v>
      </c>
      <c r="E40" s="88">
        <v>1.5804483516483801E-4</v>
      </c>
      <c r="F40" s="88">
        <v>1.5804483516483801E-4</v>
      </c>
      <c r="G40" s="88">
        <v>904.11978511858797</v>
      </c>
      <c r="H40" s="88">
        <v>6.5033668964835399E-12</v>
      </c>
      <c r="I40"/>
      <c r="J40"/>
      <c r="K40"/>
    </row>
    <row r="41" spans="3:11" x14ac:dyDescent="0.25">
      <c r="C41" s="88" t="s">
        <v>23</v>
      </c>
      <c r="D41" s="88">
        <v>11</v>
      </c>
      <c r="E41" s="88">
        <v>1.9228571428565701E-6</v>
      </c>
      <c r="F41" s="88">
        <v>1.7480519480514301E-7</v>
      </c>
      <c r="G41" s="88"/>
      <c r="H41" s="88"/>
      <c r="I41"/>
      <c r="J41"/>
      <c r="K41"/>
    </row>
    <row r="42" spans="3:11" x14ac:dyDescent="0.25">
      <c r="C42" s="89" t="s">
        <v>24</v>
      </c>
      <c r="D42" s="89">
        <v>12</v>
      </c>
      <c r="E42" s="89">
        <v>1.5996769230769501E-4</v>
      </c>
      <c r="F42" s="89"/>
      <c r="G42" s="89"/>
      <c r="H42" s="89"/>
      <c r="I42"/>
      <c r="J42"/>
      <c r="K42"/>
    </row>
    <row r="43" spans="3:11" x14ac:dyDescent="0.25">
      <c r="C43"/>
      <c r="D43"/>
      <c r="E43"/>
      <c r="F43"/>
      <c r="G43"/>
      <c r="H43"/>
      <c r="I43"/>
      <c r="J43"/>
      <c r="K43"/>
    </row>
    <row r="44" spans="3:11" x14ac:dyDescent="0.25">
      <c r="C44" s="90"/>
      <c r="D44" s="90" t="s">
        <v>25</v>
      </c>
      <c r="E44" s="90" t="s">
        <v>14</v>
      </c>
      <c r="F44" s="90" t="s">
        <v>26</v>
      </c>
      <c r="G44" s="90" t="s">
        <v>27</v>
      </c>
      <c r="H44" s="90" t="s">
        <v>28</v>
      </c>
      <c r="I44" s="90" t="s">
        <v>29</v>
      </c>
      <c r="J44" s="90" t="s">
        <v>30</v>
      </c>
      <c r="K44" s="90" t="s">
        <v>31</v>
      </c>
    </row>
    <row r="45" spans="3:11" x14ac:dyDescent="0.25">
      <c r="C45" s="88" t="s">
        <v>32</v>
      </c>
      <c r="D45" s="88">
        <v>1.1233384615384401</v>
      </c>
      <c r="E45" s="88">
        <v>6.1394112201300602E-2</v>
      </c>
      <c r="F45" s="88">
        <v>18.297169244099699</v>
      </c>
      <c r="G45" s="88">
        <v>1.3852599521815199E-9</v>
      </c>
      <c r="H45" s="88">
        <v>0.98821093166637897</v>
      </c>
      <c r="I45" s="88">
        <v>1.2584659914105101</v>
      </c>
      <c r="J45" s="88">
        <v>0.98821093166637897</v>
      </c>
      <c r="K45" s="88">
        <v>1.2584659914105101</v>
      </c>
    </row>
    <row r="46" spans="3:11" x14ac:dyDescent="0.25">
      <c r="C46" s="89" t="s">
        <v>33</v>
      </c>
      <c r="D46" s="89">
        <v>9.3186813186814203E-4</v>
      </c>
      <c r="E46" s="89">
        <v>3.0991419833963102E-5</v>
      </c>
      <c r="F46" s="89">
        <v>30.068584687653502</v>
      </c>
      <c r="G46" s="89">
        <v>6.5033668964835399E-12</v>
      </c>
      <c r="H46" s="89">
        <v>8.6365647672341896E-4</v>
      </c>
      <c r="I46" s="89">
        <v>1.0000797870128599E-3</v>
      </c>
      <c r="J46" s="89">
        <v>8.6365647672341896E-4</v>
      </c>
      <c r="K46" s="89">
        <v>1.0000797870128599E-3</v>
      </c>
    </row>
    <row r="47" spans="3:11" x14ac:dyDescent="0.25">
      <c r="C47"/>
      <c r="D47"/>
      <c r="E47"/>
      <c r="F47"/>
      <c r="G47"/>
      <c r="H47"/>
      <c r="I47"/>
      <c r="J47"/>
      <c r="K47"/>
    </row>
    <row r="48" spans="3:11" x14ac:dyDescent="0.25">
      <c r="C48"/>
      <c r="D48"/>
      <c r="E48"/>
      <c r="F48"/>
      <c r="G48"/>
      <c r="H48"/>
      <c r="I48"/>
      <c r="J48"/>
      <c r="K48"/>
    </row>
    <row r="49" spans="3:11" x14ac:dyDescent="0.25">
      <c r="C49"/>
      <c r="D49"/>
      <c r="E49"/>
      <c r="F49"/>
      <c r="G49"/>
      <c r="H49"/>
      <c r="I49"/>
      <c r="J49"/>
      <c r="K49"/>
    </row>
  </sheetData>
  <phoneticPr fontId="11" type="noConversion"/>
  <printOptions headings="1"/>
  <pageMargins left="0.74803149606299202" right="0.74803149606299202" top="0.98425196850393704" bottom="0.98425196850393704" header="0.511811023622047" footer="0.511811023622047"/>
  <pageSetup paperSize="9" orientation="portrait" blackAndWhite="1" verticalDpi="300"/>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54"/>
  <sheetViews>
    <sheetView showGridLines="0" zoomScale="85" zoomScaleNormal="85" workbookViewId="0">
      <selection activeCell="P13" sqref="P13"/>
    </sheetView>
  </sheetViews>
  <sheetFormatPr defaultColWidth="9" defaultRowHeight="14.4" x14ac:dyDescent="0.25"/>
  <cols>
    <col min="1" max="1" width="3.6640625" style="25" customWidth="1"/>
    <col min="2" max="2" width="19.33203125" style="25" customWidth="1"/>
    <col min="3" max="3" width="24.88671875" style="25" customWidth="1"/>
    <col min="4" max="4" width="13.33203125" style="25" customWidth="1"/>
    <col min="5" max="5" width="3.21875" style="25" customWidth="1"/>
    <col min="6" max="6" width="7.6640625" style="25" customWidth="1"/>
    <col min="7" max="7" width="25.44140625" style="25" customWidth="1"/>
    <col min="8" max="8" width="13.88671875" style="25" customWidth="1"/>
    <col min="9" max="9" width="10.109375" style="25" customWidth="1"/>
    <col min="10" max="10" width="2.6640625" style="25" customWidth="1"/>
    <col min="11" max="257" width="9" style="25"/>
    <col min="258" max="258" width="8.109375" style="25" customWidth="1"/>
    <col min="259" max="259" width="10.21875" style="25" customWidth="1"/>
    <col min="260" max="260" width="8.77734375" style="25" customWidth="1"/>
    <col min="261" max="261" width="1.88671875" style="25" customWidth="1"/>
    <col min="262" max="262" width="7.6640625" style="25" customWidth="1"/>
    <col min="263" max="263" width="11.21875" style="25" customWidth="1"/>
    <col min="264" max="264" width="2.33203125" style="25" customWidth="1"/>
    <col min="265" max="265" width="10.109375" style="25" customWidth="1"/>
    <col min="266" max="513" width="9" style="25"/>
    <col min="514" max="514" width="8.109375" style="25" customWidth="1"/>
    <col min="515" max="515" width="10.21875" style="25" customWidth="1"/>
    <col min="516" max="516" width="8.77734375" style="25" customWidth="1"/>
    <col min="517" max="517" width="1.88671875" style="25" customWidth="1"/>
    <col min="518" max="518" width="7.6640625" style="25" customWidth="1"/>
    <col min="519" max="519" width="11.21875" style="25" customWidth="1"/>
    <col min="520" max="520" width="2.33203125" style="25" customWidth="1"/>
    <col min="521" max="521" width="10.109375" style="25" customWidth="1"/>
    <col min="522" max="769" width="9" style="25"/>
    <col min="770" max="770" width="8.109375" style="25" customWidth="1"/>
    <col min="771" max="771" width="10.21875" style="25" customWidth="1"/>
    <col min="772" max="772" width="8.77734375" style="25" customWidth="1"/>
    <col min="773" max="773" width="1.88671875" style="25" customWidth="1"/>
    <col min="774" max="774" width="7.6640625" style="25" customWidth="1"/>
    <col min="775" max="775" width="11.21875" style="25" customWidth="1"/>
    <col min="776" max="776" width="2.33203125" style="25" customWidth="1"/>
    <col min="777" max="777" width="10.109375" style="25" customWidth="1"/>
    <col min="778" max="1025" width="9" style="25"/>
    <col min="1026" max="1026" width="8.109375" style="25" customWidth="1"/>
    <col min="1027" max="1027" width="10.21875" style="25" customWidth="1"/>
    <col min="1028" max="1028" width="8.77734375" style="25" customWidth="1"/>
    <col min="1029" max="1029" width="1.88671875" style="25" customWidth="1"/>
    <col min="1030" max="1030" width="7.6640625" style="25" customWidth="1"/>
    <col min="1031" max="1031" width="11.21875" style="25" customWidth="1"/>
    <col min="1032" max="1032" width="2.33203125" style="25" customWidth="1"/>
    <col min="1033" max="1033" width="10.109375" style="25" customWidth="1"/>
    <col min="1034" max="1281" width="9" style="25"/>
    <col min="1282" max="1282" width="8.109375" style="25" customWidth="1"/>
    <col min="1283" max="1283" width="10.21875" style="25" customWidth="1"/>
    <col min="1284" max="1284" width="8.77734375" style="25" customWidth="1"/>
    <col min="1285" max="1285" width="1.88671875" style="25" customWidth="1"/>
    <col min="1286" max="1286" width="7.6640625" style="25" customWidth="1"/>
    <col min="1287" max="1287" width="11.21875" style="25" customWidth="1"/>
    <col min="1288" max="1288" width="2.33203125" style="25" customWidth="1"/>
    <col min="1289" max="1289" width="10.109375" style="25" customWidth="1"/>
    <col min="1290" max="1537" width="9" style="25"/>
    <col min="1538" max="1538" width="8.109375" style="25" customWidth="1"/>
    <col min="1539" max="1539" width="10.21875" style="25" customWidth="1"/>
    <col min="1540" max="1540" width="8.77734375" style="25" customWidth="1"/>
    <col min="1541" max="1541" width="1.88671875" style="25" customWidth="1"/>
    <col min="1542" max="1542" width="7.6640625" style="25" customWidth="1"/>
    <col min="1543" max="1543" width="11.21875" style="25" customWidth="1"/>
    <col min="1544" max="1544" width="2.33203125" style="25" customWidth="1"/>
    <col min="1545" max="1545" width="10.109375" style="25" customWidth="1"/>
    <col min="1546" max="1793" width="9" style="25"/>
    <col min="1794" max="1794" width="8.109375" style="25" customWidth="1"/>
    <col min="1795" max="1795" width="10.21875" style="25" customWidth="1"/>
    <col min="1796" max="1796" width="8.77734375" style="25" customWidth="1"/>
    <col min="1797" max="1797" width="1.88671875" style="25" customWidth="1"/>
    <col min="1798" max="1798" width="7.6640625" style="25" customWidth="1"/>
    <col min="1799" max="1799" width="11.21875" style="25" customWidth="1"/>
    <col min="1800" max="1800" width="2.33203125" style="25" customWidth="1"/>
    <col min="1801" max="1801" width="10.109375" style="25" customWidth="1"/>
    <col min="1802" max="2049" width="9" style="25"/>
    <col min="2050" max="2050" width="8.109375" style="25" customWidth="1"/>
    <col min="2051" max="2051" width="10.21875" style="25" customWidth="1"/>
    <col min="2052" max="2052" width="8.77734375" style="25" customWidth="1"/>
    <col min="2053" max="2053" width="1.88671875" style="25" customWidth="1"/>
    <col min="2054" max="2054" width="7.6640625" style="25" customWidth="1"/>
    <col min="2055" max="2055" width="11.21875" style="25" customWidth="1"/>
    <col min="2056" max="2056" width="2.33203125" style="25" customWidth="1"/>
    <col min="2057" max="2057" width="10.109375" style="25" customWidth="1"/>
    <col min="2058" max="2305" width="9" style="25"/>
    <col min="2306" max="2306" width="8.109375" style="25" customWidth="1"/>
    <col min="2307" max="2307" width="10.21875" style="25" customWidth="1"/>
    <col min="2308" max="2308" width="8.77734375" style="25" customWidth="1"/>
    <col min="2309" max="2309" width="1.88671875" style="25" customWidth="1"/>
    <col min="2310" max="2310" width="7.6640625" style="25" customWidth="1"/>
    <col min="2311" max="2311" width="11.21875" style="25" customWidth="1"/>
    <col min="2312" max="2312" width="2.33203125" style="25" customWidth="1"/>
    <col min="2313" max="2313" width="10.109375" style="25" customWidth="1"/>
    <col min="2314" max="2561" width="9" style="25"/>
    <col min="2562" max="2562" width="8.109375" style="25" customWidth="1"/>
    <col min="2563" max="2563" width="10.21875" style="25" customWidth="1"/>
    <col min="2564" max="2564" width="8.77734375" style="25" customWidth="1"/>
    <col min="2565" max="2565" width="1.88671875" style="25" customWidth="1"/>
    <col min="2566" max="2566" width="7.6640625" style="25" customWidth="1"/>
    <col min="2567" max="2567" width="11.21875" style="25" customWidth="1"/>
    <col min="2568" max="2568" width="2.33203125" style="25" customWidth="1"/>
    <col min="2569" max="2569" width="10.109375" style="25" customWidth="1"/>
    <col min="2570" max="2817" width="9" style="25"/>
    <col min="2818" max="2818" width="8.109375" style="25" customWidth="1"/>
    <col min="2819" max="2819" width="10.21875" style="25" customWidth="1"/>
    <col min="2820" max="2820" width="8.77734375" style="25" customWidth="1"/>
    <col min="2821" max="2821" width="1.88671875" style="25" customWidth="1"/>
    <col min="2822" max="2822" width="7.6640625" style="25" customWidth="1"/>
    <col min="2823" max="2823" width="11.21875" style="25" customWidth="1"/>
    <col min="2824" max="2824" width="2.33203125" style="25" customWidth="1"/>
    <col min="2825" max="2825" width="10.109375" style="25" customWidth="1"/>
    <col min="2826" max="3073" width="9" style="25"/>
    <col min="3074" max="3074" width="8.109375" style="25" customWidth="1"/>
    <col min="3075" max="3075" width="10.21875" style="25" customWidth="1"/>
    <col min="3076" max="3076" width="8.77734375" style="25" customWidth="1"/>
    <col min="3077" max="3077" width="1.88671875" style="25" customWidth="1"/>
    <col min="3078" max="3078" width="7.6640625" style="25" customWidth="1"/>
    <col min="3079" max="3079" width="11.21875" style="25" customWidth="1"/>
    <col min="3080" max="3080" width="2.33203125" style="25" customWidth="1"/>
    <col min="3081" max="3081" width="10.109375" style="25" customWidth="1"/>
    <col min="3082" max="3329" width="9" style="25"/>
    <col min="3330" max="3330" width="8.109375" style="25" customWidth="1"/>
    <col min="3331" max="3331" width="10.21875" style="25" customWidth="1"/>
    <col min="3332" max="3332" width="8.77734375" style="25" customWidth="1"/>
    <col min="3333" max="3333" width="1.88671875" style="25" customWidth="1"/>
    <col min="3334" max="3334" width="7.6640625" style="25" customWidth="1"/>
    <col min="3335" max="3335" width="11.21875" style="25" customWidth="1"/>
    <col min="3336" max="3336" width="2.33203125" style="25" customWidth="1"/>
    <col min="3337" max="3337" width="10.109375" style="25" customWidth="1"/>
    <col min="3338" max="3585" width="9" style="25"/>
    <col min="3586" max="3586" width="8.109375" style="25" customWidth="1"/>
    <col min="3587" max="3587" width="10.21875" style="25" customWidth="1"/>
    <col min="3588" max="3588" width="8.77734375" style="25" customWidth="1"/>
    <col min="3589" max="3589" width="1.88671875" style="25" customWidth="1"/>
    <col min="3590" max="3590" width="7.6640625" style="25" customWidth="1"/>
    <col min="3591" max="3591" width="11.21875" style="25" customWidth="1"/>
    <col min="3592" max="3592" width="2.33203125" style="25" customWidth="1"/>
    <col min="3593" max="3593" width="10.109375" style="25" customWidth="1"/>
    <col min="3594" max="3841" width="9" style="25"/>
    <col min="3842" max="3842" width="8.109375" style="25" customWidth="1"/>
    <col min="3843" max="3843" width="10.21875" style="25" customWidth="1"/>
    <col min="3844" max="3844" width="8.77734375" style="25" customWidth="1"/>
    <col min="3845" max="3845" width="1.88671875" style="25" customWidth="1"/>
    <col min="3846" max="3846" width="7.6640625" style="25" customWidth="1"/>
    <col min="3847" max="3847" width="11.21875" style="25" customWidth="1"/>
    <col min="3848" max="3848" width="2.33203125" style="25" customWidth="1"/>
    <col min="3849" max="3849" width="10.109375" style="25" customWidth="1"/>
    <col min="3850" max="4097" width="9" style="25"/>
    <col min="4098" max="4098" width="8.109375" style="25" customWidth="1"/>
    <col min="4099" max="4099" width="10.21875" style="25" customWidth="1"/>
    <col min="4100" max="4100" width="8.77734375" style="25" customWidth="1"/>
    <col min="4101" max="4101" width="1.88671875" style="25" customWidth="1"/>
    <col min="4102" max="4102" width="7.6640625" style="25" customWidth="1"/>
    <col min="4103" max="4103" width="11.21875" style="25" customWidth="1"/>
    <col min="4104" max="4104" width="2.33203125" style="25" customWidth="1"/>
    <col min="4105" max="4105" width="10.109375" style="25" customWidth="1"/>
    <col min="4106" max="4353" width="9" style="25"/>
    <col min="4354" max="4354" width="8.109375" style="25" customWidth="1"/>
    <col min="4355" max="4355" width="10.21875" style="25" customWidth="1"/>
    <col min="4356" max="4356" width="8.77734375" style="25" customWidth="1"/>
    <col min="4357" max="4357" width="1.88671875" style="25" customWidth="1"/>
    <col min="4358" max="4358" width="7.6640625" style="25" customWidth="1"/>
    <col min="4359" max="4359" width="11.21875" style="25" customWidth="1"/>
    <col min="4360" max="4360" width="2.33203125" style="25" customWidth="1"/>
    <col min="4361" max="4361" width="10.109375" style="25" customWidth="1"/>
    <col min="4362" max="4609" width="9" style="25"/>
    <col min="4610" max="4610" width="8.109375" style="25" customWidth="1"/>
    <col min="4611" max="4611" width="10.21875" style="25" customWidth="1"/>
    <col min="4612" max="4612" width="8.77734375" style="25" customWidth="1"/>
    <col min="4613" max="4613" width="1.88671875" style="25" customWidth="1"/>
    <col min="4614" max="4614" width="7.6640625" style="25" customWidth="1"/>
    <col min="4615" max="4615" width="11.21875" style="25" customWidth="1"/>
    <col min="4616" max="4616" width="2.33203125" style="25" customWidth="1"/>
    <col min="4617" max="4617" width="10.109375" style="25" customWidth="1"/>
    <col min="4618" max="4865" width="9" style="25"/>
    <col min="4866" max="4866" width="8.109375" style="25" customWidth="1"/>
    <col min="4867" max="4867" width="10.21875" style="25" customWidth="1"/>
    <col min="4868" max="4868" width="8.77734375" style="25" customWidth="1"/>
    <col min="4869" max="4869" width="1.88671875" style="25" customWidth="1"/>
    <col min="4870" max="4870" width="7.6640625" style="25" customWidth="1"/>
    <col min="4871" max="4871" width="11.21875" style="25" customWidth="1"/>
    <col min="4872" max="4872" width="2.33203125" style="25" customWidth="1"/>
    <col min="4873" max="4873" width="10.109375" style="25" customWidth="1"/>
    <col min="4874" max="5121" width="9" style="25"/>
    <col min="5122" max="5122" width="8.109375" style="25" customWidth="1"/>
    <col min="5123" max="5123" width="10.21875" style="25" customWidth="1"/>
    <col min="5124" max="5124" width="8.77734375" style="25" customWidth="1"/>
    <col min="5125" max="5125" width="1.88671875" style="25" customWidth="1"/>
    <col min="5126" max="5126" width="7.6640625" style="25" customWidth="1"/>
    <col min="5127" max="5127" width="11.21875" style="25" customWidth="1"/>
    <col min="5128" max="5128" width="2.33203125" style="25" customWidth="1"/>
    <col min="5129" max="5129" width="10.109375" style="25" customWidth="1"/>
    <col min="5130" max="5377" width="9" style="25"/>
    <col min="5378" max="5378" width="8.109375" style="25" customWidth="1"/>
    <col min="5379" max="5379" width="10.21875" style="25" customWidth="1"/>
    <col min="5380" max="5380" width="8.77734375" style="25" customWidth="1"/>
    <col min="5381" max="5381" width="1.88671875" style="25" customWidth="1"/>
    <col min="5382" max="5382" width="7.6640625" style="25" customWidth="1"/>
    <col min="5383" max="5383" width="11.21875" style="25" customWidth="1"/>
    <col min="5384" max="5384" width="2.33203125" style="25" customWidth="1"/>
    <col min="5385" max="5385" width="10.109375" style="25" customWidth="1"/>
    <col min="5386" max="5633" width="9" style="25"/>
    <col min="5634" max="5634" width="8.109375" style="25" customWidth="1"/>
    <col min="5635" max="5635" width="10.21875" style="25" customWidth="1"/>
    <col min="5636" max="5636" width="8.77734375" style="25" customWidth="1"/>
    <col min="5637" max="5637" width="1.88671875" style="25" customWidth="1"/>
    <col min="5638" max="5638" width="7.6640625" style="25" customWidth="1"/>
    <col min="5639" max="5639" width="11.21875" style="25" customWidth="1"/>
    <col min="5640" max="5640" width="2.33203125" style="25" customWidth="1"/>
    <col min="5641" max="5641" width="10.109375" style="25" customWidth="1"/>
    <col min="5642" max="5889" width="9" style="25"/>
    <col min="5890" max="5890" width="8.109375" style="25" customWidth="1"/>
    <col min="5891" max="5891" width="10.21875" style="25" customWidth="1"/>
    <col min="5892" max="5892" width="8.77734375" style="25" customWidth="1"/>
    <col min="5893" max="5893" width="1.88671875" style="25" customWidth="1"/>
    <col min="5894" max="5894" width="7.6640625" style="25" customWidth="1"/>
    <col min="5895" max="5895" width="11.21875" style="25" customWidth="1"/>
    <col min="5896" max="5896" width="2.33203125" style="25" customWidth="1"/>
    <col min="5897" max="5897" width="10.109375" style="25" customWidth="1"/>
    <col min="5898" max="6145" width="9" style="25"/>
    <col min="6146" max="6146" width="8.109375" style="25" customWidth="1"/>
    <col min="6147" max="6147" width="10.21875" style="25" customWidth="1"/>
    <col min="6148" max="6148" width="8.77734375" style="25" customWidth="1"/>
    <col min="6149" max="6149" width="1.88671875" style="25" customWidth="1"/>
    <col min="6150" max="6150" width="7.6640625" style="25" customWidth="1"/>
    <col min="6151" max="6151" width="11.21875" style="25" customWidth="1"/>
    <col min="6152" max="6152" width="2.33203125" style="25" customWidth="1"/>
    <col min="6153" max="6153" width="10.109375" style="25" customWidth="1"/>
    <col min="6154" max="6401" width="9" style="25"/>
    <col min="6402" max="6402" width="8.109375" style="25" customWidth="1"/>
    <col min="6403" max="6403" width="10.21875" style="25" customWidth="1"/>
    <col min="6404" max="6404" width="8.77734375" style="25" customWidth="1"/>
    <col min="6405" max="6405" width="1.88671875" style="25" customWidth="1"/>
    <col min="6406" max="6406" width="7.6640625" style="25" customWidth="1"/>
    <col min="6407" max="6407" width="11.21875" style="25" customWidth="1"/>
    <col min="6408" max="6408" width="2.33203125" style="25" customWidth="1"/>
    <col min="6409" max="6409" width="10.109375" style="25" customWidth="1"/>
    <col min="6410" max="6657" width="9" style="25"/>
    <col min="6658" max="6658" width="8.109375" style="25" customWidth="1"/>
    <col min="6659" max="6659" width="10.21875" style="25" customWidth="1"/>
    <col min="6660" max="6660" width="8.77734375" style="25" customWidth="1"/>
    <col min="6661" max="6661" width="1.88671875" style="25" customWidth="1"/>
    <col min="6662" max="6662" width="7.6640625" style="25" customWidth="1"/>
    <col min="6663" max="6663" width="11.21875" style="25" customWidth="1"/>
    <col min="6664" max="6664" width="2.33203125" style="25" customWidth="1"/>
    <col min="6665" max="6665" width="10.109375" style="25" customWidth="1"/>
    <col min="6666" max="6913" width="9" style="25"/>
    <col min="6914" max="6914" width="8.109375" style="25" customWidth="1"/>
    <col min="6915" max="6915" width="10.21875" style="25" customWidth="1"/>
    <col min="6916" max="6916" width="8.77734375" style="25" customWidth="1"/>
    <col min="6917" max="6917" width="1.88671875" style="25" customWidth="1"/>
    <col min="6918" max="6918" width="7.6640625" style="25" customWidth="1"/>
    <col min="6919" max="6919" width="11.21875" style="25" customWidth="1"/>
    <col min="6920" max="6920" width="2.33203125" style="25" customWidth="1"/>
    <col min="6921" max="6921" width="10.109375" style="25" customWidth="1"/>
    <col min="6922" max="7169" width="9" style="25"/>
    <col min="7170" max="7170" width="8.109375" style="25" customWidth="1"/>
    <col min="7171" max="7171" width="10.21875" style="25" customWidth="1"/>
    <col min="7172" max="7172" width="8.77734375" style="25" customWidth="1"/>
    <col min="7173" max="7173" width="1.88671875" style="25" customWidth="1"/>
    <col min="7174" max="7174" width="7.6640625" style="25" customWidth="1"/>
    <col min="7175" max="7175" width="11.21875" style="25" customWidth="1"/>
    <col min="7176" max="7176" width="2.33203125" style="25" customWidth="1"/>
    <col min="7177" max="7177" width="10.109375" style="25" customWidth="1"/>
    <col min="7178" max="7425" width="9" style="25"/>
    <col min="7426" max="7426" width="8.109375" style="25" customWidth="1"/>
    <col min="7427" max="7427" width="10.21875" style="25" customWidth="1"/>
    <col min="7428" max="7428" width="8.77734375" style="25" customWidth="1"/>
    <col min="7429" max="7429" width="1.88671875" style="25" customWidth="1"/>
    <col min="7430" max="7430" width="7.6640625" style="25" customWidth="1"/>
    <col min="7431" max="7431" width="11.21875" style="25" customWidth="1"/>
    <col min="7432" max="7432" width="2.33203125" style="25" customWidth="1"/>
    <col min="7433" max="7433" width="10.109375" style="25" customWidth="1"/>
    <col min="7434" max="7681" width="9" style="25"/>
    <col min="7682" max="7682" width="8.109375" style="25" customWidth="1"/>
    <col min="7683" max="7683" width="10.21875" style="25" customWidth="1"/>
    <col min="7684" max="7684" width="8.77734375" style="25" customWidth="1"/>
    <col min="7685" max="7685" width="1.88671875" style="25" customWidth="1"/>
    <col min="7686" max="7686" width="7.6640625" style="25" customWidth="1"/>
    <col min="7687" max="7687" width="11.21875" style="25" customWidth="1"/>
    <col min="7688" max="7688" width="2.33203125" style="25" customWidth="1"/>
    <col min="7689" max="7689" width="10.109375" style="25" customWidth="1"/>
    <col min="7690" max="7937" width="9" style="25"/>
    <col min="7938" max="7938" width="8.109375" style="25" customWidth="1"/>
    <col min="7939" max="7939" width="10.21875" style="25" customWidth="1"/>
    <col min="7940" max="7940" width="8.77734375" style="25" customWidth="1"/>
    <col min="7941" max="7941" width="1.88671875" style="25" customWidth="1"/>
    <col min="7942" max="7942" width="7.6640625" style="25" customWidth="1"/>
    <col min="7943" max="7943" width="11.21875" style="25" customWidth="1"/>
    <col min="7944" max="7944" width="2.33203125" style="25" customWidth="1"/>
    <col min="7945" max="7945" width="10.109375" style="25" customWidth="1"/>
    <col min="7946" max="8193" width="9" style="25"/>
    <col min="8194" max="8194" width="8.109375" style="25" customWidth="1"/>
    <col min="8195" max="8195" width="10.21875" style="25" customWidth="1"/>
    <col min="8196" max="8196" width="8.77734375" style="25" customWidth="1"/>
    <col min="8197" max="8197" width="1.88671875" style="25" customWidth="1"/>
    <col min="8198" max="8198" width="7.6640625" style="25" customWidth="1"/>
    <col min="8199" max="8199" width="11.21875" style="25" customWidth="1"/>
    <col min="8200" max="8200" width="2.33203125" style="25" customWidth="1"/>
    <col min="8201" max="8201" width="10.109375" style="25" customWidth="1"/>
    <col min="8202" max="8449" width="9" style="25"/>
    <col min="8450" max="8450" width="8.109375" style="25" customWidth="1"/>
    <col min="8451" max="8451" width="10.21875" style="25" customWidth="1"/>
    <col min="8452" max="8452" width="8.77734375" style="25" customWidth="1"/>
    <col min="8453" max="8453" width="1.88671875" style="25" customWidth="1"/>
    <col min="8454" max="8454" width="7.6640625" style="25" customWidth="1"/>
    <col min="8455" max="8455" width="11.21875" style="25" customWidth="1"/>
    <col min="8456" max="8456" width="2.33203125" style="25" customWidth="1"/>
    <col min="8457" max="8457" width="10.109375" style="25" customWidth="1"/>
    <col min="8458" max="8705" width="9" style="25"/>
    <col min="8706" max="8706" width="8.109375" style="25" customWidth="1"/>
    <col min="8707" max="8707" width="10.21875" style="25" customWidth="1"/>
    <col min="8708" max="8708" width="8.77734375" style="25" customWidth="1"/>
    <col min="8709" max="8709" width="1.88671875" style="25" customWidth="1"/>
    <col min="8710" max="8710" width="7.6640625" style="25" customWidth="1"/>
    <col min="8711" max="8711" width="11.21875" style="25" customWidth="1"/>
    <col min="8712" max="8712" width="2.33203125" style="25" customWidth="1"/>
    <col min="8713" max="8713" width="10.109375" style="25" customWidth="1"/>
    <col min="8714" max="8961" width="9" style="25"/>
    <col min="8962" max="8962" width="8.109375" style="25" customWidth="1"/>
    <col min="8963" max="8963" width="10.21875" style="25" customWidth="1"/>
    <col min="8964" max="8964" width="8.77734375" style="25" customWidth="1"/>
    <col min="8965" max="8965" width="1.88671875" style="25" customWidth="1"/>
    <col min="8966" max="8966" width="7.6640625" style="25" customWidth="1"/>
    <col min="8967" max="8967" width="11.21875" style="25" customWidth="1"/>
    <col min="8968" max="8968" width="2.33203125" style="25" customWidth="1"/>
    <col min="8969" max="8969" width="10.109375" style="25" customWidth="1"/>
    <col min="8970" max="9217" width="9" style="25"/>
    <col min="9218" max="9218" width="8.109375" style="25" customWidth="1"/>
    <col min="9219" max="9219" width="10.21875" style="25" customWidth="1"/>
    <col min="9220" max="9220" width="8.77734375" style="25" customWidth="1"/>
    <col min="9221" max="9221" width="1.88671875" style="25" customWidth="1"/>
    <col min="9222" max="9222" width="7.6640625" style="25" customWidth="1"/>
    <col min="9223" max="9223" width="11.21875" style="25" customWidth="1"/>
    <col min="9224" max="9224" width="2.33203125" style="25" customWidth="1"/>
    <col min="9225" max="9225" width="10.109375" style="25" customWidth="1"/>
    <col min="9226" max="9473" width="9" style="25"/>
    <col min="9474" max="9474" width="8.109375" style="25" customWidth="1"/>
    <col min="9475" max="9475" width="10.21875" style="25" customWidth="1"/>
    <col min="9476" max="9476" width="8.77734375" style="25" customWidth="1"/>
    <col min="9477" max="9477" width="1.88671875" style="25" customWidth="1"/>
    <col min="9478" max="9478" width="7.6640625" style="25" customWidth="1"/>
    <col min="9479" max="9479" width="11.21875" style="25" customWidth="1"/>
    <col min="9480" max="9480" width="2.33203125" style="25" customWidth="1"/>
    <col min="9481" max="9481" width="10.109375" style="25" customWidth="1"/>
    <col min="9482" max="9729" width="9" style="25"/>
    <col min="9730" max="9730" width="8.109375" style="25" customWidth="1"/>
    <col min="9731" max="9731" width="10.21875" style="25" customWidth="1"/>
    <col min="9732" max="9732" width="8.77734375" style="25" customWidth="1"/>
    <col min="9733" max="9733" width="1.88671875" style="25" customWidth="1"/>
    <col min="9734" max="9734" width="7.6640625" style="25" customWidth="1"/>
    <col min="9735" max="9735" width="11.21875" style="25" customWidth="1"/>
    <col min="9736" max="9736" width="2.33203125" style="25" customWidth="1"/>
    <col min="9737" max="9737" width="10.109375" style="25" customWidth="1"/>
    <col min="9738" max="9985" width="9" style="25"/>
    <col min="9986" max="9986" width="8.109375" style="25" customWidth="1"/>
    <col min="9987" max="9987" width="10.21875" style="25" customWidth="1"/>
    <col min="9988" max="9988" width="8.77734375" style="25" customWidth="1"/>
    <col min="9989" max="9989" width="1.88671875" style="25" customWidth="1"/>
    <col min="9990" max="9990" width="7.6640625" style="25" customWidth="1"/>
    <col min="9991" max="9991" width="11.21875" style="25" customWidth="1"/>
    <col min="9992" max="9992" width="2.33203125" style="25" customWidth="1"/>
    <col min="9993" max="9993" width="10.109375" style="25" customWidth="1"/>
    <col min="9994" max="10241" width="9" style="25"/>
    <col min="10242" max="10242" width="8.109375" style="25" customWidth="1"/>
    <col min="10243" max="10243" width="10.21875" style="25" customWidth="1"/>
    <col min="10244" max="10244" width="8.77734375" style="25" customWidth="1"/>
    <col min="10245" max="10245" width="1.88671875" style="25" customWidth="1"/>
    <col min="10246" max="10246" width="7.6640625" style="25" customWidth="1"/>
    <col min="10247" max="10247" width="11.21875" style="25" customWidth="1"/>
    <col min="10248" max="10248" width="2.33203125" style="25" customWidth="1"/>
    <col min="10249" max="10249" width="10.109375" style="25" customWidth="1"/>
    <col min="10250" max="10497" width="9" style="25"/>
    <col min="10498" max="10498" width="8.109375" style="25" customWidth="1"/>
    <col min="10499" max="10499" width="10.21875" style="25" customWidth="1"/>
    <col min="10500" max="10500" width="8.77734375" style="25" customWidth="1"/>
    <col min="10501" max="10501" width="1.88671875" style="25" customWidth="1"/>
    <col min="10502" max="10502" width="7.6640625" style="25" customWidth="1"/>
    <col min="10503" max="10503" width="11.21875" style="25" customWidth="1"/>
    <col min="10504" max="10504" width="2.33203125" style="25" customWidth="1"/>
    <col min="10505" max="10505" width="10.109375" style="25" customWidth="1"/>
    <col min="10506" max="10753" width="9" style="25"/>
    <col min="10754" max="10754" width="8.109375" style="25" customWidth="1"/>
    <col min="10755" max="10755" width="10.21875" style="25" customWidth="1"/>
    <col min="10756" max="10756" width="8.77734375" style="25" customWidth="1"/>
    <col min="10757" max="10757" width="1.88671875" style="25" customWidth="1"/>
    <col min="10758" max="10758" width="7.6640625" style="25" customWidth="1"/>
    <col min="10759" max="10759" width="11.21875" style="25" customWidth="1"/>
    <col min="10760" max="10760" width="2.33203125" style="25" customWidth="1"/>
    <col min="10761" max="10761" width="10.109375" style="25" customWidth="1"/>
    <col min="10762" max="11009" width="9" style="25"/>
    <col min="11010" max="11010" width="8.109375" style="25" customWidth="1"/>
    <col min="11011" max="11011" width="10.21875" style="25" customWidth="1"/>
    <col min="11012" max="11012" width="8.77734375" style="25" customWidth="1"/>
    <col min="11013" max="11013" width="1.88671875" style="25" customWidth="1"/>
    <col min="11014" max="11014" width="7.6640625" style="25" customWidth="1"/>
    <col min="11015" max="11015" width="11.21875" style="25" customWidth="1"/>
    <col min="11016" max="11016" width="2.33203125" style="25" customWidth="1"/>
    <col min="11017" max="11017" width="10.109375" style="25" customWidth="1"/>
    <col min="11018" max="11265" width="9" style="25"/>
    <col min="11266" max="11266" width="8.109375" style="25" customWidth="1"/>
    <col min="11267" max="11267" width="10.21875" style="25" customWidth="1"/>
    <col min="11268" max="11268" width="8.77734375" style="25" customWidth="1"/>
    <col min="11269" max="11269" width="1.88671875" style="25" customWidth="1"/>
    <col min="11270" max="11270" width="7.6640625" style="25" customWidth="1"/>
    <col min="11271" max="11271" width="11.21875" style="25" customWidth="1"/>
    <col min="11272" max="11272" width="2.33203125" style="25" customWidth="1"/>
    <col min="11273" max="11273" width="10.109375" style="25" customWidth="1"/>
    <col min="11274" max="11521" width="9" style="25"/>
    <col min="11522" max="11522" width="8.109375" style="25" customWidth="1"/>
    <col min="11523" max="11523" width="10.21875" style="25" customWidth="1"/>
    <col min="11524" max="11524" width="8.77734375" style="25" customWidth="1"/>
    <col min="11525" max="11525" width="1.88671875" style="25" customWidth="1"/>
    <col min="11526" max="11526" width="7.6640625" style="25" customWidth="1"/>
    <col min="11527" max="11527" width="11.21875" style="25" customWidth="1"/>
    <col min="11528" max="11528" width="2.33203125" style="25" customWidth="1"/>
    <col min="11529" max="11529" width="10.109375" style="25" customWidth="1"/>
    <col min="11530" max="11777" width="9" style="25"/>
    <col min="11778" max="11778" width="8.109375" style="25" customWidth="1"/>
    <col min="11779" max="11779" width="10.21875" style="25" customWidth="1"/>
    <col min="11780" max="11780" width="8.77734375" style="25" customWidth="1"/>
    <col min="11781" max="11781" width="1.88671875" style="25" customWidth="1"/>
    <col min="11782" max="11782" width="7.6640625" style="25" customWidth="1"/>
    <col min="11783" max="11783" width="11.21875" style="25" customWidth="1"/>
    <col min="11784" max="11784" width="2.33203125" style="25" customWidth="1"/>
    <col min="11785" max="11785" width="10.109375" style="25" customWidth="1"/>
    <col min="11786" max="12033" width="9" style="25"/>
    <col min="12034" max="12034" width="8.109375" style="25" customWidth="1"/>
    <col min="12035" max="12035" width="10.21875" style="25" customWidth="1"/>
    <col min="12036" max="12036" width="8.77734375" style="25" customWidth="1"/>
    <col min="12037" max="12037" width="1.88671875" style="25" customWidth="1"/>
    <col min="12038" max="12038" width="7.6640625" style="25" customWidth="1"/>
    <col min="12039" max="12039" width="11.21875" style="25" customWidth="1"/>
    <col min="12040" max="12040" width="2.33203125" style="25" customWidth="1"/>
    <col min="12041" max="12041" width="10.109375" style="25" customWidth="1"/>
    <col min="12042" max="12289" width="9" style="25"/>
    <col min="12290" max="12290" width="8.109375" style="25" customWidth="1"/>
    <col min="12291" max="12291" width="10.21875" style="25" customWidth="1"/>
    <col min="12292" max="12292" width="8.77734375" style="25" customWidth="1"/>
    <col min="12293" max="12293" width="1.88671875" style="25" customWidth="1"/>
    <col min="12294" max="12294" width="7.6640625" style="25" customWidth="1"/>
    <col min="12295" max="12295" width="11.21875" style="25" customWidth="1"/>
    <col min="12296" max="12296" width="2.33203125" style="25" customWidth="1"/>
    <col min="12297" max="12297" width="10.109375" style="25" customWidth="1"/>
    <col min="12298" max="12545" width="9" style="25"/>
    <col min="12546" max="12546" width="8.109375" style="25" customWidth="1"/>
    <col min="12547" max="12547" width="10.21875" style="25" customWidth="1"/>
    <col min="12548" max="12548" width="8.77734375" style="25" customWidth="1"/>
    <col min="12549" max="12549" width="1.88671875" style="25" customWidth="1"/>
    <col min="12550" max="12550" width="7.6640625" style="25" customWidth="1"/>
    <col min="12551" max="12551" width="11.21875" style="25" customWidth="1"/>
    <col min="12552" max="12552" width="2.33203125" style="25" customWidth="1"/>
    <col min="12553" max="12553" width="10.109375" style="25" customWidth="1"/>
    <col min="12554" max="12801" width="9" style="25"/>
    <col min="12802" max="12802" width="8.109375" style="25" customWidth="1"/>
    <col min="12803" max="12803" width="10.21875" style="25" customWidth="1"/>
    <col min="12804" max="12804" width="8.77734375" style="25" customWidth="1"/>
    <col min="12805" max="12805" width="1.88671875" style="25" customWidth="1"/>
    <col min="12806" max="12806" width="7.6640625" style="25" customWidth="1"/>
    <col min="12807" max="12807" width="11.21875" style="25" customWidth="1"/>
    <col min="12808" max="12808" width="2.33203125" style="25" customWidth="1"/>
    <col min="12809" max="12809" width="10.109375" style="25" customWidth="1"/>
    <col min="12810" max="13057" width="9" style="25"/>
    <col min="13058" max="13058" width="8.109375" style="25" customWidth="1"/>
    <col min="13059" max="13059" width="10.21875" style="25" customWidth="1"/>
    <col min="13060" max="13060" width="8.77734375" style="25" customWidth="1"/>
    <col min="13061" max="13061" width="1.88671875" style="25" customWidth="1"/>
    <col min="13062" max="13062" width="7.6640625" style="25" customWidth="1"/>
    <col min="13063" max="13063" width="11.21875" style="25" customWidth="1"/>
    <col min="13064" max="13064" width="2.33203125" style="25" customWidth="1"/>
    <col min="13065" max="13065" width="10.109375" style="25" customWidth="1"/>
    <col min="13066" max="13313" width="9" style="25"/>
    <col min="13314" max="13314" width="8.109375" style="25" customWidth="1"/>
    <col min="13315" max="13315" width="10.21875" style="25" customWidth="1"/>
    <col min="13316" max="13316" width="8.77734375" style="25" customWidth="1"/>
    <col min="13317" max="13317" width="1.88671875" style="25" customWidth="1"/>
    <col min="13318" max="13318" width="7.6640625" style="25" customWidth="1"/>
    <col min="13319" max="13319" width="11.21875" style="25" customWidth="1"/>
    <col min="13320" max="13320" width="2.33203125" style="25" customWidth="1"/>
    <col min="13321" max="13321" width="10.109375" style="25" customWidth="1"/>
    <col min="13322" max="13569" width="9" style="25"/>
    <col min="13570" max="13570" width="8.109375" style="25" customWidth="1"/>
    <col min="13571" max="13571" width="10.21875" style="25" customWidth="1"/>
    <col min="13572" max="13572" width="8.77734375" style="25" customWidth="1"/>
    <col min="13573" max="13573" width="1.88671875" style="25" customWidth="1"/>
    <col min="13574" max="13574" width="7.6640625" style="25" customWidth="1"/>
    <col min="13575" max="13575" width="11.21875" style="25" customWidth="1"/>
    <col min="13576" max="13576" width="2.33203125" style="25" customWidth="1"/>
    <col min="13577" max="13577" width="10.109375" style="25" customWidth="1"/>
    <col min="13578" max="13825" width="9" style="25"/>
    <col min="13826" max="13826" width="8.109375" style="25" customWidth="1"/>
    <col min="13827" max="13827" width="10.21875" style="25" customWidth="1"/>
    <col min="13828" max="13828" width="8.77734375" style="25" customWidth="1"/>
    <col min="13829" max="13829" width="1.88671875" style="25" customWidth="1"/>
    <col min="13830" max="13830" width="7.6640625" style="25" customWidth="1"/>
    <col min="13831" max="13831" width="11.21875" style="25" customWidth="1"/>
    <col min="13832" max="13832" width="2.33203125" style="25" customWidth="1"/>
    <col min="13833" max="13833" width="10.109375" style="25" customWidth="1"/>
    <col min="13834" max="14081" width="9" style="25"/>
    <col min="14082" max="14082" width="8.109375" style="25" customWidth="1"/>
    <col min="14083" max="14083" width="10.21875" style="25" customWidth="1"/>
    <col min="14084" max="14084" width="8.77734375" style="25" customWidth="1"/>
    <col min="14085" max="14085" width="1.88671875" style="25" customWidth="1"/>
    <col min="14086" max="14086" width="7.6640625" style="25" customWidth="1"/>
    <col min="14087" max="14087" width="11.21875" style="25" customWidth="1"/>
    <col min="14088" max="14088" width="2.33203125" style="25" customWidth="1"/>
    <col min="14089" max="14089" width="10.109375" style="25" customWidth="1"/>
    <col min="14090" max="14337" width="9" style="25"/>
    <col min="14338" max="14338" width="8.109375" style="25" customWidth="1"/>
    <col min="14339" max="14339" width="10.21875" style="25" customWidth="1"/>
    <col min="14340" max="14340" width="8.77734375" style="25" customWidth="1"/>
    <col min="14341" max="14341" width="1.88671875" style="25" customWidth="1"/>
    <col min="14342" max="14342" width="7.6640625" style="25" customWidth="1"/>
    <col min="14343" max="14343" width="11.21875" style="25" customWidth="1"/>
    <col min="14344" max="14344" width="2.33203125" style="25" customWidth="1"/>
    <col min="14345" max="14345" width="10.109375" style="25" customWidth="1"/>
    <col min="14346" max="14593" width="9" style="25"/>
    <col min="14594" max="14594" width="8.109375" style="25" customWidth="1"/>
    <col min="14595" max="14595" width="10.21875" style="25" customWidth="1"/>
    <col min="14596" max="14596" width="8.77734375" style="25" customWidth="1"/>
    <col min="14597" max="14597" width="1.88671875" style="25" customWidth="1"/>
    <col min="14598" max="14598" width="7.6640625" style="25" customWidth="1"/>
    <col min="14599" max="14599" width="11.21875" style="25" customWidth="1"/>
    <col min="14600" max="14600" width="2.33203125" style="25" customWidth="1"/>
    <col min="14601" max="14601" width="10.109375" style="25" customWidth="1"/>
    <col min="14602" max="14849" width="9" style="25"/>
    <col min="14850" max="14850" width="8.109375" style="25" customWidth="1"/>
    <col min="14851" max="14851" width="10.21875" style="25" customWidth="1"/>
    <col min="14852" max="14852" width="8.77734375" style="25" customWidth="1"/>
    <col min="14853" max="14853" width="1.88671875" style="25" customWidth="1"/>
    <col min="14854" max="14854" width="7.6640625" style="25" customWidth="1"/>
    <col min="14855" max="14855" width="11.21875" style="25" customWidth="1"/>
    <col min="14856" max="14856" width="2.33203125" style="25" customWidth="1"/>
    <col min="14857" max="14857" width="10.109375" style="25" customWidth="1"/>
    <col min="14858" max="15105" width="9" style="25"/>
    <col min="15106" max="15106" width="8.109375" style="25" customWidth="1"/>
    <col min="15107" max="15107" width="10.21875" style="25" customWidth="1"/>
    <col min="15108" max="15108" width="8.77734375" style="25" customWidth="1"/>
    <col min="15109" max="15109" width="1.88671875" style="25" customWidth="1"/>
    <col min="15110" max="15110" width="7.6640625" style="25" customWidth="1"/>
    <col min="15111" max="15111" width="11.21875" style="25" customWidth="1"/>
    <col min="15112" max="15112" width="2.33203125" style="25" customWidth="1"/>
    <col min="15113" max="15113" width="10.109375" style="25" customWidth="1"/>
    <col min="15114" max="15361" width="9" style="25"/>
    <col min="15362" max="15362" width="8.109375" style="25" customWidth="1"/>
    <col min="15363" max="15363" width="10.21875" style="25" customWidth="1"/>
    <col min="15364" max="15364" width="8.77734375" style="25" customWidth="1"/>
    <col min="15365" max="15365" width="1.88671875" style="25" customWidth="1"/>
    <col min="15366" max="15366" width="7.6640625" style="25" customWidth="1"/>
    <col min="15367" max="15367" width="11.21875" style="25" customWidth="1"/>
    <col min="15368" max="15368" width="2.33203125" style="25" customWidth="1"/>
    <col min="15369" max="15369" width="10.109375" style="25" customWidth="1"/>
    <col min="15370" max="15617" width="9" style="25"/>
    <col min="15618" max="15618" width="8.109375" style="25" customWidth="1"/>
    <col min="15619" max="15619" width="10.21875" style="25" customWidth="1"/>
    <col min="15620" max="15620" width="8.77734375" style="25" customWidth="1"/>
    <col min="15621" max="15621" width="1.88671875" style="25" customWidth="1"/>
    <col min="15622" max="15622" width="7.6640625" style="25" customWidth="1"/>
    <col min="15623" max="15623" width="11.21875" style="25" customWidth="1"/>
    <col min="15624" max="15624" width="2.33203125" style="25" customWidth="1"/>
    <col min="15625" max="15625" width="10.109375" style="25" customWidth="1"/>
    <col min="15626" max="15873" width="9" style="25"/>
    <col min="15874" max="15874" width="8.109375" style="25" customWidth="1"/>
    <col min="15875" max="15875" width="10.21875" style="25" customWidth="1"/>
    <col min="15876" max="15876" width="8.77734375" style="25" customWidth="1"/>
    <col min="15877" max="15877" width="1.88671875" style="25" customWidth="1"/>
    <col min="15878" max="15878" width="7.6640625" style="25" customWidth="1"/>
    <col min="15879" max="15879" width="11.21875" style="25" customWidth="1"/>
    <col min="15880" max="15880" width="2.33203125" style="25" customWidth="1"/>
    <col min="15881" max="15881" width="10.109375" style="25" customWidth="1"/>
    <col min="15882" max="16129" width="9" style="25"/>
    <col min="16130" max="16130" width="8.109375" style="25" customWidth="1"/>
    <col min="16131" max="16131" width="10.21875" style="25" customWidth="1"/>
    <col min="16132" max="16132" width="8.77734375" style="25" customWidth="1"/>
    <col min="16133" max="16133" width="1.88671875" style="25" customWidth="1"/>
    <col min="16134" max="16134" width="7.6640625" style="25" customWidth="1"/>
    <col min="16135" max="16135" width="11.21875" style="25" customWidth="1"/>
    <col min="16136" max="16136" width="2.33203125" style="25" customWidth="1"/>
    <col min="16137" max="16137" width="10.109375" style="25" customWidth="1"/>
    <col min="16138" max="16384" width="9" style="25"/>
  </cols>
  <sheetData>
    <row r="1" spans="1:28" x14ac:dyDescent="0.25">
      <c r="B1" s="75" t="s">
        <v>34</v>
      </c>
      <c r="C1" s="75" t="s">
        <v>35</v>
      </c>
      <c r="D1" s="76" t="s">
        <v>36</v>
      </c>
    </row>
    <row r="2" spans="1:28" x14ac:dyDescent="0.25">
      <c r="A2" s="25">
        <v>1</v>
      </c>
      <c r="B2" s="76">
        <v>1952</v>
      </c>
      <c r="C2" s="77">
        <v>135</v>
      </c>
      <c r="D2" s="78">
        <f t="shared" ref="D2:D35" si="0">LN(C2)</f>
        <v>4.9052747784384296</v>
      </c>
      <c r="F2" s="79" t="s">
        <v>37</v>
      </c>
      <c r="G2" s="41">
        <f>U28</f>
        <v>-151.80117799670501</v>
      </c>
    </row>
    <row r="3" spans="1:28" x14ac:dyDescent="0.25">
      <c r="A3" s="25">
        <v>2</v>
      </c>
      <c r="B3" s="80">
        <v>1957</v>
      </c>
      <c r="C3" s="81">
        <v>535</v>
      </c>
      <c r="D3" s="78">
        <f t="shared" si="0"/>
        <v>6.2822667468960063</v>
      </c>
      <c r="F3" s="79" t="s">
        <v>3</v>
      </c>
      <c r="G3" s="41">
        <f>EXP(G2)</f>
        <v>1.1846390640625857E-66</v>
      </c>
    </row>
    <row r="4" spans="1:28" ht="15.75" customHeight="1" x14ac:dyDescent="0.25">
      <c r="A4" s="25">
        <v>3</v>
      </c>
      <c r="B4" s="80">
        <v>1962</v>
      </c>
      <c r="C4" s="81">
        <v>667</v>
      </c>
      <c r="D4" s="78">
        <f t="shared" si="0"/>
        <v>6.5027900459156234</v>
      </c>
      <c r="F4" s="79" t="s">
        <v>4</v>
      </c>
      <c r="G4" s="41">
        <f>U29</f>
        <v>8.0718467715443207E-2</v>
      </c>
    </row>
    <row r="5" spans="1:28" ht="16.8" x14ac:dyDescent="0.25">
      <c r="A5" s="25">
        <v>4</v>
      </c>
      <c r="B5" s="80">
        <v>1965</v>
      </c>
      <c r="C5" s="81">
        <v>1223</v>
      </c>
      <c r="D5" s="78">
        <f t="shared" si="0"/>
        <v>7.1090621356871724</v>
      </c>
      <c r="F5" s="79" t="s">
        <v>38</v>
      </c>
      <c r="G5" s="41">
        <f>U16</f>
        <v>0.963237513479414</v>
      </c>
    </row>
    <row r="6" spans="1:28" x14ac:dyDescent="0.25">
      <c r="A6" s="25">
        <v>5</v>
      </c>
      <c r="B6" s="80">
        <v>1970</v>
      </c>
      <c r="C6" s="81">
        <v>1779</v>
      </c>
      <c r="D6" s="78">
        <f t="shared" si="0"/>
        <v>7.4838066876658349</v>
      </c>
    </row>
    <row r="7" spans="1:28" x14ac:dyDescent="0.25">
      <c r="A7" s="25">
        <v>6</v>
      </c>
      <c r="B7" s="80">
        <v>1975</v>
      </c>
      <c r="C7" s="81">
        <v>2390</v>
      </c>
      <c r="D7" s="78">
        <f t="shared" si="0"/>
        <v>7.779048644925556</v>
      </c>
      <c r="G7" s="82"/>
    </row>
    <row r="8" spans="1:28" x14ac:dyDescent="0.25">
      <c r="A8" s="25">
        <v>7</v>
      </c>
      <c r="B8" s="80">
        <v>1978</v>
      </c>
      <c r="C8" s="81">
        <v>3178</v>
      </c>
      <c r="D8" s="78">
        <f t="shared" si="0"/>
        <v>8.0640073470966609</v>
      </c>
    </row>
    <row r="9" spans="1:28" x14ac:dyDescent="0.25">
      <c r="A9" s="25">
        <v>8</v>
      </c>
      <c r="B9" s="80">
        <v>1979</v>
      </c>
      <c r="C9" s="81">
        <v>3448</v>
      </c>
      <c r="D9" s="78">
        <f t="shared" si="0"/>
        <v>8.1455496317835845</v>
      </c>
    </row>
    <row r="10" spans="1:28" x14ac:dyDescent="0.25">
      <c r="A10" s="25">
        <v>9</v>
      </c>
      <c r="B10" s="80">
        <v>1980</v>
      </c>
      <c r="C10" s="81">
        <v>3712</v>
      </c>
      <c r="D10" s="78">
        <f t="shared" si="0"/>
        <v>8.2193260939060906</v>
      </c>
    </row>
    <row r="11" spans="1:28" x14ac:dyDescent="0.25">
      <c r="A11" s="25">
        <v>10</v>
      </c>
      <c r="B11" s="80">
        <v>1981</v>
      </c>
      <c r="C11" s="81">
        <v>3560</v>
      </c>
      <c r="D11" s="78">
        <f t="shared" si="0"/>
        <v>8.1775158238460754</v>
      </c>
    </row>
    <row r="12" spans="1:28" x14ac:dyDescent="0.25">
      <c r="A12" s="25">
        <v>11</v>
      </c>
      <c r="B12" s="80">
        <v>1982</v>
      </c>
      <c r="C12" s="81">
        <v>3716</v>
      </c>
      <c r="D12" s="78">
        <f t="shared" si="0"/>
        <v>8.2204030999337299</v>
      </c>
      <c r="T12" t="s">
        <v>9</v>
      </c>
      <c r="U12"/>
      <c r="V12"/>
      <c r="W12"/>
      <c r="X12"/>
      <c r="Y12"/>
      <c r="Z12"/>
      <c r="AA12"/>
      <c r="AB12"/>
    </row>
    <row r="13" spans="1:28" x14ac:dyDescent="0.25">
      <c r="A13" s="25">
        <v>12</v>
      </c>
      <c r="B13" s="80">
        <v>1983</v>
      </c>
      <c r="C13" s="81">
        <v>4002</v>
      </c>
      <c r="D13" s="78">
        <f t="shared" si="0"/>
        <v>8.2945495151436788</v>
      </c>
      <c r="T13"/>
      <c r="U13"/>
      <c r="V13"/>
      <c r="W13"/>
      <c r="X13"/>
      <c r="Y13"/>
      <c r="Z13"/>
      <c r="AA13"/>
      <c r="AB13"/>
    </row>
    <row r="14" spans="1:28" x14ac:dyDescent="0.25">
      <c r="A14" s="25">
        <v>13</v>
      </c>
      <c r="B14" s="80">
        <v>1984</v>
      </c>
      <c r="C14" s="81">
        <v>4347</v>
      </c>
      <c r="D14" s="78">
        <f t="shared" si="0"/>
        <v>8.3772412309887923</v>
      </c>
      <c r="T14" s="87" t="s">
        <v>10</v>
      </c>
      <c r="U14" s="87"/>
      <c r="V14"/>
      <c r="W14"/>
      <c r="X14"/>
      <c r="Y14"/>
      <c r="Z14"/>
      <c r="AA14"/>
      <c r="AB14"/>
    </row>
    <row r="15" spans="1:28" x14ac:dyDescent="0.25">
      <c r="A15" s="25">
        <v>14</v>
      </c>
      <c r="B15" s="80">
        <v>1985</v>
      </c>
      <c r="C15" s="81">
        <v>4679</v>
      </c>
      <c r="D15" s="78">
        <f t="shared" si="0"/>
        <v>8.450839690866216</v>
      </c>
      <c r="T15" s="88" t="s">
        <v>11</v>
      </c>
      <c r="U15" s="88">
        <v>0.98144664321572495</v>
      </c>
      <c r="V15"/>
      <c r="W15"/>
      <c r="X15"/>
      <c r="Y15"/>
      <c r="Z15"/>
      <c r="AA15"/>
      <c r="AB15"/>
    </row>
    <row r="16" spans="1:28" x14ac:dyDescent="0.25">
      <c r="A16" s="25">
        <v>15</v>
      </c>
      <c r="B16" s="80">
        <v>1986</v>
      </c>
      <c r="C16" s="81">
        <v>5220</v>
      </c>
      <c r="D16" s="78">
        <f t="shared" si="0"/>
        <v>8.560252680876685</v>
      </c>
      <c r="T16" s="88" t="s">
        <v>12</v>
      </c>
      <c r="U16" s="88">
        <v>0.963237513479414</v>
      </c>
      <c r="V16"/>
      <c r="W16"/>
      <c r="X16"/>
      <c r="Y16"/>
      <c r="Z16"/>
      <c r="AA16"/>
      <c r="AB16"/>
    </row>
    <row r="17" spans="1:28" x14ac:dyDescent="0.25">
      <c r="A17" s="25">
        <v>16</v>
      </c>
      <c r="B17" s="80">
        <v>1987</v>
      </c>
      <c r="C17" s="81">
        <v>5628</v>
      </c>
      <c r="D17" s="78">
        <f t="shared" si="0"/>
        <v>8.63550941823428</v>
      </c>
      <c r="T17" s="88" t="s">
        <v>13</v>
      </c>
      <c r="U17" s="88">
        <v>0.96192456753224997</v>
      </c>
      <c r="V17"/>
      <c r="W17"/>
      <c r="X17"/>
      <c r="Y17"/>
      <c r="Z17"/>
      <c r="AA17"/>
      <c r="AB17"/>
    </row>
    <row r="18" spans="1:28" x14ac:dyDescent="0.25">
      <c r="A18" s="25">
        <v>17</v>
      </c>
      <c r="B18" s="80">
        <v>1988</v>
      </c>
      <c r="C18" s="81">
        <v>5943</v>
      </c>
      <c r="D18" s="78">
        <f t="shared" si="0"/>
        <v>8.6899693353666603</v>
      </c>
      <c r="T18" s="88" t="s">
        <v>14</v>
      </c>
      <c r="U18" s="88">
        <v>0.205351894389218</v>
      </c>
      <c r="V18"/>
      <c r="W18"/>
      <c r="X18"/>
      <c r="Y18"/>
      <c r="Z18"/>
      <c r="AA18"/>
      <c r="AB18"/>
    </row>
    <row r="19" spans="1:28" x14ac:dyDescent="0.25">
      <c r="A19" s="25">
        <v>18</v>
      </c>
      <c r="B19" s="80">
        <v>1989</v>
      </c>
      <c r="C19" s="81">
        <v>6159</v>
      </c>
      <c r="D19" s="78">
        <f t="shared" si="0"/>
        <v>8.7256697056870429</v>
      </c>
      <c r="T19" s="89" t="s">
        <v>15</v>
      </c>
      <c r="U19" s="89">
        <v>30</v>
      </c>
      <c r="V19"/>
      <c r="W19"/>
      <c r="X19"/>
      <c r="Y19"/>
      <c r="Z19"/>
      <c r="AA19"/>
      <c r="AB19"/>
    </row>
    <row r="20" spans="1:28" x14ac:dyDescent="0.25">
      <c r="A20" s="25">
        <v>19</v>
      </c>
      <c r="B20" s="80">
        <v>1990</v>
      </c>
      <c r="C20" s="81">
        <v>6635</v>
      </c>
      <c r="D20" s="78">
        <f t="shared" si="0"/>
        <v>8.8001139467663076</v>
      </c>
      <c r="T20"/>
      <c r="U20"/>
      <c r="V20"/>
      <c r="W20"/>
      <c r="X20"/>
      <c r="Y20"/>
      <c r="Z20"/>
      <c r="AA20"/>
      <c r="AB20"/>
    </row>
    <row r="21" spans="1:28" x14ac:dyDescent="0.25">
      <c r="A21" s="25">
        <v>20</v>
      </c>
      <c r="B21" s="80">
        <v>1991</v>
      </c>
      <c r="C21" s="81">
        <v>7100</v>
      </c>
      <c r="D21" s="78">
        <f t="shared" si="0"/>
        <v>8.8678500630294064</v>
      </c>
      <c r="T21" t="s">
        <v>16</v>
      </c>
      <c r="U21"/>
      <c r="V21"/>
      <c r="W21"/>
      <c r="X21"/>
      <c r="Y21"/>
      <c r="Z21"/>
      <c r="AA21"/>
      <c r="AB21"/>
    </row>
    <row r="22" spans="1:28" x14ac:dyDescent="0.25">
      <c r="A22" s="25">
        <v>21</v>
      </c>
      <c r="B22" s="80">
        <v>1992</v>
      </c>
      <c r="C22" s="81">
        <v>8094</v>
      </c>
      <c r="D22" s="78">
        <f t="shared" si="0"/>
        <v>8.9988783254358111</v>
      </c>
      <c r="T22" s="90"/>
      <c r="U22" s="90" t="s">
        <v>17</v>
      </c>
      <c r="V22" s="90" t="s">
        <v>18</v>
      </c>
      <c r="W22" s="90" t="s">
        <v>19</v>
      </c>
      <c r="X22" s="90" t="s">
        <v>20</v>
      </c>
      <c r="Y22" s="90" t="s">
        <v>21</v>
      </c>
      <c r="Z22"/>
      <c r="AA22"/>
      <c r="AB22"/>
    </row>
    <row r="23" spans="1:28" x14ac:dyDescent="0.25">
      <c r="A23" s="25">
        <v>22</v>
      </c>
      <c r="B23" s="80">
        <v>1993</v>
      </c>
      <c r="C23" s="81">
        <v>8956</v>
      </c>
      <c r="D23" s="78">
        <f t="shared" si="0"/>
        <v>9.1000789777186455</v>
      </c>
      <c r="T23" s="88" t="s">
        <v>22</v>
      </c>
      <c r="U23" s="88">
        <v>1</v>
      </c>
      <c r="V23" s="88">
        <v>30.9374110933114</v>
      </c>
      <c r="W23" s="88">
        <v>30.9374110933114</v>
      </c>
      <c r="X23" s="88">
        <v>733.64597800860895</v>
      </c>
      <c r="Y23" s="88">
        <v>1.25237663100144E-21</v>
      </c>
      <c r="Z23"/>
      <c r="AA23"/>
      <c r="AB23"/>
    </row>
    <row r="24" spans="1:28" x14ac:dyDescent="0.25">
      <c r="A24" s="25">
        <v>23</v>
      </c>
      <c r="B24" s="80">
        <v>1994</v>
      </c>
      <c r="C24" s="81">
        <v>9261</v>
      </c>
      <c r="D24" s="78">
        <f t="shared" si="0"/>
        <v>9.1335673131702695</v>
      </c>
      <c r="T24" s="88" t="s">
        <v>23</v>
      </c>
      <c r="U24" s="88">
        <v>28</v>
      </c>
      <c r="V24" s="88">
        <v>1.18074321481873</v>
      </c>
      <c r="W24" s="88">
        <v>4.2169400529240501E-2</v>
      </c>
      <c r="X24" s="88"/>
      <c r="Y24" s="88"/>
      <c r="Z24"/>
      <c r="AA24"/>
      <c r="AB24"/>
    </row>
    <row r="25" spans="1:28" x14ac:dyDescent="0.25">
      <c r="A25" s="25">
        <v>24</v>
      </c>
      <c r="B25" s="80">
        <v>1995</v>
      </c>
      <c r="C25" s="83">
        <v>9535.99</v>
      </c>
      <c r="D25" s="78">
        <f t="shared" si="0"/>
        <v>9.1628283406468629</v>
      </c>
      <c r="T25" s="89" t="s">
        <v>24</v>
      </c>
      <c r="U25" s="89">
        <v>29</v>
      </c>
      <c r="V25" s="89">
        <v>32.118154308130201</v>
      </c>
      <c r="W25" s="89"/>
      <c r="X25" s="89"/>
      <c r="Y25" s="89"/>
      <c r="Z25"/>
      <c r="AA25"/>
      <c r="AB25"/>
    </row>
    <row r="26" spans="1:28" x14ac:dyDescent="0.25">
      <c r="A26" s="25">
        <v>25</v>
      </c>
      <c r="B26" s="80">
        <v>1996</v>
      </c>
      <c r="C26" s="83">
        <v>10124.06</v>
      </c>
      <c r="D26" s="78">
        <f t="shared" si="0"/>
        <v>9.2226700481587134</v>
      </c>
      <c r="T26"/>
      <c r="U26"/>
      <c r="V26"/>
      <c r="W26"/>
      <c r="X26"/>
      <c r="Y26"/>
      <c r="Z26"/>
      <c r="AA26"/>
      <c r="AB26"/>
    </row>
    <row r="27" spans="1:28" x14ac:dyDescent="0.25">
      <c r="A27" s="25">
        <v>26</v>
      </c>
      <c r="B27" s="80">
        <v>1997</v>
      </c>
      <c r="C27" s="83">
        <v>10894.17</v>
      </c>
      <c r="D27" s="78">
        <f t="shared" si="0"/>
        <v>9.2959830627420033</v>
      </c>
      <c r="T27" s="90"/>
      <c r="U27" s="90" t="s">
        <v>25</v>
      </c>
      <c r="V27" s="90" t="s">
        <v>14</v>
      </c>
      <c r="W27" s="90" t="s">
        <v>26</v>
      </c>
      <c r="X27" s="90" t="s">
        <v>27</v>
      </c>
      <c r="Y27" s="90" t="s">
        <v>28</v>
      </c>
      <c r="Z27" s="90" t="s">
        <v>29</v>
      </c>
      <c r="AA27" s="90" t="s">
        <v>30</v>
      </c>
      <c r="AB27" s="90" t="s">
        <v>31</v>
      </c>
    </row>
    <row r="28" spans="1:28" x14ac:dyDescent="0.25">
      <c r="A28" s="25">
        <v>27</v>
      </c>
      <c r="B28" s="80">
        <v>1998</v>
      </c>
      <c r="C28" s="81">
        <v>11559</v>
      </c>
      <c r="D28" s="78">
        <f t="shared" si="0"/>
        <v>9.3552196332942668</v>
      </c>
      <c r="T28" s="88" t="s">
        <v>32</v>
      </c>
      <c r="U28" s="88">
        <v>-151.80117799670501</v>
      </c>
      <c r="V28" s="88">
        <v>5.9135149570946401</v>
      </c>
      <c r="W28" s="88">
        <v>-25.6702112192316</v>
      </c>
      <c r="X28" s="88">
        <v>5.32208402010089E-21</v>
      </c>
      <c r="Y28" s="88">
        <v>-163.91446426792999</v>
      </c>
      <c r="Z28" s="88">
        <v>-139.68789172547901</v>
      </c>
      <c r="AA28" s="88">
        <v>-163.91446426792999</v>
      </c>
      <c r="AB28" s="88">
        <v>-139.68789172547901</v>
      </c>
    </row>
    <row r="29" spans="1:28" x14ac:dyDescent="0.25">
      <c r="A29" s="25">
        <v>28</v>
      </c>
      <c r="B29" s="80">
        <v>1999</v>
      </c>
      <c r="C29" s="81">
        <v>12426</v>
      </c>
      <c r="D29" s="78">
        <f t="shared" si="0"/>
        <v>9.42754633062364</v>
      </c>
      <c r="T29" s="89" t="s">
        <v>33</v>
      </c>
      <c r="U29" s="89">
        <v>8.0718467715443207E-2</v>
      </c>
      <c r="V29" s="89">
        <v>2.9800917731930298E-3</v>
      </c>
      <c r="W29" s="89">
        <v>27.085899985206499</v>
      </c>
      <c r="X29" s="89">
        <v>1.25237663100144E-21</v>
      </c>
      <c r="Y29" s="89">
        <v>7.4614026444029299E-2</v>
      </c>
      <c r="Z29" s="89">
        <v>8.68229089868571E-2</v>
      </c>
      <c r="AA29" s="89">
        <v>7.4614026444029299E-2</v>
      </c>
      <c r="AB29" s="89">
        <v>8.68229089868571E-2</v>
      </c>
    </row>
    <row r="30" spans="1:28" x14ac:dyDescent="0.25">
      <c r="A30" s="25">
        <v>29</v>
      </c>
      <c r="B30" s="80">
        <v>2000</v>
      </c>
      <c r="C30" s="81">
        <v>12580</v>
      </c>
      <c r="D30" s="78">
        <f t="shared" si="0"/>
        <v>9.4398635302544314</v>
      </c>
      <c r="T30"/>
      <c r="U30"/>
      <c r="V30"/>
      <c r="W30"/>
      <c r="X30"/>
      <c r="Y30"/>
      <c r="Z30"/>
      <c r="AA30"/>
      <c r="AB30"/>
    </row>
    <row r="31" spans="1:28" ht="12.75" customHeight="1" x14ac:dyDescent="0.25">
      <c r="A31" s="25">
        <v>30</v>
      </c>
      <c r="B31" s="84">
        <v>2001</v>
      </c>
      <c r="C31" s="85">
        <v>15163.44</v>
      </c>
      <c r="D31" s="78">
        <f t="shared" si="0"/>
        <v>9.6266425463842786</v>
      </c>
      <c r="T31"/>
      <c r="U31"/>
      <c r="V31"/>
      <c r="W31"/>
      <c r="X31"/>
      <c r="Y31"/>
      <c r="Z31"/>
      <c r="AA31"/>
      <c r="AB31"/>
    </row>
    <row r="32" spans="1:28" x14ac:dyDescent="0.25">
      <c r="A32" s="25">
        <v>31</v>
      </c>
      <c r="B32" s="76">
        <v>2002</v>
      </c>
      <c r="C32" s="78">
        <f>$G$3*EXP($G$4*B32)</f>
        <v>17983.219815592689</v>
      </c>
      <c r="D32" s="78">
        <f t="shared" si="0"/>
        <v>9.7971943696122992</v>
      </c>
      <c r="T32"/>
      <c r="U32"/>
      <c r="V32"/>
      <c r="W32"/>
      <c r="X32"/>
      <c r="Y32"/>
      <c r="Z32"/>
      <c r="AA32"/>
      <c r="AB32"/>
    </row>
    <row r="33" spans="1:4" x14ac:dyDescent="0.25">
      <c r="A33" s="25">
        <v>32</v>
      </c>
      <c r="B33" s="80">
        <v>2003</v>
      </c>
      <c r="C33" s="78">
        <f>$G$3*EXP($G$4*B33)</f>
        <v>19494.990952587621</v>
      </c>
      <c r="D33" s="78">
        <f t="shared" si="0"/>
        <v>9.8779128373277274</v>
      </c>
    </row>
    <row r="34" spans="1:4" x14ac:dyDescent="0.25">
      <c r="A34" s="25">
        <v>33</v>
      </c>
      <c r="B34" s="80">
        <v>2004</v>
      </c>
      <c r="C34" s="78">
        <f>$G$3*EXP($G$4*B34)</f>
        <v>21133.850119095496</v>
      </c>
      <c r="D34" s="78">
        <f t="shared" si="0"/>
        <v>9.9586313050431841</v>
      </c>
    </row>
    <row r="35" spans="1:4" x14ac:dyDescent="0.25">
      <c r="A35" s="25">
        <v>34</v>
      </c>
      <c r="B35" s="84">
        <v>2005</v>
      </c>
      <c r="C35" s="78">
        <f>$G$3*EXP($G$4*B35)</f>
        <v>22910.481053447034</v>
      </c>
      <c r="D35" s="78">
        <f t="shared" si="0"/>
        <v>10.039349772758612</v>
      </c>
    </row>
    <row r="36" spans="1:4" x14ac:dyDescent="0.25">
      <c r="D36" s="78"/>
    </row>
    <row r="37" spans="1:4" customFormat="1" x14ac:dyDescent="0.25"/>
    <row r="38" spans="1:4" customFormat="1" x14ac:dyDescent="0.25"/>
    <row r="39" spans="1:4" customFormat="1" x14ac:dyDescent="0.25"/>
    <row r="40" spans="1:4" customFormat="1" x14ac:dyDescent="0.25"/>
    <row r="41" spans="1:4" customFormat="1" x14ac:dyDescent="0.25">
      <c r="C41" s="86" t="s">
        <v>39</v>
      </c>
    </row>
    <row r="42" spans="1:4" customFormat="1" x14ac:dyDescent="0.25"/>
    <row r="43" spans="1:4" customFormat="1" x14ac:dyDescent="0.25"/>
    <row r="44" spans="1:4" customFormat="1" x14ac:dyDescent="0.25"/>
    <row r="45" spans="1:4" customFormat="1" x14ac:dyDescent="0.25"/>
    <row r="46" spans="1:4" customFormat="1" x14ac:dyDescent="0.25"/>
    <row r="47" spans="1:4" customFormat="1" x14ac:dyDescent="0.25"/>
    <row r="48" spans="1:4" customFormat="1" x14ac:dyDescent="0.25"/>
    <row r="49" customFormat="1" x14ac:dyDescent="0.25"/>
    <row r="50" customFormat="1" x14ac:dyDescent="0.25"/>
    <row r="51" customFormat="1" x14ac:dyDescent="0.25"/>
    <row r="52" customFormat="1" x14ac:dyDescent="0.25"/>
    <row r="53" customFormat="1" x14ac:dyDescent="0.25"/>
    <row r="54" customFormat="1" x14ac:dyDescent="0.25"/>
  </sheetData>
  <phoneticPr fontId="11" type="noConversion"/>
  <printOptions headings="1"/>
  <pageMargins left="0.74803149606299202" right="0.74803149606299202" top="0.98425196850393704" bottom="0.98425196850393704" header="0.511811023622047" footer="0.511811023622047"/>
  <pageSetup paperSize="9" orientation="portrait" blackAndWhite="1" horizontalDpi="300" verticalDpi="300"/>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W28"/>
  <sheetViews>
    <sheetView showGridLines="0" workbookViewId="0">
      <selection activeCell="E50" sqref="E50"/>
    </sheetView>
  </sheetViews>
  <sheetFormatPr defaultColWidth="9" defaultRowHeight="14.4" x14ac:dyDescent="0.25"/>
  <cols>
    <col min="1" max="1" width="2.44140625" style="51" customWidth="1"/>
    <col min="2" max="2" width="18.33203125" style="51" customWidth="1"/>
    <col min="3" max="3" width="6.77734375" style="51" customWidth="1"/>
    <col min="4" max="4" width="2.44140625" style="51" customWidth="1"/>
    <col min="5" max="5" width="11.44140625" style="51" customWidth="1"/>
    <col min="6" max="6" width="11.6640625" style="51" customWidth="1"/>
    <col min="7" max="7" width="2.44140625" style="51" customWidth="1"/>
    <col min="8" max="21" width="9" style="51"/>
    <col min="22" max="22" width="13.44140625" style="51" customWidth="1"/>
    <col min="23" max="256" width="9" style="51"/>
    <col min="257" max="257" width="18.33203125" style="51" customWidth="1"/>
    <col min="258" max="258" width="7.44140625" style="51" customWidth="1"/>
    <col min="259" max="259" width="2.77734375" style="51" customWidth="1"/>
    <col min="260" max="260" width="10.44140625" style="51" customWidth="1"/>
    <col min="261" max="261" width="11.6640625" style="51" customWidth="1"/>
    <col min="262" max="262" width="3" style="51" customWidth="1"/>
    <col min="263" max="512" width="9" style="51"/>
    <col min="513" max="513" width="18.33203125" style="51" customWidth="1"/>
    <col min="514" max="514" width="7.44140625" style="51" customWidth="1"/>
    <col min="515" max="515" width="2.77734375" style="51" customWidth="1"/>
    <col min="516" max="516" width="10.44140625" style="51" customWidth="1"/>
    <col min="517" max="517" width="11.6640625" style="51" customWidth="1"/>
    <col min="518" max="518" width="3" style="51" customWidth="1"/>
    <col min="519" max="768" width="9" style="51"/>
    <col min="769" max="769" width="18.33203125" style="51" customWidth="1"/>
    <col min="770" max="770" width="7.44140625" style="51" customWidth="1"/>
    <col min="771" max="771" width="2.77734375" style="51" customWidth="1"/>
    <col min="772" max="772" width="10.44140625" style="51" customWidth="1"/>
    <col min="773" max="773" width="11.6640625" style="51" customWidth="1"/>
    <col min="774" max="774" width="3" style="51" customWidth="1"/>
    <col min="775" max="1024" width="9" style="51"/>
    <col min="1025" max="1025" width="18.33203125" style="51" customWidth="1"/>
    <col min="1026" max="1026" width="7.44140625" style="51" customWidth="1"/>
    <col min="1027" max="1027" width="2.77734375" style="51" customWidth="1"/>
    <col min="1028" max="1028" width="10.44140625" style="51" customWidth="1"/>
    <col min="1029" max="1029" width="11.6640625" style="51" customWidth="1"/>
    <col min="1030" max="1030" width="3" style="51" customWidth="1"/>
    <col min="1031" max="1280" width="9" style="51"/>
    <col min="1281" max="1281" width="18.33203125" style="51" customWidth="1"/>
    <col min="1282" max="1282" width="7.44140625" style="51" customWidth="1"/>
    <col min="1283" max="1283" width="2.77734375" style="51" customWidth="1"/>
    <col min="1284" max="1284" width="10.44140625" style="51" customWidth="1"/>
    <col min="1285" max="1285" width="11.6640625" style="51" customWidth="1"/>
    <col min="1286" max="1286" width="3" style="51" customWidth="1"/>
    <col min="1287" max="1536" width="9" style="51"/>
    <col min="1537" max="1537" width="18.33203125" style="51" customWidth="1"/>
    <col min="1538" max="1538" width="7.44140625" style="51" customWidth="1"/>
    <col min="1539" max="1539" width="2.77734375" style="51" customWidth="1"/>
    <col min="1540" max="1540" width="10.44140625" style="51" customWidth="1"/>
    <col min="1541" max="1541" width="11.6640625" style="51" customWidth="1"/>
    <col min="1542" max="1542" width="3" style="51" customWidth="1"/>
    <col min="1543" max="1792" width="9" style="51"/>
    <col min="1793" max="1793" width="18.33203125" style="51" customWidth="1"/>
    <col min="1794" max="1794" width="7.44140625" style="51" customWidth="1"/>
    <col min="1795" max="1795" width="2.77734375" style="51" customWidth="1"/>
    <col min="1796" max="1796" width="10.44140625" style="51" customWidth="1"/>
    <col min="1797" max="1797" width="11.6640625" style="51" customWidth="1"/>
    <col min="1798" max="1798" width="3" style="51" customWidth="1"/>
    <col min="1799" max="2048" width="9" style="51"/>
    <col min="2049" max="2049" width="18.33203125" style="51" customWidth="1"/>
    <col min="2050" max="2050" width="7.44140625" style="51" customWidth="1"/>
    <col min="2051" max="2051" width="2.77734375" style="51" customWidth="1"/>
    <col min="2052" max="2052" width="10.44140625" style="51" customWidth="1"/>
    <col min="2053" max="2053" width="11.6640625" style="51" customWidth="1"/>
    <col min="2054" max="2054" width="3" style="51" customWidth="1"/>
    <col min="2055" max="2304" width="9" style="51"/>
    <col min="2305" max="2305" width="18.33203125" style="51" customWidth="1"/>
    <col min="2306" max="2306" width="7.44140625" style="51" customWidth="1"/>
    <col min="2307" max="2307" width="2.77734375" style="51" customWidth="1"/>
    <col min="2308" max="2308" width="10.44140625" style="51" customWidth="1"/>
    <col min="2309" max="2309" width="11.6640625" style="51" customWidth="1"/>
    <col min="2310" max="2310" width="3" style="51" customWidth="1"/>
    <col min="2311" max="2560" width="9" style="51"/>
    <col min="2561" max="2561" width="18.33203125" style="51" customWidth="1"/>
    <col min="2562" max="2562" width="7.44140625" style="51" customWidth="1"/>
    <col min="2563" max="2563" width="2.77734375" style="51" customWidth="1"/>
    <col min="2564" max="2564" width="10.44140625" style="51" customWidth="1"/>
    <col min="2565" max="2565" width="11.6640625" style="51" customWidth="1"/>
    <col min="2566" max="2566" width="3" style="51" customWidth="1"/>
    <col min="2567" max="2816" width="9" style="51"/>
    <col min="2817" max="2817" width="18.33203125" style="51" customWidth="1"/>
    <col min="2818" max="2818" width="7.44140625" style="51" customWidth="1"/>
    <col min="2819" max="2819" width="2.77734375" style="51" customWidth="1"/>
    <col min="2820" max="2820" width="10.44140625" style="51" customWidth="1"/>
    <col min="2821" max="2821" width="11.6640625" style="51" customWidth="1"/>
    <col min="2822" max="2822" width="3" style="51" customWidth="1"/>
    <col min="2823" max="3072" width="9" style="51"/>
    <col min="3073" max="3073" width="18.33203125" style="51" customWidth="1"/>
    <col min="3074" max="3074" width="7.44140625" style="51" customWidth="1"/>
    <col min="3075" max="3075" width="2.77734375" style="51" customWidth="1"/>
    <col min="3076" max="3076" width="10.44140625" style="51" customWidth="1"/>
    <col min="3077" max="3077" width="11.6640625" style="51" customWidth="1"/>
    <col min="3078" max="3078" width="3" style="51" customWidth="1"/>
    <col min="3079" max="3328" width="9" style="51"/>
    <col min="3329" max="3329" width="18.33203125" style="51" customWidth="1"/>
    <col min="3330" max="3330" width="7.44140625" style="51" customWidth="1"/>
    <col min="3331" max="3331" width="2.77734375" style="51" customWidth="1"/>
    <col min="3332" max="3332" width="10.44140625" style="51" customWidth="1"/>
    <col min="3333" max="3333" width="11.6640625" style="51" customWidth="1"/>
    <col min="3334" max="3334" width="3" style="51" customWidth="1"/>
    <col min="3335" max="3584" width="9" style="51"/>
    <col min="3585" max="3585" width="18.33203125" style="51" customWidth="1"/>
    <col min="3586" max="3586" width="7.44140625" style="51" customWidth="1"/>
    <col min="3587" max="3587" width="2.77734375" style="51" customWidth="1"/>
    <col min="3588" max="3588" width="10.44140625" style="51" customWidth="1"/>
    <col min="3589" max="3589" width="11.6640625" style="51" customWidth="1"/>
    <col min="3590" max="3590" width="3" style="51" customWidth="1"/>
    <col min="3591" max="3840" width="9" style="51"/>
    <col min="3841" max="3841" width="18.33203125" style="51" customWidth="1"/>
    <col min="3842" max="3842" width="7.44140625" style="51" customWidth="1"/>
    <col min="3843" max="3843" width="2.77734375" style="51" customWidth="1"/>
    <col min="3844" max="3844" width="10.44140625" style="51" customWidth="1"/>
    <col min="3845" max="3845" width="11.6640625" style="51" customWidth="1"/>
    <col min="3846" max="3846" width="3" style="51" customWidth="1"/>
    <col min="3847" max="4096" width="9" style="51"/>
    <col min="4097" max="4097" width="18.33203125" style="51" customWidth="1"/>
    <col min="4098" max="4098" width="7.44140625" style="51" customWidth="1"/>
    <col min="4099" max="4099" width="2.77734375" style="51" customWidth="1"/>
    <col min="4100" max="4100" width="10.44140625" style="51" customWidth="1"/>
    <col min="4101" max="4101" width="11.6640625" style="51" customWidth="1"/>
    <col min="4102" max="4102" width="3" style="51" customWidth="1"/>
    <col min="4103" max="4352" width="9" style="51"/>
    <col min="4353" max="4353" width="18.33203125" style="51" customWidth="1"/>
    <col min="4354" max="4354" width="7.44140625" style="51" customWidth="1"/>
    <col min="4355" max="4355" width="2.77734375" style="51" customWidth="1"/>
    <col min="4356" max="4356" width="10.44140625" style="51" customWidth="1"/>
    <col min="4357" max="4357" width="11.6640625" style="51" customWidth="1"/>
    <col min="4358" max="4358" width="3" style="51" customWidth="1"/>
    <col min="4359" max="4608" width="9" style="51"/>
    <col min="4609" max="4609" width="18.33203125" style="51" customWidth="1"/>
    <col min="4610" max="4610" width="7.44140625" style="51" customWidth="1"/>
    <col min="4611" max="4611" width="2.77734375" style="51" customWidth="1"/>
    <col min="4612" max="4612" width="10.44140625" style="51" customWidth="1"/>
    <col min="4613" max="4613" width="11.6640625" style="51" customWidth="1"/>
    <col min="4614" max="4614" width="3" style="51" customWidth="1"/>
    <col min="4615" max="4864" width="9" style="51"/>
    <col min="4865" max="4865" width="18.33203125" style="51" customWidth="1"/>
    <col min="4866" max="4866" width="7.44140625" style="51" customWidth="1"/>
    <col min="4867" max="4867" width="2.77734375" style="51" customWidth="1"/>
    <col min="4868" max="4868" width="10.44140625" style="51" customWidth="1"/>
    <col min="4869" max="4869" width="11.6640625" style="51" customWidth="1"/>
    <col min="4870" max="4870" width="3" style="51" customWidth="1"/>
    <col min="4871" max="5120" width="9" style="51"/>
    <col min="5121" max="5121" width="18.33203125" style="51" customWidth="1"/>
    <col min="5122" max="5122" width="7.44140625" style="51" customWidth="1"/>
    <col min="5123" max="5123" width="2.77734375" style="51" customWidth="1"/>
    <col min="5124" max="5124" width="10.44140625" style="51" customWidth="1"/>
    <col min="5125" max="5125" width="11.6640625" style="51" customWidth="1"/>
    <col min="5126" max="5126" width="3" style="51" customWidth="1"/>
    <col min="5127" max="5376" width="9" style="51"/>
    <col min="5377" max="5377" width="18.33203125" style="51" customWidth="1"/>
    <col min="5378" max="5378" width="7.44140625" style="51" customWidth="1"/>
    <col min="5379" max="5379" width="2.77734375" style="51" customWidth="1"/>
    <col min="5380" max="5380" width="10.44140625" style="51" customWidth="1"/>
    <col min="5381" max="5381" width="11.6640625" style="51" customWidth="1"/>
    <col min="5382" max="5382" width="3" style="51" customWidth="1"/>
    <col min="5383" max="5632" width="9" style="51"/>
    <col min="5633" max="5633" width="18.33203125" style="51" customWidth="1"/>
    <col min="5634" max="5634" width="7.44140625" style="51" customWidth="1"/>
    <col min="5635" max="5635" width="2.77734375" style="51" customWidth="1"/>
    <col min="5636" max="5636" width="10.44140625" style="51" customWidth="1"/>
    <col min="5637" max="5637" width="11.6640625" style="51" customWidth="1"/>
    <col min="5638" max="5638" width="3" style="51" customWidth="1"/>
    <col min="5639" max="5888" width="9" style="51"/>
    <col min="5889" max="5889" width="18.33203125" style="51" customWidth="1"/>
    <col min="5890" max="5890" width="7.44140625" style="51" customWidth="1"/>
    <col min="5891" max="5891" width="2.77734375" style="51" customWidth="1"/>
    <col min="5892" max="5892" width="10.44140625" style="51" customWidth="1"/>
    <col min="5893" max="5893" width="11.6640625" style="51" customWidth="1"/>
    <col min="5894" max="5894" width="3" style="51" customWidth="1"/>
    <col min="5895" max="6144" width="9" style="51"/>
    <col min="6145" max="6145" width="18.33203125" style="51" customWidth="1"/>
    <col min="6146" max="6146" width="7.44140625" style="51" customWidth="1"/>
    <col min="6147" max="6147" width="2.77734375" style="51" customWidth="1"/>
    <col min="6148" max="6148" width="10.44140625" style="51" customWidth="1"/>
    <col min="6149" max="6149" width="11.6640625" style="51" customWidth="1"/>
    <col min="6150" max="6150" width="3" style="51" customWidth="1"/>
    <col min="6151" max="6400" width="9" style="51"/>
    <col min="6401" max="6401" width="18.33203125" style="51" customWidth="1"/>
    <col min="6402" max="6402" width="7.44140625" style="51" customWidth="1"/>
    <col min="6403" max="6403" width="2.77734375" style="51" customWidth="1"/>
    <col min="6404" max="6404" width="10.44140625" style="51" customWidth="1"/>
    <col min="6405" max="6405" width="11.6640625" style="51" customWidth="1"/>
    <col min="6406" max="6406" width="3" style="51" customWidth="1"/>
    <col min="6407" max="6656" width="9" style="51"/>
    <col min="6657" max="6657" width="18.33203125" style="51" customWidth="1"/>
    <col min="6658" max="6658" width="7.44140625" style="51" customWidth="1"/>
    <col min="6659" max="6659" width="2.77734375" style="51" customWidth="1"/>
    <col min="6660" max="6660" width="10.44140625" style="51" customWidth="1"/>
    <col min="6661" max="6661" width="11.6640625" style="51" customWidth="1"/>
    <col min="6662" max="6662" width="3" style="51" customWidth="1"/>
    <col min="6663" max="6912" width="9" style="51"/>
    <col min="6913" max="6913" width="18.33203125" style="51" customWidth="1"/>
    <col min="6914" max="6914" width="7.44140625" style="51" customWidth="1"/>
    <col min="6915" max="6915" width="2.77734375" style="51" customWidth="1"/>
    <col min="6916" max="6916" width="10.44140625" style="51" customWidth="1"/>
    <col min="6917" max="6917" width="11.6640625" style="51" customWidth="1"/>
    <col min="6918" max="6918" width="3" style="51" customWidth="1"/>
    <col min="6919" max="7168" width="9" style="51"/>
    <col min="7169" max="7169" width="18.33203125" style="51" customWidth="1"/>
    <col min="7170" max="7170" width="7.44140625" style="51" customWidth="1"/>
    <col min="7171" max="7171" width="2.77734375" style="51" customWidth="1"/>
    <col min="7172" max="7172" width="10.44140625" style="51" customWidth="1"/>
    <col min="7173" max="7173" width="11.6640625" style="51" customWidth="1"/>
    <col min="7174" max="7174" width="3" style="51" customWidth="1"/>
    <col min="7175" max="7424" width="9" style="51"/>
    <col min="7425" max="7425" width="18.33203125" style="51" customWidth="1"/>
    <col min="7426" max="7426" width="7.44140625" style="51" customWidth="1"/>
    <col min="7427" max="7427" width="2.77734375" style="51" customWidth="1"/>
    <col min="7428" max="7428" width="10.44140625" style="51" customWidth="1"/>
    <col min="7429" max="7429" width="11.6640625" style="51" customWidth="1"/>
    <col min="7430" max="7430" width="3" style="51" customWidth="1"/>
    <col min="7431" max="7680" width="9" style="51"/>
    <col min="7681" max="7681" width="18.33203125" style="51" customWidth="1"/>
    <col min="7682" max="7682" width="7.44140625" style="51" customWidth="1"/>
    <col min="7683" max="7683" width="2.77734375" style="51" customWidth="1"/>
    <col min="7684" max="7684" width="10.44140625" style="51" customWidth="1"/>
    <col min="7685" max="7685" width="11.6640625" style="51" customWidth="1"/>
    <col min="7686" max="7686" width="3" style="51" customWidth="1"/>
    <col min="7687" max="7936" width="9" style="51"/>
    <col min="7937" max="7937" width="18.33203125" style="51" customWidth="1"/>
    <col min="7938" max="7938" width="7.44140625" style="51" customWidth="1"/>
    <col min="7939" max="7939" width="2.77734375" style="51" customWidth="1"/>
    <col min="7940" max="7940" width="10.44140625" style="51" customWidth="1"/>
    <col min="7941" max="7941" width="11.6640625" style="51" customWidth="1"/>
    <col min="7942" max="7942" width="3" style="51" customWidth="1"/>
    <col min="7943" max="8192" width="9" style="51"/>
    <col min="8193" max="8193" width="18.33203125" style="51" customWidth="1"/>
    <col min="8194" max="8194" width="7.44140625" style="51" customWidth="1"/>
    <col min="8195" max="8195" width="2.77734375" style="51" customWidth="1"/>
    <col min="8196" max="8196" width="10.44140625" style="51" customWidth="1"/>
    <col min="8197" max="8197" width="11.6640625" style="51" customWidth="1"/>
    <col min="8198" max="8198" width="3" style="51" customWidth="1"/>
    <col min="8199" max="8448" width="9" style="51"/>
    <col min="8449" max="8449" width="18.33203125" style="51" customWidth="1"/>
    <col min="8450" max="8450" width="7.44140625" style="51" customWidth="1"/>
    <col min="8451" max="8451" width="2.77734375" style="51" customWidth="1"/>
    <col min="8452" max="8452" width="10.44140625" style="51" customWidth="1"/>
    <col min="8453" max="8453" width="11.6640625" style="51" customWidth="1"/>
    <col min="8454" max="8454" width="3" style="51" customWidth="1"/>
    <col min="8455" max="8704" width="9" style="51"/>
    <col min="8705" max="8705" width="18.33203125" style="51" customWidth="1"/>
    <col min="8706" max="8706" width="7.44140625" style="51" customWidth="1"/>
    <col min="8707" max="8707" width="2.77734375" style="51" customWidth="1"/>
    <col min="8708" max="8708" width="10.44140625" style="51" customWidth="1"/>
    <col min="8709" max="8709" width="11.6640625" style="51" customWidth="1"/>
    <col min="8710" max="8710" width="3" style="51" customWidth="1"/>
    <col min="8711" max="8960" width="9" style="51"/>
    <col min="8961" max="8961" width="18.33203125" style="51" customWidth="1"/>
    <col min="8962" max="8962" width="7.44140625" style="51" customWidth="1"/>
    <col min="8963" max="8963" width="2.77734375" style="51" customWidth="1"/>
    <col min="8964" max="8964" width="10.44140625" style="51" customWidth="1"/>
    <col min="8965" max="8965" width="11.6640625" style="51" customWidth="1"/>
    <col min="8966" max="8966" width="3" style="51" customWidth="1"/>
    <col min="8967" max="9216" width="9" style="51"/>
    <col min="9217" max="9217" width="18.33203125" style="51" customWidth="1"/>
    <col min="9218" max="9218" width="7.44140625" style="51" customWidth="1"/>
    <col min="9219" max="9219" width="2.77734375" style="51" customWidth="1"/>
    <col min="9220" max="9220" width="10.44140625" style="51" customWidth="1"/>
    <col min="9221" max="9221" width="11.6640625" style="51" customWidth="1"/>
    <col min="9222" max="9222" width="3" style="51" customWidth="1"/>
    <col min="9223" max="9472" width="9" style="51"/>
    <col min="9473" max="9473" width="18.33203125" style="51" customWidth="1"/>
    <col min="9474" max="9474" width="7.44140625" style="51" customWidth="1"/>
    <col min="9475" max="9475" width="2.77734375" style="51" customWidth="1"/>
    <col min="9476" max="9476" width="10.44140625" style="51" customWidth="1"/>
    <col min="9477" max="9477" width="11.6640625" style="51" customWidth="1"/>
    <col min="9478" max="9478" width="3" style="51" customWidth="1"/>
    <col min="9479" max="9728" width="9" style="51"/>
    <col min="9729" max="9729" width="18.33203125" style="51" customWidth="1"/>
    <col min="9730" max="9730" width="7.44140625" style="51" customWidth="1"/>
    <col min="9731" max="9731" width="2.77734375" style="51" customWidth="1"/>
    <col min="9732" max="9732" width="10.44140625" style="51" customWidth="1"/>
    <col min="9733" max="9733" width="11.6640625" style="51" customWidth="1"/>
    <col min="9734" max="9734" width="3" style="51" customWidth="1"/>
    <col min="9735" max="9984" width="9" style="51"/>
    <col min="9985" max="9985" width="18.33203125" style="51" customWidth="1"/>
    <col min="9986" max="9986" width="7.44140625" style="51" customWidth="1"/>
    <col min="9987" max="9987" width="2.77734375" style="51" customWidth="1"/>
    <col min="9988" max="9988" width="10.44140625" style="51" customWidth="1"/>
    <col min="9989" max="9989" width="11.6640625" style="51" customWidth="1"/>
    <col min="9990" max="9990" width="3" style="51" customWidth="1"/>
    <col min="9991" max="10240" width="9" style="51"/>
    <col min="10241" max="10241" width="18.33203125" style="51" customWidth="1"/>
    <col min="10242" max="10242" width="7.44140625" style="51" customWidth="1"/>
    <col min="10243" max="10243" width="2.77734375" style="51" customWidth="1"/>
    <col min="10244" max="10244" width="10.44140625" style="51" customWidth="1"/>
    <col min="10245" max="10245" width="11.6640625" style="51" customWidth="1"/>
    <col min="10246" max="10246" width="3" style="51" customWidth="1"/>
    <col min="10247" max="10496" width="9" style="51"/>
    <col min="10497" max="10497" width="18.33203125" style="51" customWidth="1"/>
    <col min="10498" max="10498" width="7.44140625" style="51" customWidth="1"/>
    <col min="10499" max="10499" width="2.77734375" style="51" customWidth="1"/>
    <col min="10500" max="10500" width="10.44140625" style="51" customWidth="1"/>
    <col min="10501" max="10501" width="11.6640625" style="51" customWidth="1"/>
    <col min="10502" max="10502" width="3" style="51" customWidth="1"/>
    <col min="10503" max="10752" width="9" style="51"/>
    <col min="10753" max="10753" width="18.33203125" style="51" customWidth="1"/>
    <col min="10754" max="10754" width="7.44140625" style="51" customWidth="1"/>
    <col min="10755" max="10755" width="2.77734375" style="51" customWidth="1"/>
    <col min="10756" max="10756" width="10.44140625" style="51" customWidth="1"/>
    <col min="10757" max="10757" width="11.6640625" style="51" customWidth="1"/>
    <col min="10758" max="10758" width="3" style="51" customWidth="1"/>
    <col min="10759" max="11008" width="9" style="51"/>
    <col min="11009" max="11009" width="18.33203125" style="51" customWidth="1"/>
    <col min="11010" max="11010" width="7.44140625" style="51" customWidth="1"/>
    <col min="11011" max="11011" width="2.77734375" style="51" customWidth="1"/>
    <col min="11012" max="11012" width="10.44140625" style="51" customWidth="1"/>
    <col min="11013" max="11013" width="11.6640625" style="51" customWidth="1"/>
    <col min="11014" max="11014" width="3" style="51" customWidth="1"/>
    <col min="11015" max="11264" width="9" style="51"/>
    <col min="11265" max="11265" width="18.33203125" style="51" customWidth="1"/>
    <col min="11266" max="11266" width="7.44140625" style="51" customWidth="1"/>
    <col min="11267" max="11267" width="2.77734375" style="51" customWidth="1"/>
    <col min="11268" max="11268" width="10.44140625" style="51" customWidth="1"/>
    <col min="11269" max="11269" width="11.6640625" style="51" customWidth="1"/>
    <col min="11270" max="11270" width="3" style="51" customWidth="1"/>
    <col min="11271" max="11520" width="9" style="51"/>
    <col min="11521" max="11521" width="18.33203125" style="51" customWidth="1"/>
    <col min="11522" max="11522" width="7.44140625" style="51" customWidth="1"/>
    <col min="11523" max="11523" width="2.77734375" style="51" customWidth="1"/>
    <col min="11524" max="11524" width="10.44140625" style="51" customWidth="1"/>
    <col min="11525" max="11525" width="11.6640625" style="51" customWidth="1"/>
    <col min="11526" max="11526" width="3" style="51" customWidth="1"/>
    <col min="11527" max="11776" width="9" style="51"/>
    <col min="11777" max="11777" width="18.33203125" style="51" customWidth="1"/>
    <col min="11778" max="11778" width="7.44140625" style="51" customWidth="1"/>
    <col min="11779" max="11779" width="2.77734375" style="51" customWidth="1"/>
    <col min="11780" max="11780" width="10.44140625" style="51" customWidth="1"/>
    <col min="11781" max="11781" width="11.6640625" style="51" customWidth="1"/>
    <col min="11782" max="11782" width="3" style="51" customWidth="1"/>
    <col min="11783" max="12032" width="9" style="51"/>
    <col min="12033" max="12033" width="18.33203125" style="51" customWidth="1"/>
    <col min="12034" max="12034" width="7.44140625" style="51" customWidth="1"/>
    <col min="12035" max="12035" width="2.77734375" style="51" customWidth="1"/>
    <col min="12036" max="12036" width="10.44140625" style="51" customWidth="1"/>
    <col min="12037" max="12037" width="11.6640625" style="51" customWidth="1"/>
    <col min="12038" max="12038" width="3" style="51" customWidth="1"/>
    <col min="12039" max="12288" width="9" style="51"/>
    <col min="12289" max="12289" width="18.33203125" style="51" customWidth="1"/>
    <col min="12290" max="12290" width="7.44140625" style="51" customWidth="1"/>
    <col min="12291" max="12291" width="2.77734375" style="51" customWidth="1"/>
    <col min="12292" max="12292" width="10.44140625" style="51" customWidth="1"/>
    <col min="12293" max="12293" width="11.6640625" style="51" customWidth="1"/>
    <col min="12294" max="12294" width="3" style="51" customWidth="1"/>
    <col min="12295" max="12544" width="9" style="51"/>
    <col min="12545" max="12545" width="18.33203125" style="51" customWidth="1"/>
    <col min="12546" max="12546" width="7.44140625" style="51" customWidth="1"/>
    <col min="12547" max="12547" width="2.77734375" style="51" customWidth="1"/>
    <col min="12548" max="12548" width="10.44140625" style="51" customWidth="1"/>
    <col min="12549" max="12549" width="11.6640625" style="51" customWidth="1"/>
    <col min="12550" max="12550" width="3" style="51" customWidth="1"/>
    <col min="12551" max="12800" width="9" style="51"/>
    <col min="12801" max="12801" width="18.33203125" style="51" customWidth="1"/>
    <col min="12802" max="12802" width="7.44140625" style="51" customWidth="1"/>
    <col min="12803" max="12803" width="2.77734375" style="51" customWidth="1"/>
    <col min="12804" max="12804" width="10.44140625" style="51" customWidth="1"/>
    <col min="12805" max="12805" width="11.6640625" style="51" customWidth="1"/>
    <col min="12806" max="12806" width="3" style="51" customWidth="1"/>
    <col min="12807" max="13056" width="9" style="51"/>
    <col min="13057" max="13057" width="18.33203125" style="51" customWidth="1"/>
    <col min="13058" max="13058" width="7.44140625" style="51" customWidth="1"/>
    <col min="13059" max="13059" width="2.77734375" style="51" customWidth="1"/>
    <col min="13060" max="13060" width="10.44140625" style="51" customWidth="1"/>
    <col min="13061" max="13061" width="11.6640625" style="51" customWidth="1"/>
    <col min="13062" max="13062" width="3" style="51" customWidth="1"/>
    <col min="13063" max="13312" width="9" style="51"/>
    <col min="13313" max="13313" width="18.33203125" style="51" customWidth="1"/>
    <col min="13314" max="13314" width="7.44140625" style="51" customWidth="1"/>
    <col min="13315" max="13315" width="2.77734375" style="51" customWidth="1"/>
    <col min="13316" max="13316" width="10.44140625" style="51" customWidth="1"/>
    <col min="13317" max="13317" width="11.6640625" style="51" customWidth="1"/>
    <col min="13318" max="13318" width="3" style="51" customWidth="1"/>
    <col min="13319" max="13568" width="9" style="51"/>
    <col min="13569" max="13569" width="18.33203125" style="51" customWidth="1"/>
    <col min="13570" max="13570" width="7.44140625" style="51" customWidth="1"/>
    <col min="13571" max="13571" width="2.77734375" style="51" customWidth="1"/>
    <col min="13572" max="13572" width="10.44140625" style="51" customWidth="1"/>
    <col min="13573" max="13573" width="11.6640625" style="51" customWidth="1"/>
    <col min="13574" max="13574" width="3" style="51" customWidth="1"/>
    <col min="13575" max="13824" width="9" style="51"/>
    <col min="13825" max="13825" width="18.33203125" style="51" customWidth="1"/>
    <col min="13826" max="13826" width="7.44140625" style="51" customWidth="1"/>
    <col min="13827" max="13827" width="2.77734375" style="51" customWidth="1"/>
    <col min="13828" max="13828" width="10.44140625" style="51" customWidth="1"/>
    <col min="13829" max="13829" width="11.6640625" style="51" customWidth="1"/>
    <col min="13830" max="13830" width="3" style="51" customWidth="1"/>
    <col min="13831" max="14080" width="9" style="51"/>
    <col min="14081" max="14081" width="18.33203125" style="51" customWidth="1"/>
    <col min="14082" max="14082" width="7.44140625" style="51" customWidth="1"/>
    <col min="14083" max="14083" width="2.77734375" style="51" customWidth="1"/>
    <col min="14084" max="14084" width="10.44140625" style="51" customWidth="1"/>
    <col min="14085" max="14085" width="11.6640625" style="51" customWidth="1"/>
    <col min="14086" max="14086" width="3" style="51" customWidth="1"/>
    <col min="14087" max="14336" width="9" style="51"/>
    <col min="14337" max="14337" width="18.33203125" style="51" customWidth="1"/>
    <col min="14338" max="14338" width="7.44140625" style="51" customWidth="1"/>
    <col min="14339" max="14339" width="2.77734375" style="51" customWidth="1"/>
    <col min="14340" max="14340" width="10.44140625" style="51" customWidth="1"/>
    <col min="14341" max="14341" width="11.6640625" style="51" customWidth="1"/>
    <col min="14342" max="14342" width="3" style="51" customWidth="1"/>
    <col min="14343" max="14592" width="9" style="51"/>
    <col min="14593" max="14593" width="18.33203125" style="51" customWidth="1"/>
    <col min="14594" max="14594" width="7.44140625" style="51" customWidth="1"/>
    <col min="14595" max="14595" width="2.77734375" style="51" customWidth="1"/>
    <col min="14596" max="14596" width="10.44140625" style="51" customWidth="1"/>
    <col min="14597" max="14597" width="11.6640625" style="51" customWidth="1"/>
    <col min="14598" max="14598" width="3" style="51" customWidth="1"/>
    <col min="14599" max="14848" width="9" style="51"/>
    <col min="14849" max="14849" width="18.33203125" style="51" customWidth="1"/>
    <col min="14850" max="14850" width="7.44140625" style="51" customWidth="1"/>
    <col min="14851" max="14851" width="2.77734375" style="51" customWidth="1"/>
    <col min="14852" max="14852" width="10.44140625" style="51" customWidth="1"/>
    <col min="14853" max="14853" width="11.6640625" style="51" customWidth="1"/>
    <col min="14854" max="14854" width="3" style="51" customWidth="1"/>
    <col min="14855" max="15104" width="9" style="51"/>
    <col min="15105" max="15105" width="18.33203125" style="51" customWidth="1"/>
    <col min="15106" max="15106" width="7.44140625" style="51" customWidth="1"/>
    <col min="15107" max="15107" width="2.77734375" style="51" customWidth="1"/>
    <col min="15108" max="15108" width="10.44140625" style="51" customWidth="1"/>
    <col min="15109" max="15109" width="11.6640625" style="51" customWidth="1"/>
    <col min="15110" max="15110" width="3" style="51" customWidth="1"/>
    <col min="15111" max="15360" width="9" style="51"/>
    <col min="15361" max="15361" width="18.33203125" style="51" customWidth="1"/>
    <col min="15362" max="15362" width="7.44140625" style="51" customWidth="1"/>
    <col min="15363" max="15363" width="2.77734375" style="51" customWidth="1"/>
    <col min="15364" max="15364" width="10.44140625" style="51" customWidth="1"/>
    <col min="15365" max="15365" width="11.6640625" style="51" customWidth="1"/>
    <col min="15366" max="15366" width="3" style="51" customWidth="1"/>
    <col min="15367" max="15616" width="9" style="51"/>
    <col min="15617" max="15617" width="18.33203125" style="51" customWidth="1"/>
    <col min="15618" max="15618" width="7.44140625" style="51" customWidth="1"/>
    <col min="15619" max="15619" width="2.77734375" style="51" customWidth="1"/>
    <col min="15620" max="15620" width="10.44140625" style="51" customWidth="1"/>
    <col min="15621" max="15621" width="11.6640625" style="51" customWidth="1"/>
    <col min="15622" max="15622" width="3" style="51" customWidth="1"/>
    <col min="15623" max="15872" width="9" style="51"/>
    <col min="15873" max="15873" width="18.33203125" style="51" customWidth="1"/>
    <col min="15874" max="15874" width="7.44140625" style="51" customWidth="1"/>
    <col min="15875" max="15875" width="2.77734375" style="51" customWidth="1"/>
    <col min="15876" max="15876" width="10.44140625" style="51" customWidth="1"/>
    <col min="15877" max="15877" width="11.6640625" style="51" customWidth="1"/>
    <col min="15878" max="15878" width="3" style="51" customWidth="1"/>
    <col min="15879" max="16128" width="9" style="51"/>
    <col min="16129" max="16129" width="18.33203125" style="51" customWidth="1"/>
    <col min="16130" max="16130" width="7.44140625" style="51" customWidth="1"/>
    <col min="16131" max="16131" width="2.77734375" style="51" customWidth="1"/>
    <col min="16132" max="16132" width="10.44140625" style="51" customWidth="1"/>
    <col min="16133" max="16133" width="11.6640625" style="51" customWidth="1"/>
    <col min="16134" max="16134" width="3" style="51" customWidth="1"/>
    <col min="16135" max="16384" width="9" style="51"/>
  </cols>
  <sheetData>
    <row r="1" spans="2:23" x14ac:dyDescent="0.25">
      <c r="B1" s="52" t="s">
        <v>40</v>
      </c>
      <c r="C1" s="53">
        <v>5000</v>
      </c>
      <c r="E1" s="54" t="s">
        <v>41</v>
      </c>
    </row>
    <row r="2" spans="2:23" x14ac:dyDescent="0.25">
      <c r="B2" s="52" t="s">
        <v>42</v>
      </c>
      <c r="C2" s="53">
        <v>17</v>
      </c>
      <c r="F2" s="55">
        <f>C6*C7-C8-C9*C6-C10*C6</f>
        <v>44000</v>
      </c>
    </row>
    <row r="3" spans="2:23" x14ac:dyDescent="0.25">
      <c r="B3" s="52" t="s">
        <v>43</v>
      </c>
      <c r="C3" s="53">
        <v>20</v>
      </c>
      <c r="E3" s="56">
        <v>1000</v>
      </c>
      <c r="F3" s="57">
        <v>-16500</v>
      </c>
    </row>
    <row r="4" spans="2:23" x14ac:dyDescent="0.25">
      <c r="B4" s="52" t="s">
        <v>44</v>
      </c>
      <c r="C4" s="58">
        <v>0.05</v>
      </c>
      <c r="E4" s="59">
        <v>2000</v>
      </c>
      <c r="F4" s="57">
        <v>-8000</v>
      </c>
    </row>
    <row r="5" spans="2:23" x14ac:dyDescent="0.25">
      <c r="C5" s="60"/>
      <c r="E5" s="59">
        <v>3000</v>
      </c>
      <c r="F5" s="57">
        <v>500</v>
      </c>
    </row>
    <row r="6" spans="2:23" x14ac:dyDescent="0.25">
      <c r="B6" s="52" t="s">
        <v>45</v>
      </c>
      <c r="C6" s="61">
        <v>6000</v>
      </c>
      <c r="E6" s="59">
        <v>4000</v>
      </c>
      <c r="F6" s="57">
        <v>9000</v>
      </c>
    </row>
    <row r="7" spans="2:23" x14ac:dyDescent="0.25">
      <c r="B7" s="52" t="s">
        <v>46</v>
      </c>
      <c r="C7" s="53">
        <v>30</v>
      </c>
      <c r="E7" s="59">
        <v>4999.9998999999998</v>
      </c>
      <c r="F7" s="57">
        <v>17499.99915</v>
      </c>
    </row>
    <row r="8" spans="2:23" x14ac:dyDescent="0.25">
      <c r="B8" s="52" t="s">
        <v>47</v>
      </c>
      <c r="C8" s="53">
        <v>25000</v>
      </c>
      <c r="E8" s="59">
        <v>5000</v>
      </c>
      <c r="F8" s="57">
        <v>32500</v>
      </c>
    </row>
    <row r="9" spans="2:23" x14ac:dyDescent="0.25">
      <c r="B9" s="52" t="s">
        <v>48</v>
      </c>
      <c r="C9" s="62">
        <f>IF(C6&gt;=5000,C2,C3)</f>
        <v>17</v>
      </c>
      <c r="E9" s="59">
        <v>6000</v>
      </c>
      <c r="F9" s="57">
        <v>44000</v>
      </c>
      <c r="T9" s="73"/>
      <c r="V9" s="52" t="s">
        <v>45</v>
      </c>
      <c r="W9" s="61">
        <v>2941.1764705882401</v>
      </c>
    </row>
    <row r="10" spans="2:23" x14ac:dyDescent="0.25">
      <c r="B10" s="52" t="s">
        <v>49</v>
      </c>
      <c r="C10" s="62">
        <f>C7*C4</f>
        <v>1.5</v>
      </c>
      <c r="E10" s="59">
        <v>7000</v>
      </c>
      <c r="F10" s="57">
        <v>55500</v>
      </c>
      <c r="V10" s="52" t="s">
        <v>46</v>
      </c>
      <c r="W10" s="53">
        <v>30</v>
      </c>
    </row>
    <row r="11" spans="2:23" x14ac:dyDescent="0.25">
      <c r="B11" s="52" t="s">
        <v>50</v>
      </c>
      <c r="C11" s="63">
        <f>C7-C9-C10</f>
        <v>11.5</v>
      </c>
      <c r="E11" s="59">
        <v>8000</v>
      </c>
      <c r="F11" s="57">
        <v>67000</v>
      </c>
      <c r="V11" s="52" t="s">
        <v>47</v>
      </c>
      <c r="W11" s="53">
        <v>25000</v>
      </c>
    </row>
    <row r="12" spans="2:23" x14ac:dyDescent="0.25">
      <c r="B12" s="52" t="s">
        <v>51</v>
      </c>
      <c r="C12" s="63">
        <f>C11*C6</f>
        <v>69000</v>
      </c>
      <c r="E12" s="59">
        <v>9000</v>
      </c>
      <c r="F12" s="57">
        <v>78500</v>
      </c>
      <c r="V12" s="52" t="s">
        <v>48</v>
      </c>
      <c r="W12" s="62">
        <f>IF(W9&gt;=5000,C2,C3)</f>
        <v>20</v>
      </c>
    </row>
    <row r="13" spans="2:23" x14ac:dyDescent="0.25">
      <c r="B13" s="52" t="s">
        <v>52</v>
      </c>
      <c r="C13" s="62">
        <f>C6*C7-C8-C9*C6-C10*C6</f>
        <v>44000</v>
      </c>
      <c r="E13" s="64">
        <v>10000</v>
      </c>
      <c r="F13" s="65">
        <v>90000</v>
      </c>
      <c r="V13" s="52" t="s">
        <v>49</v>
      </c>
      <c r="W13" s="62">
        <f>W10*C4</f>
        <v>1.5</v>
      </c>
    </row>
    <row r="14" spans="2:23" x14ac:dyDescent="0.25">
      <c r="V14" s="52" t="s">
        <v>50</v>
      </c>
      <c r="W14" s="63">
        <f>W10-W12</f>
        <v>10</v>
      </c>
    </row>
    <row r="15" spans="2:23" x14ac:dyDescent="0.25">
      <c r="E15" s="54" t="s">
        <v>53</v>
      </c>
      <c r="V15" s="52" t="s">
        <v>51</v>
      </c>
      <c r="W15" s="74">
        <f>W14/W10</f>
        <v>0.33333333333333331</v>
      </c>
    </row>
    <row r="16" spans="2:23" x14ac:dyDescent="0.25">
      <c r="E16" s="66">
        <v>2941.1759999999999</v>
      </c>
      <c r="F16" s="67">
        <v>-40000</v>
      </c>
      <c r="V16" s="52" t="s">
        <v>52</v>
      </c>
      <c r="W16" s="62">
        <f>W9*W10-W11-W12*W9-W13*W9</f>
        <v>4.7293724492192268E-11</v>
      </c>
    </row>
    <row r="17" spans="5:6" x14ac:dyDescent="0.25">
      <c r="E17" s="66">
        <v>2941.1759999999999</v>
      </c>
      <c r="F17" s="67">
        <v>0</v>
      </c>
    </row>
    <row r="18" spans="5:6" x14ac:dyDescent="0.25">
      <c r="E18" s="66">
        <v>2941.1759999999999</v>
      </c>
      <c r="F18" s="62">
        <v>120000</v>
      </c>
    </row>
    <row r="19" spans="5:6" x14ac:dyDescent="0.25">
      <c r="E19" s="68"/>
      <c r="F19" s="68"/>
    </row>
    <row r="20" spans="5:6" x14ac:dyDescent="0.25">
      <c r="E20" s="69" t="s">
        <v>54</v>
      </c>
      <c r="F20" s="68"/>
    </row>
    <row r="21" spans="5:6" x14ac:dyDescent="0.25">
      <c r="E21" s="67">
        <v>6000</v>
      </c>
      <c r="F21" s="67">
        <v>-40000</v>
      </c>
    </row>
    <row r="22" spans="5:6" x14ac:dyDescent="0.25">
      <c r="E22" s="70">
        <v>6000</v>
      </c>
      <c r="F22" s="70">
        <v>44000</v>
      </c>
    </row>
    <row r="23" spans="5:6" x14ac:dyDescent="0.25">
      <c r="E23" s="71">
        <v>6000</v>
      </c>
      <c r="F23" s="71">
        <v>120000</v>
      </c>
    </row>
    <row r="25" spans="5:6" x14ac:dyDescent="0.25">
      <c r="E25" s="54" t="s">
        <v>55</v>
      </c>
    </row>
    <row r="26" spans="5:6" x14ac:dyDescent="0.25">
      <c r="E26" s="67">
        <v>2000</v>
      </c>
      <c r="F26" s="67">
        <f>E26*C7-C8-C3*E26-C10*E26</f>
        <v>-8000</v>
      </c>
    </row>
    <row r="27" spans="5:6" x14ac:dyDescent="0.25">
      <c r="E27" s="72">
        <f>E26-F26/((F28-F26)/(E28-E26))</f>
        <v>2941.1764705882351</v>
      </c>
      <c r="F27" s="70">
        <v>0</v>
      </c>
    </row>
    <row r="28" spans="5:6" x14ac:dyDescent="0.25">
      <c r="E28" s="71">
        <v>3000</v>
      </c>
      <c r="F28" s="71">
        <f>E28*C7-C8-C3*E28-C10*E28</f>
        <v>500</v>
      </c>
    </row>
  </sheetData>
  <phoneticPr fontId="11" type="noConversion"/>
  <printOptions headings="1"/>
  <pageMargins left="0.74803149606299202" right="0.74803149606299202" top="0.98425196850393704" bottom="0.98425196850393704" header="0.511811023622047" footer="0.511811023622047"/>
  <pageSetup paperSize="9" orientation="portrait" blackAndWhite="1"/>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9"/>
  <sheetViews>
    <sheetView showGridLines="0" workbookViewId="0">
      <selection activeCell="G3" sqref="G3"/>
    </sheetView>
  </sheetViews>
  <sheetFormatPr defaultColWidth="9" defaultRowHeight="14.4" x14ac:dyDescent="0.25"/>
  <cols>
    <col min="1" max="1" width="2.44140625" style="25" customWidth="1"/>
    <col min="2" max="2" width="9" style="25" customWidth="1"/>
    <col min="3" max="4" width="7.6640625" style="25" customWidth="1"/>
    <col min="5" max="5" width="6.77734375" style="25" customWidth="1"/>
    <col min="6" max="7" width="7.6640625" style="25" customWidth="1"/>
    <col min="8" max="8" width="8.77734375" style="25" customWidth="1"/>
    <col min="9" max="257" width="9" style="25"/>
    <col min="258" max="258" width="8" style="25" customWidth="1"/>
    <col min="259" max="260" width="7.6640625" style="25" customWidth="1"/>
    <col min="261" max="261" width="6.77734375" style="25" customWidth="1"/>
    <col min="262" max="263" width="7.6640625" style="25" customWidth="1"/>
    <col min="264" max="264" width="2.109375" style="25" customWidth="1"/>
    <col min="265" max="513" width="9" style="25"/>
    <col min="514" max="514" width="8" style="25" customWidth="1"/>
    <col min="515" max="516" width="7.6640625" style="25" customWidth="1"/>
    <col min="517" max="517" width="6.77734375" style="25" customWidth="1"/>
    <col min="518" max="519" width="7.6640625" style="25" customWidth="1"/>
    <col min="520" max="520" width="2.109375" style="25" customWidth="1"/>
    <col min="521" max="769" width="9" style="25"/>
    <col min="770" max="770" width="8" style="25" customWidth="1"/>
    <col min="771" max="772" width="7.6640625" style="25" customWidth="1"/>
    <col min="773" max="773" width="6.77734375" style="25" customWidth="1"/>
    <col min="774" max="775" width="7.6640625" style="25" customWidth="1"/>
    <col min="776" max="776" width="2.109375" style="25" customWidth="1"/>
    <col min="777" max="1025" width="9" style="25"/>
    <col min="1026" max="1026" width="8" style="25" customWidth="1"/>
    <col min="1027" max="1028" width="7.6640625" style="25" customWidth="1"/>
    <col min="1029" max="1029" width="6.77734375" style="25" customWidth="1"/>
    <col min="1030" max="1031" width="7.6640625" style="25" customWidth="1"/>
    <col min="1032" max="1032" width="2.109375" style="25" customWidth="1"/>
    <col min="1033" max="1281" width="9" style="25"/>
    <col min="1282" max="1282" width="8" style="25" customWidth="1"/>
    <col min="1283" max="1284" width="7.6640625" style="25" customWidth="1"/>
    <col min="1285" max="1285" width="6.77734375" style="25" customWidth="1"/>
    <col min="1286" max="1287" width="7.6640625" style="25" customWidth="1"/>
    <col min="1288" max="1288" width="2.109375" style="25" customWidth="1"/>
    <col min="1289" max="1537" width="9" style="25"/>
    <col min="1538" max="1538" width="8" style="25" customWidth="1"/>
    <col min="1539" max="1540" width="7.6640625" style="25" customWidth="1"/>
    <col min="1541" max="1541" width="6.77734375" style="25" customWidth="1"/>
    <col min="1542" max="1543" width="7.6640625" style="25" customWidth="1"/>
    <col min="1544" max="1544" width="2.109375" style="25" customWidth="1"/>
    <col min="1545" max="1793" width="9" style="25"/>
    <col min="1794" max="1794" width="8" style="25" customWidth="1"/>
    <col min="1795" max="1796" width="7.6640625" style="25" customWidth="1"/>
    <col min="1797" max="1797" width="6.77734375" style="25" customWidth="1"/>
    <col min="1798" max="1799" width="7.6640625" style="25" customWidth="1"/>
    <col min="1800" max="1800" width="2.109375" style="25" customWidth="1"/>
    <col min="1801" max="2049" width="9" style="25"/>
    <col min="2050" max="2050" width="8" style="25" customWidth="1"/>
    <col min="2051" max="2052" width="7.6640625" style="25" customWidth="1"/>
    <col min="2053" max="2053" width="6.77734375" style="25" customWidth="1"/>
    <col min="2054" max="2055" width="7.6640625" style="25" customWidth="1"/>
    <col min="2056" max="2056" width="2.109375" style="25" customWidth="1"/>
    <col min="2057" max="2305" width="9" style="25"/>
    <col min="2306" max="2306" width="8" style="25" customWidth="1"/>
    <col min="2307" max="2308" width="7.6640625" style="25" customWidth="1"/>
    <col min="2309" max="2309" width="6.77734375" style="25" customWidth="1"/>
    <col min="2310" max="2311" width="7.6640625" style="25" customWidth="1"/>
    <col min="2312" max="2312" width="2.109375" style="25" customWidth="1"/>
    <col min="2313" max="2561" width="9" style="25"/>
    <col min="2562" max="2562" width="8" style="25" customWidth="1"/>
    <col min="2563" max="2564" width="7.6640625" style="25" customWidth="1"/>
    <col min="2565" max="2565" width="6.77734375" style="25" customWidth="1"/>
    <col min="2566" max="2567" width="7.6640625" style="25" customWidth="1"/>
    <col min="2568" max="2568" width="2.109375" style="25" customWidth="1"/>
    <col min="2569" max="2817" width="9" style="25"/>
    <col min="2818" max="2818" width="8" style="25" customWidth="1"/>
    <col min="2819" max="2820" width="7.6640625" style="25" customWidth="1"/>
    <col min="2821" max="2821" width="6.77734375" style="25" customWidth="1"/>
    <col min="2822" max="2823" width="7.6640625" style="25" customWidth="1"/>
    <col min="2824" max="2824" width="2.109375" style="25" customWidth="1"/>
    <col min="2825" max="3073" width="9" style="25"/>
    <col min="3074" max="3074" width="8" style="25" customWidth="1"/>
    <col min="3075" max="3076" width="7.6640625" style="25" customWidth="1"/>
    <col min="3077" max="3077" width="6.77734375" style="25" customWidth="1"/>
    <col min="3078" max="3079" width="7.6640625" style="25" customWidth="1"/>
    <col min="3080" max="3080" width="2.109375" style="25" customWidth="1"/>
    <col min="3081" max="3329" width="9" style="25"/>
    <col min="3330" max="3330" width="8" style="25" customWidth="1"/>
    <col min="3331" max="3332" width="7.6640625" style="25" customWidth="1"/>
    <col min="3333" max="3333" width="6.77734375" style="25" customWidth="1"/>
    <col min="3334" max="3335" width="7.6640625" style="25" customWidth="1"/>
    <col min="3336" max="3336" width="2.109375" style="25" customWidth="1"/>
    <col min="3337" max="3585" width="9" style="25"/>
    <col min="3586" max="3586" width="8" style="25" customWidth="1"/>
    <col min="3587" max="3588" width="7.6640625" style="25" customWidth="1"/>
    <col min="3589" max="3589" width="6.77734375" style="25" customWidth="1"/>
    <col min="3590" max="3591" width="7.6640625" style="25" customWidth="1"/>
    <col min="3592" max="3592" width="2.109375" style="25" customWidth="1"/>
    <col min="3593" max="3841" width="9" style="25"/>
    <col min="3842" max="3842" width="8" style="25" customWidth="1"/>
    <col min="3843" max="3844" width="7.6640625" style="25" customWidth="1"/>
    <col min="3845" max="3845" width="6.77734375" style="25" customWidth="1"/>
    <col min="3846" max="3847" width="7.6640625" style="25" customWidth="1"/>
    <col min="3848" max="3848" width="2.109375" style="25" customWidth="1"/>
    <col min="3849" max="4097" width="9" style="25"/>
    <col min="4098" max="4098" width="8" style="25" customWidth="1"/>
    <col min="4099" max="4100" width="7.6640625" style="25" customWidth="1"/>
    <col min="4101" max="4101" width="6.77734375" style="25" customWidth="1"/>
    <col min="4102" max="4103" width="7.6640625" style="25" customWidth="1"/>
    <col min="4104" max="4104" width="2.109375" style="25" customWidth="1"/>
    <col min="4105" max="4353" width="9" style="25"/>
    <col min="4354" max="4354" width="8" style="25" customWidth="1"/>
    <col min="4355" max="4356" width="7.6640625" style="25" customWidth="1"/>
    <col min="4357" max="4357" width="6.77734375" style="25" customWidth="1"/>
    <col min="4358" max="4359" width="7.6640625" style="25" customWidth="1"/>
    <col min="4360" max="4360" width="2.109375" style="25" customWidth="1"/>
    <col min="4361" max="4609" width="9" style="25"/>
    <col min="4610" max="4610" width="8" style="25" customWidth="1"/>
    <col min="4611" max="4612" width="7.6640625" style="25" customWidth="1"/>
    <col min="4613" max="4613" width="6.77734375" style="25" customWidth="1"/>
    <col min="4614" max="4615" width="7.6640625" style="25" customWidth="1"/>
    <col min="4616" max="4616" width="2.109375" style="25" customWidth="1"/>
    <col min="4617" max="4865" width="9" style="25"/>
    <col min="4866" max="4866" width="8" style="25" customWidth="1"/>
    <col min="4867" max="4868" width="7.6640625" style="25" customWidth="1"/>
    <col min="4869" max="4869" width="6.77734375" style="25" customWidth="1"/>
    <col min="4870" max="4871" width="7.6640625" style="25" customWidth="1"/>
    <col min="4872" max="4872" width="2.109375" style="25" customWidth="1"/>
    <col min="4873" max="5121" width="9" style="25"/>
    <col min="5122" max="5122" width="8" style="25" customWidth="1"/>
    <col min="5123" max="5124" width="7.6640625" style="25" customWidth="1"/>
    <col min="5125" max="5125" width="6.77734375" style="25" customWidth="1"/>
    <col min="5126" max="5127" width="7.6640625" style="25" customWidth="1"/>
    <col min="5128" max="5128" width="2.109375" style="25" customWidth="1"/>
    <col min="5129" max="5377" width="9" style="25"/>
    <col min="5378" max="5378" width="8" style="25" customWidth="1"/>
    <col min="5379" max="5380" width="7.6640625" style="25" customWidth="1"/>
    <col min="5381" max="5381" width="6.77734375" style="25" customWidth="1"/>
    <col min="5382" max="5383" width="7.6640625" style="25" customWidth="1"/>
    <col min="5384" max="5384" width="2.109375" style="25" customWidth="1"/>
    <col min="5385" max="5633" width="9" style="25"/>
    <col min="5634" max="5634" width="8" style="25" customWidth="1"/>
    <col min="5635" max="5636" width="7.6640625" style="25" customWidth="1"/>
    <col min="5637" max="5637" width="6.77734375" style="25" customWidth="1"/>
    <col min="5638" max="5639" width="7.6640625" style="25" customWidth="1"/>
    <col min="5640" max="5640" width="2.109375" style="25" customWidth="1"/>
    <col min="5641" max="5889" width="9" style="25"/>
    <col min="5890" max="5890" width="8" style="25" customWidth="1"/>
    <col min="5891" max="5892" width="7.6640625" style="25" customWidth="1"/>
    <col min="5893" max="5893" width="6.77734375" style="25" customWidth="1"/>
    <col min="5894" max="5895" width="7.6640625" style="25" customWidth="1"/>
    <col min="5896" max="5896" width="2.109375" style="25" customWidth="1"/>
    <col min="5897" max="6145" width="9" style="25"/>
    <col min="6146" max="6146" width="8" style="25" customWidth="1"/>
    <col min="6147" max="6148" width="7.6640625" style="25" customWidth="1"/>
    <col min="6149" max="6149" width="6.77734375" style="25" customWidth="1"/>
    <col min="6150" max="6151" width="7.6640625" style="25" customWidth="1"/>
    <col min="6152" max="6152" width="2.109375" style="25" customWidth="1"/>
    <col min="6153" max="6401" width="9" style="25"/>
    <col min="6402" max="6402" width="8" style="25" customWidth="1"/>
    <col min="6403" max="6404" width="7.6640625" style="25" customWidth="1"/>
    <col min="6405" max="6405" width="6.77734375" style="25" customWidth="1"/>
    <col min="6406" max="6407" width="7.6640625" style="25" customWidth="1"/>
    <col min="6408" max="6408" width="2.109375" style="25" customWidth="1"/>
    <col min="6409" max="6657" width="9" style="25"/>
    <col min="6658" max="6658" width="8" style="25" customWidth="1"/>
    <col min="6659" max="6660" width="7.6640625" style="25" customWidth="1"/>
    <col min="6661" max="6661" width="6.77734375" style="25" customWidth="1"/>
    <col min="6662" max="6663" width="7.6640625" style="25" customWidth="1"/>
    <col min="6664" max="6664" width="2.109375" style="25" customWidth="1"/>
    <col min="6665" max="6913" width="9" style="25"/>
    <col min="6914" max="6914" width="8" style="25" customWidth="1"/>
    <col min="6915" max="6916" width="7.6640625" style="25" customWidth="1"/>
    <col min="6917" max="6917" width="6.77734375" style="25" customWidth="1"/>
    <col min="6918" max="6919" width="7.6640625" style="25" customWidth="1"/>
    <col min="6920" max="6920" width="2.109375" style="25" customWidth="1"/>
    <col min="6921" max="7169" width="9" style="25"/>
    <col min="7170" max="7170" width="8" style="25" customWidth="1"/>
    <col min="7171" max="7172" width="7.6640625" style="25" customWidth="1"/>
    <col min="7173" max="7173" width="6.77734375" style="25" customWidth="1"/>
    <col min="7174" max="7175" width="7.6640625" style="25" customWidth="1"/>
    <col min="7176" max="7176" width="2.109375" style="25" customWidth="1"/>
    <col min="7177" max="7425" width="9" style="25"/>
    <col min="7426" max="7426" width="8" style="25" customWidth="1"/>
    <col min="7427" max="7428" width="7.6640625" style="25" customWidth="1"/>
    <col min="7429" max="7429" width="6.77734375" style="25" customWidth="1"/>
    <col min="7430" max="7431" width="7.6640625" style="25" customWidth="1"/>
    <col min="7432" max="7432" width="2.109375" style="25" customWidth="1"/>
    <col min="7433" max="7681" width="9" style="25"/>
    <col min="7682" max="7682" width="8" style="25" customWidth="1"/>
    <col min="7683" max="7684" width="7.6640625" style="25" customWidth="1"/>
    <col min="7685" max="7685" width="6.77734375" style="25" customWidth="1"/>
    <col min="7686" max="7687" width="7.6640625" style="25" customWidth="1"/>
    <col min="7688" max="7688" width="2.109375" style="25" customWidth="1"/>
    <col min="7689" max="7937" width="9" style="25"/>
    <col min="7938" max="7938" width="8" style="25" customWidth="1"/>
    <col min="7939" max="7940" width="7.6640625" style="25" customWidth="1"/>
    <col min="7941" max="7941" width="6.77734375" style="25" customWidth="1"/>
    <col min="7942" max="7943" width="7.6640625" style="25" customWidth="1"/>
    <col min="7944" max="7944" width="2.109375" style="25" customWidth="1"/>
    <col min="7945" max="8193" width="9" style="25"/>
    <col min="8194" max="8194" width="8" style="25" customWidth="1"/>
    <col min="8195" max="8196" width="7.6640625" style="25" customWidth="1"/>
    <col min="8197" max="8197" width="6.77734375" style="25" customWidth="1"/>
    <col min="8198" max="8199" width="7.6640625" style="25" customWidth="1"/>
    <col min="8200" max="8200" width="2.109375" style="25" customWidth="1"/>
    <col min="8201" max="8449" width="9" style="25"/>
    <col min="8450" max="8450" width="8" style="25" customWidth="1"/>
    <col min="8451" max="8452" width="7.6640625" style="25" customWidth="1"/>
    <col min="8453" max="8453" width="6.77734375" style="25" customWidth="1"/>
    <col min="8454" max="8455" width="7.6640625" style="25" customWidth="1"/>
    <col min="8456" max="8456" width="2.109375" style="25" customWidth="1"/>
    <col min="8457" max="8705" width="9" style="25"/>
    <col min="8706" max="8706" width="8" style="25" customWidth="1"/>
    <col min="8707" max="8708" width="7.6640625" style="25" customWidth="1"/>
    <col min="8709" max="8709" width="6.77734375" style="25" customWidth="1"/>
    <col min="8710" max="8711" width="7.6640625" style="25" customWidth="1"/>
    <col min="8712" max="8712" width="2.109375" style="25" customWidth="1"/>
    <col min="8713" max="8961" width="9" style="25"/>
    <col min="8962" max="8962" width="8" style="25" customWidth="1"/>
    <col min="8963" max="8964" width="7.6640625" style="25" customWidth="1"/>
    <col min="8965" max="8965" width="6.77734375" style="25" customWidth="1"/>
    <col min="8966" max="8967" width="7.6640625" style="25" customWidth="1"/>
    <col min="8968" max="8968" width="2.109375" style="25" customWidth="1"/>
    <col min="8969" max="9217" width="9" style="25"/>
    <col min="9218" max="9218" width="8" style="25" customWidth="1"/>
    <col min="9219" max="9220" width="7.6640625" style="25" customWidth="1"/>
    <col min="9221" max="9221" width="6.77734375" style="25" customWidth="1"/>
    <col min="9222" max="9223" width="7.6640625" style="25" customWidth="1"/>
    <col min="9224" max="9224" width="2.109375" style="25" customWidth="1"/>
    <col min="9225" max="9473" width="9" style="25"/>
    <col min="9474" max="9474" width="8" style="25" customWidth="1"/>
    <col min="9475" max="9476" width="7.6640625" style="25" customWidth="1"/>
    <col min="9477" max="9477" width="6.77734375" style="25" customWidth="1"/>
    <col min="9478" max="9479" width="7.6640625" style="25" customWidth="1"/>
    <col min="9480" max="9480" width="2.109375" style="25" customWidth="1"/>
    <col min="9481" max="9729" width="9" style="25"/>
    <col min="9730" max="9730" width="8" style="25" customWidth="1"/>
    <col min="9731" max="9732" width="7.6640625" style="25" customWidth="1"/>
    <col min="9733" max="9733" width="6.77734375" style="25" customWidth="1"/>
    <col min="9734" max="9735" width="7.6640625" style="25" customWidth="1"/>
    <col min="9736" max="9736" width="2.109375" style="25" customWidth="1"/>
    <col min="9737" max="9985" width="9" style="25"/>
    <col min="9986" max="9986" width="8" style="25" customWidth="1"/>
    <col min="9987" max="9988" width="7.6640625" style="25" customWidth="1"/>
    <col min="9989" max="9989" width="6.77734375" style="25" customWidth="1"/>
    <col min="9990" max="9991" width="7.6640625" style="25" customWidth="1"/>
    <col min="9992" max="9992" width="2.109375" style="25" customWidth="1"/>
    <col min="9993" max="10241" width="9" style="25"/>
    <col min="10242" max="10242" width="8" style="25" customWidth="1"/>
    <col min="10243" max="10244" width="7.6640625" style="25" customWidth="1"/>
    <col min="10245" max="10245" width="6.77734375" style="25" customWidth="1"/>
    <col min="10246" max="10247" width="7.6640625" style="25" customWidth="1"/>
    <col min="10248" max="10248" width="2.109375" style="25" customWidth="1"/>
    <col min="10249" max="10497" width="9" style="25"/>
    <col min="10498" max="10498" width="8" style="25" customWidth="1"/>
    <col min="10499" max="10500" width="7.6640625" style="25" customWidth="1"/>
    <col min="10501" max="10501" width="6.77734375" style="25" customWidth="1"/>
    <col min="10502" max="10503" width="7.6640625" style="25" customWidth="1"/>
    <col min="10504" max="10504" width="2.109375" style="25" customWidth="1"/>
    <col min="10505" max="10753" width="9" style="25"/>
    <col min="10754" max="10754" width="8" style="25" customWidth="1"/>
    <col min="10755" max="10756" width="7.6640625" style="25" customWidth="1"/>
    <col min="10757" max="10757" width="6.77734375" style="25" customWidth="1"/>
    <col min="10758" max="10759" width="7.6640625" style="25" customWidth="1"/>
    <col min="10760" max="10760" width="2.109375" style="25" customWidth="1"/>
    <col min="10761" max="11009" width="9" style="25"/>
    <col min="11010" max="11010" width="8" style="25" customWidth="1"/>
    <col min="11011" max="11012" width="7.6640625" style="25" customWidth="1"/>
    <col min="11013" max="11013" width="6.77734375" style="25" customWidth="1"/>
    <col min="11014" max="11015" width="7.6640625" style="25" customWidth="1"/>
    <col min="11016" max="11016" width="2.109375" style="25" customWidth="1"/>
    <col min="11017" max="11265" width="9" style="25"/>
    <col min="11266" max="11266" width="8" style="25" customWidth="1"/>
    <col min="11267" max="11268" width="7.6640625" style="25" customWidth="1"/>
    <col min="11269" max="11269" width="6.77734375" style="25" customWidth="1"/>
    <col min="11270" max="11271" width="7.6640625" style="25" customWidth="1"/>
    <col min="11272" max="11272" width="2.109375" style="25" customWidth="1"/>
    <col min="11273" max="11521" width="9" style="25"/>
    <col min="11522" max="11522" width="8" style="25" customWidth="1"/>
    <col min="11523" max="11524" width="7.6640625" style="25" customWidth="1"/>
    <col min="11525" max="11525" width="6.77734375" style="25" customWidth="1"/>
    <col min="11526" max="11527" width="7.6640625" style="25" customWidth="1"/>
    <col min="11528" max="11528" width="2.109375" style="25" customWidth="1"/>
    <col min="11529" max="11777" width="9" style="25"/>
    <col min="11778" max="11778" width="8" style="25" customWidth="1"/>
    <col min="11779" max="11780" width="7.6640625" style="25" customWidth="1"/>
    <col min="11781" max="11781" width="6.77734375" style="25" customWidth="1"/>
    <col min="11782" max="11783" width="7.6640625" style="25" customWidth="1"/>
    <col min="11784" max="11784" width="2.109375" style="25" customWidth="1"/>
    <col min="11785" max="12033" width="9" style="25"/>
    <col min="12034" max="12034" width="8" style="25" customWidth="1"/>
    <col min="12035" max="12036" width="7.6640625" style="25" customWidth="1"/>
    <col min="12037" max="12037" width="6.77734375" style="25" customWidth="1"/>
    <col min="12038" max="12039" width="7.6640625" style="25" customWidth="1"/>
    <col min="12040" max="12040" width="2.109375" style="25" customWidth="1"/>
    <col min="12041" max="12289" width="9" style="25"/>
    <col min="12290" max="12290" width="8" style="25" customWidth="1"/>
    <col min="12291" max="12292" width="7.6640625" style="25" customWidth="1"/>
    <col min="12293" max="12293" width="6.77734375" style="25" customWidth="1"/>
    <col min="12294" max="12295" width="7.6640625" style="25" customWidth="1"/>
    <col min="12296" max="12296" width="2.109375" style="25" customWidth="1"/>
    <col min="12297" max="12545" width="9" style="25"/>
    <col min="12546" max="12546" width="8" style="25" customWidth="1"/>
    <col min="12547" max="12548" width="7.6640625" style="25" customWidth="1"/>
    <col min="12549" max="12549" width="6.77734375" style="25" customWidth="1"/>
    <col min="12550" max="12551" width="7.6640625" style="25" customWidth="1"/>
    <col min="12552" max="12552" width="2.109375" style="25" customWidth="1"/>
    <col min="12553" max="12801" width="9" style="25"/>
    <col min="12802" max="12802" width="8" style="25" customWidth="1"/>
    <col min="12803" max="12804" width="7.6640625" style="25" customWidth="1"/>
    <col min="12805" max="12805" width="6.77734375" style="25" customWidth="1"/>
    <col min="12806" max="12807" width="7.6640625" style="25" customWidth="1"/>
    <col min="12808" max="12808" width="2.109375" style="25" customWidth="1"/>
    <col min="12809" max="13057" width="9" style="25"/>
    <col min="13058" max="13058" width="8" style="25" customWidth="1"/>
    <col min="13059" max="13060" width="7.6640625" style="25" customWidth="1"/>
    <col min="13061" max="13061" width="6.77734375" style="25" customWidth="1"/>
    <col min="13062" max="13063" width="7.6640625" style="25" customWidth="1"/>
    <col min="13064" max="13064" width="2.109375" style="25" customWidth="1"/>
    <col min="13065" max="13313" width="9" style="25"/>
    <col min="13314" max="13314" width="8" style="25" customWidth="1"/>
    <col min="13315" max="13316" width="7.6640625" style="25" customWidth="1"/>
    <col min="13317" max="13317" width="6.77734375" style="25" customWidth="1"/>
    <col min="13318" max="13319" width="7.6640625" style="25" customWidth="1"/>
    <col min="13320" max="13320" width="2.109375" style="25" customWidth="1"/>
    <col min="13321" max="13569" width="9" style="25"/>
    <col min="13570" max="13570" width="8" style="25" customWidth="1"/>
    <col min="13571" max="13572" width="7.6640625" style="25" customWidth="1"/>
    <col min="13573" max="13573" width="6.77734375" style="25" customWidth="1"/>
    <col min="13574" max="13575" width="7.6640625" style="25" customWidth="1"/>
    <col min="13576" max="13576" width="2.109375" style="25" customWidth="1"/>
    <col min="13577" max="13825" width="9" style="25"/>
    <col min="13826" max="13826" width="8" style="25" customWidth="1"/>
    <col min="13827" max="13828" width="7.6640625" style="25" customWidth="1"/>
    <col min="13829" max="13829" width="6.77734375" style="25" customWidth="1"/>
    <col min="13830" max="13831" width="7.6640625" style="25" customWidth="1"/>
    <col min="13832" max="13832" width="2.109375" style="25" customWidth="1"/>
    <col min="13833" max="14081" width="9" style="25"/>
    <col min="14082" max="14082" width="8" style="25" customWidth="1"/>
    <col min="14083" max="14084" width="7.6640625" style="25" customWidth="1"/>
    <col min="14085" max="14085" width="6.77734375" style="25" customWidth="1"/>
    <col min="14086" max="14087" width="7.6640625" style="25" customWidth="1"/>
    <col min="14088" max="14088" width="2.109375" style="25" customWidth="1"/>
    <col min="14089" max="14337" width="9" style="25"/>
    <col min="14338" max="14338" width="8" style="25" customWidth="1"/>
    <col min="14339" max="14340" width="7.6640625" style="25" customWidth="1"/>
    <col min="14341" max="14341" width="6.77734375" style="25" customWidth="1"/>
    <col min="14342" max="14343" width="7.6640625" style="25" customWidth="1"/>
    <col min="14344" max="14344" width="2.109375" style="25" customWidth="1"/>
    <col min="14345" max="14593" width="9" style="25"/>
    <col min="14594" max="14594" width="8" style="25" customWidth="1"/>
    <col min="14595" max="14596" width="7.6640625" style="25" customWidth="1"/>
    <col min="14597" max="14597" width="6.77734375" style="25" customWidth="1"/>
    <col min="14598" max="14599" width="7.6640625" style="25" customWidth="1"/>
    <col min="14600" max="14600" width="2.109375" style="25" customWidth="1"/>
    <col min="14601" max="14849" width="9" style="25"/>
    <col min="14850" max="14850" width="8" style="25" customWidth="1"/>
    <col min="14851" max="14852" width="7.6640625" style="25" customWidth="1"/>
    <col min="14853" max="14853" width="6.77734375" style="25" customWidth="1"/>
    <col min="14854" max="14855" width="7.6640625" style="25" customWidth="1"/>
    <col min="14856" max="14856" width="2.109375" style="25" customWidth="1"/>
    <col min="14857" max="15105" width="9" style="25"/>
    <col min="15106" max="15106" width="8" style="25" customWidth="1"/>
    <col min="15107" max="15108" width="7.6640625" style="25" customWidth="1"/>
    <col min="15109" max="15109" width="6.77734375" style="25" customWidth="1"/>
    <col min="15110" max="15111" width="7.6640625" style="25" customWidth="1"/>
    <col min="15112" max="15112" width="2.109375" style="25" customWidth="1"/>
    <col min="15113" max="15361" width="9" style="25"/>
    <col min="15362" max="15362" width="8" style="25" customWidth="1"/>
    <col min="15363" max="15364" width="7.6640625" style="25" customWidth="1"/>
    <col min="15365" max="15365" width="6.77734375" style="25" customWidth="1"/>
    <col min="15366" max="15367" width="7.6640625" style="25" customWidth="1"/>
    <col min="15368" max="15368" width="2.109375" style="25" customWidth="1"/>
    <col min="15369" max="15617" width="9" style="25"/>
    <col min="15618" max="15618" width="8" style="25" customWidth="1"/>
    <col min="15619" max="15620" width="7.6640625" style="25" customWidth="1"/>
    <col min="15621" max="15621" width="6.77734375" style="25" customWidth="1"/>
    <col min="15622" max="15623" width="7.6640625" style="25" customWidth="1"/>
    <col min="15624" max="15624" width="2.109375" style="25" customWidth="1"/>
    <col min="15625" max="15873" width="9" style="25"/>
    <col min="15874" max="15874" width="8" style="25" customWidth="1"/>
    <col min="15875" max="15876" width="7.6640625" style="25" customWidth="1"/>
    <col min="15877" max="15877" width="6.77734375" style="25" customWidth="1"/>
    <col min="15878" max="15879" width="7.6640625" style="25" customWidth="1"/>
    <col min="15880" max="15880" width="2.109375" style="25" customWidth="1"/>
    <col min="15881" max="16129" width="9" style="25"/>
    <col min="16130" max="16130" width="8" style="25" customWidth="1"/>
    <col min="16131" max="16132" width="7.6640625" style="25" customWidth="1"/>
    <col min="16133" max="16133" width="6.77734375" style="25" customWidth="1"/>
    <col min="16134" max="16135" width="7.6640625" style="25" customWidth="1"/>
    <col min="16136" max="16136" width="2.109375" style="25" customWidth="1"/>
    <col min="16137" max="16384" width="9" style="25"/>
  </cols>
  <sheetData>
    <row r="1" spans="2:8" x14ac:dyDescent="0.25">
      <c r="C1" s="47" t="s">
        <v>56</v>
      </c>
      <c r="D1" s="47" t="s">
        <v>57</v>
      </c>
      <c r="E1" s="47" t="s">
        <v>58</v>
      </c>
      <c r="F1" s="47" t="s">
        <v>59</v>
      </c>
      <c r="G1" s="47" t="s">
        <v>60</v>
      </c>
      <c r="H1" s="48" t="s">
        <v>61</v>
      </c>
    </row>
    <row r="2" spans="2:8" x14ac:dyDescent="0.25">
      <c r="B2" s="27" t="s">
        <v>62</v>
      </c>
      <c r="C2" s="28">
        <v>1</v>
      </c>
      <c r="D2" s="28">
        <v>1</v>
      </c>
      <c r="E2" s="28">
        <v>0</v>
      </c>
      <c r="F2" s="29">
        <v>200</v>
      </c>
      <c r="G2" s="28">
        <v>450</v>
      </c>
      <c r="H2" s="48">
        <f>$C$7*C2+$D$7*D2+$E$7*E2</f>
        <v>200</v>
      </c>
    </row>
    <row r="3" spans="2:8" x14ac:dyDescent="0.25">
      <c r="B3" s="27" t="s">
        <v>63</v>
      </c>
      <c r="C3" s="28">
        <v>1</v>
      </c>
      <c r="D3" s="28">
        <v>0</v>
      </c>
      <c r="E3" s="28">
        <v>0</v>
      </c>
      <c r="F3" s="29">
        <v>0</v>
      </c>
      <c r="G3" s="28">
        <v>250</v>
      </c>
      <c r="H3" s="48">
        <f>$C$7*C3+$D$7*D3+$E$7*E3</f>
        <v>0</v>
      </c>
    </row>
    <row r="4" spans="2:8" x14ac:dyDescent="0.25">
      <c r="B4" s="27" t="s">
        <v>64</v>
      </c>
      <c r="C4" s="28">
        <v>2</v>
      </c>
      <c r="D4" s="28">
        <v>2</v>
      </c>
      <c r="E4" s="28">
        <v>1</v>
      </c>
      <c r="F4" s="29">
        <v>800</v>
      </c>
      <c r="G4" s="28">
        <v>800</v>
      </c>
      <c r="H4" s="48">
        <f>$C$7*C4+$D$7*D4+$E$7*E4</f>
        <v>800</v>
      </c>
    </row>
    <row r="5" spans="2:8" x14ac:dyDescent="0.25">
      <c r="B5" s="27" t="s">
        <v>65</v>
      </c>
      <c r="C5" s="28">
        <v>1</v>
      </c>
      <c r="D5" s="28">
        <v>1</v>
      </c>
      <c r="E5" s="28">
        <v>0</v>
      </c>
      <c r="F5" s="29">
        <v>200</v>
      </c>
      <c r="G5" s="28">
        <v>450</v>
      </c>
      <c r="H5" s="48">
        <f>$C$7*C5+$D$7*D5+$E$7*E5</f>
        <v>200</v>
      </c>
    </row>
    <row r="6" spans="2:8" x14ac:dyDescent="0.25">
      <c r="B6" s="27" t="s">
        <v>66</v>
      </c>
      <c r="C6" s="28">
        <v>2</v>
      </c>
      <c r="D6" s="28">
        <v>1</v>
      </c>
      <c r="E6" s="28">
        <v>1</v>
      </c>
      <c r="F6" s="29">
        <v>600</v>
      </c>
      <c r="G6" s="28">
        <v>600</v>
      </c>
      <c r="H6" s="48">
        <f>$C$7*C6+$D$7*D6+$E$7*E6</f>
        <v>600</v>
      </c>
    </row>
    <row r="7" spans="2:8" x14ac:dyDescent="0.25">
      <c r="B7" s="27" t="s">
        <v>67</v>
      </c>
      <c r="C7" s="49">
        <v>0</v>
      </c>
      <c r="D7" s="49">
        <v>200</v>
      </c>
      <c r="E7" s="49">
        <v>400</v>
      </c>
    </row>
    <row r="8" spans="2:8" x14ac:dyDescent="0.25">
      <c r="B8" s="27" t="s">
        <v>68</v>
      </c>
      <c r="C8" s="28">
        <v>60</v>
      </c>
      <c r="D8" s="28">
        <v>50</v>
      </c>
      <c r="E8" s="28">
        <v>40</v>
      </c>
    </row>
    <row r="9" spans="2:8" x14ac:dyDescent="0.25">
      <c r="B9" s="27" t="s">
        <v>69</v>
      </c>
      <c r="C9" s="50">
        <f>C8*C7+D8*D7+E8*E7</f>
        <v>26000</v>
      </c>
    </row>
  </sheetData>
  <phoneticPr fontId="11" type="noConversion"/>
  <printOptions headings="1"/>
  <pageMargins left="0.74803149606299202" right="0.74803149606299202" top="0.98425196850393704" bottom="0.98425196850393704" header="0.511811023622047" footer="0.511811023622047"/>
  <pageSetup paperSize="9" orientation="portrait" blackAndWhite="1" horizontalDpi="300" verticalDpi="300"/>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L22"/>
  <sheetViews>
    <sheetView showGridLines="0" workbookViewId="0">
      <selection activeCell="F2" sqref="F2:G11"/>
    </sheetView>
  </sheetViews>
  <sheetFormatPr defaultColWidth="9" defaultRowHeight="14.4" x14ac:dyDescent="0.25"/>
  <cols>
    <col min="1" max="1" width="2" style="25" customWidth="1"/>
    <col min="2" max="2" width="23.88671875" style="25" customWidth="1"/>
    <col min="3" max="3" width="8.21875" style="25" customWidth="1"/>
    <col min="4" max="4" width="2.21875" style="25" customWidth="1"/>
    <col min="5" max="5" width="1.44140625" style="25" customWidth="1"/>
    <col min="6" max="6" width="8.44140625" style="25" customWidth="1"/>
    <col min="7" max="8" width="9.44140625" style="25" customWidth="1"/>
    <col min="9" max="9" width="6.6640625" style="25" customWidth="1"/>
    <col min="10" max="256" width="9" style="25"/>
    <col min="257" max="257" width="2" style="25" customWidth="1"/>
    <col min="258" max="258" width="23.109375" style="25" customWidth="1"/>
    <col min="259" max="259" width="8.21875" style="25" customWidth="1"/>
    <col min="260" max="260" width="2.21875" style="25" customWidth="1"/>
    <col min="261" max="261" width="1.44140625" style="25" customWidth="1"/>
    <col min="262" max="262" width="8.44140625" style="25" customWidth="1"/>
    <col min="263" max="264" width="9.44140625" style="25" customWidth="1"/>
    <col min="265" max="265" width="1.21875" style="25" customWidth="1"/>
    <col min="266" max="512" width="9" style="25"/>
    <col min="513" max="513" width="2" style="25" customWidth="1"/>
    <col min="514" max="514" width="23.109375" style="25" customWidth="1"/>
    <col min="515" max="515" width="8.21875" style="25" customWidth="1"/>
    <col min="516" max="516" width="2.21875" style="25" customWidth="1"/>
    <col min="517" max="517" width="1.44140625" style="25" customWidth="1"/>
    <col min="518" max="518" width="8.44140625" style="25" customWidth="1"/>
    <col min="519" max="520" width="9.44140625" style="25" customWidth="1"/>
    <col min="521" max="521" width="1.21875" style="25" customWidth="1"/>
    <col min="522" max="768" width="9" style="25"/>
    <col min="769" max="769" width="2" style="25" customWidth="1"/>
    <col min="770" max="770" width="23.109375" style="25" customWidth="1"/>
    <col min="771" max="771" width="8.21875" style="25" customWidth="1"/>
    <col min="772" max="772" width="2.21875" style="25" customWidth="1"/>
    <col min="773" max="773" width="1.44140625" style="25" customWidth="1"/>
    <col min="774" max="774" width="8.44140625" style="25" customWidth="1"/>
    <col min="775" max="776" width="9.44140625" style="25" customWidth="1"/>
    <col min="777" max="777" width="1.21875" style="25" customWidth="1"/>
    <col min="778" max="1024" width="9" style="25"/>
    <col min="1025" max="1025" width="2" style="25" customWidth="1"/>
    <col min="1026" max="1026" width="23.109375" style="25" customWidth="1"/>
    <col min="1027" max="1027" width="8.21875" style="25" customWidth="1"/>
    <col min="1028" max="1028" width="2.21875" style="25" customWidth="1"/>
    <col min="1029" max="1029" width="1.44140625" style="25" customWidth="1"/>
    <col min="1030" max="1030" width="8.44140625" style="25" customWidth="1"/>
    <col min="1031" max="1032" width="9.44140625" style="25" customWidth="1"/>
    <col min="1033" max="1033" width="1.21875" style="25" customWidth="1"/>
    <col min="1034" max="1280" width="9" style="25"/>
    <col min="1281" max="1281" width="2" style="25" customWidth="1"/>
    <col min="1282" max="1282" width="23.109375" style="25" customWidth="1"/>
    <col min="1283" max="1283" width="8.21875" style="25" customWidth="1"/>
    <col min="1284" max="1284" width="2.21875" style="25" customWidth="1"/>
    <col min="1285" max="1285" width="1.44140625" style="25" customWidth="1"/>
    <col min="1286" max="1286" width="8.44140625" style="25" customWidth="1"/>
    <col min="1287" max="1288" width="9.44140625" style="25" customWidth="1"/>
    <col min="1289" max="1289" width="1.21875" style="25" customWidth="1"/>
    <col min="1290" max="1536" width="9" style="25"/>
    <col min="1537" max="1537" width="2" style="25" customWidth="1"/>
    <col min="1538" max="1538" width="23.109375" style="25" customWidth="1"/>
    <col min="1539" max="1539" width="8.21875" style="25" customWidth="1"/>
    <col min="1540" max="1540" width="2.21875" style="25" customWidth="1"/>
    <col min="1541" max="1541" width="1.44140625" style="25" customWidth="1"/>
    <col min="1542" max="1542" width="8.44140625" style="25" customWidth="1"/>
    <col min="1543" max="1544" width="9.44140625" style="25" customWidth="1"/>
    <col min="1545" max="1545" width="1.21875" style="25" customWidth="1"/>
    <col min="1546" max="1792" width="9" style="25"/>
    <col min="1793" max="1793" width="2" style="25" customWidth="1"/>
    <col min="1794" max="1794" width="23.109375" style="25" customWidth="1"/>
    <col min="1795" max="1795" width="8.21875" style="25" customWidth="1"/>
    <col min="1796" max="1796" width="2.21875" style="25" customWidth="1"/>
    <col min="1797" max="1797" width="1.44140625" style="25" customWidth="1"/>
    <col min="1798" max="1798" width="8.44140625" style="25" customWidth="1"/>
    <col min="1799" max="1800" width="9.44140625" style="25" customWidth="1"/>
    <col min="1801" max="1801" width="1.21875" style="25" customWidth="1"/>
    <col min="1802" max="2048" width="9" style="25"/>
    <col min="2049" max="2049" width="2" style="25" customWidth="1"/>
    <col min="2050" max="2050" width="23.109375" style="25" customWidth="1"/>
    <col min="2051" max="2051" width="8.21875" style="25" customWidth="1"/>
    <col min="2052" max="2052" width="2.21875" style="25" customWidth="1"/>
    <col min="2053" max="2053" width="1.44140625" style="25" customWidth="1"/>
    <col min="2054" max="2054" width="8.44140625" style="25" customWidth="1"/>
    <col min="2055" max="2056" width="9.44140625" style="25" customWidth="1"/>
    <col min="2057" max="2057" width="1.21875" style="25" customWidth="1"/>
    <col min="2058" max="2304" width="9" style="25"/>
    <col min="2305" max="2305" width="2" style="25" customWidth="1"/>
    <col min="2306" max="2306" width="23.109375" style="25" customWidth="1"/>
    <col min="2307" max="2307" width="8.21875" style="25" customWidth="1"/>
    <col min="2308" max="2308" width="2.21875" style="25" customWidth="1"/>
    <col min="2309" max="2309" width="1.44140625" style="25" customWidth="1"/>
    <col min="2310" max="2310" width="8.44140625" style="25" customWidth="1"/>
    <col min="2311" max="2312" width="9.44140625" style="25" customWidth="1"/>
    <col min="2313" max="2313" width="1.21875" style="25" customWidth="1"/>
    <col min="2314" max="2560" width="9" style="25"/>
    <col min="2561" max="2561" width="2" style="25" customWidth="1"/>
    <col min="2562" max="2562" width="23.109375" style="25" customWidth="1"/>
    <col min="2563" max="2563" width="8.21875" style="25" customWidth="1"/>
    <col min="2564" max="2564" width="2.21875" style="25" customWidth="1"/>
    <col min="2565" max="2565" width="1.44140625" style="25" customWidth="1"/>
    <col min="2566" max="2566" width="8.44140625" style="25" customWidth="1"/>
    <col min="2567" max="2568" width="9.44140625" style="25" customWidth="1"/>
    <col min="2569" max="2569" width="1.21875" style="25" customWidth="1"/>
    <col min="2570" max="2816" width="9" style="25"/>
    <col min="2817" max="2817" width="2" style="25" customWidth="1"/>
    <col min="2818" max="2818" width="23.109375" style="25" customWidth="1"/>
    <col min="2819" max="2819" width="8.21875" style="25" customWidth="1"/>
    <col min="2820" max="2820" width="2.21875" style="25" customWidth="1"/>
    <col min="2821" max="2821" width="1.44140625" style="25" customWidth="1"/>
    <col min="2822" max="2822" width="8.44140625" style="25" customWidth="1"/>
    <col min="2823" max="2824" width="9.44140625" style="25" customWidth="1"/>
    <col min="2825" max="2825" width="1.21875" style="25" customWidth="1"/>
    <col min="2826" max="3072" width="9" style="25"/>
    <col min="3073" max="3073" width="2" style="25" customWidth="1"/>
    <col min="3074" max="3074" width="23.109375" style="25" customWidth="1"/>
    <col min="3075" max="3075" width="8.21875" style="25" customWidth="1"/>
    <col min="3076" max="3076" width="2.21875" style="25" customWidth="1"/>
    <col min="3077" max="3077" width="1.44140625" style="25" customWidth="1"/>
    <col min="3078" max="3078" width="8.44140625" style="25" customWidth="1"/>
    <col min="3079" max="3080" width="9.44140625" style="25" customWidth="1"/>
    <col min="3081" max="3081" width="1.21875" style="25" customWidth="1"/>
    <col min="3082" max="3328" width="9" style="25"/>
    <col min="3329" max="3329" width="2" style="25" customWidth="1"/>
    <col min="3330" max="3330" width="23.109375" style="25" customWidth="1"/>
    <col min="3331" max="3331" width="8.21875" style="25" customWidth="1"/>
    <col min="3332" max="3332" width="2.21875" style="25" customWidth="1"/>
    <col min="3333" max="3333" width="1.44140625" style="25" customWidth="1"/>
    <col min="3334" max="3334" width="8.44140625" style="25" customWidth="1"/>
    <col min="3335" max="3336" width="9.44140625" style="25" customWidth="1"/>
    <col min="3337" max="3337" width="1.21875" style="25" customWidth="1"/>
    <col min="3338" max="3584" width="9" style="25"/>
    <col min="3585" max="3585" width="2" style="25" customWidth="1"/>
    <col min="3586" max="3586" width="23.109375" style="25" customWidth="1"/>
    <col min="3587" max="3587" width="8.21875" style="25" customWidth="1"/>
    <col min="3588" max="3588" width="2.21875" style="25" customWidth="1"/>
    <col min="3589" max="3589" width="1.44140625" style="25" customWidth="1"/>
    <col min="3590" max="3590" width="8.44140625" style="25" customWidth="1"/>
    <col min="3591" max="3592" width="9.44140625" style="25" customWidth="1"/>
    <col min="3593" max="3593" width="1.21875" style="25" customWidth="1"/>
    <col min="3594" max="3840" width="9" style="25"/>
    <col min="3841" max="3841" width="2" style="25" customWidth="1"/>
    <col min="3842" max="3842" width="23.109375" style="25" customWidth="1"/>
    <col min="3843" max="3843" width="8.21875" style="25" customWidth="1"/>
    <col min="3844" max="3844" width="2.21875" style="25" customWidth="1"/>
    <col min="3845" max="3845" width="1.44140625" style="25" customWidth="1"/>
    <col min="3846" max="3846" width="8.44140625" style="25" customWidth="1"/>
    <col min="3847" max="3848" width="9.44140625" style="25" customWidth="1"/>
    <col min="3849" max="3849" width="1.21875" style="25" customWidth="1"/>
    <col min="3850" max="4096" width="9" style="25"/>
    <col min="4097" max="4097" width="2" style="25" customWidth="1"/>
    <col min="4098" max="4098" width="23.109375" style="25" customWidth="1"/>
    <col min="4099" max="4099" width="8.21875" style="25" customWidth="1"/>
    <col min="4100" max="4100" width="2.21875" style="25" customWidth="1"/>
    <col min="4101" max="4101" width="1.44140625" style="25" customWidth="1"/>
    <col min="4102" max="4102" width="8.44140625" style="25" customWidth="1"/>
    <col min="4103" max="4104" width="9.44140625" style="25" customWidth="1"/>
    <col min="4105" max="4105" width="1.21875" style="25" customWidth="1"/>
    <col min="4106" max="4352" width="9" style="25"/>
    <col min="4353" max="4353" width="2" style="25" customWidth="1"/>
    <col min="4354" max="4354" width="23.109375" style="25" customWidth="1"/>
    <col min="4355" max="4355" width="8.21875" style="25" customWidth="1"/>
    <col min="4356" max="4356" width="2.21875" style="25" customWidth="1"/>
    <col min="4357" max="4357" width="1.44140625" style="25" customWidth="1"/>
    <col min="4358" max="4358" width="8.44140625" style="25" customWidth="1"/>
    <col min="4359" max="4360" width="9.44140625" style="25" customWidth="1"/>
    <col min="4361" max="4361" width="1.21875" style="25" customWidth="1"/>
    <col min="4362" max="4608" width="9" style="25"/>
    <col min="4609" max="4609" width="2" style="25" customWidth="1"/>
    <col min="4610" max="4610" width="23.109375" style="25" customWidth="1"/>
    <col min="4611" max="4611" width="8.21875" style="25" customWidth="1"/>
    <col min="4612" max="4612" width="2.21875" style="25" customWidth="1"/>
    <col min="4613" max="4613" width="1.44140625" style="25" customWidth="1"/>
    <col min="4614" max="4614" width="8.44140625" style="25" customWidth="1"/>
    <col min="4615" max="4616" width="9.44140625" style="25" customWidth="1"/>
    <col min="4617" max="4617" width="1.21875" style="25" customWidth="1"/>
    <col min="4618" max="4864" width="9" style="25"/>
    <col min="4865" max="4865" width="2" style="25" customWidth="1"/>
    <col min="4866" max="4866" width="23.109375" style="25" customWidth="1"/>
    <col min="4867" max="4867" width="8.21875" style="25" customWidth="1"/>
    <col min="4868" max="4868" width="2.21875" style="25" customWidth="1"/>
    <col min="4869" max="4869" width="1.44140625" style="25" customWidth="1"/>
    <col min="4870" max="4870" width="8.44140625" style="25" customWidth="1"/>
    <col min="4871" max="4872" width="9.44140625" style="25" customWidth="1"/>
    <col min="4873" max="4873" width="1.21875" style="25" customWidth="1"/>
    <col min="4874" max="5120" width="9" style="25"/>
    <col min="5121" max="5121" width="2" style="25" customWidth="1"/>
    <col min="5122" max="5122" width="23.109375" style="25" customWidth="1"/>
    <col min="5123" max="5123" width="8.21875" style="25" customWidth="1"/>
    <col min="5124" max="5124" width="2.21875" style="25" customWidth="1"/>
    <col min="5125" max="5125" width="1.44140625" style="25" customWidth="1"/>
    <col min="5126" max="5126" width="8.44140625" style="25" customWidth="1"/>
    <col min="5127" max="5128" width="9.44140625" style="25" customWidth="1"/>
    <col min="5129" max="5129" width="1.21875" style="25" customWidth="1"/>
    <col min="5130" max="5376" width="9" style="25"/>
    <col min="5377" max="5377" width="2" style="25" customWidth="1"/>
    <col min="5378" max="5378" width="23.109375" style="25" customWidth="1"/>
    <col min="5379" max="5379" width="8.21875" style="25" customWidth="1"/>
    <col min="5380" max="5380" width="2.21875" style="25" customWidth="1"/>
    <col min="5381" max="5381" width="1.44140625" style="25" customWidth="1"/>
    <col min="5382" max="5382" width="8.44140625" style="25" customWidth="1"/>
    <col min="5383" max="5384" width="9.44140625" style="25" customWidth="1"/>
    <col min="5385" max="5385" width="1.21875" style="25" customWidth="1"/>
    <col min="5386" max="5632" width="9" style="25"/>
    <col min="5633" max="5633" width="2" style="25" customWidth="1"/>
    <col min="5634" max="5634" width="23.109375" style="25" customWidth="1"/>
    <col min="5635" max="5635" width="8.21875" style="25" customWidth="1"/>
    <col min="5636" max="5636" width="2.21875" style="25" customWidth="1"/>
    <col min="5637" max="5637" width="1.44140625" style="25" customWidth="1"/>
    <col min="5638" max="5638" width="8.44140625" style="25" customWidth="1"/>
    <col min="5639" max="5640" width="9.44140625" style="25" customWidth="1"/>
    <col min="5641" max="5641" width="1.21875" style="25" customWidth="1"/>
    <col min="5642" max="5888" width="9" style="25"/>
    <col min="5889" max="5889" width="2" style="25" customWidth="1"/>
    <col min="5890" max="5890" width="23.109375" style="25" customWidth="1"/>
    <col min="5891" max="5891" width="8.21875" style="25" customWidth="1"/>
    <col min="5892" max="5892" width="2.21875" style="25" customWidth="1"/>
    <col min="5893" max="5893" width="1.44140625" style="25" customWidth="1"/>
    <col min="5894" max="5894" width="8.44140625" style="25" customWidth="1"/>
    <col min="5895" max="5896" width="9.44140625" style="25" customWidth="1"/>
    <col min="5897" max="5897" width="1.21875" style="25" customWidth="1"/>
    <col min="5898" max="6144" width="9" style="25"/>
    <col min="6145" max="6145" width="2" style="25" customWidth="1"/>
    <col min="6146" max="6146" width="23.109375" style="25" customWidth="1"/>
    <col min="6147" max="6147" width="8.21875" style="25" customWidth="1"/>
    <col min="6148" max="6148" width="2.21875" style="25" customWidth="1"/>
    <col min="6149" max="6149" width="1.44140625" style="25" customWidth="1"/>
    <col min="6150" max="6150" width="8.44140625" style="25" customWidth="1"/>
    <col min="6151" max="6152" width="9.44140625" style="25" customWidth="1"/>
    <col min="6153" max="6153" width="1.21875" style="25" customWidth="1"/>
    <col min="6154" max="6400" width="9" style="25"/>
    <col min="6401" max="6401" width="2" style="25" customWidth="1"/>
    <col min="6402" max="6402" width="23.109375" style="25" customWidth="1"/>
    <col min="6403" max="6403" width="8.21875" style="25" customWidth="1"/>
    <col min="6404" max="6404" width="2.21875" style="25" customWidth="1"/>
    <col min="6405" max="6405" width="1.44140625" style="25" customWidth="1"/>
    <col min="6406" max="6406" width="8.44140625" style="25" customWidth="1"/>
    <col min="6407" max="6408" width="9.44140625" style="25" customWidth="1"/>
    <col min="6409" max="6409" width="1.21875" style="25" customWidth="1"/>
    <col min="6410" max="6656" width="9" style="25"/>
    <col min="6657" max="6657" width="2" style="25" customWidth="1"/>
    <col min="6658" max="6658" width="23.109375" style="25" customWidth="1"/>
    <col min="6659" max="6659" width="8.21875" style="25" customWidth="1"/>
    <col min="6660" max="6660" width="2.21875" style="25" customWidth="1"/>
    <col min="6661" max="6661" width="1.44140625" style="25" customWidth="1"/>
    <col min="6662" max="6662" width="8.44140625" style="25" customWidth="1"/>
    <col min="6663" max="6664" width="9.44140625" style="25" customWidth="1"/>
    <col min="6665" max="6665" width="1.21875" style="25" customWidth="1"/>
    <col min="6666" max="6912" width="9" style="25"/>
    <col min="6913" max="6913" width="2" style="25" customWidth="1"/>
    <col min="6914" max="6914" width="23.109375" style="25" customWidth="1"/>
    <col min="6915" max="6915" width="8.21875" style="25" customWidth="1"/>
    <col min="6916" max="6916" width="2.21875" style="25" customWidth="1"/>
    <col min="6917" max="6917" width="1.44140625" style="25" customWidth="1"/>
    <col min="6918" max="6918" width="8.44140625" style="25" customWidth="1"/>
    <col min="6919" max="6920" width="9.44140625" style="25" customWidth="1"/>
    <col min="6921" max="6921" width="1.21875" style="25" customWidth="1"/>
    <col min="6922" max="7168" width="9" style="25"/>
    <col min="7169" max="7169" width="2" style="25" customWidth="1"/>
    <col min="7170" max="7170" width="23.109375" style="25" customWidth="1"/>
    <col min="7171" max="7171" width="8.21875" style="25" customWidth="1"/>
    <col min="7172" max="7172" width="2.21875" style="25" customWidth="1"/>
    <col min="7173" max="7173" width="1.44140625" style="25" customWidth="1"/>
    <col min="7174" max="7174" width="8.44140625" style="25" customWidth="1"/>
    <col min="7175" max="7176" width="9.44140625" style="25" customWidth="1"/>
    <col min="7177" max="7177" width="1.21875" style="25" customWidth="1"/>
    <col min="7178" max="7424" width="9" style="25"/>
    <col min="7425" max="7425" width="2" style="25" customWidth="1"/>
    <col min="7426" max="7426" width="23.109375" style="25" customWidth="1"/>
    <col min="7427" max="7427" width="8.21875" style="25" customWidth="1"/>
    <col min="7428" max="7428" width="2.21875" style="25" customWidth="1"/>
    <col min="7429" max="7429" width="1.44140625" style="25" customWidth="1"/>
    <col min="7430" max="7430" width="8.44140625" style="25" customWidth="1"/>
    <col min="7431" max="7432" width="9.44140625" style="25" customWidth="1"/>
    <col min="7433" max="7433" width="1.21875" style="25" customWidth="1"/>
    <col min="7434" max="7680" width="9" style="25"/>
    <col min="7681" max="7681" width="2" style="25" customWidth="1"/>
    <col min="7682" max="7682" width="23.109375" style="25" customWidth="1"/>
    <col min="7683" max="7683" width="8.21875" style="25" customWidth="1"/>
    <col min="7684" max="7684" width="2.21875" style="25" customWidth="1"/>
    <col min="7685" max="7685" width="1.44140625" style="25" customWidth="1"/>
    <col min="7686" max="7686" width="8.44140625" style="25" customWidth="1"/>
    <col min="7687" max="7688" width="9.44140625" style="25" customWidth="1"/>
    <col min="7689" max="7689" width="1.21875" style="25" customWidth="1"/>
    <col min="7690" max="7936" width="9" style="25"/>
    <col min="7937" max="7937" width="2" style="25" customWidth="1"/>
    <col min="7938" max="7938" width="23.109375" style="25" customWidth="1"/>
    <col min="7939" max="7939" width="8.21875" style="25" customWidth="1"/>
    <col min="7940" max="7940" width="2.21875" style="25" customWidth="1"/>
    <col min="7941" max="7941" width="1.44140625" style="25" customWidth="1"/>
    <col min="7942" max="7942" width="8.44140625" style="25" customWidth="1"/>
    <col min="7943" max="7944" width="9.44140625" style="25" customWidth="1"/>
    <col min="7945" max="7945" width="1.21875" style="25" customWidth="1"/>
    <col min="7946" max="8192" width="9" style="25"/>
    <col min="8193" max="8193" width="2" style="25" customWidth="1"/>
    <col min="8194" max="8194" width="23.109375" style="25" customWidth="1"/>
    <col min="8195" max="8195" width="8.21875" style="25" customWidth="1"/>
    <col min="8196" max="8196" width="2.21875" style="25" customWidth="1"/>
    <col min="8197" max="8197" width="1.44140625" style="25" customWidth="1"/>
    <col min="8198" max="8198" width="8.44140625" style="25" customWidth="1"/>
    <col min="8199" max="8200" width="9.44140625" style="25" customWidth="1"/>
    <col min="8201" max="8201" width="1.21875" style="25" customWidth="1"/>
    <col min="8202" max="8448" width="9" style="25"/>
    <col min="8449" max="8449" width="2" style="25" customWidth="1"/>
    <col min="8450" max="8450" width="23.109375" style="25" customWidth="1"/>
    <col min="8451" max="8451" width="8.21875" style="25" customWidth="1"/>
    <col min="8452" max="8452" width="2.21875" style="25" customWidth="1"/>
    <col min="8453" max="8453" width="1.44140625" style="25" customWidth="1"/>
    <col min="8454" max="8454" width="8.44140625" style="25" customWidth="1"/>
    <col min="8455" max="8456" width="9.44140625" style="25" customWidth="1"/>
    <col min="8457" max="8457" width="1.21875" style="25" customWidth="1"/>
    <col min="8458" max="8704" width="9" style="25"/>
    <col min="8705" max="8705" width="2" style="25" customWidth="1"/>
    <col min="8706" max="8706" width="23.109375" style="25" customWidth="1"/>
    <col min="8707" max="8707" width="8.21875" style="25" customWidth="1"/>
    <col min="8708" max="8708" width="2.21875" style="25" customWidth="1"/>
    <col min="8709" max="8709" width="1.44140625" style="25" customWidth="1"/>
    <col min="8710" max="8710" width="8.44140625" style="25" customWidth="1"/>
    <col min="8711" max="8712" width="9.44140625" style="25" customWidth="1"/>
    <col min="8713" max="8713" width="1.21875" style="25" customWidth="1"/>
    <col min="8714" max="8960" width="9" style="25"/>
    <col min="8961" max="8961" width="2" style="25" customWidth="1"/>
    <col min="8962" max="8962" width="23.109375" style="25" customWidth="1"/>
    <col min="8963" max="8963" width="8.21875" style="25" customWidth="1"/>
    <col min="8964" max="8964" width="2.21875" style="25" customWidth="1"/>
    <col min="8965" max="8965" width="1.44140625" style="25" customWidth="1"/>
    <col min="8966" max="8966" width="8.44140625" style="25" customWidth="1"/>
    <col min="8967" max="8968" width="9.44140625" style="25" customWidth="1"/>
    <col min="8969" max="8969" width="1.21875" style="25" customWidth="1"/>
    <col min="8970" max="9216" width="9" style="25"/>
    <col min="9217" max="9217" width="2" style="25" customWidth="1"/>
    <col min="9218" max="9218" width="23.109375" style="25" customWidth="1"/>
    <col min="9219" max="9219" width="8.21875" style="25" customWidth="1"/>
    <col min="9220" max="9220" width="2.21875" style="25" customWidth="1"/>
    <col min="9221" max="9221" width="1.44140625" style="25" customWidth="1"/>
    <col min="9222" max="9222" width="8.44140625" style="25" customWidth="1"/>
    <col min="9223" max="9224" width="9.44140625" style="25" customWidth="1"/>
    <col min="9225" max="9225" width="1.21875" style="25" customWidth="1"/>
    <col min="9226" max="9472" width="9" style="25"/>
    <col min="9473" max="9473" width="2" style="25" customWidth="1"/>
    <col min="9474" max="9474" width="23.109375" style="25" customWidth="1"/>
    <col min="9475" max="9475" width="8.21875" style="25" customWidth="1"/>
    <col min="9476" max="9476" width="2.21875" style="25" customWidth="1"/>
    <col min="9477" max="9477" width="1.44140625" style="25" customWidth="1"/>
    <col min="9478" max="9478" width="8.44140625" style="25" customWidth="1"/>
    <col min="9479" max="9480" width="9.44140625" style="25" customWidth="1"/>
    <col min="9481" max="9481" width="1.21875" style="25" customWidth="1"/>
    <col min="9482" max="9728" width="9" style="25"/>
    <col min="9729" max="9729" width="2" style="25" customWidth="1"/>
    <col min="9730" max="9730" width="23.109375" style="25" customWidth="1"/>
    <col min="9731" max="9731" width="8.21875" style="25" customWidth="1"/>
    <col min="9732" max="9732" width="2.21875" style="25" customWidth="1"/>
    <col min="9733" max="9733" width="1.44140625" style="25" customWidth="1"/>
    <col min="9734" max="9734" width="8.44140625" style="25" customWidth="1"/>
    <col min="9735" max="9736" width="9.44140625" style="25" customWidth="1"/>
    <col min="9737" max="9737" width="1.21875" style="25" customWidth="1"/>
    <col min="9738" max="9984" width="9" style="25"/>
    <col min="9985" max="9985" width="2" style="25" customWidth="1"/>
    <col min="9986" max="9986" width="23.109375" style="25" customWidth="1"/>
    <col min="9987" max="9987" width="8.21875" style="25" customWidth="1"/>
    <col min="9988" max="9988" width="2.21875" style="25" customWidth="1"/>
    <col min="9989" max="9989" width="1.44140625" style="25" customWidth="1"/>
    <col min="9990" max="9990" width="8.44140625" style="25" customWidth="1"/>
    <col min="9991" max="9992" width="9.44140625" style="25" customWidth="1"/>
    <col min="9993" max="9993" width="1.21875" style="25" customWidth="1"/>
    <col min="9994" max="10240" width="9" style="25"/>
    <col min="10241" max="10241" width="2" style="25" customWidth="1"/>
    <col min="10242" max="10242" width="23.109375" style="25" customWidth="1"/>
    <col min="10243" max="10243" width="8.21875" style="25" customWidth="1"/>
    <col min="10244" max="10244" width="2.21875" style="25" customWidth="1"/>
    <col min="10245" max="10245" width="1.44140625" style="25" customWidth="1"/>
    <col min="10246" max="10246" width="8.44140625" style="25" customWidth="1"/>
    <col min="10247" max="10248" width="9.44140625" style="25" customWidth="1"/>
    <col min="10249" max="10249" width="1.21875" style="25" customWidth="1"/>
    <col min="10250" max="10496" width="9" style="25"/>
    <col min="10497" max="10497" width="2" style="25" customWidth="1"/>
    <col min="10498" max="10498" width="23.109375" style="25" customWidth="1"/>
    <col min="10499" max="10499" width="8.21875" style="25" customWidth="1"/>
    <col min="10500" max="10500" width="2.21875" style="25" customWidth="1"/>
    <col min="10501" max="10501" width="1.44140625" style="25" customWidth="1"/>
    <col min="10502" max="10502" width="8.44140625" style="25" customWidth="1"/>
    <col min="10503" max="10504" width="9.44140625" style="25" customWidth="1"/>
    <col min="10505" max="10505" width="1.21875" style="25" customWidth="1"/>
    <col min="10506" max="10752" width="9" style="25"/>
    <col min="10753" max="10753" width="2" style="25" customWidth="1"/>
    <col min="10754" max="10754" width="23.109375" style="25" customWidth="1"/>
    <col min="10755" max="10755" width="8.21875" style="25" customWidth="1"/>
    <col min="10756" max="10756" width="2.21875" style="25" customWidth="1"/>
    <col min="10757" max="10757" width="1.44140625" style="25" customWidth="1"/>
    <col min="10758" max="10758" width="8.44140625" style="25" customWidth="1"/>
    <col min="10759" max="10760" width="9.44140625" style="25" customWidth="1"/>
    <col min="10761" max="10761" width="1.21875" style="25" customWidth="1"/>
    <col min="10762" max="11008" width="9" style="25"/>
    <col min="11009" max="11009" width="2" style="25" customWidth="1"/>
    <col min="11010" max="11010" width="23.109375" style="25" customWidth="1"/>
    <col min="11011" max="11011" width="8.21875" style="25" customWidth="1"/>
    <col min="11012" max="11012" width="2.21875" style="25" customWidth="1"/>
    <col min="11013" max="11013" width="1.44140625" style="25" customWidth="1"/>
    <col min="11014" max="11014" width="8.44140625" style="25" customWidth="1"/>
    <col min="11015" max="11016" width="9.44140625" style="25" customWidth="1"/>
    <col min="11017" max="11017" width="1.21875" style="25" customWidth="1"/>
    <col min="11018" max="11264" width="9" style="25"/>
    <col min="11265" max="11265" width="2" style="25" customWidth="1"/>
    <col min="11266" max="11266" width="23.109375" style="25" customWidth="1"/>
    <col min="11267" max="11267" width="8.21875" style="25" customWidth="1"/>
    <col min="11268" max="11268" width="2.21875" style="25" customWidth="1"/>
    <col min="11269" max="11269" width="1.44140625" style="25" customWidth="1"/>
    <col min="11270" max="11270" width="8.44140625" style="25" customWidth="1"/>
    <col min="11271" max="11272" width="9.44140625" style="25" customWidth="1"/>
    <col min="11273" max="11273" width="1.21875" style="25" customWidth="1"/>
    <col min="11274" max="11520" width="9" style="25"/>
    <col min="11521" max="11521" width="2" style="25" customWidth="1"/>
    <col min="11522" max="11522" width="23.109375" style="25" customWidth="1"/>
    <col min="11523" max="11523" width="8.21875" style="25" customWidth="1"/>
    <col min="11524" max="11524" width="2.21875" style="25" customWidth="1"/>
    <col min="11525" max="11525" width="1.44140625" style="25" customWidth="1"/>
    <col min="11526" max="11526" width="8.44140625" style="25" customWidth="1"/>
    <col min="11527" max="11528" width="9.44140625" style="25" customWidth="1"/>
    <col min="11529" max="11529" width="1.21875" style="25" customWidth="1"/>
    <col min="11530" max="11776" width="9" style="25"/>
    <col min="11777" max="11777" width="2" style="25" customWidth="1"/>
    <col min="11778" max="11778" width="23.109375" style="25" customWidth="1"/>
    <col min="11779" max="11779" width="8.21875" style="25" customWidth="1"/>
    <col min="11780" max="11780" width="2.21875" style="25" customWidth="1"/>
    <col min="11781" max="11781" width="1.44140625" style="25" customWidth="1"/>
    <col min="11782" max="11782" width="8.44140625" style="25" customWidth="1"/>
    <col min="11783" max="11784" width="9.44140625" style="25" customWidth="1"/>
    <col min="11785" max="11785" width="1.21875" style="25" customWidth="1"/>
    <col min="11786" max="12032" width="9" style="25"/>
    <col min="12033" max="12033" width="2" style="25" customWidth="1"/>
    <col min="12034" max="12034" width="23.109375" style="25" customWidth="1"/>
    <col min="12035" max="12035" width="8.21875" style="25" customWidth="1"/>
    <col min="12036" max="12036" width="2.21875" style="25" customWidth="1"/>
    <col min="12037" max="12037" width="1.44140625" style="25" customWidth="1"/>
    <col min="12038" max="12038" width="8.44140625" style="25" customWidth="1"/>
    <col min="12039" max="12040" width="9.44140625" style="25" customWidth="1"/>
    <col min="12041" max="12041" width="1.21875" style="25" customWidth="1"/>
    <col min="12042" max="12288" width="9" style="25"/>
    <col min="12289" max="12289" width="2" style="25" customWidth="1"/>
    <col min="12290" max="12290" width="23.109375" style="25" customWidth="1"/>
    <col min="12291" max="12291" width="8.21875" style="25" customWidth="1"/>
    <col min="12292" max="12292" width="2.21875" style="25" customWidth="1"/>
    <col min="12293" max="12293" width="1.44140625" style="25" customWidth="1"/>
    <col min="12294" max="12294" width="8.44140625" style="25" customWidth="1"/>
    <col min="12295" max="12296" width="9.44140625" style="25" customWidth="1"/>
    <col min="12297" max="12297" width="1.21875" style="25" customWidth="1"/>
    <col min="12298" max="12544" width="9" style="25"/>
    <col min="12545" max="12545" width="2" style="25" customWidth="1"/>
    <col min="12546" max="12546" width="23.109375" style="25" customWidth="1"/>
    <col min="12547" max="12547" width="8.21875" style="25" customWidth="1"/>
    <col min="12548" max="12548" width="2.21875" style="25" customWidth="1"/>
    <col min="12549" max="12549" width="1.44140625" style="25" customWidth="1"/>
    <col min="12550" max="12550" width="8.44140625" style="25" customWidth="1"/>
    <col min="12551" max="12552" width="9.44140625" style="25" customWidth="1"/>
    <col min="12553" max="12553" width="1.21875" style="25" customWidth="1"/>
    <col min="12554" max="12800" width="9" style="25"/>
    <col min="12801" max="12801" width="2" style="25" customWidth="1"/>
    <col min="12802" max="12802" width="23.109375" style="25" customWidth="1"/>
    <col min="12803" max="12803" width="8.21875" style="25" customWidth="1"/>
    <col min="12804" max="12804" width="2.21875" style="25" customWidth="1"/>
    <col min="12805" max="12805" width="1.44140625" style="25" customWidth="1"/>
    <col min="12806" max="12806" width="8.44140625" style="25" customWidth="1"/>
    <col min="12807" max="12808" width="9.44140625" style="25" customWidth="1"/>
    <col min="12809" max="12809" width="1.21875" style="25" customWidth="1"/>
    <col min="12810" max="13056" width="9" style="25"/>
    <col min="13057" max="13057" width="2" style="25" customWidth="1"/>
    <col min="13058" max="13058" width="23.109375" style="25" customWidth="1"/>
    <col min="13059" max="13059" width="8.21875" style="25" customWidth="1"/>
    <col min="13060" max="13060" width="2.21875" style="25" customWidth="1"/>
    <col min="13061" max="13061" width="1.44140625" style="25" customWidth="1"/>
    <col min="13062" max="13062" width="8.44140625" style="25" customWidth="1"/>
    <col min="13063" max="13064" width="9.44140625" style="25" customWidth="1"/>
    <col min="13065" max="13065" width="1.21875" style="25" customWidth="1"/>
    <col min="13066" max="13312" width="9" style="25"/>
    <col min="13313" max="13313" width="2" style="25" customWidth="1"/>
    <col min="13314" max="13314" width="23.109375" style="25" customWidth="1"/>
    <col min="13315" max="13315" width="8.21875" style="25" customWidth="1"/>
    <col min="13316" max="13316" width="2.21875" style="25" customWidth="1"/>
    <col min="13317" max="13317" width="1.44140625" style="25" customWidth="1"/>
    <col min="13318" max="13318" width="8.44140625" style="25" customWidth="1"/>
    <col min="13319" max="13320" width="9.44140625" style="25" customWidth="1"/>
    <col min="13321" max="13321" width="1.21875" style="25" customWidth="1"/>
    <col min="13322" max="13568" width="9" style="25"/>
    <col min="13569" max="13569" width="2" style="25" customWidth="1"/>
    <col min="13570" max="13570" width="23.109375" style="25" customWidth="1"/>
    <col min="13571" max="13571" width="8.21875" style="25" customWidth="1"/>
    <col min="13572" max="13572" width="2.21875" style="25" customWidth="1"/>
    <col min="13573" max="13573" width="1.44140625" style="25" customWidth="1"/>
    <col min="13574" max="13574" width="8.44140625" style="25" customWidth="1"/>
    <col min="13575" max="13576" width="9.44140625" style="25" customWidth="1"/>
    <col min="13577" max="13577" width="1.21875" style="25" customWidth="1"/>
    <col min="13578" max="13824" width="9" style="25"/>
    <col min="13825" max="13825" width="2" style="25" customWidth="1"/>
    <col min="13826" max="13826" width="23.109375" style="25" customWidth="1"/>
    <col min="13827" max="13827" width="8.21875" style="25" customWidth="1"/>
    <col min="13828" max="13828" width="2.21875" style="25" customWidth="1"/>
    <col min="13829" max="13829" width="1.44140625" style="25" customWidth="1"/>
    <col min="13830" max="13830" width="8.44140625" style="25" customWidth="1"/>
    <col min="13831" max="13832" width="9.44140625" style="25" customWidth="1"/>
    <col min="13833" max="13833" width="1.21875" style="25" customWidth="1"/>
    <col min="13834" max="14080" width="9" style="25"/>
    <col min="14081" max="14081" width="2" style="25" customWidth="1"/>
    <col min="14082" max="14082" width="23.109375" style="25" customWidth="1"/>
    <col min="14083" max="14083" width="8.21875" style="25" customWidth="1"/>
    <col min="14084" max="14084" width="2.21875" style="25" customWidth="1"/>
    <col min="14085" max="14085" width="1.44140625" style="25" customWidth="1"/>
    <col min="14086" max="14086" width="8.44140625" style="25" customWidth="1"/>
    <col min="14087" max="14088" width="9.44140625" style="25" customWidth="1"/>
    <col min="14089" max="14089" width="1.21875" style="25" customWidth="1"/>
    <col min="14090" max="14336" width="9" style="25"/>
    <col min="14337" max="14337" width="2" style="25" customWidth="1"/>
    <col min="14338" max="14338" width="23.109375" style="25" customWidth="1"/>
    <col min="14339" max="14339" width="8.21875" style="25" customWidth="1"/>
    <col min="14340" max="14340" width="2.21875" style="25" customWidth="1"/>
    <col min="14341" max="14341" width="1.44140625" style="25" customWidth="1"/>
    <col min="14342" max="14342" width="8.44140625" style="25" customWidth="1"/>
    <col min="14343" max="14344" width="9.44140625" style="25" customWidth="1"/>
    <col min="14345" max="14345" width="1.21875" style="25" customWidth="1"/>
    <col min="14346" max="14592" width="9" style="25"/>
    <col min="14593" max="14593" width="2" style="25" customWidth="1"/>
    <col min="14594" max="14594" width="23.109375" style="25" customWidth="1"/>
    <col min="14595" max="14595" width="8.21875" style="25" customWidth="1"/>
    <col min="14596" max="14596" width="2.21875" style="25" customWidth="1"/>
    <col min="14597" max="14597" width="1.44140625" style="25" customWidth="1"/>
    <col min="14598" max="14598" width="8.44140625" style="25" customWidth="1"/>
    <col min="14599" max="14600" width="9.44140625" style="25" customWidth="1"/>
    <col min="14601" max="14601" width="1.21875" style="25" customWidth="1"/>
    <col min="14602" max="14848" width="9" style="25"/>
    <col min="14849" max="14849" width="2" style="25" customWidth="1"/>
    <col min="14850" max="14850" width="23.109375" style="25" customWidth="1"/>
    <col min="14851" max="14851" width="8.21875" style="25" customWidth="1"/>
    <col min="14852" max="14852" width="2.21875" style="25" customWidth="1"/>
    <col min="14853" max="14853" width="1.44140625" style="25" customWidth="1"/>
    <col min="14854" max="14854" width="8.44140625" style="25" customWidth="1"/>
    <col min="14855" max="14856" width="9.44140625" style="25" customWidth="1"/>
    <col min="14857" max="14857" width="1.21875" style="25" customWidth="1"/>
    <col min="14858" max="15104" width="9" style="25"/>
    <col min="15105" max="15105" width="2" style="25" customWidth="1"/>
    <col min="15106" max="15106" width="23.109375" style="25" customWidth="1"/>
    <col min="15107" max="15107" width="8.21875" style="25" customWidth="1"/>
    <col min="15108" max="15108" width="2.21875" style="25" customWidth="1"/>
    <col min="15109" max="15109" width="1.44140625" style="25" customWidth="1"/>
    <col min="15110" max="15110" width="8.44140625" style="25" customWidth="1"/>
    <col min="15111" max="15112" width="9.44140625" style="25" customWidth="1"/>
    <col min="15113" max="15113" width="1.21875" style="25" customWidth="1"/>
    <col min="15114" max="15360" width="9" style="25"/>
    <col min="15361" max="15361" width="2" style="25" customWidth="1"/>
    <col min="15362" max="15362" width="23.109375" style="25" customWidth="1"/>
    <col min="15363" max="15363" width="8.21875" style="25" customWidth="1"/>
    <col min="15364" max="15364" width="2.21875" style="25" customWidth="1"/>
    <col min="15365" max="15365" width="1.44140625" style="25" customWidth="1"/>
    <col min="15366" max="15366" width="8.44140625" style="25" customWidth="1"/>
    <col min="15367" max="15368" width="9.44140625" style="25" customWidth="1"/>
    <col min="15369" max="15369" width="1.21875" style="25" customWidth="1"/>
    <col min="15370" max="15616" width="9" style="25"/>
    <col min="15617" max="15617" width="2" style="25" customWidth="1"/>
    <col min="15618" max="15618" width="23.109375" style="25" customWidth="1"/>
    <col min="15619" max="15619" width="8.21875" style="25" customWidth="1"/>
    <col min="15620" max="15620" width="2.21875" style="25" customWidth="1"/>
    <col min="15621" max="15621" width="1.44140625" style="25" customWidth="1"/>
    <col min="15622" max="15622" width="8.44140625" style="25" customWidth="1"/>
    <col min="15623" max="15624" width="9.44140625" style="25" customWidth="1"/>
    <col min="15625" max="15625" width="1.21875" style="25" customWidth="1"/>
    <col min="15626" max="15872" width="9" style="25"/>
    <col min="15873" max="15873" width="2" style="25" customWidth="1"/>
    <col min="15874" max="15874" width="23.109375" style="25" customWidth="1"/>
    <col min="15875" max="15875" width="8.21875" style="25" customWidth="1"/>
    <col min="15876" max="15876" width="2.21875" style="25" customWidth="1"/>
    <col min="15877" max="15877" width="1.44140625" style="25" customWidth="1"/>
    <col min="15878" max="15878" width="8.44140625" style="25" customWidth="1"/>
    <col min="15879" max="15880" width="9.44140625" style="25" customWidth="1"/>
    <col min="15881" max="15881" width="1.21875" style="25" customWidth="1"/>
    <col min="15882" max="16128" width="9" style="25"/>
    <col min="16129" max="16129" width="2" style="25" customWidth="1"/>
    <col min="16130" max="16130" width="23.109375" style="25" customWidth="1"/>
    <col min="16131" max="16131" width="8.21875" style="25" customWidth="1"/>
    <col min="16132" max="16132" width="2.21875" style="25" customWidth="1"/>
    <col min="16133" max="16133" width="1.44140625" style="25" customWidth="1"/>
    <col min="16134" max="16134" width="8.44140625" style="25" customWidth="1"/>
    <col min="16135" max="16136" width="9.44140625" style="25" customWidth="1"/>
    <col min="16137" max="16137" width="1.21875" style="25" customWidth="1"/>
    <col min="16138" max="16384" width="9" style="25"/>
  </cols>
  <sheetData>
    <row r="1" spans="2:12" x14ac:dyDescent="0.25">
      <c r="F1" s="26" t="s">
        <v>70</v>
      </c>
    </row>
    <row r="2" spans="2:12" x14ac:dyDescent="0.25">
      <c r="B2" s="27" t="s">
        <v>71</v>
      </c>
      <c r="C2" s="28">
        <v>45000</v>
      </c>
      <c r="G2" s="29">
        <f>C8</f>
        <v>1484.9242445498778</v>
      </c>
    </row>
    <row r="3" spans="2:12" x14ac:dyDescent="0.25">
      <c r="B3" s="27" t="s">
        <v>72</v>
      </c>
      <c r="C3" s="28">
        <v>60</v>
      </c>
      <c r="F3" s="30">
        <v>2000</v>
      </c>
      <c r="G3" s="31">
        <f t="dataTable" ref="G3:G11" dt2D="0" dtr="0" r1="C5"/>
        <v>1750</v>
      </c>
    </row>
    <row r="4" spans="2:12" x14ac:dyDescent="0.25">
      <c r="B4" s="27" t="s">
        <v>73</v>
      </c>
      <c r="C4" s="28">
        <f>0.1*D4</f>
        <v>0.4</v>
      </c>
      <c r="D4" s="32">
        <v>4</v>
      </c>
      <c r="F4" s="33">
        <v>2500</v>
      </c>
      <c r="G4" s="31">
        <v>1580</v>
      </c>
    </row>
    <row r="5" spans="2:12" x14ac:dyDescent="0.25">
      <c r="B5" s="34" t="s">
        <v>74</v>
      </c>
      <c r="C5" s="35">
        <v>4242.6407682818399</v>
      </c>
      <c r="F5" s="33">
        <v>3000</v>
      </c>
      <c r="G5" s="31">
        <v>1500</v>
      </c>
    </row>
    <row r="6" spans="2:12" x14ac:dyDescent="0.25">
      <c r="B6" s="27" t="s">
        <v>75</v>
      </c>
      <c r="C6" s="29">
        <f>(C2/C5)*C3</f>
        <v>636.39609089350984</v>
      </c>
      <c r="F6" s="33">
        <v>3500</v>
      </c>
      <c r="G6" s="31">
        <v>1471.4285714285716</v>
      </c>
    </row>
    <row r="7" spans="2:12" x14ac:dyDescent="0.25">
      <c r="B7" s="27" t="s">
        <v>76</v>
      </c>
      <c r="C7" s="29">
        <f>(C5/2)*C4</f>
        <v>848.52815365636798</v>
      </c>
      <c r="F7" s="33">
        <v>4000</v>
      </c>
      <c r="G7" s="31">
        <v>1475</v>
      </c>
    </row>
    <row r="8" spans="2:12" x14ac:dyDescent="0.25">
      <c r="B8" s="27" t="s">
        <v>77</v>
      </c>
      <c r="C8" s="29">
        <f>C6+C7</f>
        <v>1484.9242445498778</v>
      </c>
      <c r="F8" s="33">
        <v>4500</v>
      </c>
      <c r="G8" s="31">
        <v>1500</v>
      </c>
    </row>
    <row r="9" spans="2:12" x14ac:dyDescent="0.25">
      <c r="F9" s="33">
        <v>5000</v>
      </c>
      <c r="G9" s="31">
        <v>1540</v>
      </c>
    </row>
    <row r="10" spans="2:12" x14ac:dyDescent="0.25">
      <c r="B10" s="27" t="s">
        <v>78</v>
      </c>
      <c r="C10" s="29">
        <f>SQRT(2*C2*C3/C4)</f>
        <v>3674.2346141747671</v>
      </c>
      <c r="F10" s="33">
        <v>5500</v>
      </c>
      <c r="G10" s="31">
        <v>1590.909090909091</v>
      </c>
    </row>
    <row r="11" spans="2:12" x14ac:dyDescent="0.25">
      <c r="B11" s="27" t="s">
        <v>79</v>
      </c>
      <c r="C11" s="36">
        <f>(C2*C3/C10)+C10*C4/2</f>
        <v>1469.693845669907</v>
      </c>
      <c r="F11" s="37">
        <v>6000</v>
      </c>
      <c r="G11" s="38">
        <v>1650</v>
      </c>
    </row>
    <row r="12" spans="2:12" x14ac:dyDescent="0.25">
      <c r="F12" s="39"/>
      <c r="G12" s="40"/>
    </row>
    <row r="13" spans="2:12" ht="39.75" customHeight="1" x14ac:dyDescent="0.25">
      <c r="F13" s="131" t="s">
        <v>80</v>
      </c>
      <c r="G13" s="131"/>
      <c r="H13" s="131"/>
    </row>
    <row r="14" spans="2:12" x14ac:dyDescent="0.25">
      <c r="B14" s="41" t="str">
        <f>"全年单位储存成本="&amp;C4</f>
        <v>全年单位储存成本=0.4</v>
      </c>
      <c r="G14" s="29">
        <f>C10</f>
        <v>3674.2346141747671</v>
      </c>
      <c r="H14" s="36">
        <f>C11</f>
        <v>1469.693845669907</v>
      </c>
    </row>
    <row r="15" spans="2:12" x14ac:dyDescent="0.25">
      <c r="F15" s="42">
        <v>0.3</v>
      </c>
      <c r="G15" s="31">
        <v>4242.6406871192803</v>
      </c>
      <c r="H15" s="43">
        <v>1272.7922061357899</v>
      </c>
    </row>
    <row r="16" spans="2:12" x14ac:dyDescent="0.25">
      <c r="F16" s="44">
        <v>0.4</v>
      </c>
      <c r="G16" s="31">
        <v>3674.2346141747698</v>
      </c>
      <c r="H16" s="43">
        <v>1469.6938456699099</v>
      </c>
      <c r="K16" s="25">
        <f>C10</f>
        <v>3674.2346141747671</v>
      </c>
      <c r="L16" s="46">
        <f>C11</f>
        <v>1469.693845669907</v>
      </c>
    </row>
    <row r="17" spans="6:8" x14ac:dyDescent="0.25">
      <c r="F17" s="44">
        <v>0.5</v>
      </c>
      <c r="G17" s="31">
        <v>3286.3353450310001</v>
      </c>
      <c r="H17" s="43">
        <v>1643.1676725155</v>
      </c>
    </row>
    <row r="18" spans="6:8" x14ac:dyDescent="0.25">
      <c r="F18" s="44">
        <v>0.6</v>
      </c>
      <c r="G18" s="31">
        <v>3000</v>
      </c>
      <c r="H18" s="43">
        <v>1800</v>
      </c>
    </row>
    <row r="19" spans="6:8" x14ac:dyDescent="0.25">
      <c r="F19" s="44">
        <v>0.7</v>
      </c>
      <c r="G19" s="31">
        <v>2777.46029931765</v>
      </c>
      <c r="H19" s="43">
        <v>1944.2222095223599</v>
      </c>
    </row>
    <row r="20" spans="6:8" x14ac:dyDescent="0.25">
      <c r="F20" s="44">
        <v>0.8</v>
      </c>
      <c r="G20" s="31">
        <v>2598.0762113533201</v>
      </c>
      <c r="H20" s="43">
        <v>2078.4609690826501</v>
      </c>
    </row>
    <row r="21" spans="6:8" x14ac:dyDescent="0.25">
      <c r="F21" s="44">
        <v>0.9</v>
      </c>
      <c r="G21" s="38">
        <v>2449.4897427831802</v>
      </c>
      <c r="H21" s="45">
        <v>2204.5407685048599</v>
      </c>
    </row>
    <row r="22" spans="6:8" x14ac:dyDescent="0.25">
      <c r="F22" s="39"/>
      <c r="G22" s="40"/>
      <c r="H22" s="40"/>
    </row>
  </sheetData>
  <mergeCells count="1">
    <mergeCell ref="F13:H13"/>
  </mergeCells>
  <phoneticPr fontId="11" type="noConversion"/>
  <printOptions headings="1"/>
  <pageMargins left="0.74803149606299202" right="0.74803149606299202" top="0.98425196850393704" bottom="0.98425196850393704" header="0.511811023622047" footer="0.511811023622047"/>
  <pageSetup paperSize="9" orientation="portrait" blackAndWhite="1" horizontalDpi="300" verticalDpi="300"/>
  <headerFooter alignWithMargins="0"/>
  <drawing r:id="rId1"/>
  <legacyDrawing r:id="rId2"/>
  <mc:AlternateContent xmlns:mc="http://schemas.openxmlformats.org/markup-compatibility/2006">
    <mc:Choice Requires="x14">
      <controls>
        <mc:AlternateContent xmlns:mc="http://schemas.openxmlformats.org/markup-compatibility/2006">
          <mc:Choice Requires="x14">
            <control shapeId="22529" r:id="rId3" name="Spinner 1">
              <controlPr defaultSize="0" autoPict="0">
                <anchor moveWithCells="1" sizeWithCells="1">
                  <from>
                    <xdr:col>7</xdr:col>
                    <xdr:colOff>434340</xdr:colOff>
                    <xdr:row>23</xdr:row>
                    <xdr:rowOff>106680</xdr:rowOff>
                  </from>
                  <to>
                    <xdr:col>8</xdr:col>
                    <xdr:colOff>320040</xdr:colOff>
                    <xdr:row>25</xdr:row>
                    <xdr:rowOff>7620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C7524-92B7-4B35-A998-A9B9163CD058}">
  <dimension ref="B2:P4199"/>
  <sheetViews>
    <sheetView showGridLines="0" workbookViewId="0">
      <selection activeCell="N13" sqref="N13"/>
    </sheetView>
  </sheetViews>
  <sheetFormatPr defaultRowHeight="14.4" x14ac:dyDescent="0.25"/>
  <cols>
    <col min="1" max="1" width="2.109375" style="104" customWidth="1"/>
    <col min="2" max="2" width="18.33203125" style="104" customWidth="1"/>
    <col min="3" max="3" width="26.88671875" style="104" customWidth="1"/>
    <col min="4" max="4" width="2.109375" style="104" customWidth="1"/>
    <col min="5" max="5" width="4.77734375" style="104" customWidth="1"/>
    <col min="6" max="6" width="11.6640625" style="104" bestFit="1" customWidth="1"/>
    <col min="7" max="7" width="12.77734375" style="104" bestFit="1" customWidth="1"/>
    <col min="8" max="8" width="13.88671875" style="120" customWidth="1"/>
    <col min="9" max="9" width="2.109375" style="104" customWidth="1"/>
    <col min="10" max="10" width="4.77734375" style="104" customWidth="1"/>
    <col min="11" max="11" width="11.6640625" style="104" bestFit="1" customWidth="1"/>
    <col min="12" max="12" width="10.44140625" style="123" customWidth="1"/>
    <col min="13" max="13" width="2.109375" style="104" customWidth="1"/>
    <col min="14" max="14" width="8.88671875" style="104"/>
    <col min="15" max="15" width="13.44140625" style="104" customWidth="1"/>
    <col min="16" max="254" width="8.88671875" style="104"/>
    <col min="255" max="255" width="2.6640625" style="104" customWidth="1"/>
    <col min="256" max="256" width="18.33203125" style="104" customWidth="1"/>
    <col min="257" max="257" width="26.88671875" style="104" customWidth="1"/>
    <col min="258" max="258" width="3.77734375" style="104" customWidth="1"/>
    <col min="259" max="259" width="6.21875" style="104" customWidth="1"/>
    <col min="260" max="260" width="4.77734375" style="104" customWidth="1"/>
    <col min="261" max="261" width="11.6640625" style="104" bestFit="1" customWidth="1"/>
    <col min="262" max="262" width="7.44140625" style="104" bestFit="1" customWidth="1"/>
    <col min="263" max="263" width="8.88671875" style="104"/>
    <col min="264" max="264" width="3.33203125" style="104" customWidth="1"/>
    <col min="265" max="265" width="4.109375" style="104" customWidth="1"/>
    <col min="266" max="266" width="5" style="104" customWidth="1"/>
    <col min="267" max="267" width="11.6640625" style="104" bestFit="1" customWidth="1"/>
    <col min="268" max="268" width="10.44140625" style="104" customWidth="1"/>
    <col min="269" max="510" width="8.88671875" style="104"/>
    <col min="511" max="511" width="2.6640625" style="104" customWidth="1"/>
    <col min="512" max="512" width="18.33203125" style="104" customWidth="1"/>
    <col min="513" max="513" width="26.88671875" style="104" customWidth="1"/>
    <col min="514" max="514" width="3.77734375" style="104" customWidth="1"/>
    <col min="515" max="515" width="6.21875" style="104" customWidth="1"/>
    <col min="516" max="516" width="4.77734375" style="104" customWidth="1"/>
    <col min="517" max="517" width="11.6640625" style="104" bestFit="1" customWidth="1"/>
    <col min="518" max="518" width="7.44140625" style="104" bestFit="1" customWidth="1"/>
    <col min="519" max="519" width="8.88671875" style="104"/>
    <col min="520" max="520" width="3.33203125" style="104" customWidth="1"/>
    <col min="521" max="521" width="4.109375" style="104" customWidth="1"/>
    <col min="522" max="522" width="5" style="104" customWidth="1"/>
    <col min="523" max="523" width="11.6640625" style="104" bestFit="1" customWidth="1"/>
    <col min="524" max="524" width="10.44140625" style="104" customWidth="1"/>
    <col min="525" max="766" width="8.88671875" style="104"/>
    <col min="767" max="767" width="2.6640625" style="104" customWidth="1"/>
    <col min="768" max="768" width="18.33203125" style="104" customWidth="1"/>
    <col min="769" max="769" width="26.88671875" style="104" customWidth="1"/>
    <col min="770" max="770" width="3.77734375" style="104" customWidth="1"/>
    <col min="771" max="771" width="6.21875" style="104" customWidth="1"/>
    <col min="772" max="772" width="4.77734375" style="104" customWidth="1"/>
    <col min="773" max="773" width="11.6640625" style="104" bestFit="1" customWidth="1"/>
    <col min="774" max="774" width="7.44140625" style="104" bestFit="1" customWidth="1"/>
    <col min="775" max="775" width="8.88671875" style="104"/>
    <col min="776" max="776" width="3.33203125" style="104" customWidth="1"/>
    <col min="777" max="777" width="4.109375" style="104" customWidth="1"/>
    <col min="778" max="778" width="5" style="104" customWidth="1"/>
    <col min="779" max="779" width="11.6640625" style="104" bestFit="1" customWidth="1"/>
    <col min="780" max="780" width="10.44140625" style="104" customWidth="1"/>
    <col min="781" max="1022" width="8.88671875" style="104"/>
    <col min="1023" max="1023" width="2.6640625" style="104" customWidth="1"/>
    <col min="1024" max="1024" width="18.33203125" style="104" customWidth="1"/>
    <col min="1025" max="1025" width="26.88671875" style="104" customWidth="1"/>
    <col min="1026" max="1026" width="3.77734375" style="104" customWidth="1"/>
    <col min="1027" max="1027" width="6.21875" style="104" customWidth="1"/>
    <col min="1028" max="1028" width="4.77734375" style="104" customWidth="1"/>
    <col min="1029" max="1029" width="11.6640625" style="104" bestFit="1" customWidth="1"/>
    <col min="1030" max="1030" width="7.44140625" style="104" bestFit="1" customWidth="1"/>
    <col min="1031" max="1031" width="8.88671875" style="104"/>
    <col min="1032" max="1032" width="3.33203125" style="104" customWidth="1"/>
    <col min="1033" max="1033" width="4.109375" style="104" customWidth="1"/>
    <col min="1034" max="1034" width="5" style="104" customWidth="1"/>
    <col min="1035" max="1035" width="11.6640625" style="104" bestFit="1" customWidth="1"/>
    <col min="1036" max="1036" width="10.44140625" style="104" customWidth="1"/>
    <col min="1037" max="1278" width="8.88671875" style="104"/>
    <col min="1279" max="1279" width="2.6640625" style="104" customWidth="1"/>
    <col min="1280" max="1280" width="18.33203125" style="104" customWidth="1"/>
    <col min="1281" max="1281" width="26.88671875" style="104" customWidth="1"/>
    <col min="1282" max="1282" width="3.77734375" style="104" customWidth="1"/>
    <col min="1283" max="1283" width="6.21875" style="104" customWidth="1"/>
    <col min="1284" max="1284" width="4.77734375" style="104" customWidth="1"/>
    <col min="1285" max="1285" width="11.6640625" style="104" bestFit="1" customWidth="1"/>
    <col min="1286" max="1286" width="7.44140625" style="104" bestFit="1" customWidth="1"/>
    <col min="1287" max="1287" width="8.88671875" style="104"/>
    <col min="1288" max="1288" width="3.33203125" style="104" customWidth="1"/>
    <col min="1289" max="1289" width="4.109375" style="104" customWidth="1"/>
    <col min="1290" max="1290" width="5" style="104" customWidth="1"/>
    <col min="1291" max="1291" width="11.6640625" style="104" bestFit="1" customWidth="1"/>
    <col min="1292" max="1292" width="10.44140625" style="104" customWidth="1"/>
    <col min="1293" max="1534" width="8.88671875" style="104"/>
    <col min="1535" max="1535" width="2.6640625" style="104" customWidth="1"/>
    <col min="1536" max="1536" width="18.33203125" style="104" customWidth="1"/>
    <col min="1537" max="1537" width="26.88671875" style="104" customWidth="1"/>
    <col min="1538" max="1538" width="3.77734375" style="104" customWidth="1"/>
    <col min="1539" max="1539" width="6.21875" style="104" customWidth="1"/>
    <col min="1540" max="1540" width="4.77734375" style="104" customWidth="1"/>
    <col min="1541" max="1541" width="11.6640625" style="104" bestFit="1" customWidth="1"/>
    <col min="1542" max="1542" width="7.44140625" style="104" bestFit="1" customWidth="1"/>
    <col min="1543" max="1543" width="8.88671875" style="104"/>
    <col min="1544" max="1544" width="3.33203125" style="104" customWidth="1"/>
    <col min="1545" max="1545" width="4.109375" style="104" customWidth="1"/>
    <col min="1546" max="1546" width="5" style="104" customWidth="1"/>
    <col min="1547" max="1547" width="11.6640625" style="104" bestFit="1" customWidth="1"/>
    <col min="1548" max="1548" width="10.44140625" style="104" customWidth="1"/>
    <col min="1549" max="1790" width="8.88671875" style="104"/>
    <col min="1791" max="1791" width="2.6640625" style="104" customWidth="1"/>
    <col min="1792" max="1792" width="18.33203125" style="104" customWidth="1"/>
    <col min="1793" max="1793" width="26.88671875" style="104" customWidth="1"/>
    <col min="1794" max="1794" width="3.77734375" style="104" customWidth="1"/>
    <col min="1795" max="1795" width="6.21875" style="104" customWidth="1"/>
    <col min="1796" max="1796" width="4.77734375" style="104" customWidth="1"/>
    <col min="1797" max="1797" width="11.6640625" style="104" bestFit="1" customWidth="1"/>
    <col min="1798" max="1798" width="7.44140625" style="104" bestFit="1" customWidth="1"/>
    <col min="1799" max="1799" width="8.88671875" style="104"/>
    <col min="1800" max="1800" width="3.33203125" style="104" customWidth="1"/>
    <col min="1801" max="1801" width="4.109375" style="104" customWidth="1"/>
    <col min="1802" max="1802" width="5" style="104" customWidth="1"/>
    <col min="1803" max="1803" width="11.6640625" style="104" bestFit="1" customWidth="1"/>
    <col min="1804" max="1804" width="10.44140625" style="104" customWidth="1"/>
    <col min="1805" max="2046" width="8.88671875" style="104"/>
    <col min="2047" max="2047" width="2.6640625" style="104" customWidth="1"/>
    <col min="2048" max="2048" width="18.33203125" style="104" customWidth="1"/>
    <col min="2049" max="2049" width="26.88671875" style="104" customWidth="1"/>
    <col min="2050" max="2050" width="3.77734375" style="104" customWidth="1"/>
    <col min="2051" max="2051" width="6.21875" style="104" customWidth="1"/>
    <col min="2052" max="2052" width="4.77734375" style="104" customWidth="1"/>
    <col min="2053" max="2053" width="11.6640625" style="104" bestFit="1" customWidth="1"/>
    <col min="2054" max="2054" width="7.44140625" style="104" bestFit="1" customWidth="1"/>
    <col min="2055" max="2055" width="8.88671875" style="104"/>
    <col min="2056" max="2056" width="3.33203125" style="104" customWidth="1"/>
    <col min="2057" max="2057" width="4.109375" style="104" customWidth="1"/>
    <col min="2058" max="2058" width="5" style="104" customWidth="1"/>
    <col min="2059" max="2059" width="11.6640625" style="104" bestFit="1" customWidth="1"/>
    <col min="2060" max="2060" width="10.44140625" style="104" customWidth="1"/>
    <col min="2061" max="2302" width="8.88671875" style="104"/>
    <col min="2303" max="2303" width="2.6640625" style="104" customWidth="1"/>
    <col min="2304" max="2304" width="18.33203125" style="104" customWidth="1"/>
    <col min="2305" max="2305" width="26.88671875" style="104" customWidth="1"/>
    <col min="2306" max="2306" width="3.77734375" style="104" customWidth="1"/>
    <col min="2307" max="2307" width="6.21875" style="104" customWidth="1"/>
    <col min="2308" max="2308" width="4.77734375" style="104" customWidth="1"/>
    <col min="2309" max="2309" width="11.6640625" style="104" bestFit="1" customWidth="1"/>
    <col min="2310" max="2310" width="7.44140625" style="104" bestFit="1" customWidth="1"/>
    <col min="2311" max="2311" width="8.88671875" style="104"/>
    <col min="2312" max="2312" width="3.33203125" style="104" customWidth="1"/>
    <col min="2313" max="2313" width="4.109375" style="104" customWidth="1"/>
    <col min="2314" max="2314" width="5" style="104" customWidth="1"/>
    <col min="2315" max="2315" width="11.6640625" style="104" bestFit="1" customWidth="1"/>
    <col min="2316" max="2316" width="10.44140625" style="104" customWidth="1"/>
    <col min="2317" max="2558" width="8.88671875" style="104"/>
    <col min="2559" max="2559" width="2.6640625" style="104" customWidth="1"/>
    <col min="2560" max="2560" width="18.33203125" style="104" customWidth="1"/>
    <col min="2561" max="2561" width="26.88671875" style="104" customWidth="1"/>
    <col min="2562" max="2562" width="3.77734375" style="104" customWidth="1"/>
    <col min="2563" max="2563" width="6.21875" style="104" customWidth="1"/>
    <col min="2564" max="2564" width="4.77734375" style="104" customWidth="1"/>
    <col min="2565" max="2565" width="11.6640625" style="104" bestFit="1" customWidth="1"/>
    <col min="2566" max="2566" width="7.44140625" style="104" bestFit="1" customWidth="1"/>
    <col min="2567" max="2567" width="8.88671875" style="104"/>
    <col min="2568" max="2568" width="3.33203125" style="104" customWidth="1"/>
    <col min="2569" max="2569" width="4.109375" style="104" customWidth="1"/>
    <col min="2570" max="2570" width="5" style="104" customWidth="1"/>
    <col min="2571" max="2571" width="11.6640625" style="104" bestFit="1" customWidth="1"/>
    <col min="2572" max="2572" width="10.44140625" style="104" customWidth="1"/>
    <col min="2573" max="2814" width="8.88671875" style="104"/>
    <col min="2815" max="2815" width="2.6640625" style="104" customWidth="1"/>
    <col min="2816" max="2816" width="18.33203125" style="104" customWidth="1"/>
    <col min="2817" max="2817" width="26.88671875" style="104" customWidth="1"/>
    <col min="2818" max="2818" width="3.77734375" style="104" customWidth="1"/>
    <col min="2819" max="2819" width="6.21875" style="104" customWidth="1"/>
    <col min="2820" max="2820" width="4.77734375" style="104" customWidth="1"/>
    <col min="2821" max="2821" width="11.6640625" style="104" bestFit="1" customWidth="1"/>
    <col min="2822" max="2822" width="7.44140625" style="104" bestFit="1" customWidth="1"/>
    <col min="2823" max="2823" width="8.88671875" style="104"/>
    <col min="2824" max="2824" width="3.33203125" style="104" customWidth="1"/>
    <col min="2825" max="2825" width="4.109375" style="104" customWidth="1"/>
    <col min="2826" max="2826" width="5" style="104" customWidth="1"/>
    <col min="2827" max="2827" width="11.6640625" style="104" bestFit="1" customWidth="1"/>
    <col min="2828" max="2828" width="10.44140625" style="104" customWidth="1"/>
    <col min="2829" max="3070" width="8.88671875" style="104"/>
    <col min="3071" max="3071" width="2.6640625" style="104" customWidth="1"/>
    <col min="3072" max="3072" width="18.33203125" style="104" customWidth="1"/>
    <col min="3073" max="3073" width="26.88671875" style="104" customWidth="1"/>
    <col min="3074" max="3074" width="3.77734375" style="104" customWidth="1"/>
    <col min="3075" max="3075" width="6.21875" style="104" customWidth="1"/>
    <col min="3076" max="3076" width="4.77734375" style="104" customWidth="1"/>
    <col min="3077" max="3077" width="11.6640625" style="104" bestFit="1" customWidth="1"/>
    <col min="3078" max="3078" width="7.44140625" style="104" bestFit="1" customWidth="1"/>
    <col min="3079" max="3079" width="8.88671875" style="104"/>
    <col min="3080" max="3080" width="3.33203125" style="104" customWidth="1"/>
    <col min="3081" max="3081" width="4.109375" style="104" customWidth="1"/>
    <col min="3082" max="3082" width="5" style="104" customWidth="1"/>
    <col min="3083" max="3083" width="11.6640625" style="104" bestFit="1" customWidth="1"/>
    <col min="3084" max="3084" width="10.44140625" style="104" customWidth="1"/>
    <col min="3085" max="3326" width="8.88671875" style="104"/>
    <col min="3327" max="3327" width="2.6640625" style="104" customWidth="1"/>
    <col min="3328" max="3328" width="18.33203125" style="104" customWidth="1"/>
    <col min="3329" max="3329" width="26.88671875" style="104" customWidth="1"/>
    <col min="3330" max="3330" width="3.77734375" style="104" customWidth="1"/>
    <col min="3331" max="3331" width="6.21875" style="104" customWidth="1"/>
    <col min="3332" max="3332" width="4.77734375" style="104" customWidth="1"/>
    <col min="3333" max="3333" width="11.6640625" style="104" bestFit="1" customWidth="1"/>
    <col min="3334" max="3334" width="7.44140625" style="104" bestFit="1" customWidth="1"/>
    <col min="3335" max="3335" width="8.88671875" style="104"/>
    <col min="3336" max="3336" width="3.33203125" style="104" customWidth="1"/>
    <col min="3337" max="3337" width="4.109375" style="104" customWidth="1"/>
    <col min="3338" max="3338" width="5" style="104" customWidth="1"/>
    <col min="3339" max="3339" width="11.6640625" style="104" bestFit="1" customWidth="1"/>
    <col min="3340" max="3340" width="10.44140625" style="104" customWidth="1"/>
    <col min="3341" max="3582" width="8.88671875" style="104"/>
    <col min="3583" max="3583" width="2.6640625" style="104" customWidth="1"/>
    <col min="3584" max="3584" width="18.33203125" style="104" customWidth="1"/>
    <col min="3585" max="3585" width="26.88671875" style="104" customWidth="1"/>
    <col min="3586" max="3586" width="3.77734375" style="104" customWidth="1"/>
    <col min="3587" max="3587" width="6.21875" style="104" customWidth="1"/>
    <col min="3588" max="3588" width="4.77734375" style="104" customWidth="1"/>
    <col min="3589" max="3589" width="11.6640625" style="104" bestFit="1" customWidth="1"/>
    <col min="3590" max="3590" width="7.44140625" style="104" bestFit="1" customWidth="1"/>
    <col min="3591" max="3591" width="8.88671875" style="104"/>
    <col min="3592" max="3592" width="3.33203125" style="104" customWidth="1"/>
    <col min="3593" max="3593" width="4.109375" style="104" customWidth="1"/>
    <col min="3594" max="3594" width="5" style="104" customWidth="1"/>
    <col min="3595" max="3595" width="11.6640625" style="104" bestFit="1" customWidth="1"/>
    <col min="3596" max="3596" width="10.44140625" style="104" customWidth="1"/>
    <col min="3597" max="3838" width="8.88671875" style="104"/>
    <col min="3839" max="3839" width="2.6640625" style="104" customWidth="1"/>
    <col min="3840" max="3840" width="18.33203125" style="104" customWidth="1"/>
    <col min="3841" max="3841" width="26.88671875" style="104" customWidth="1"/>
    <col min="3842" max="3842" width="3.77734375" style="104" customWidth="1"/>
    <col min="3843" max="3843" width="6.21875" style="104" customWidth="1"/>
    <col min="3844" max="3844" width="4.77734375" style="104" customWidth="1"/>
    <col min="3845" max="3845" width="11.6640625" style="104" bestFit="1" customWidth="1"/>
    <col min="3846" max="3846" width="7.44140625" style="104" bestFit="1" customWidth="1"/>
    <col min="3847" max="3847" width="8.88671875" style="104"/>
    <col min="3848" max="3848" width="3.33203125" style="104" customWidth="1"/>
    <col min="3849" max="3849" width="4.109375" style="104" customWidth="1"/>
    <col min="3850" max="3850" width="5" style="104" customWidth="1"/>
    <col min="3851" max="3851" width="11.6640625" style="104" bestFit="1" customWidth="1"/>
    <col min="3852" max="3852" width="10.44140625" style="104" customWidth="1"/>
    <col min="3853" max="4094" width="8.88671875" style="104"/>
    <col min="4095" max="4095" width="2.6640625" style="104" customWidth="1"/>
    <col min="4096" max="4096" width="18.33203125" style="104" customWidth="1"/>
    <col min="4097" max="4097" width="26.88671875" style="104" customWidth="1"/>
    <col min="4098" max="4098" width="3.77734375" style="104" customWidth="1"/>
    <col min="4099" max="4099" width="6.21875" style="104" customWidth="1"/>
    <col min="4100" max="4100" width="4.77734375" style="104" customWidth="1"/>
    <col min="4101" max="4101" width="11.6640625" style="104" bestFit="1" customWidth="1"/>
    <col min="4102" max="4102" width="7.44140625" style="104" bestFit="1" customWidth="1"/>
    <col min="4103" max="4103" width="8.88671875" style="104"/>
    <col min="4104" max="4104" width="3.33203125" style="104" customWidth="1"/>
    <col min="4105" max="4105" width="4.109375" style="104" customWidth="1"/>
    <col min="4106" max="4106" width="5" style="104" customWidth="1"/>
    <col min="4107" max="4107" width="11.6640625" style="104" bestFit="1" customWidth="1"/>
    <col min="4108" max="4108" width="10.44140625" style="104" customWidth="1"/>
    <col min="4109" max="4350" width="8.88671875" style="104"/>
    <col min="4351" max="4351" width="2.6640625" style="104" customWidth="1"/>
    <col min="4352" max="4352" width="18.33203125" style="104" customWidth="1"/>
    <col min="4353" max="4353" width="26.88671875" style="104" customWidth="1"/>
    <col min="4354" max="4354" width="3.77734375" style="104" customWidth="1"/>
    <col min="4355" max="4355" width="6.21875" style="104" customWidth="1"/>
    <col min="4356" max="4356" width="4.77734375" style="104" customWidth="1"/>
    <col min="4357" max="4357" width="11.6640625" style="104" bestFit="1" customWidth="1"/>
    <col min="4358" max="4358" width="7.44140625" style="104" bestFit="1" customWidth="1"/>
    <col min="4359" max="4359" width="8.88671875" style="104"/>
    <col min="4360" max="4360" width="3.33203125" style="104" customWidth="1"/>
    <col min="4361" max="4361" width="4.109375" style="104" customWidth="1"/>
    <col min="4362" max="4362" width="5" style="104" customWidth="1"/>
    <col min="4363" max="4363" width="11.6640625" style="104" bestFit="1" customWidth="1"/>
    <col min="4364" max="4364" width="10.44140625" style="104" customWidth="1"/>
    <col min="4365" max="4606" width="8.88671875" style="104"/>
    <col min="4607" max="4607" width="2.6640625" style="104" customWidth="1"/>
    <col min="4608" max="4608" width="18.33203125" style="104" customWidth="1"/>
    <col min="4609" max="4609" width="26.88671875" style="104" customWidth="1"/>
    <col min="4610" max="4610" width="3.77734375" style="104" customWidth="1"/>
    <col min="4611" max="4611" width="6.21875" style="104" customWidth="1"/>
    <col min="4612" max="4612" width="4.77734375" style="104" customWidth="1"/>
    <col min="4613" max="4613" width="11.6640625" style="104" bestFit="1" customWidth="1"/>
    <col min="4614" max="4614" width="7.44140625" style="104" bestFit="1" customWidth="1"/>
    <col min="4615" max="4615" width="8.88671875" style="104"/>
    <col min="4616" max="4616" width="3.33203125" style="104" customWidth="1"/>
    <col min="4617" max="4617" width="4.109375" style="104" customWidth="1"/>
    <col min="4618" max="4618" width="5" style="104" customWidth="1"/>
    <col min="4619" max="4619" width="11.6640625" style="104" bestFit="1" customWidth="1"/>
    <col min="4620" max="4620" width="10.44140625" style="104" customWidth="1"/>
    <col min="4621" max="4862" width="8.88671875" style="104"/>
    <col min="4863" max="4863" width="2.6640625" style="104" customWidth="1"/>
    <col min="4864" max="4864" width="18.33203125" style="104" customWidth="1"/>
    <col min="4865" max="4865" width="26.88671875" style="104" customWidth="1"/>
    <col min="4866" max="4866" width="3.77734375" style="104" customWidth="1"/>
    <col min="4867" max="4867" width="6.21875" style="104" customWidth="1"/>
    <col min="4868" max="4868" width="4.77734375" style="104" customWidth="1"/>
    <col min="4869" max="4869" width="11.6640625" style="104" bestFit="1" customWidth="1"/>
    <col min="4870" max="4870" width="7.44140625" style="104" bestFit="1" customWidth="1"/>
    <col min="4871" max="4871" width="8.88671875" style="104"/>
    <col min="4872" max="4872" width="3.33203125" style="104" customWidth="1"/>
    <col min="4873" max="4873" width="4.109375" style="104" customWidth="1"/>
    <col min="4874" max="4874" width="5" style="104" customWidth="1"/>
    <col min="4875" max="4875" width="11.6640625" style="104" bestFit="1" customWidth="1"/>
    <col min="4876" max="4876" width="10.44140625" style="104" customWidth="1"/>
    <col min="4877" max="5118" width="8.88671875" style="104"/>
    <col min="5119" max="5119" width="2.6640625" style="104" customWidth="1"/>
    <col min="5120" max="5120" width="18.33203125" style="104" customWidth="1"/>
    <col min="5121" max="5121" width="26.88671875" style="104" customWidth="1"/>
    <col min="5122" max="5122" width="3.77734375" style="104" customWidth="1"/>
    <col min="5123" max="5123" width="6.21875" style="104" customWidth="1"/>
    <col min="5124" max="5124" width="4.77734375" style="104" customWidth="1"/>
    <col min="5125" max="5125" width="11.6640625" style="104" bestFit="1" customWidth="1"/>
    <col min="5126" max="5126" width="7.44140625" style="104" bestFit="1" customWidth="1"/>
    <col min="5127" max="5127" width="8.88671875" style="104"/>
    <col min="5128" max="5128" width="3.33203125" style="104" customWidth="1"/>
    <col min="5129" max="5129" width="4.109375" style="104" customWidth="1"/>
    <col min="5130" max="5130" width="5" style="104" customWidth="1"/>
    <col min="5131" max="5131" width="11.6640625" style="104" bestFit="1" customWidth="1"/>
    <col min="5132" max="5132" width="10.44140625" style="104" customWidth="1"/>
    <col min="5133" max="5374" width="8.88671875" style="104"/>
    <col min="5375" max="5375" width="2.6640625" style="104" customWidth="1"/>
    <col min="5376" max="5376" width="18.33203125" style="104" customWidth="1"/>
    <col min="5377" max="5377" width="26.88671875" style="104" customWidth="1"/>
    <col min="5378" max="5378" width="3.77734375" style="104" customWidth="1"/>
    <col min="5379" max="5379" width="6.21875" style="104" customWidth="1"/>
    <col min="5380" max="5380" width="4.77734375" style="104" customWidth="1"/>
    <col min="5381" max="5381" width="11.6640625" style="104" bestFit="1" customWidth="1"/>
    <col min="5382" max="5382" width="7.44140625" style="104" bestFit="1" customWidth="1"/>
    <col min="5383" max="5383" width="8.88671875" style="104"/>
    <col min="5384" max="5384" width="3.33203125" style="104" customWidth="1"/>
    <col min="5385" max="5385" width="4.109375" style="104" customWidth="1"/>
    <col min="5386" max="5386" width="5" style="104" customWidth="1"/>
    <col min="5387" max="5387" width="11.6640625" style="104" bestFit="1" customWidth="1"/>
    <col min="5388" max="5388" width="10.44140625" style="104" customWidth="1"/>
    <col min="5389" max="5630" width="8.88671875" style="104"/>
    <col min="5631" max="5631" width="2.6640625" style="104" customWidth="1"/>
    <col min="5632" max="5632" width="18.33203125" style="104" customWidth="1"/>
    <col min="5633" max="5633" width="26.88671875" style="104" customWidth="1"/>
    <col min="5634" max="5634" width="3.77734375" style="104" customWidth="1"/>
    <col min="5635" max="5635" width="6.21875" style="104" customWidth="1"/>
    <col min="5636" max="5636" width="4.77734375" style="104" customWidth="1"/>
    <col min="5637" max="5637" width="11.6640625" style="104" bestFit="1" customWidth="1"/>
    <col min="5638" max="5638" width="7.44140625" style="104" bestFit="1" customWidth="1"/>
    <col min="5639" max="5639" width="8.88671875" style="104"/>
    <col min="5640" max="5640" width="3.33203125" style="104" customWidth="1"/>
    <col min="5641" max="5641" width="4.109375" style="104" customWidth="1"/>
    <col min="5642" max="5642" width="5" style="104" customWidth="1"/>
    <col min="5643" max="5643" width="11.6640625" style="104" bestFit="1" customWidth="1"/>
    <col min="5644" max="5644" width="10.44140625" style="104" customWidth="1"/>
    <col min="5645" max="5886" width="8.88671875" style="104"/>
    <col min="5887" max="5887" width="2.6640625" style="104" customWidth="1"/>
    <col min="5888" max="5888" width="18.33203125" style="104" customWidth="1"/>
    <col min="5889" max="5889" width="26.88671875" style="104" customWidth="1"/>
    <col min="5890" max="5890" width="3.77734375" style="104" customWidth="1"/>
    <col min="5891" max="5891" width="6.21875" style="104" customWidth="1"/>
    <col min="5892" max="5892" width="4.77734375" style="104" customWidth="1"/>
    <col min="5893" max="5893" width="11.6640625" style="104" bestFit="1" customWidth="1"/>
    <col min="5894" max="5894" width="7.44140625" style="104" bestFit="1" customWidth="1"/>
    <col min="5895" max="5895" width="8.88671875" style="104"/>
    <col min="5896" max="5896" width="3.33203125" style="104" customWidth="1"/>
    <col min="5897" max="5897" width="4.109375" style="104" customWidth="1"/>
    <col min="5898" max="5898" width="5" style="104" customWidth="1"/>
    <col min="5899" max="5899" width="11.6640625" style="104" bestFit="1" customWidth="1"/>
    <col min="5900" max="5900" width="10.44140625" style="104" customWidth="1"/>
    <col min="5901" max="6142" width="8.88671875" style="104"/>
    <col min="6143" max="6143" width="2.6640625" style="104" customWidth="1"/>
    <col min="6144" max="6144" width="18.33203125" style="104" customWidth="1"/>
    <col min="6145" max="6145" width="26.88671875" style="104" customWidth="1"/>
    <col min="6146" max="6146" width="3.77734375" style="104" customWidth="1"/>
    <col min="6147" max="6147" width="6.21875" style="104" customWidth="1"/>
    <col min="6148" max="6148" width="4.77734375" style="104" customWidth="1"/>
    <col min="6149" max="6149" width="11.6640625" style="104" bestFit="1" customWidth="1"/>
    <col min="6150" max="6150" width="7.44140625" style="104" bestFit="1" customWidth="1"/>
    <col min="6151" max="6151" width="8.88671875" style="104"/>
    <col min="6152" max="6152" width="3.33203125" style="104" customWidth="1"/>
    <col min="6153" max="6153" width="4.109375" style="104" customWidth="1"/>
    <col min="6154" max="6154" width="5" style="104" customWidth="1"/>
    <col min="6155" max="6155" width="11.6640625" style="104" bestFit="1" customWidth="1"/>
    <col min="6156" max="6156" width="10.44140625" style="104" customWidth="1"/>
    <col min="6157" max="6398" width="8.88671875" style="104"/>
    <col min="6399" max="6399" width="2.6640625" style="104" customWidth="1"/>
    <col min="6400" max="6400" width="18.33203125" style="104" customWidth="1"/>
    <col min="6401" max="6401" width="26.88671875" style="104" customWidth="1"/>
    <col min="6402" max="6402" width="3.77734375" style="104" customWidth="1"/>
    <col min="6403" max="6403" width="6.21875" style="104" customWidth="1"/>
    <col min="6404" max="6404" width="4.77734375" style="104" customWidth="1"/>
    <col min="6405" max="6405" width="11.6640625" style="104" bestFit="1" customWidth="1"/>
    <col min="6406" max="6406" width="7.44140625" style="104" bestFit="1" customWidth="1"/>
    <col min="6407" max="6407" width="8.88671875" style="104"/>
    <col min="6408" max="6408" width="3.33203125" style="104" customWidth="1"/>
    <col min="6409" max="6409" width="4.109375" style="104" customWidth="1"/>
    <col min="6410" max="6410" width="5" style="104" customWidth="1"/>
    <col min="6411" max="6411" width="11.6640625" style="104" bestFit="1" customWidth="1"/>
    <col min="6412" max="6412" width="10.44140625" style="104" customWidth="1"/>
    <col min="6413" max="6654" width="8.88671875" style="104"/>
    <col min="6655" max="6655" width="2.6640625" style="104" customWidth="1"/>
    <col min="6656" max="6656" width="18.33203125" style="104" customWidth="1"/>
    <col min="6657" max="6657" width="26.88671875" style="104" customWidth="1"/>
    <col min="6658" max="6658" width="3.77734375" style="104" customWidth="1"/>
    <col min="6659" max="6659" width="6.21875" style="104" customWidth="1"/>
    <col min="6660" max="6660" width="4.77734375" style="104" customWidth="1"/>
    <col min="6661" max="6661" width="11.6640625" style="104" bestFit="1" customWidth="1"/>
    <col min="6662" max="6662" width="7.44140625" style="104" bestFit="1" customWidth="1"/>
    <col min="6663" max="6663" width="8.88671875" style="104"/>
    <col min="6664" max="6664" width="3.33203125" style="104" customWidth="1"/>
    <col min="6665" max="6665" width="4.109375" style="104" customWidth="1"/>
    <col min="6666" max="6666" width="5" style="104" customWidth="1"/>
    <col min="6667" max="6667" width="11.6640625" style="104" bestFit="1" customWidth="1"/>
    <col min="6668" max="6668" width="10.44140625" style="104" customWidth="1"/>
    <col min="6669" max="6910" width="8.88671875" style="104"/>
    <col min="6911" max="6911" width="2.6640625" style="104" customWidth="1"/>
    <col min="6912" max="6912" width="18.33203125" style="104" customWidth="1"/>
    <col min="6913" max="6913" width="26.88671875" style="104" customWidth="1"/>
    <col min="6914" max="6914" width="3.77734375" style="104" customWidth="1"/>
    <col min="6915" max="6915" width="6.21875" style="104" customWidth="1"/>
    <col min="6916" max="6916" width="4.77734375" style="104" customWidth="1"/>
    <col min="6917" max="6917" width="11.6640625" style="104" bestFit="1" customWidth="1"/>
    <col min="6918" max="6918" width="7.44140625" style="104" bestFit="1" customWidth="1"/>
    <col min="6919" max="6919" width="8.88671875" style="104"/>
    <col min="6920" max="6920" width="3.33203125" style="104" customWidth="1"/>
    <col min="6921" max="6921" width="4.109375" style="104" customWidth="1"/>
    <col min="6922" max="6922" width="5" style="104" customWidth="1"/>
    <col min="6923" max="6923" width="11.6640625" style="104" bestFit="1" customWidth="1"/>
    <col min="6924" max="6924" width="10.44140625" style="104" customWidth="1"/>
    <col min="6925" max="7166" width="8.88671875" style="104"/>
    <col min="7167" max="7167" width="2.6640625" style="104" customWidth="1"/>
    <col min="7168" max="7168" width="18.33203125" style="104" customWidth="1"/>
    <col min="7169" max="7169" width="26.88671875" style="104" customWidth="1"/>
    <col min="7170" max="7170" width="3.77734375" style="104" customWidth="1"/>
    <col min="7171" max="7171" width="6.21875" style="104" customWidth="1"/>
    <col min="7172" max="7172" width="4.77734375" style="104" customWidth="1"/>
    <col min="7173" max="7173" width="11.6640625" style="104" bestFit="1" customWidth="1"/>
    <col min="7174" max="7174" width="7.44140625" style="104" bestFit="1" customWidth="1"/>
    <col min="7175" max="7175" width="8.88671875" style="104"/>
    <col min="7176" max="7176" width="3.33203125" style="104" customWidth="1"/>
    <col min="7177" max="7177" width="4.109375" style="104" customWidth="1"/>
    <col min="7178" max="7178" width="5" style="104" customWidth="1"/>
    <col min="7179" max="7179" width="11.6640625" style="104" bestFit="1" customWidth="1"/>
    <col min="7180" max="7180" width="10.44140625" style="104" customWidth="1"/>
    <col min="7181" max="7422" width="8.88671875" style="104"/>
    <col min="7423" max="7423" width="2.6640625" style="104" customWidth="1"/>
    <col min="7424" max="7424" width="18.33203125" style="104" customWidth="1"/>
    <col min="7425" max="7425" width="26.88671875" style="104" customWidth="1"/>
    <col min="7426" max="7426" width="3.77734375" style="104" customWidth="1"/>
    <col min="7427" max="7427" width="6.21875" style="104" customWidth="1"/>
    <col min="7428" max="7428" width="4.77734375" style="104" customWidth="1"/>
    <col min="7429" max="7429" width="11.6640625" style="104" bestFit="1" customWidth="1"/>
    <col min="7430" max="7430" width="7.44140625" style="104" bestFit="1" customWidth="1"/>
    <col min="7431" max="7431" width="8.88671875" style="104"/>
    <col min="7432" max="7432" width="3.33203125" style="104" customWidth="1"/>
    <col min="7433" max="7433" width="4.109375" style="104" customWidth="1"/>
    <col min="7434" max="7434" width="5" style="104" customWidth="1"/>
    <col min="7435" max="7435" width="11.6640625" style="104" bestFit="1" customWidth="1"/>
    <col min="7436" max="7436" width="10.44140625" style="104" customWidth="1"/>
    <col min="7437" max="7678" width="8.88671875" style="104"/>
    <col min="7679" max="7679" width="2.6640625" style="104" customWidth="1"/>
    <col min="7680" max="7680" width="18.33203125" style="104" customWidth="1"/>
    <col min="7681" max="7681" width="26.88671875" style="104" customWidth="1"/>
    <col min="7682" max="7682" width="3.77734375" style="104" customWidth="1"/>
    <col min="7683" max="7683" width="6.21875" style="104" customWidth="1"/>
    <col min="7684" max="7684" width="4.77734375" style="104" customWidth="1"/>
    <col min="7685" max="7685" width="11.6640625" style="104" bestFit="1" customWidth="1"/>
    <col min="7686" max="7686" width="7.44140625" style="104" bestFit="1" customWidth="1"/>
    <col min="7687" max="7687" width="8.88671875" style="104"/>
    <col min="7688" max="7688" width="3.33203125" style="104" customWidth="1"/>
    <col min="7689" max="7689" width="4.109375" style="104" customWidth="1"/>
    <col min="7690" max="7690" width="5" style="104" customWidth="1"/>
    <col min="7691" max="7691" width="11.6640625" style="104" bestFit="1" customWidth="1"/>
    <col min="7692" max="7692" width="10.44140625" style="104" customWidth="1"/>
    <col min="7693" max="7934" width="8.88671875" style="104"/>
    <col min="7935" max="7935" width="2.6640625" style="104" customWidth="1"/>
    <col min="7936" max="7936" width="18.33203125" style="104" customWidth="1"/>
    <col min="7937" max="7937" width="26.88671875" style="104" customWidth="1"/>
    <col min="7938" max="7938" width="3.77734375" style="104" customWidth="1"/>
    <col min="7939" max="7939" width="6.21875" style="104" customWidth="1"/>
    <col min="7940" max="7940" width="4.77734375" style="104" customWidth="1"/>
    <col min="7941" max="7941" width="11.6640625" style="104" bestFit="1" customWidth="1"/>
    <col min="7942" max="7942" width="7.44140625" style="104" bestFit="1" customWidth="1"/>
    <col min="7943" max="7943" width="8.88671875" style="104"/>
    <col min="7944" max="7944" width="3.33203125" style="104" customWidth="1"/>
    <col min="7945" max="7945" width="4.109375" style="104" customWidth="1"/>
    <col min="7946" max="7946" width="5" style="104" customWidth="1"/>
    <col min="7947" max="7947" width="11.6640625" style="104" bestFit="1" customWidth="1"/>
    <col min="7948" max="7948" width="10.44140625" style="104" customWidth="1"/>
    <col min="7949" max="8190" width="8.88671875" style="104"/>
    <col min="8191" max="8191" width="2.6640625" style="104" customWidth="1"/>
    <col min="8192" max="8192" width="18.33203125" style="104" customWidth="1"/>
    <col min="8193" max="8193" width="26.88671875" style="104" customWidth="1"/>
    <col min="8194" max="8194" width="3.77734375" style="104" customWidth="1"/>
    <col min="8195" max="8195" width="6.21875" style="104" customWidth="1"/>
    <col min="8196" max="8196" width="4.77734375" style="104" customWidth="1"/>
    <col min="8197" max="8197" width="11.6640625" style="104" bestFit="1" customWidth="1"/>
    <col min="8198" max="8198" width="7.44140625" style="104" bestFit="1" customWidth="1"/>
    <col min="8199" max="8199" width="8.88671875" style="104"/>
    <col min="8200" max="8200" width="3.33203125" style="104" customWidth="1"/>
    <col min="8201" max="8201" width="4.109375" style="104" customWidth="1"/>
    <col min="8202" max="8202" width="5" style="104" customWidth="1"/>
    <col min="8203" max="8203" width="11.6640625" style="104" bestFit="1" customWidth="1"/>
    <col min="8204" max="8204" width="10.44140625" style="104" customWidth="1"/>
    <col min="8205" max="8446" width="8.88671875" style="104"/>
    <col min="8447" max="8447" width="2.6640625" style="104" customWidth="1"/>
    <col min="8448" max="8448" width="18.33203125" style="104" customWidth="1"/>
    <col min="8449" max="8449" width="26.88671875" style="104" customWidth="1"/>
    <col min="8450" max="8450" width="3.77734375" style="104" customWidth="1"/>
    <col min="8451" max="8451" width="6.21875" style="104" customWidth="1"/>
    <col min="8452" max="8452" width="4.77734375" style="104" customWidth="1"/>
    <col min="8453" max="8453" width="11.6640625" style="104" bestFit="1" customWidth="1"/>
    <col min="8454" max="8454" width="7.44140625" style="104" bestFit="1" customWidth="1"/>
    <col min="8455" max="8455" width="8.88671875" style="104"/>
    <col min="8456" max="8456" width="3.33203125" style="104" customWidth="1"/>
    <col min="8457" max="8457" width="4.109375" style="104" customWidth="1"/>
    <col min="8458" max="8458" width="5" style="104" customWidth="1"/>
    <col min="8459" max="8459" width="11.6640625" style="104" bestFit="1" customWidth="1"/>
    <col min="8460" max="8460" width="10.44140625" style="104" customWidth="1"/>
    <col min="8461" max="8702" width="8.88671875" style="104"/>
    <col min="8703" max="8703" width="2.6640625" style="104" customWidth="1"/>
    <col min="8704" max="8704" width="18.33203125" style="104" customWidth="1"/>
    <col min="8705" max="8705" width="26.88671875" style="104" customWidth="1"/>
    <col min="8706" max="8706" width="3.77734375" style="104" customWidth="1"/>
    <col min="8707" max="8707" width="6.21875" style="104" customWidth="1"/>
    <col min="8708" max="8708" width="4.77734375" style="104" customWidth="1"/>
    <col min="8709" max="8709" width="11.6640625" style="104" bestFit="1" customWidth="1"/>
    <col min="8710" max="8710" width="7.44140625" style="104" bestFit="1" customWidth="1"/>
    <col min="8711" max="8711" width="8.88671875" style="104"/>
    <col min="8712" max="8712" width="3.33203125" style="104" customWidth="1"/>
    <col min="8713" max="8713" width="4.109375" style="104" customWidth="1"/>
    <col min="8714" max="8714" width="5" style="104" customWidth="1"/>
    <col min="8715" max="8715" width="11.6640625" style="104" bestFit="1" customWidth="1"/>
    <col min="8716" max="8716" width="10.44140625" style="104" customWidth="1"/>
    <col min="8717" max="8958" width="8.88671875" style="104"/>
    <col min="8959" max="8959" width="2.6640625" style="104" customWidth="1"/>
    <col min="8960" max="8960" width="18.33203125" style="104" customWidth="1"/>
    <col min="8961" max="8961" width="26.88671875" style="104" customWidth="1"/>
    <col min="8962" max="8962" width="3.77734375" style="104" customWidth="1"/>
    <col min="8963" max="8963" width="6.21875" style="104" customWidth="1"/>
    <col min="8964" max="8964" width="4.77734375" style="104" customWidth="1"/>
    <col min="8965" max="8965" width="11.6640625" style="104" bestFit="1" customWidth="1"/>
    <col min="8966" max="8966" width="7.44140625" style="104" bestFit="1" customWidth="1"/>
    <col min="8967" max="8967" width="8.88671875" style="104"/>
    <col min="8968" max="8968" width="3.33203125" style="104" customWidth="1"/>
    <col min="8969" max="8969" width="4.109375" style="104" customWidth="1"/>
    <col min="8970" max="8970" width="5" style="104" customWidth="1"/>
    <col min="8971" max="8971" width="11.6640625" style="104" bestFit="1" customWidth="1"/>
    <col min="8972" max="8972" width="10.44140625" style="104" customWidth="1"/>
    <col min="8973" max="9214" width="8.88671875" style="104"/>
    <col min="9215" max="9215" width="2.6640625" style="104" customWidth="1"/>
    <col min="9216" max="9216" width="18.33203125" style="104" customWidth="1"/>
    <col min="9217" max="9217" width="26.88671875" style="104" customWidth="1"/>
    <col min="9218" max="9218" width="3.77734375" style="104" customWidth="1"/>
    <col min="9219" max="9219" width="6.21875" style="104" customWidth="1"/>
    <col min="9220" max="9220" width="4.77734375" style="104" customWidth="1"/>
    <col min="9221" max="9221" width="11.6640625" style="104" bestFit="1" customWidth="1"/>
    <col min="9222" max="9222" width="7.44140625" style="104" bestFit="1" customWidth="1"/>
    <col min="9223" max="9223" width="8.88671875" style="104"/>
    <col min="9224" max="9224" width="3.33203125" style="104" customWidth="1"/>
    <col min="9225" max="9225" width="4.109375" style="104" customWidth="1"/>
    <col min="9226" max="9226" width="5" style="104" customWidth="1"/>
    <col min="9227" max="9227" width="11.6640625" style="104" bestFit="1" customWidth="1"/>
    <col min="9228" max="9228" width="10.44140625" style="104" customWidth="1"/>
    <col min="9229" max="9470" width="8.88671875" style="104"/>
    <col min="9471" max="9471" width="2.6640625" style="104" customWidth="1"/>
    <col min="9472" max="9472" width="18.33203125" style="104" customWidth="1"/>
    <col min="9473" max="9473" width="26.88671875" style="104" customWidth="1"/>
    <col min="9474" max="9474" width="3.77734375" style="104" customWidth="1"/>
    <col min="9475" max="9475" width="6.21875" style="104" customWidth="1"/>
    <col min="9476" max="9476" width="4.77734375" style="104" customWidth="1"/>
    <col min="9477" max="9477" width="11.6640625" style="104" bestFit="1" customWidth="1"/>
    <col min="9478" max="9478" width="7.44140625" style="104" bestFit="1" customWidth="1"/>
    <col min="9479" max="9479" width="8.88671875" style="104"/>
    <col min="9480" max="9480" width="3.33203125" style="104" customWidth="1"/>
    <col min="9481" max="9481" width="4.109375" style="104" customWidth="1"/>
    <col min="9482" max="9482" width="5" style="104" customWidth="1"/>
    <col min="9483" max="9483" width="11.6640625" style="104" bestFit="1" customWidth="1"/>
    <col min="9484" max="9484" width="10.44140625" style="104" customWidth="1"/>
    <col min="9485" max="9726" width="8.88671875" style="104"/>
    <col min="9727" max="9727" width="2.6640625" style="104" customWidth="1"/>
    <col min="9728" max="9728" width="18.33203125" style="104" customWidth="1"/>
    <col min="9729" max="9729" width="26.88671875" style="104" customWidth="1"/>
    <col min="9730" max="9730" width="3.77734375" style="104" customWidth="1"/>
    <col min="9731" max="9731" width="6.21875" style="104" customWidth="1"/>
    <col min="9732" max="9732" width="4.77734375" style="104" customWidth="1"/>
    <col min="9733" max="9733" width="11.6640625" style="104" bestFit="1" customWidth="1"/>
    <col min="9734" max="9734" width="7.44140625" style="104" bestFit="1" customWidth="1"/>
    <col min="9735" max="9735" width="8.88671875" style="104"/>
    <col min="9736" max="9736" width="3.33203125" style="104" customWidth="1"/>
    <col min="9737" max="9737" width="4.109375" style="104" customWidth="1"/>
    <col min="9738" max="9738" width="5" style="104" customWidth="1"/>
    <col min="9739" max="9739" width="11.6640625" style="104" bestFit="1" customWidth="1"/>
    <col min="9740" max="9740" width="10.44140625" style="104" customWidth="1"/>
    <col min="9741" max="9982" width="8.88671875" style="104"/>
    <col min="9983" max="9983" width="2.6640625" style="104" customWidth="1"/>
    <col min="9984" max="9984" width="18.33203125" style="104" customWidth="1"/>
    <col min="9985" max="9985" width="26.88671875" style="104" customWidth="1"/>
    <col min="9986" max="9986" width="3.77734375" style="104" customWidth="1"/>
    <col min="9987" max="9987" width="6.21875" style="104" customWidth="1"/>
    <col min="9988" max="9988" width="4.77734375" style="104" customWidth="1"/>
    <col min="9989" max="9989" width="11.6640625" style="104" bestFit="1" customWidth="1"/>
    <col min="9990" max="9990" width="7.44140625" style="104" bestFit="1" customWidth="1"/>
    <col min="9991" max="9991" width="8.88671875" style="104"/>
    <col min="9992" max="9992" width="3.33203125" style="104" customWidth="1"/>
    <col min="9993" max="9993" width="4.109375" style="104" customWidth="1"/>
    <col min="9994" max="9994" width="5" style="104" customWidth="1"/>
    <col min="9995" max="9995" width="11.6640625" style="104" bestFit="1" customWidth="1"/>
    <col min="9996" max="9996" width="10.44140625" style="104" customWidth="1"/>
    <col min="9997" max="10238" width="8.88671875" style="104"/>
    <col min="10239" max="10239" width="2.6640625" style="104" customWidth="1"/>
    <col min="10240" max="10240" width="18.33203125" style="104" customWidth="1"/>
    <col min="10241" max="10241" width="26.88671875" style="104" customWidth="1"/>
    <col min="10242" max="10242" width="3.77734375" style="104" customWidth="1"/>
    <col min="10243" max="10243" width="6.21875" style="104" customWidth="1"/>
    <col min="10244" max="10244" width="4.77734375" style="104" customWidth="1"/>
    <col min="10245" max="10245" width="11.6640625" style="104" bestFit="1" customWidth="1"/>
    <col min="10246" max="10246" width="7.44140625" style="104" bestFit="1" customWidth="1"/>
    <col min="10247" max="10247" width="8.88671875" style="104"/>
    <col min="10248" max="10248" width="3.33203125" style="104" customWidth="1"/>
    <col min="10249" max="10249" width="4.109375" style="104" customWidth="1"/>
    <col min="10250" max="10250" width="5" style="104" customWidth="1"/>
    <col min="10251" max="10251" width="11.6640625" style="104" bestFit="1" customWidth="1"/>
    <col min="10252" max="10252" width="10.44140625" style="104" customWidth="1"/>
    <col min="10253" max="10494" width="8.88671875" style="104"/>
    <col min="10495" max="10495" width="2.6640625" style="104" customWidth="1"/>
    <col min="10496" max="10496" width="18.33203125" style="104" customWidth="1"/>
    <col min="10497" max="10497" width="26.88671875" style="104" customWidth="1"/>
    <col min="10498" max="10498" width="3.77734375" style="104" customWidth="1"/>
    <col min="10499" max="10499" width="6.21875" style="104" customWidth="1"/>
    <col min="10500" max="10500" width="4.77734375" style="104" customWidth="1"/>
    <col min="10501" max="10501" width="11.6640625" style="104" bestFit="1" customWidth="1"/>
    <col min="10502" max="10502" width="7.44140625" style="104" bestFit="1" customWidth="1"/>
    <col min="10503" max="10503" width="8.88671875" style="104"/>
    <col min="10504" max="10504" width="3.33203125" style="104" customWidth="1"/>
    <col min="10505" max="10505" width="4.109375" style="104" customWidth="1"/>
    <col min="10506" max="10506" width="5" style="104" customWidth="1"/>
    <col min="10507" max="10507" width="11.6640625" style="104" bestFit="1" customWidth="1"/>
    <col min="10508" max="10508" width="10.44140625" style="104" customWidth="1"/>
    <col min="10509" max="10750" width="8.88671875" style="104"/>
    <col min="10751" max="10751" width="2.6640625" style="104" customWidth="1"/>
    <col min="10752" max="10752" width="18.33203125" style="104" customWidth="1"/>
    <col min="10753" max="10753" width="26.88671875" style="104" customWidth="1"/>
    <col min="10754" max="10754" width="3.77734375" style="104" customWidth="1"/>
    <col min="10755" max="10755" width="6.21875" style="104" customWidth="1"/>
    <col min="10756" max="10756" width="4.77734375" style="104" customWidth="1"/>
    <col min="10757" max="10757" width="11.6640625" style="104" bestFit="1" customWidth="1"/>
    <col min="10758" max="10758" width="7.44140625" style="104" bestFit="1" customWidth="1"/>
    <col min="10759" max="10759" width="8.88671875" style="104"/>
    <col min="10760" max="10760" width="3.33203125" style="104" customWidth="1"/>
    <col min="10761" max="10761" width="4.109375" style="104" customWidth="1"/>
    <col min="10762" max="10762" width="5" style="104" customWidth="1"/>
    <col min="10763" max="10763" width="11.6640625" style="104" bestFit="1" customWidth="1"/>
    <col min="10764" max="10764" width="10.44140625" style="104" customWidth="1"/>
    <col min="10765" max="11006" width="8.88671875" style="104"/>
    <col min="11007" max="11007" width="2.6640625" style="104" customWidth="1"/>
    <col min="11008" max="11008" width="18.33203125" style="104" customWidth="1"/>
    <col min="11009" max="11009" width="26.88671875" style="104" customWidth="1"/>
    <col min="11010" max="11010" width="3.77734375" style="104" customWidth="1"/>
    <col min="11011" max="11011" width="6.21875" style="104" customWidth="1"/>
    <col min="11012" max="11012" width="4.77734375" style="104" customWidth="1"/>
    <col min="11013" max="11013" width="11.6640625" style="104" bestFit="1" customWidth="1"/>
    <col min="11014" max="11014" width="7.44140625" style="104" bestFit="1" customWidth="1"/>
    <col min="11015" max="11015" width="8.88671875" style="104"/>
    <col min="11016" max="11016" width="3.33203125" style="104" customWidth="1"/>
    <col min="11017" max="11017" width="4.109375" style="104" customWidth="1"/>
    <col min="11018" max="11018" width="5" style="104" customWidth="1"/>
    <col min="11019" max="11019" width="11.6640625" style="104" bestFit="1" customWidth="1"/>
    <col min="11020" max="11020" width="10.44140625" style="104" customWidth="1"/>
    <col min="11021" max="11262" width="8.88671875" style="104"/>
    <col min="11263" max="11263" width="2.6640625" style="104" customWidth="1"/>
    <col min="11264" max="11264" width="18.33203125" style="104" customWidth="1"/>
    <col min="11265" max="11265" width="26.88671875" style="104" customWidth="1"/>
    <col min="11266" max="11266" width="3.77734375" style="104" customWidth="1"/>
    <col min="11267" max="11267" width="6.21875" style="104" customWidth="1"/>
    <col min="11268" max="11268" width="4.77734375" style="104" customWidth="1"/>
    <col min="11269" max="11269" width="11.6640625" style="104" bestFit="1" customWidth="1"/>
    <col min="11270" max="11270" width="7.44140625" style="104" bestFit="1" customWidth="1"/>
    <col min="11271" max="11271" width="8.88671875" style="104"/>
    <col min="11272" max="11272" width="3.33203125" style="104" customWidth="1"/>
    <col min="11273" max="11273" width="4.109375" style="104" customWidth="1"/>
    <col min="11274" max="11274" width="5" style="104" customWidth="1"/>
    <col min="11275" max="11275" width="11.6640625" style="104" bestFit="1" customWidth="1"/>
    <col min="11276" max="11276" width="10.44140625" style="104" customWidth="1"/>
    <col min="11277" max="11518" width="8.88671875" style="104"/>
    <col min="11519" max="11519" width="2.6640625" style="104" customWidth="1"/>
    <col min="11520" max="11520" width="18.33203125" style="104" customWidth="1"/>
    <col min="11521" max="11521" width="26.88671875" style="104" customWidth="1"/>
    <col min="11522" max="11522" width="3.77734375" style="104" customWidth="1"/>
    <col min="11523" max="11523" width="6.21875" style="104" customWidth="1"/>
    <col min="11524" max="11524" width="4.77734375" style="104" customWidth="1"/>
    <col min="11525" max="11525" width="11.6640625" style="104" bestFit="1" customWidth="1"/>
    <col min="11526" max="11526" width="7.44140625" style="104" bestFit="1" customWidth="1"/>
    <col min="11527" max="11527" width="8.88671875" style="104"/>
    <col min="11528" max="11528" width="3.33203125" style="104" customWidth="1"/>
    <col min="11529" max="11529" width="4.109375" style="104" customWidth="1"/>
    <col min="11530" max="11530" width="5" style="104" customWidth="1"/>
    <col min="11531" max="11531" width="11.6640625" style="104" bestFit="1" customWidth="1"/>
    <col min="11532" max="11532" width="10.44140625" style="104" customWidth="1"/>
    <col min="11533" max="11774" width="8.88671875" style="104"/>
    <col min="11775" max="11775" width="2.6640625" style="104" customWidth="1"/>
    <col min="11776" max="11776" width="18.33203125" style="104" customWidth="1"/>
    <col min="11777" max="11777" width="26.88671875" style="104" customWidth="1"/>
    <col min="11778" max="11778" width="3.77734375" style="104" customWidth="1"/>
    <col min="11779" max="11779" width="6.21875" style="104" customWidth="1"/>
    <col min="11780" max="11780" width="4.77734375" style="104" customWidth="1"/>
    <col min="11781" max="11781" width="11.6640625" style="104" bestFit="1" customWidth="1"/>
    <col min="11782" max="11782" width="7.44140625" style="104" bestFit="1" customWidth="1"/>
    <col min="11783" max="11783" width="8.88671875" style="104"/>
    <col min="11784" max="11784" width="3.33203125" style="104" customWidth="1"/>
    <col min="11785" max="11785" width="4.109375" style="104" customWidth="1"/>
    <col min="11786" max="11786" width="5" style="104" customWidth="1"/>
    <col min="11787" max="11787" width="11.6640625" style="104" bestFit="1" customWidth="1"/>
    <col min="11788" max="11788" width="10.44140625" style="104" customWidth="1"/>
    <col min="11789" max="12030" width="8.88671875" style="104"/>
    <col min="12031" max="12031" width="2.6640625" style="104" customWidth="1"/>
    <col min="12032" max="12032" width="18.33203125" style="104" customWidth="1"/>
    <col min="12033" max="12033" width="26.88671875" style="104" customWidth="1"/>
    <col min="12034" max="12034" width="3.77734375" style="104" customWidth="1"/>
    <col min="12035" max="12035" width="6.21875" style="104" customWidth="1"/>
    <col min="12036" max="12036" width="4.77734375" style="104" customWidth="1"/>
    <col min="12037" max="12037" width="11.6640625" style="104" bestFit="1" customWidth="1"/>
    <col min="12038" max="12038" width="7.44140625" style="104" bestFit="1" customWidth="1"/>
    <col min="12039" max="12039" width="8.88671875" style="104"/>
    <col min="12040" max="12040" width="3.33203125" style="104" customWidth="1"/>
    <col min="12041" max="12041" width="4.109375" style="104" customWidth="1"/>
    <col min="12042" max="12042" width="5" style="104" customWidth="1"/>
    <col min="12043" max="12043" width="11.6640625" style="104" bestFit="1" customWidth="1"/>
    <col min="12044" max="12044" width="10.44140625" style="104" customWidth="1"/>
    <col min="12045" max="12286" width="8.88671875" style="104"/>
    <col min="12287" max="12287" width="2.6640625" style="104" customWidth="1"/>
    <col min="12288" max="12288" width="18.33203125" style="104" customWidth="1"/>
    <col min="12289" max="12289" width="26.88671875" style="104" customWidth="1"/>
    <col min="12290" max="12290" width="3.77734375" style="104" customWidth="1"/>
    <col min="12291" max="12291" width="6.21875" style="104" customWidth="1"/>
    <col min="12292" max="12292" width="4.77734375" style="104" customWidth="1"/>
    <col min="12293" max="12293" width="11.6640625" style="104" bestFit="1" customWidth="1"/>
    <col min="12294" max="12294" width="7.44140625" style="104" bestFit="1" customWidth="1"/>
    <col min="12295" max="12295" width="8.88671875" style="104"/>
    <col min="12296" max="12296" width="3.33203125" style="104" customWidth="1"/>
    <col min="12297" max="12297" width="4.109375" style="104" customWidth="1"/>
    <col min="12298" max="12298" width="5" style="104" customWidth="1"/>
    <col min="12299" max="12299" width="11.6640625" style="104" bestFit="1" customWidth="1"/>
    <col min="12300" max="12300" width="10.44140625" style="104" customWidth="1"/>
    <col min="12301" max="12542" width="8.88671875" style="104"/>
    <col min="12543" max="12543" width="2.6640625" style="104" customWidth="1"/>
    <col min="12544" max="12544" width="18.33203125" style="104" customWidth="1"/>
    <col min="12545" max="12545" width="26.88671875" style="104" customWidth="1"/>
    <col min="12546" max="12546" width="3.77734375" style="104" customWidth="1"/>
    <col min="12547" max="12547" width="6.21875" style="104" customWidth="1"/>
    <col min="12548" max="12548" width="4.77734375" style="104" customWidth="1"/>
    <col min="12549" max="12549" width="11.6640625" style="104" bestFit="1" customWidth="1"/>
    <col min="12550" max="12550" width="7.44140625" style="104" bestFit="1" customWidth="1"/>
    <col min="12551" max="12551" width="8.88671875" style="104"/>
    <col min="12552" max="12552" width="3.33203125" style="104" customWidth="1"/>
    <col min="12553" max="12553" width="4.109375" style="104" customWidth="1"/>
    <col min="12554" max="12554" width="5" style="104" customWidth="1"/>
    <col min="12555" max="12555" width="11.6640625" style="104" bestFit="1" customWidth="1"/>
    <col min="12556" max="12556" width="10.44140625" style="104" customWidth="1"/>
    <col min="12557" max="12798" width="8.88671875" style="104"/>
    <col min="12799" max="12799" width="2.6640625" style="104" customWidth="1"/>
    <col min="12800" max="12800" width="18.33203125" style="104" customWidth="1"/>
    <col min="12801" max="12801" width="26.88671875" style="104" customWidth="1"/>
    <col min="12802" max="12802" width="3.77734375" style="104" customWidth="1"/>
    <col min="12803" max="12803" width="6.21875" style="104" customWidth="1"/>
    <col min="12804" max="12804" width="4.77734375" style="104" customWidth="1"/>
    <col min="12805" max="12805" width="11.6640625" style="104" bestFit="1" customWidth="1"/>
    <col min="12806" max="12806" width="7.44140625" style="104" bestFit="1" customWidth="1"/>
    <col min="12807" max="12807" width="8.88671875" style="104"/>
    <col min="12808" max="12808" width="3.33203125" style="104" customWidth="1"/>
    <col min="12809" max="12809" width="4.109375" style="104" customWidth="1"/>
    <col min="12810" max="12810" width="5" style="104" customWidth="1"/>
    <col min="12811" max="12811" width="11.6640625" style="104" bestFit="1" customWidth="1"/>
    <col min="12812" max="12812" width="10.44140625" style="104" customWidth="1"/>
    <col min="12813" max="13054" width="8.88671875" style="104"/>
    <col min="13055" max="13055" width="2.6640625" style="104" customWidth="1"/>
    <col min="13056" max="13056" width="18.33203125" style="104" customWidth="1"/>
    <col min="13057" max="13057" width="26.88671875" style="104" customWidth="1"/>
    <col min="13058" max="13058" width="3.77734375" style="104" customWidth="1"/>
    <col min="13059" max="13059" width="6.21875" style="104" customWidth="1"/>
    <col min="13060" max="13060" width="4.77734375" style="104" customWidth="1"/>
    <col min="13061" max="13061" width="11.6640625" style="104" bestFit="1" customWidth="1"/>
    <col min="13062" max="13062" width="7.44140625" style="104" bestFit="1" customWidth="1"/>
    <col min="13063" max="13063" width="8.88671875" style="104"/>
    <col min="13064" max="13064" width="3.33203125" style="104" customWidth="1"/>
    <col min="13065" max="13065" width="4.109375" style="104" customWidth="1"/>
    <col min="13066" max="13066" width="5" style="104" customWidth="1"/>
    <col min="13067" max="13067" width="11.6640625" style="104" bestFit="1" customWidth="1"/>
    <col min="13068" max="13068" width="10.44140625" style="104" customWidth="1"/>
    <col min="13069" max="13310" width="8.88671875" style="104"/>
    <col min="13311" max="13311" width="2.6640625" style="104" customWidth="1"/>
    <col min="13312" max="13312" width="18.33203125" style="104" customWidth="1"/>
    <col min="13313" max="13313" width="26.88671875" style="104" customWidth="1"/>
    <col min="13314" max="13314" width="3.77734375" style="104" customWidth="1"/>
    <col min="13315" max="13315" width="6.21875" style="104" customWidth="1"/>
    <col min="13316" max="13316" width="4.77734375" style="104" customWidth="1"/>
    <col min="13317" max="13317" width="11.6640625" style="104" bestFit="1" customWidth="1"/>
    <col min="13318" max="13318" width="7.44140625" style="104" bestFit="1" customWidth="1"/>
    <col min="13319" max="13319" width="8.88671875" style="104"/>
    <col min="13320" max="13320" width="3.33203125" style="104" customWidth="1"/>
    <col min="13321" max="13321" width="4.109375" style="104" customWidth="1"/>
    <col min="13322" max="13322" width="5" style="104" customWidth="1"/>
    <col min="13323" max="13323" width="11.6640625" style="104" bestFit="1" customWidth="1"/>
    <col min="13324" max="13324" width="10.44140625" style="104" customWidth="1"/>
    <col min="13325" max="13566" width="8.88671875" style="104"/>
    <col min="13567" max="13567" width="2.6640625" style="104" customWidth="1"/>
    <col min="13568" max="13568" width="18.33203125" style="104" customWidth="1"/>
    <col min="13569" max="13569" width="26.88671875" style="104" customWidth="1"/>
    <col min="13570" max="13570" width="3.77734375" style="104" customWidth="1"/>
    <col min="13571" max="13571" width="6.21875" style="104" customWidth="1"/>
    <col min="13572" max="13572" width="4.77734375" style="104" customWidth="1"/>
    <col min="13573" max="13573" width="11.6640625" style="104" bestFit="1" customWidth="1"/>
    <col min="13574" max="13574" width="7.44140625" style="104" bestFit="1" customWidth="1"/>
    <col min="13575" max="13575" width="8.88671875" style="104"/>
    <col min="13576" max="13576" width="3.33203125" style="104" customWidth="1"/>
    <col min="13577" max="13577" width="4.109375" style="104" customWidth="1"/>
    <col min="13578" max="13578" width="5" style="104" customWidth="1"/>
    <col min="13579" max="13579" width="11.6640625" style="104" bestFit="1" customWidth="1"/>
    <col min="13580" max="13580" width="10.44140625" style="104" customWidth="1"/>
    <col min="13581" max="13822" width="8.88671875" style="104"/>
    <col min="13823" max="13823" width="2.6640625" style="104" customWidth="1"/>
    <col min="13824" max="13824" width="18.33203125" style="104" customWidth="1"/>
    <col min="13825" max="13825" width="26.88671875" style="104" customWidth="1"/>
    <col min="13826" max="13826" width="3.77734375" style="104" customWidth="1"/>
    <col min="13827" max="13827" width="6.21875" style="104" customWidth="1"/>
    <col min="13828" max="13828" width="4.77734375" style="104" customWidth="1"/>
    <col min="13829" max="13829" width="11.6640625" style="104" bestFit="1" customWidth="1"/>
    <col min="13830" max="13830" width="7.44140625" style="104" bestFit="1" customWidth="1"/>
    <col min="13831" max="13831" width="8.88671875" style="104"/>
    <col min="13832" max="13832" width="3.33203125" style="104" customWidth="1"/>
    <col min="13833" max="13833" width="4.109375" style="104" customWidth="1"/>
    <col min="13834" max="13834" width="5" style="104" customWidth="1"/>
    <col min="13835" max="13835" width="11.6640625" style="104" bestFit="1" customWidth="1"/>
    <col min="13836" max="13836" width="10.44140625" style="104" customWidth="1"/>
    <col min="13837" max="14078" width="8.88671875" style="104"/>
    <col min="14079" max="14079" width="2.6640625" style="104" customWidth="1"/>
    <col min="14080" max="14080" width="18.33203125" style="104" customWidth="1"/>
    <col min="14081" max="14081" width="26.88671875" style="104" customWidth="1"/>
    <col min="14082" max="14082" width="3.77734375" style="104" customWidth="1"/>
    <col min="14083" max="14083" width="6.21875" style="104" customWidth="1"/>
    <col min="14084" max="14084" width="4.77734375" style="104" customWidth="1"/>
    <col min="14085" max="14085" width="11.6640625" style="104" bestFit="1" customWidth="1"/>
    <col min="14086" max="14086" width="7.44140625" style="104" bestFit="1" customWidth="1"/>
    <col min="14087" max="14087" width="8.88671875" style="104"/>
    <col min="14088" max="14088" width="3.33203125" style="104" customWidth="1"/>
    <col min="14089" max="14089" width="4.109375" style="104" customWidth="1"/>
    <col min="14090" max="14090" width="5" style="104" customWidth="1"/>
    <col min="14091" max="14091" width="11.6640625" style="104" bestFit="1" customWidth="1"/>
    <col min="14092" max="14092" width="10.44140625" style="104" customWidth="1"/>
    <col min="14093" max="14334" width="8.88671875" style="104"/>
    <col min="14335" max="14335" width="2.6640625" style="104" customWidth="1"/>
    <col min="14336" max="14336" width="18.33203125" style="104" customWidth="1"/>
    <col min="14337" max="14337" width="26.88671875" style="104" customWidth="1"/>
    <col min="14338" max="14338" width="3.77734375" style="104" customWidth="1"/>
    <col min="14339" max="14339" width="6.21875" style="104" customWidth="1"/>
    <col min="14340" max="14340" width="4.77734375" style="104" customWidth="1"/>
    <col min="14341" max="14341" width="11.6640625" style="104" bestFit="1" customWidth="1"/>
    <col min="14342" max="14342" width="7.44140625" style="104" bestFit="1" customWidth="1"/>
    <col min="14343" max="14343" width="8.88671875" style="104"/>
    <col min="14344" max="14344" width="3.33203125" style="104" customWidth="1"/>
    <col min="14345" max="14345" width="4.109375" style="104" customWidth="1"/>
    <col min="14346" max="14346" width="5" style="104" customWidth="1"/>
    <col min="14347" max="14347" width="11.6640625" style="104" bestFit="1" customWidth="1"/>
    <col min="14348" max="14348" width="10.44140625" style="104" customWidth="1"/>
    <col min="14349" max="14590" width="8.88671875" style="104"/>
    <col min="14591" max="14591" width="2.6640625" style="104" customWidth="1"/>
    <col min="14592" max="14592" width="18.33203125" style="104" customWidth="1"/>
    <col min="14593" max="14593" width="26.88671875" style="104" customWidth="1"/>
    <col min="14594" max="14594" width="3.77734375" style="104" customWidth="1"/>
    <col min="14595" max="14595" width="6.21875" style="104" customWidth="1"/>
    <col min="14596" max="14596" width="4.77734375" style="104" customWidth="1"/>
    <col min="14597" max="14597" width="11.6640625" style="104" bestFit="1" customWidth="1"/>
    <col min="14598" max="14598" width="7.44140625" style="104" bestFit="1" customWidth="1"/>
    <col min="14599" max="14599" width="8.88671875" style="104"/>
    <col min="14600" max="14600" width="3.33203125" style="104" customWidth="1"/>
    <col min="14601" max="14601" width="4.109375" style="104" customWidth="1"/>
    <col min="14602" max="14602" width="5" style="104" customWidth="1"/>
    <col min="14603" max="14603" width="11.6640625" style="104" bestFit="1" customWidth="1"/>
    <col min="14604" max="14604" width="10.44140625" style="104" customWidth="1"/>
    <col min="14605" max="14846" width="8.88671875" style="104"/>
    <col min="14847" max="14847" width="2.6640625" style="104" customWidth="1"/>
    <col min="14848" max="14848" width="18.33203125" style="104" customWidth="1"/>
    <col min="14849" max="14849" width="26.88671875" style="104" customWidth="1"/>
    <col min="14850" max="14850" width="3.77734375" style="104" customWidth="1"/>
    <col min="14851" max="14851" width="6.21875" style="104" customWidth="1"/>
    <col min="14852" max="14852" width="4.77734375" style="104" customWidth="1"/>
    <col min="14853" max="14853" width="11.6640625" style="104" bestFit="1" customWidth="1"/>
    <col min="14854" max="14854" width="7.44140625" style="104" bestFit="1" customWidth="1"/>
    <col min="14855" max="14855" width="8.88671875" style="104"/>
    <col min="14856" max="14856" width="3.33203125" style="104" customWidth="1"/>
    <col min="14857" max="14857" width="4.109375" style="104" customWidth="1"/>
    <col min="14858" max="14858" width="5" style="104" customWidth="1"/>
    <col min="14859" max="14859" width="11.6640625" style="104" bestFit="1" customWidth="1"/>
    <col min="14860" max="14860" width="10.44140625" style="104" customWidth="1"/>
    <col min="14861" max="15102" width="8.88671875" style="104"/>
    <col min="15103" max="15103" width="2.6640625" style="104" customWidth="1"/>
    <col min="15104" max="15104" width="18.33203125" style="104" customWidth="1"/>
    <col min="15105" max="15105" width="26.88671875" style="104" customWidth="1"/>
    <col min="15106" max="15106" width="3.77734375" style="104" customWidth="1"/>
    <col min="15107" max="15107" width="6.21875" style="104" customWidth="1"/>
    <col min="15108" max="15108" width="4.77734375" style="104" customWidth="1"/>
    <col min="15109" max="15109" width="11.6640625" style="104" bestFit="1" customWidth="1"/>
    <col min="15110" max="15110" width="7.44140625" style="104" bestFit="1" customWidth="1"/>
    <col min="15111" max="15111" width="8.88671875" style="104"/>
    <col min="15112" max="15112" width="3.33203125" style="104" customWidth="1"/>
    <col min="15113" max="15113" width="4.109375" style="104" customWidth="1"/>
    <col min="15114" max="15114" width="5" style="104" customWidth="1"/>
    <col min="15115" max="15115" width="11.6640625" style="104" bestFit="1" customWidth="1"/>
    <col min="15116" max="15116" width="10.44140625" style="104" customWidth="1"/>
    <col min="15117" max="15358" width="8.88671875" style="104"/>
    <col min="15359" max="15359" width="2.6640625" style="104" customWidth="1"/>
    <col min="15360" max="15360" width="18.33203125" style="104" customWidth="1"/>
    <col min="15361" max="15361" width="26.88671875" style="104" customWidth="1"/>
    <col min="15362" max="15362" width="3.77734375" style="104" customWidth="1"/>
    <col min="15363" max="15363" width="6.21875" style="104" customWidth="1"/>
    <col min="15364" max="15364" width="4.77734375" style="104" customWidth="1"/>
    <col min="15365" max="15365" width="11.6640625" style="104" bestFit="1" customWidth="1"/>
    <col min="15366" max="15366" width="7.44140625" style="104" bestFit="1" customWidth="1"/>
    <col min="15367" max="15367" width="8.88671875" style="104"/>
    <col min="15368" max="15368" width="3.33203125" style="104" customWidth="1"/>
    <col min="15369" max="15369" width="4.109375" style="104" customWidth="1"/>
    <col min="15370" max="15370" width="5" style="104" customWidth="1"/>
    <col min="15371" max="15371" width="11.6640625" style="104" bestFit="1" customWidth="1"/>
    <col min="15372" max="15372" width="10.44140625" style="104" customWidth="1"/>
    <col min="15373" max="15614" width="8.88671875" style="104"/>
    <col min="15615" max="15615" width="2.6640625" style="104" customWidth="1"/>
    <col min="15616" max="15616" width="18.33203125" style="104" customWidth="1"/>
    <col min="15617" max="15617" width="26.88671875" style="104" customWidth="1"/>
    <col min="15618" max="15618" width="3.77734375" style="104" customWidth="1"/>
    <col min="15619" max="15619" width="6.21875" style="104" customWidth="1"/>
    <col min="15620" max="15620" width="4.77734375" style="104" customWidth="1"/>
    <col min="15621" max="15621" width="11.6640625" style="104" bestFit="1" customWidth="1"/>
    <col min="15622" max="15622" width="7.44140625" style="104" bestFit="1" customWidth="1"/>
    <col min="15623" max="15623" width="8.88671875" style="104"/>
    <col min="15624" max="15624" width="3.33203125" style="104" customWidth="1"/>
    <col min="15625" max="15625" width="4.109375" style="104" customWidth="1"/>
    <col min="15626" max="15626" width="5" style="104" customWidth="1"/>
    <col min="15627" max="15627" width="11.6640625" style="104" bestFit="1" customWidth="1"/>
    <col min="15628" max="15628" width="10.44140625" style="104" customWidth="1"/>
    <col min="15629" max="15870" width="8.88671875" style="104"/>
    <col min="15871" max="15871" width="2.6640625" style="104" customWidth="1"/>
    <col min="15872" max="15872" width="18.33203125" style="104" customWidth="1"/>
    <col min="15873" max="15873" width="26.88671875" style="104" customWidth="1"/>
    <col min="15874" max="15874" width="3.77734375" style="104" customWidth="1"/>
    <col min="15875" max="15875" width="6.21875" style="104" customWidth="1"/>
    <col min="15876" max="15876" width="4.77734375" style="104" customWidth="1"/>
    <col min="15877" max="15877" width="11.6640625" style="104" bestFit="1" customWidth="1"/>
    <col min="15878" max="15878" width="7.44140625" style="104" bestFit="1" customWidth="1"/>
    <col min="15879" max="15879" width="8.88671875" style="104"/>
    <col min="15880" max="15880" width="3.33203125" style="104" customWidth="1"/>
    <col min="15881" max="15881" width="4.109375" style="104" customWidth="1"/>
    <col min="15882" max="15882" width="5" style="104" customWidth="1"/>
    <col min="15883" max="15883" width="11.6640625" style="104" bestFit="1" customWidth="1"/>
    <col min="15884" max="15884" width="10.44140625" style="104" customWidth="1"/>
    <col min="15885" max="16126" width="8.88671875" style="104"/>
    <col min="16127" max="16127" width="2.6640625" style="104" customWidth="1"/>
    <col min="16128" max="16128" width="18.33203125" style="104" customWidth="1"/>
    <col min="16129" max="16129" width="26.88671875" style="104" customWidth="1"/>
    <col min="16130" max="16130" width="3.77734375" style="104" customWidth="1"/>
    <col min="16131" max="16131" width="6.21875" style="104" customWidth="1"/>
    <col min="16132" max="16132" width="4.77734375" style="104" customWidth="1"/>
    <col min="16133" max="16133" width="11.6640625" style="104" bestFit="1" customWidth="1"/>
    <col min="16134" max="16134" width="7.44140625" style="104" bestFit="1" customWidth="1"/>
    <col min="16135" max="16135" width="8.88671875" style="104"/>
    <col min="16136" max="16136" width="3.33203125" style="104" customWidth="1"/>
    <col min="16137" max="16137" width="4.109375" style="104" customWidth="1"/>
    <col min="16138" max="16138" width="5" style="104" customWidth="1"/>
    <col min="16139" max="16139" width="11.6640625" style="104" bestFit="1" customWidth="1"/>
    <col min="16140" max="16140" width="10.44140625" style="104" customWidth="1"/>
    <col min="16141" max="16384" width="8.88671875" style="104"/>
  </cols>
  <sheetData>
    <row r="2" spans="2:12" x14ac:dyDescent="0.25">
      <c r="B2" s="104" t="s">
        <v>89</v>
      </c>
      <c r="G2" s="104" t="s">
        <v>90</v>
      </c>
      <c r="H2" s="119">
        <f>XNPV(C15,G6:G1965,F6:F1965)</f>
        <v>103.92118301626772</v>
      </c>
    </row>
    <row r="3" spans="2:12" x14ac:dyDescent="0.25">
      <c r="B3" s="105" t="s">
        <v>91</v>
      </c>
      <c r="C3" s="106" t="s">
        <v>92</v>
      </c>
    </row>
    <row r="4" spans="2:12" x14ac:dyDescent="0.25">
      <c r="B4" s="105" t="s">
        <v>93</v>
      </c>
      <c r="C4" s="106" t="s">
        <v>94</v>
      </c>
      <c r="E4" s="132" t="str">
        <f>C4&amp;"每日付息及现值情况"</f>
        <v>09国债(5)每日付息及现值情况</v>
      </c>
      <c r="F4" s="132"/>
      <c r="G4" s="132"/>
      <c r="H4" s="132"/>
      <c r="J4" s="107" t="s">
        <v>95</v>
      </c>
      <c r="K4" s="107" t="s">
        <v>96</v>
      </c>
      <c r="L4" s="124" t="str">
        <f>C4</f>
        <v>09国债(5)</v>
      </c>
    </row>
    <row r="5" spans="2:12" x14ac:dyDescent="0.25">
      <c r="B5" s="105" t="s">
        <v>97</v>
      </c>
      <c r="C5" s="108" t="s">
        <v>98</v>
      </c>
      <c r="E5" s="107" t="s">
        <v>95</v>
      </c>
      <c r="F5" s="107" t="s">
        <v>96</v>
      </c>
      <c r="G5" s="107" t="s">
        <v>99</v>
      </c>
      <c r="H5" s="118" t="s">
        <v>100</v>
      </c>
      <c r="J5" s="117"/>
      <c r="K5" s="117"/>
      <c r="L5" s="125">
        <f>XNPV(C15,G6:G1965,K6:K1965)</f>
        <v>103.92118301626772</v>
      </c>
    </row>
    <row r="6" spans="2:12" x14ac:dyDescent="0.3">
      <c r="B6" s="105" t="s">
        <v>101</v>
      </c>
      <c r="C6" s="109">
        <v>39967</v>
      </c>
      <c r="E6" s="110">
        <v>0</v>
      </c>
      <c r="F6" s="113">
        <v>40556</v>
      </c>
      <c r="G6" s="110">
        <v>0</v>
      </c>
      <c r="H6" s="121">
        <v>0</v>
      </c>
      <c r="J6" s="110">
        <v>0</v>
      </c>
      <c r="K6" s="113">
        <v>40556</v>
      </c>
      <c r="L6" s="125">
        <v>103.93</v>
      </c>
    </row>
    <row r="7" spans="2:12" x14ac:dyDescent="0.3">
      <c r="B7" s="105" t="s">
        <v>102</v>
      </c>
      <c r="C7" s="106">
        <v>100</v>
      </c>
      <c r="E7" s="110">
        <v>1</v>
      </c>
      <c r="F7" s="113">
        <v>40557</v>
      </c>
      <c r="G7" s="110">
        <v>0</v>
      </c>
      <c r="H7" s="121">
        <v>0</v>
      </c>
      <c r="J7" s="110">
        <v>1</v>
      </c>
      <c r="K7" s="113">
        <v>40557</v>
      </c>
      <c r="L7" s="125">
        <v>103.93</v>
      </c>
    </row>
    <row r="8" spans="2:12" x14ac:dyDescent="0.3">
      <c r="B8" s="105" t="s">
        <v>103</v>
      </c>
      <c r="C8" s="106">
        <v>7</v>
      </c>
      <c r="E8" s="110">
        <v>2</v>
      </c>
      <c r="F8" s="113">
        <v>40558</v>
      </c>
      <c r="G8" s="110">
        <v>0</v>
      </c>
      <c r="H8" s="121">
        <v>0</v>
      </c>
      <c r="J8" s="110">
        <v>2</v>
      </c>
      <c r="K8" s="113">
        <v>40558</v>
      </c>
      <c r="L8" s="125">
        <v>103.93</v>
      </c>
    </row>
    <row r="9" spans="2:12" x14ac:dyDescent="0.3">
      <c r="B9" s="105" t="s">
        <v>104</v>
      </c>
      <c r="C9" s="111">
        <v>3.3700000000000001E-2</v>
      </c>
      <c r="E9" s="110">
        <v>3</v>
      </c>
      <c r="F9" s="113">
        <v>40559</v>
      </c>
      <c r="G9" s="110">
        <v>0</v>
      </c>
      <c r="H9" s="121">
        <v>0</v>
      </c>
      <c r="J9" s="110">
        <v>3</v>
      </c>
      <c r="K9" s="113">
        <v>40559</v>
      </c>
      <c r="L9" s="125">
        <v>103.93</v>
      </c>
    </row>
    <row r="10" spans="2:12" x14ac:dyDescent="0.3">
      <c r="B10" s="105" t="s">
        <v>105</v>
      </c>
      <c r="C10" s="106">
        <v>3.37</v>
      </c>
      <c r="E10" s="110">
        <v>4</v>
      </c>
      <c r="F10" s="113">
        <v>40560</v>
      </c>
      <c r="G10" s="110">
        <v>0</v>
      </c>
      <c r="H10" s="121">
        <v>0</v>
      </c>
      <c r="J10" s="110">
        <v>4</v>
      </c>
      <c r="K10" s="113">
        <v>40560</v>
      </c>
      <c r="L10" s="125">
        <v>103.94</v>
      </c>
    </row>
    <row r="11" spans="2:12" x14ac:dyDescent="0.3">
      <c r="B11" s="105" t="s">
        <v>106</v>
      </c>
      <c r="C11" s="106" t="s">
        <v>107</v>
      </c>
      <c r="E11" s="110">
        <v>5</v>
      </c>
      <c r="F11" s="113">
        <v>40561</v>
      </c>
      <c r="G11" s="110">
        <v>0</v>
      </c>
      <c r="H11" s="121">
        <v>0</v>
      </c>
      <c r="J11" s="110">
        <v>5</v>
      </c>
      <c r="K11" s="113">
        <v>40561</v>
      </c>
      <c r="L11" s="125">
        <v>103.94</v>
      </c>
    </row>
    <row r="12" spans="2:12" x14ac:dyDescent="0.3">
      <c r="B12" s="105" t="s">
        <v>108</v>
      </c>
      <c r="C12" s="106" t="s">
        <v>109</v>
      </c>
      <c r="E12" s="110">
        <v>6</v>
      </c>
      <c r="F12" s="113">
        <v>40562</v>
      </c>
      <c r="G12" s="110">
        <v>0</v>
      </c>
      <c r="H12" s="121">
        <v>0</v>
      </c>
      <c r="J12" s="110">
        <v>6</v>
      </c>
      <c r="K12" s="113">
        <v>40562</v>
      </c>
      <c r="L12" s="125">
        <v>103.95</v>
      </c>
    </row>
    <row r="13" spans="2:12" x14ac:dyDescent="0.3">
      <c r="B13" s="105" t="s">
        <v>110</v>
      </c>
      <c r="C13" s="109">
        <v>42515</v>
      </c>
      <c r="E13" s="110">
        <v>7</v>
      </c>
      <c r="F13" s="113">
        <v>40563</v>
      </c>
      <c r="G13" s="110">
        <v>0</v>
      </c>
      <c r="H13" s="121">
        <v>0</v>
      </c>
      <c r="J13" s="110">
        <v>7</v>
      </c>
      <c r="K13" s="113">
        <v>40563</v>
      </c>
      <c r="L13" s="125">
        <v>103.95</v>
      </c>
    </row>
    <row r="14" spans="2:12" x14ac:dyDescent="0.3">
      <c r="B14" s="105" t="s">
        <v>110</v>
      </c>
      <c r="C14" s="106" t="s">
        <v>111</v>
      </c>
      <c r="E14" s="110">
        <v>8</v>
      </c>
      <c r="F14" s="113">
        <v>40564</v>
      </c>
      <c r="G14" s="110">
        <v>0</v>
      </c>
      <c r="H14" s="121">
        <v>0</v>
      </c>
      <c r="J14" s="110">
        <v>8</v>
      </c>
      <c r="K14" s="113">
        <v>40564</v>
      </c>
      <c r="L14" s="125">
        <v>103.96</v>
      </c>
    </row>
    <row r="15" spans="2:12" x14ac:dyDescent="0.3">
      <c r="B15" s="105" t="s">
        <v>112</v>
      </c>
      <c r="C15" s="112">
        <v>3.0022E-2</v>
      </c>
      <c r="E15" s="110">
        <v>9</v>
      </c>
      <c r="F15" s="113">
        <v>40565</v>
      </c>
      <c r="G15" s="110">
        <v>0</v>
      </c>
      <c r="H15" s="121">
        <v>0</v>
      </c>
      <c r="J15" s="110">
        <v>9</v>
      </c>
      <c r="K15" s="113">
        <v>40565</v>
      </c>
      <c r="L15" s="125">
        <v>103.96</v>
      </c>
    </row>
    <row r="16" spans="2:12" x14ac:dyDescent="0.3">
      <c r="B16" s="105" t="s">
        <v>113</v>
      </c>
      <c r="C16" s="113">
        <f>DATE(2011,1,13)</f>
        <v>40556</v>
      </c>
      <c r="E16" s="110">
        <v>10</v>
      </c>
      <c r="F16" s="113">
        <v>40566</v>
      </c>
      <c r="G16" s="110">
        <v>0</v>
      </c>
      <c r="H16" s="121">
        <v>0</v>
      </c>
      <c r="J16" s="110">
        <v>10</v>
      </c>
      <c r="K16" s="113">
        <v>40566</v>
      </c>
      <c r="L16" s="125">
        <v>103.96</v>
      </c>
    </row>
    <row r="17" spans="2:12" x14ac:dyDescent="0.3">
      <c r="B17" s="114"/>
      <c r="C17" s="114"/>
      <c r="E17" s="110">
        <v>11</v>
      </c>
      <c r="F17" s="113">
        <v>40567</v>
      </c>
      <c r="G17" s="110">
        <v>0</v>
      </c>
      <c r="H17" s="121">
        <v>0</v>
      </c>
      <c r="J17" s="110">
        <v>11</v>
      </c>
      <c r="K17" s="113">
        <v>40567</v>
      </c>
      <c r="L17" s="125">
        <v>103.96</v>
      </c>
    </row>
    <row r="18" spans="2:12" x14ac:dyDescent="0.3">
      <c r="B18" s="105" t="s">
        <v>114</v>
      </c>
      <c r="C18" s="115">
        <f>XNPV(C15,G6:G1965,F6:F1965)</f>
        <v>103.92118301626772</v>
      </c>
      <c r="E18" s="110">
        <v>12</v>
      </c>
      <c r="F18" s="113">
        <v>40568</v>
      </c>
      <c r="G18" s="110">
        <v>0</v>
      </c>
      <c r="H18" s="121">
        <v>0</v>
      </c>
      <c r="J18" s="110">
        <v>12</v>
      </c>
      <c r="K18" s="113">
        <v>40568</v>
      </c>
      <c r="L18" s="125">
        <v>103.96</v>
      </c>
    </row>
    <row r="19" spans="2:12" x14ac:dyDescent="0.3">
      <c r="E19" s="110">
        <v>13</v>
      </c>
      <c r="F19" s="113">
        <v>40569</v>
      </c>
      <c r="G19" s="110">
        <v>0</v>
      </c>
      <c r="H19" s="121">
        <v>0</v>
      </c>
      <c r="J19" s="110">
        <v>13</v>
      </c>
      <c r="K19" s="113">
        <v>40569</v>
      </c>
      <c r="L19" s="125">
        <v>103.97</v>
      </c>
    </row>
    <row r="20" spans="2:12" x14ac:dyDescent="0.3">
      <c r="E20" s="110">
        <v>14</v>
      </c>
      <c r="F20" s="113">
        <v>40570</v>
      </c>
      <c r="G20" s="110">
        <v>0</v>
      </c>
      <c r="H20" s="121">
        <v>0</v>
      </c>
      <c r="J20" s="110">
        <v>14</v>
      </c>
      <c r="K20" s="113">
        <v>40570</v>
      </c>
      <c r="L20" s="125">
        <v>103.97</v>
      </c>
    </row>
    <row r="21" spans="2:12" x14ac:dyDescent="0.3">
      <c r="E21" s="110">
        <v>15</v>
      </c>
      <c r="F21" s="113">
        <v>40571</v>
      </c>
      <c r="G21" s="110">
        <v>0</v>
      </c>
      <c r="H21" s="121">
        <v>0</v>
      </c>
      <c r="J21" s="110">
        <v>15</v>
      </c>
      <c r="K21" s="113">
        <v>40571</v>
      </c>
      <c r="L21" s="125">
        <v>103.97</v>
      </c>
    </row>
    <row r="22" spans="2:12" x14ac:dyDescent="0.3">
      <c r="E22" s="110">
        <v>16</v>
      </c>
      <c r="F22" s="113">
        <v>40572</v>
      </c>
      <c r="G22" s="110">
        <v>0</v>
      </c>
      <c r="H22" s="121">
        <v>0</v>
      </c>
      <c r="J22" s="110">
        <v>16</v>
      </c>
      <c r="K22" s="113">
        <v>40572</v>
      </c>
      <c r="L22" s="125">
        <v>103.74</v>
      </c>
    </row>
    <row r="23" spans="2:12" hidden="1" x14ac:dyDescent="0.3">
      <c r="E23" s="110">
        <v>17</v>
      </c>
      <c r="F23" s="113">
        <v>40573</v>
      </c>
      <c r="G23" s="110">
        <v>0</v>
      </c>
      <c r="H23" s="121">
        <v>0</v>
      </c>
      <c r="J23" s="110">
        <v>17</v>
      </c>
      <c r="K23" s="113">
        <v>40573</v>
      </c>
      <c r="L23" s="125">
        <v>103.98</v>
      </c>
    </row>
    <row r="24" spans="2:12" hidden="1" x14ac:dyDescent="0.3">
      <c r="E24" s="110">
        <v>18</v>
      </c>
      <c r="F24" s="113">
        <v>40574</v>
      </c>
      <c r="G24" s="110">
        <v>0</v>
      </c>
      <c r="H24" s="121">
        <v>0</v>
      </c>
      <c r="J24" s="110">
        <v>18</v>
      </c>
      <c r="K24" s="113">
        <v>40574</v>
      </c>
      <c r="L24" s="125">
        <v>103.98</v>
      </c>
    </row>
    <row r="25" spans="2:12" hidden="1" x14ac:dyDescent="0.3">
      <c r="E25" s="110">
        <v>19</v>
      </c>
      <c r="F25" s="113">
        <v>40575</v>
      </c>
      <c r="G25" s="110">
        <v>0</v>
      </c>
      <c r="H25" s="121">
        <v>0</v>
      </c>
      <c r="J25" s="110">
        <v>19</v>
      </c>
      <c r="K25" s="113">
        <v>40575</v>
      </c>
      <c r="L25" s="125"/>
    </row>
    <row r="26" spans="2:12" hidden="1" x14ac:dyDescent="0.3">
      <c r="E26" s="110">
        <v>20</v>
      </c>
      <c r="F26" s="113">
        <v>40576</v>
      </c>
      <c r="G26" s="110">
        <v>0</v>
      </c>
      <c r="H26" s="121">
        <v>0</v>
      </c>
      <c r="J26" s="110">
        <v>20</v>
      </c>
      <c r="K26" s="113">
        <v>40576</v>
      </c>
      <c r="L26" s="125"/>
    </row>
    <row r="27" spans="2:12" hidden="1" x14ac:dyDescent="0.3">
      <c r="E27" s="110">
        <v>21</v>
      </c>
      <c r="F27" s="113">
        <v>40577</v>
      </c>
      <c r="G27" s="110">
        <v>0</v>
      </c>
      <c r="H27" s="121">
        <v>0</v>
      </c>
      <c r="J27" s="110">
        <v>21</v>
      </c>
      <c r="K27" s="113">
        <v>40577</v>
      </c>
      <c r="L27" s="125"/>
    </row>
    <row r="28" spans="2:12" hidden="1" x14ac:dyDescent="0.3">
      <c r="E28" s="110">
        <v>22</v>
      </c>
      <c r="F28" s="113">
        <v>40578</v>
      </c>
      <c r="G28" s="110">
        <v>0</v>
      </c>
      <c r="H28" s="121">
        <v>0</v>
      </c>
      <c r="J28" s="110">
        <v>22</v>
      </c>
      <c r="K28" s="113">
        <v>40578</v>
      </c>
      <c r="L28" s="125"/>
    </row>
    <row r="29" spans="2:12" hidden="1" x14ac:dyDescent="0.3">
      <c r="E29" s="110">
        <v>23</v>
      </c>
      <c r="F29" s="113">
        <v>40579</v>
      </c>
      <c r="G29" s="110">
        <v>0</v>
      </c>
      <c r="H29" s="121">
        <v>0</v>
      </c>
      <c r="J29" s="110">
        <v>23</v>
      </c>
      <c r="K29" s="113">
        <v>40579</v>
      </c>
      <c r="L29" s="125"/>
    </row>
    <row r="30" spans="2:12" hidden="1" x14ac:dyDescent="0.3">
      <c r="E30" s="110">
        <v>24</v>
      </c>
      <c r="F30" s="113">
        <v>40580</v>
      </c>
      <c r="G30" s="110">
        <v>0</v>
      </c>
      <c r="H30" s="121">
        <v>0</v>
      </c>
      <c r="J30" s="110">
        <v>24</v>
      </c>
      <c r="K30" s="113">
        <v>40580</v>
      </c>
      <c r="L30" s="125"/>
    </row>
    <row r="31" spans="2:12" hidden="1" x14ac:dyDescent="0.3">
      <c r="E31" s="110">
        <v>25</v>
      </c>
      <c r="F31" s="113">
        <v>40581</v>
      </c>
      <c r="G31" s="110">
        <v>0</v>
      </c>
      <c r="H31" s="121">
        <v>0</v>
      </c>
      <c r="J31" s="110">
        <v>25</v>
      </c>
      <c r="K31" s="113">
        <v>40581</v>
      </c>
      <c r="L31" s="125"/>
    </row>
    <row r="32" spans="2:12" hidden="1" x14ac:dyDescent="0.3">
      <c r="E32" s="110">
        <v>26</v>
      </c>
      <c r="F32" s="113">
        <v>40582</v>
      </c>
      <c r="G32" s="110">
        <v>0</v>
      </c>
      <c r="H32" s="121">
        <v>0</v>
      </c>
      <c r="J32" s="110">
        <v>26</v>
      </c>
      <c r="K32" s="113">
        <v>40582</v>
      </c>
      <c r="L32" s="125"/>
    </row>
    <row r="33" spans="5:12" hidden="1" x14ac:dyDescent="0.3">
      <c r="E33" s="110">
        <v>27</v>
      </c>
      <c r="F33" s="113">
        <v>40583</v>
      </c>
      <c r="G33" s="110">
        <v>0</v>
      </c>
      <c r="H33" s="121">
        <v>0</v>
      </c>
      <c r="J33" s="110">
        <v>27</v>
      </c>
      <c r="K33" s="113">
        <v>40583</v>
      </c>
      <c r="L33" s="125"/>
    </row>
    <row r="34" spans="5:12" hidden="1" x14ac:dyDescent="0.3">
      <c r="E34" s="110">
        <v>28</v>
      </c>
      <c r="F34" s="113">
        <v>40584</v>
      </c>
      <c r="G34" s="110">
        <v>0</v>
      </c>
      <c r="H34" s="121">
        <v>0</v>
      </c>
      <c r="J34" s="110">
        <v>28</v>
      </c>
      <c r="K34" s="113">
        <v>40584</v>
      </c>
      <c r="L34" s="125"/>
    </row>
    <row r="35" spans="5:12" hidden="1" x14ac:dyDescent="0.3">
      <c r="E35" s="110">
        <v>29</v>
      </c>
      <c r="F35" s="113">
        <v>40585</v>
      </c>
      <c r="G35" s="110">
        <v>0</v>
      </c>
      <c r="H35" s="121">
        <v>0</v>
      </c>
      <c r="J35" s="110">
        <v>29</v>
      </c>
      <c r="K35" s="113">
        <v>40585</v>
      </c>
      <c r="L35" s="125"/>
    </row>
    <row r="36" spans="5:12" hidden="1" x14ac:dyDescent="0.3">
      <c r="E36" s="110">
        <v>30</v>
      </c>
      <c r="F36" s="113">
        <v>40586</v>
      </c>
      <c r="G36" s="110">
        <v>0</v>
      </c>
      <c r="H36" s="121">
        <v>0</v>
      </c>
      <c r="J36" s="110">
        <v>30</v>
      </c>
      <c r="K36" s="113">
        <v>40586</v>
      </c>
      <c r="L36" s="125"/>
    </row>
    <row r="37" spans="5:12" hidden="1" x14ac:dyDescent="0.3">
      <c r="E37" s="110">
        <v>31</v>
      </c>
      <c r="F37" s="113">
        <v>40587</v>
      </c>
      <c r="G37" s="110">
        <v>0</v>
      </c>
      <c r="H37" s="121">
        <v>0</v>
      </c>
      <c r="J37" s="110">
        <v>31</v>
      </c>
      <c r="K37" s="113">
        <v>40587</v>
      </c>
      <c r="L37" s="125"/>
    </row>
    <row r="38" spans="5:12" hidden="1" x14ac:dyDescent="0.3">
      <c r="E38" s="110">
        <v>32</v>
      </c>
      <c r="F38" s="113">
        <v>40588</v>
      </c>
      <c r="G38" s="110">
        <v>0</v>
      </c>
      <c r="H38" s="121">
        <v>0</v>
      </c>
      <c r="J38" s="110">
        <v>32</v>
      </c>
      <c r="K38" s="113">
        <v>40588</v>
      </c>
      <c r="L38" s="125"/>
    </row>
    <row r="39" spans="5:12" hidden="1" x14ac:dyDescent="0.3">
      <c r="E39" s="110">
        <v>33</v>
      </c>
      <c r="F39" s="113">
        <v>40589</v>
      </c>
      <c r="G39" s="110">
        <v>0</v>
      </c>
      <c r="H39" s="121">
        <v>0</v>
      </c>
      <c r="J39" s="110">
        <v>33</v>
      </c>
      <c r="K39" s="113">
        <v>40589</v>
      </c>
      <c r="L39" s="125"/>
    </row>
    <row r="40" spans="5:12" hidden="1" x14ac:dyDescent="0.3">
      <c r="E40" s="110">
        <v>34</v>
      </c>
      <c r="F40" s="113">
        <v>40590</v>
      </c>
      <c r="G40" s="110">
        <v>0</v>
      </c>
      <c r="H40" s="121">
        <v>0</v>
      </c>
      <c r="J40" s="110">
        <v>34</v>
      </c>
      <c r="K40" s="113">
        <v>40590</v>
      </c>
      <c r="L40" s="125"/>
    </row>
    <row r="41" spans="5:12" hidden="1" x14ac:dyDescent="0.3">
      <c r="E41" s="110">
        <v>35</v>
      </c>
      <c r="F41" s="113">
        <v>40591</v>
      </c>
      <c r="G41" s="110">
        <v>0</v>
      </c>
      <c r="H41" s="121">
        <v>0</v>
      </c>
      <c r="J41" s="110">
        <v>35</v>
      </c>
      <c r="K41" s="113">
        <v>40591</v>
      </c>
      <c r="L41" s="125"/>
    </row>
    <row r="42" spans="5:12" hidden="1" x14ac:dyDescent="0.3">
      <c r="E42" s="110">
        <v>36</v>
      </c>
      <c r="F42" s="113">
        <v>40592</v>
      </c>
      <c r="G42" s="110">
        <v>0</v>
      </c>
      <c r="H42" s="121">
        <v>0</v>
      </c>
      <c r="J42" s="110">
        <v>36</v>
      </c>
      <c r="K42" s="113">
        <v>40592</v>
      </c>
      <c r="L42" s="125"/>
    </row>
    <row r="43" spans="5:12" hidden="1" x14ac:dyDescent="0.3">
      <c r="E43" s="110">
        <v>37</v>
      </c>
      <c r="F43" s="113">
        <v>40593</v>
      </c>
      <c r="G43" s="110">
        <v>0</v>
      </c>
      <c r="H43" s="121">
        <v>0</v>
      </c>
      <c r="J43" s="110">
        <v>37</v>
      </c>
      <c r="K43" s="113">
        <v>40593</v>
      </c>
      <c r="L43" s="125"/>
    </row>
    <row r="44" spans="5:12" hidden="1" x14ac:dyDescent="0.3">
      <c r="E44" s="110">
        <v>38</v>
      </c>
      <c r="F44" s="113">
        <v>40594</v>
      </c>
      <c r="G44" s="110">
        <v>0</v>
      </c>
      <c r="H44" s="121">
        <v>0</v>
      </c>
      <c r="J44" s="110">
        <v>38</v>
      </c>
      <c r="K44" s="113">
        <v>40594</v>
      </c>
      <c r="L44" s="125"/>
    </row>
    <row r="45" spans="5:12" hidden="1" x14ac:dyDescent="0.3">
      <c r="E45" s="110">
        <v>39</v>
      </c>
      <c r="F45" s="113">
        <v>40595</v>
      </c>
      <c r="G45" s="110">
        <v>0</v>
      </c>
      <c r="H45" s="121">
        <v>0</v>
      </c>
      <c r="J45" s="110">
        <v>39</v>
      </c>
      <c r="K45" s="113">
        <v>40595</v>
      </c>
      <c r="L45" s="125"/>
    </row>
    <row r="46" spans="5:12" hidden="1" x14ac:dyDescent="0.3">
      <c r="E46" s="110">
        <v>40</v>
      </c>
      <c r="F46" s="113">
        <v>40596</v>
      </c>
      <c r="G46" s="110">
        <v>0</v>
      </c>
      <c r="H46" s="121">
        <v>0</v>
      </c>
      <c r="J46" s="110">
        <v>40</v>
      </c>
      <c r="K46" s="113">
        <v>40596</v>
      </c>
      <c r="L46" s="125"/>
    </row>
    <row r="47" spans="5:12" hidden="1" x14ac:dyDescent="0.3">
      <c r="E47" s="110">
        <v>41</v>
      </c>
      <c r="F47" s="113">
        <v>40597</v>
      </c>
      <c r="G47" s="110">
        <v>0</v>
      </c>
      <c r="H47" s="121">
        <v>0</v>
      </c>
      <c r="J47" s="110">
        <v>41</v>
      </c>
      <c r="K47" s="113">
        <v>40597</v>
      </c>
      <c r="L47" s="125"/>
    </row>
    <row r="48" spans="5:12" hidden="1" x14ac:dyDescent="0.3">
      <c r="E48" s="110">
        <v>42</v>
      </c>
      <c r="F48" s="113">
        <v>40598</v>
      </c>
      <c r="G48" s="110">
        <v>0</v>
      </c>
      <c r="H48" s="121">
        <v>0</v>
      </c>
      <c r="J48" s="110">
        <v>42</v>
      </c>
      <c r="K48" s="113">
        <v>40598</v>
      </c>
      <c r="L48" s="125"/>
    </row>
    <row r="49" spans="5:12" hidden="1" x14ac:dyDescent="0.3">
      <c r="E49" s="110">
        <v>43</v>
      </c>
      <c r="F49" s="113">
        <v>40599</v>
      </c>
      <c r="G49" s="110">
        <v>0</v>
      </c>
      <c r="H49" s="121">
        <v>0</v>
      </c>
      <c r="J49" s="110">
        <v>43</v>
      </c>
      <c r="K49" s="113">
        <v>40599</v>
      </c>
      <c r="L49" s="125"/>
    </row>
    <row r="50" spans="5:12" hidden="1" x14ac:dyDescent="0.3">
      <c r="E50" s="110">
        <v>44</v>
      </c>
      <c r="F50" s="113">
        <v>40600</v>
      </c>
      <c r="G50" s="110">
        <v>0</v>
      </c>
      <c r="H50" s="121">
        <v>0</v>
      </c>
      <c r="J50" s="110">
        <v>44</v>
      </c>
      <c r="K50" s="113">
        <v>40600</v>
      </c>
      <c r="L50" s="125"/>
    </row>
    <row r="51" spans="5:12" hidden="1" x14ac:dyDescent="0.3">
      <c r="E51" s="110">
        <v>45</v>
      </c>
      <c r="F51" s="113">
        <v>40601</v>
      </c>
      <c r="G51" s="110">
        <v>0</v>
      </c>
      <c r="H51" s="121">
        <v>0</v>
      </c>
      <c r="J51" s="110">
        <v>45</v>
      </c>
      <c r="K51" s="113">
        <v>40601</v>
      </c>
      <c r="L51" s="125"/>
    </row>
    <row r="52" spans="5:12" hidden="1" x14ac:dyDescent="0.3">
      <c r="E52" s="110">
        <v>46</v>
      </c>
      <c r="F52" s="113">
        <v>40602</v>
      </c>
      <c r="G52" s="110">
        <v>0</v>
      </c>
      <c r="H52" s="121">
        <v>0</v>
      </c>
      <c r="J52" s="110">
        <v>46</v>
      </c>
      <c r="K52" s="113">
        <v>40602</v>
      </c>
      <c r="L52" s="125"/>
    </row>
    <row r="53" spans="5:12" hidden="1" x14ac:dyDescent="0.3">
      <c r="E53" s="110">
        <v>47</v>
      </c>
      <c r="F53" s="113">
        <v>40603</v>
      </c>
      <c r="G53" s="110">
        <v>0</v>
      </c>
      <c r="H53" s="121">
        <v>0</v>
      </c>
      <c r="J53" s="110">
        <v>47</v>
      </c>
      <c r="K53" s="113">
        <v>40603</v>
      </c>
      <c r="L53" s="125"/>
    </row>
    <row r="54" spans="5:12" hidden="1" x14ac:dyDescent="0.3">
      <c r="E54" s="110">
        <v>48</v>
      </c>
      <c r="F54" s="113">
        <v>40604</v>
      </c>
      <c r="G54" s="110">
        <v>0</v>
      </c>
      <c r="H54" s="121">
        <v>0</v>
      </c>
      <c r="J54" s="110">
        <v>48</v>
      </c>
      <c r="K54" s="113">
        <v>40604</v>
      </c>
      <c r="L54" s="125"/>
    </row>
    <row r="55" spans="5:12" hidden="1" x14ac:dyDescent="0.3">
      <c r="E55" s="110">
        <v>49</v>
      </c>
      <c r="F55" s="113">
        <v>40605</v>
      </c>
      <c r="G55" s="110">
        <v>0</v>
      </c>
      <c r="H55" s="121">
        <v>0</v>
      </c>
      <c r="J55" s="110">
        <v>49</v>
      </c>
      <c r="K55" s="113">
        <v>40605</v>
      </c>
      <c r="L55" s="125"/>
    </row>
    <row r="56" spans="5:12" hidden="1" x14ac:dyDescent="0.3">
      <c r="E56" s="110">
        <v>50</v>
      </c>
      <c r="F56" s="113">
        <v>40606</v>
      </c>
      <c r="G56" s="110">
        <v>0</v>
      </c>
      <c r="H56" s="121">
        <v>0</v>
      </c>
      <c r="J56" s="110">
        <v>50</v>
      </c>
      <c r="K56" s="113">
        <v>40606</v>
      </c>
      <c r="L56" s="125"/>
    </row>
    <row r="57" spans="5:12" hidden="1" x14ac:dyDescent="0.3">
      <c r="E57" s="110">
        <v>51</v>
      </c>
      <c r="F57" s="113">
        <v>40607</v>
      </c>
      <c r="G57" s="110">
        <v>0</v>
      </c>
      <c r="H57" s="121">
        <v>0</v>
      </c>
      <c r="J57" s="110">
        <v>51</v>
      </c>
      <c r="K57" s="113">
        <v>40607</v>
      </c>
      <c r="L57" s="125"/>
    </row>
    <row r="58" spans="5:12" hidden="1" x14ac:dyDescent="0.3">
      <c r="E58" s="110">
        <v>52</v>
      </c>
      <c r="F58" s="113">
        <v>40608</v>
      </c>
      <c r="G58" s="110">
        <v>0</v>
      </c>
      <c r="H58" s="121">
        <v>0</v>
      </c>
      <c r="J58" s="110">
        <v>52</v>
      </c>
      <c r="K58" s="113">
        <v>40608</v>
      </c>
      <c r="L58" s="125"/>
    </row>
    <row r="59" spans="5:12" hidden="1" x14ac:dyDescent="0.3">
      <c r="E59" s="110">
        <v>53</v>
      </c>
      <c r="F59" s="113">
        <v>40609</v>
      </c>
      <c r="G59" s="110">
        <v>0</v>
      </c>
      <c r="H59" s="121">
        <v>0</v>
      </c>
      <c r="J59" s="110">
        <v>53</v>
      </c>
      <c r="K59" s="113">
        <v>40609</v>
      </c>
      <c r="L59" s="125"/>
    </row>
    <row r="60" spans="5:12" hidden="1" x14ac:dyDescent="0.3">
      <c r="E60" s="110">
        <v>54</v>
      </c>
      <c r="F60" s="113">
        <v>40610</v>
      </c>
      <c r="G60" s="110">
        <v>0</v>
      </c>
      <c r="H60" s="121">
        <v>0</v>
      </c>
      <c r="J60" s="110">
        <v>54</v>
      </c>
      <c r="K60" s="113">
        <v>40610</v>
      </c>
      <c r="L60" s="125"/>
    </row>
    <row r="61" spans="5:12" hidden="1" x14ac:dyDescent="0.3">
      <c r="E61" s="110">
        <v>55</v>
      </c>
      <c r="F61" s="113">
        <v>40611</v>
      </c>
      <c r="G61" s="110">
        <v>0</v>
      </c>
      <c r="H61" s="121">
        <v>0</v>
      </c>
      <c r="J61" s="110">
        <v>55</v>
      </c>
      <c r="K61" s="113">
        <v>40611</v>
      </c>
      <c r="L61" s="125"/>
    </row>
    <row r="62" spans="5:12" hidden="1" x14ac:dyDescent="0.3">
      <c r="E62" s="110">
        <v>56</v>
      </c>
      <c r="F62" s="113">
        <v>40612</v>
      </c>
      <c r="G62" s="110">
        <v>0</v>
      </c>
      <c r="H62" s="121">
        <v>0</v>
      </c>
      <c r="J62" s="110">
        <v>56</v>
      </c>
      <c r="K62" s="113">
        <v>40612</v>
      </c>
      <c r="L62" s="125"/>
    </row>
    <row r="63" spans="5:12" hidden="1" x14ac:dyDescent="0.3">
      <c r="E63" s="110">
        <v>57</v>
      </c>
      <c r="F63" s="113">
        <v>40613</v>
      </c>
      <c r="G63" s="110">
        <v>0</v>
      </c>
      <c r="H63" s="121">
        <v>0</v>
      </c>
      <c r="J63" s="110">
        <v>57</v>
      </c>
      <c r="K63" s="113">
        <v>40613</v>
      </c>
      <c r="L63" s="125"/>
    </row>
    <row r="64" spans="5:12" hidden="1" x14ac:dyDescent="0.3">
      <c r="E64" s="110">
        <v>58</v>
      </c>
      <c r="F64" s="113">
        <v>40614</v>
      </c>
      <c r="G64" s="110">
        <v>0</v>
      </c>
      <c r="H64" s="121">
        <v>0</v>
      </c>
      <c r="J64" s="110">
        <v>58</v>
      </c>
      <c r="K64" s="113">
        <v>40614</v>
      </c>
      <c r="L64" s="125"/>
    </row>
    <row r="65" spans="5:12" hidden="1" x14ac:dyDescent="0.3">
      <c r="E65" s="110">
        <v>59</v>
      </c>
      <c r="F65" s="113">
        <v>40615</v>
      </c>
      <c r="G65" s="110">
        <v>0</v>
      </c>
      <c r="H65" s="121">
        <v>0</v>
      </c>
      <c r="J65" s="110">
        <v>59</v>
      </c>
      <c r="K65" s="113">
        <v>40615</v>
      </c>
      <c r="L65" s="125"/>
    </row>
    <row r="66" spans="5:12" hidden="1" x14ac:dyDescent="0.3">
      <c r="E66" s="110">
        <v>60</v>
      </c>
      <c r="F66" s="113">
        <v>40616</v>
      </c>
      <c r="G66" s="110">
        <v>0</v>
      </c>
      <c r="H66" s="121">
        <v>0</v>
      </c>
      <c r="J66" s="110">
        <v>60</v>
      </c>
      <c r="K66" s="113">
        <v>40616</v>
      </c>
      <c r="L66" s="125"/>
    </row>
    <row r="67" spans="5:12" hidden="1" x14ac:dyDescent="0.3">
      <c r="E67" s="110">
        <v>61</v>
      </c>
      <c r="F67" s="113">
        <v>40617</v>
      </c>
      <c r="G67" s="110">
        <v>0</v>
      </c>
      <c r="H67" s="121">
        <v>0</v>
      </c>
      <c r="J67" s="110">
        <v>61</v>
      </c>
      <c r="K67" s="113">
        <v>40617</v>
      </c>
      <c r="L67" s="125"/>
    </row>
    <row r="68" spans="5:12" hidden="1" x14ac:dyDescent="0.3">
      <c r="E68" s="110">
        <v>62</v>
      </c>
      <c r="F68" s="113">
        <v>40618</v>
      </c>
      <c r="G68" s="110">
        <v>0</v>
      </c>
      <c r="H68" s="121">
        <v>0</v>
      </c>
      <c r="J68" s="110">
        <v>62</v>
      </c>
      <c r="K68" s="113">
        <v>40618</v>
      </c>
      <c r="L68" s="125"/>
    </row>
    <row r="69" spans="5:12" hidden="1" x14ac:dyDescent="0.3">
      <c r="E69" s="110">
        <v>63</v>
      </c>
      <c r="F69" s="113">
        <v>40619</v>
      </c>
      <c r="G69" s="110">
        <v>0</v>
      </c>
      <c r="H69" s="121">
        <v>0</v>
      </c>
      <c r="J69" s="110">
        <v>63</v>
      </c>
      <c r="K69" s="113">
        <v>40619</v>
      </c>
      <c r="L69" s="125"/>
    </row>
    <row r="70" spans="5:12" hidden="1" x14ac:dyDescent="0.3">
      <c r="E70" s="110">
        <v>64</v>
      </c>
      <c r="F70" s="113">
        <v>40620</v>
      </c>
      <c r="G70" s="110">
        <v>0</v>
      </c>
      <c r="H70" s="121">
        <v>0</v>
      </c>
      <c r="J70" s="110">
        <v>64</v>
      </c>
      <c r="K70" s="113">
        <v>40620</v>
      </c>
      <c r="L70" s="125"/>
    </row>
    <row r="71" spans="5:12" hidden="1" x14ac:dyDescent="0.3">
      <c r="E71" s="110">
        <v>65</v>
      </c>
      <c r="F71" s="113">
        <v>40621</v>
      </c>
      <c r="G71" s="110">
        <v>0</v>
      </c>
      <c r="H71" s="121">
        <v>0</v>
      </c>
      <c r="J71" s="110">
        <v>65</v>
      </c>
      <c r="K71" s="113">
        <v>40621</v>
      </c>
      <c r="L71" s="125"/>
    </row>
    <row r="72" spans="5:12" hidden="1" x14ac:dyDescent="0.3">
      <c r="E72" s="110">
        <v>66</v>
      </c>
      <c r="F72" s="113">
        <v>40622</v>
      </c>
      <c r="G72" s="110">
        <v>0</v>
      </c>
      <c r="H72" s="121">
        <v>0</v>
      </c>
      <c r="J72" s="110">
        <v>66</v>
      </c>
      <c r="K72" s="113">
        <v>40622</v>
      </c>
      <c r="L72" s="125"/>
    </row>
    <row r="73" spans="5:12" hidden="1" x14ac:dyDescent="0.3">
      <c r="E73" s="110">
        <v>67</v>
      </c>
      <c r="F73" s="113">
        <v>40623</v>
      </c>
      <c r="G73" s="110">
        <v>0</v>
      </c>
      <c r="H73" s="121">
        <v>0</v>
      </c>
      <c r="J73" s="110">
        <v>67</v>
      </c>
      <c r="K73" s="113">
        <v>40623</v>
      </c>
      <c r="L73" s="125"/>
    </row>
    <row r="74" spans="5:12" hidden="1" x14ac:dyDescent="0.3">
      <c r="E74" s="110">
        <v>68</v>
      </c>
      <c r="F74" s="113">
        <v>40624</v>
      </c>
      <c r="G74" s="110">
        <v>0</v>
      </c>
      <c r="H74" s="121">
        <v>0</v>
      </c>
      <c r="J74" s="110">
        <v>68</v>
      </c>
      <c r="K74" s="113">
        <v>40624</v>
      </c>
      <c r="L74" s="125"/>
    </row>
    <row r="75" spans="5:12" hidden="1" x14ac:dyDescent="0.3">
      <c r="E75" s="110">
        <v>69</v>
      </c>
      <c r="F75" s="113">
        <v>40625</v>
      </c>
      <c r="G75" s="110">
        <v>0</v>
      </c>
      <c r="H75" s="121">
        <v>0</v>
      </c>
      <c r="J75" s="110">
        <v>69</v>
      </c>
      <c r="K75" s="113">
        <v>40625</v>
      </c>
      <c r="L75" s="125"/>
    </row>
    <row r="76" spans="5:12" hidden="1" x14ac:dyDescent="0.3">
      <c r="E76" s="110">
        <v>70</v>
      </c>
      <c r="F76" s="113">
        <v>40626</v>
      </c>
      <c r="G76" s="110">
        <v>0</v>
      </c>
      <c r="H76" s="121">
        <v>0</v>
      </c>
      <c r="J76" s="110">
        <v>70</v>
      </c>
      <c r="K76" s="113">
        <v>40626</v>
      </c>
      <c r="L76" s="125"/>
    </row>
    <row r="77" spans="5:12" hidden="1" x14ac:dyDescent="0.3">
      <c r="E77" s="110">
        <v>71</v>
      </c>
      <c r="F77" s="113">
        <v>40627</v>
      </c>
      <c r="G77" s="110">
        <v>0</v>
      </c>
      <c r="H77" s="121">
        <v>0</v>
      </c>
      <c r="J77" s="110">
        <v>71</v>
      </c>
      <c r="K77" s="113">
        <v>40627</v>
      </c>
      <c r="L77" s="125"/>
    </row>
    <row r="78" spans="5:12" hidden="1" x14ac:dyDescent="0.3">
      <c r="E78" s="110">
        <v>72</v>
      </c>
      <c r="F78" s="113">
        <v>40628</v>
      </c>
      <c r="G78" s="110">
        <v>0</v>
      </c>
      <c r="H78" s="121">
        <v>0</v>
      </c>
      <c r="J78" s="110">
        <v>72</v>
      </c>
      <c r="K78" s="113">
        <v>40628</v>
      </c>
      <c r="L78" s="125"/>
    </row>
    <row r="79" spans="5:12" hidden="1" x14ac:dyDescent="0.3">
      <c r="E79" s="110">
        <v>73</v>
      </c>
      <c r="F79" s="113">
        <v>40629</v>
      </c>
      <c r="G79" s="110">
        <v>0</v>
      </c>
      <c r="H79" s="121">
        <v>0</v>
      </c>
      <c r="J79" s="110">
        <v>73</v>
      </c>
      <c r="K79" s="113">
        <v>40629</v>
      </c>
      <c r="L79" s="125"/>
    </row>
    <row r="80" spans="5:12" hidden="1" x14ac:dyDescent="0.3">
      <c r="E80" s="110">
        <v>74</v>
      </c>
      <c r="F80" s="113">
        <v>40630</v>
      </c>
      <c r="G80" s="110">
        <v>0</v>
      </c>
      <c r="H80" s="121">
        <v>0</v>
      </c>
      <c r="J80" s="110">
        <v>74</v>
      </c>
      <c r="K80" s="113">
        <v>40630</v>
      </c>
      <c r="L80" s="125"/>
    </row>
    <row r="81" spans="5:12" hidden="1" x14ac:dyDescent="0.3">
      <c r="E81" s="110">
        <v>75</v>
      </c>
      <c r="F81" s="113">
        <v>40631</v>
      </c>
      <c r="G81" s="110">
        <v>0</v>
      </c>
      <c r="H81" s="121">
        <v>0</v>
      </c>
      <c r="J81" s="110">
        <v>75</v>
      </c>
      <c r="K81" s="113">
        <v>40631</v>
      </c>
      <c r="L81" s="125"/>
    </row>
    <row r="82" spans="5:12" hidden="1" x14ac:dyDescent="0.3">
      <c r="E82" s="110">
        <v>76</v>
      </c>
      <c r="F82" s="113">
        <v>40632</v>
      </c>
      <c r="G82" s="110">
        <v>0</v>
      </c>
      <c r="H82" s="121">
        <v>0</v>
      </c>
      <c r="J82" s="110">
        <v>76</v>
      </c>
      <c r="K82" s="113">
        <v>40632</v>
      </c>
      <c r="L82" s="125"/>
    </row>
    <row r="83" spans="5:12" hidden="1" x14ac:dyDescent="0.3">
      <c r="E83" s="110">
        <v>77</v>
      </c>
      <c r="F83" s="113">
        <v>40633</v>
      </c>
      <c r="G83" s="110">
        <v>0</v>
      </c>
      <c r="H83" s="121">
        <v>0</v>
      </c>
      <c r="J83" s="110">
        <v>77</v>
      </c>
      <c r="K83" s="113">
        <v>40633</v>
      </c>
      <c r="L83" s="125"/>
    </row>
    <row r="84" spans="5:12" hidden="1" x14ac:dyDescent="0.3">
      <c r="E84" s="110">
        <v>78</v>
      </c>
      <c r="F84" s="113">
        <v>40634</v>
      </c>
      <c r="G84" s="110">
        <v>0</v>
      </c>
      <c r="H84" s="121">
        <v>0</v>
      </c>
      <c r="J84" s="110">
        <v>78</v>
      </c>
      <c r="K84" s="113">
        <v>40634</v>
      </c>
      <c r="L84" s="125"/>
    </row>
    <row r="85" spans="5:12" hidden="1" x14ac:dyDescent="0.3">
      <c r="E85" s="110">
        <v>79</v>
      </c>
      <c r="F85" s="113">
        <v>40635</v>
      </c>
      <c r="G85" s="110">
        <v>0</v>
      </c>
      <c r="H85" s="121">
        <v>0</v>
      </c>
      <c r="J85" s="110">
        <v>79</v>
      </c>
      <c r="K85" s="113">
        <v>40635</v>
      </c>
      <c r="L85" s="125"/>
    </row>
    <row r="86" spans="5:12" hidden="1" x14ac:dyDescent="0.3">
      <c r="E86" s="110">
        <v>80</v>
      </c>
      <c r="F86" s="113">
        <v>40636</v>
      </c>
      <c r="G86" s="110">
        <v>0</v>
      </c>
      <c r="H86" s="121">
        <v>0</v>
      </c>
      <c r="J86" s="110">
        <v>80</v>
      </c>
      <c r="K86" s="113">
        <v>40636</v>
      </c>
      <c r="L86" s="125"/>
    </row>
    <row r="87" spans="5:12" hidden="1" x14ac:dyDescent="0.3">
      <c r="E87" s="110">
        <v>81</v>
      </c>
      <c r="F87" s="113">
        <v>40637</v>
      </c>
      <c r="G87" s="110">
        <v>0</v>
      </c>
      <c r="H87" s="121">
        <v>0</v>
      </c>
      <c r="J87" s="110">
        <v>81</v>
      </c>
      <c r="K87" s="113">
        <v>40637</v>
      </c>
      <c r="L87" s="125"/>
    </row>
    <row r="88" spans="5:12" hidden="1" x14ac:dyDescent="0.3">
      <c r="E88" s="110">
        <v>82</v>
      </c>
      <c r="F88" s="113">
        <v>40638</v>
      </c>
      <c r="G88" s="110">
        <v>0</v>
      </c>
      <c r="H88" s="121">
        <v>0</v>
      </c>
      <c r="J88" s="110">
        <v>82</v>
      </c>
      <c r="K88" s="113">
        <v>40638</v>
      </c>
      <c r="L88" s="125"/>
    </row>
    <row r="89" spans="5:12" hidden="1" x14ac:dyDescent="0.3">
      <c r="E89" s="110">
        <v>83</v>
      </c>
      <c r="F89" s="113">
        <v>40639</v>
      </c>
      <c r="G89" s="110">
        <v>0</v>
      </c>
      <c r="H89" s="121">
        <v>0</v>
      </c>
      <c r="J89" s="110">
        <v>83</v>
      </c>
      <c r="K89" s="113">
        <v>40639</v>
      </c>
      <c r="L89" s="125"/>
    </row>
    <row r="90" spans="5:12" hidden="1" x14ac:dyDescent="0.3">
      <c r="E90" s="110">
        <v>84</v>
      </c>
      <c r="F90" s="113">
        <v>40640</v>
      </c>
      <c r="G90" s="110">
        <v>0</v>
      </c>
      <c r="H90" s="121">
        <v>0</v>
      </c>
      <c r="J90" s="110">
        <v>84</v>
      </c>
      <c r="K90" s="113">
        <v>40640</v>
      </c>
      <c r="L90" s="125"/>
    </row>
    <row r="91" spans="5:12" hidden="1" x14ac:dyDescent="0.3">
      <c r="E91" s="110">
        <v>85</v>
      </c>
      <c r="F91" s="113">
        <v>40641</v>
      </c>
      <c r="G91" s="110">
        <v>0</v>
      </c>
      <c r="H91" s="121">
        <v>0</v>
      </c>
      <c r="J91" s="110">
        <v>85</v>
      </c>
      <c r="K91" s="113">
        <v>40641</v>
      </c>
      <c r="L91" s="125"/>
    </row>
    <row r="92" spans="5:12" hidden="1" x14ac:dyDescent="0.3">
      <c r="E92" s="110">
        <v>86</v>
      </c>
      <c r="F92" s="113">
        <v>40642</v>
      </c>
      <c r="G92" s="110">
        <v>0</v>
      </c>
      <c r="H92" s="121">
        <v>0</v>
      </c>
      <c r="J92" s="110">
        <v>86</v>
      </c>
      <c r="K92" s="113">
        <v>40642</v>
      </c>
      <c r="L92" s="125"/>
    </row>
    <row r="93" spans="5:12" hidden="1" x14ac:dyDescent="0.3">
      <c r="E93" s="110">
        <v>87</v>
      </c>
      <c r="F93" s="113">
        <v>40643</v>
      </c>
      <c r="G93" s="110">
        <v>0</v>
      </c>
      <c r="H93" s="121">
        <v>0</v>
      </c>
      <c r="J93" s="110">
        <v>87</v>
      </c>
      <c r="K93" s="113">
        <v>40643</v>
      </c>
      <c r="L93" s="125"/>
    </row>
    <row r="94" spans="5:12" hidden="1" x14ac:dyDescent="0.3">
      <c r="E94" s="110">
        <v>88</v>
      </c>
      <c r="F94" s="113">
        <v>40644</v>
      </c>
      <c r="G94" s="110">
        <v>0</v>
      </c>
      <c r="H94" s="121">
        <v>0</v>
      </c>
      <c r="J94" s="110">
        <v>88</v>
      </c>
      <c r="K94" s="113">
        <v>40644</v>
      </c>
      <c r="L94" s="125"/>
    </row>
    <row r="95" spans="5:12" hidden="1" x14ac:dyDescent="0.3">
      <c r="E95" s="110">
        <v>89</v>
      </c>
      <c r="F95" s="113">
        <v>40645</v>
      </c>
      <c r="G95" s="110">
        <v>0</v>
      </c>
      <c r="H95" s="121">
        <v>0</v>
      </c>
      <c r="J95" s="110">
        <v>89</v>
      </c>
      <c r="K95" s="113">
        <v>40645</v>
      </c>
      <c r="L95" s="125"/>
    </row>
    <row r="96" spans="5:12" hidden="1" x14ac:dyDescent="0.3">
      <c r="E96" s="110">
        <v>90</v>
      </c>
      <c r="F96" s="113">
        <v>40646</v>
      </c>
      <c r="G96" s="110">
        <v>0</v>
      </c>
      <c r="H96" s="121">
        <v>0</v>
      </c>
      <c r="J96" s="110">
        <v>90</v>
      </c>
      <c r="K96" s="113">
        <v>40646</v>
      </c>
      <c r="L96" s="125"/>
    </row>
    <row r="97" spans="5:12" hidden="1" x14ac:dyDescent="0.3">
      <c r="E97" s="110">
        <v>91</v>
      </c>
      <c r="F97" s="113">
        <v>40647</v>
      </c>
      <c r="G97" s="110">
        <v>0</v>
      </c>
      <c r="H97" s="121">
        <v>0</v>
      </c>
      <c r="J97" s="110">
        <v>91</v>
      </c>
      <c r="K97" s="113">
        <v>40647</v>
      </c>
      <c r="L97" s="125"/>
    </row>
    <row r="98" spans="5:12" hidden="1" x14ac:dyDescent="0.3">
      <c r="E98" s="110">
        <v>92</v>
      </c>
      <c r="F98" s="113">
        <v>40648</v>
      </c>
      <c r="G98" s="110">
        <v>0</v>
      </c>
      <c r="H98" s="121">
        <v>0</v>
      </c>
      <c r="J98" s="110">
        <v>92</v>
      </c>
      <c r="K98" s="113">
        <v>40648</v>
      </c>
      <c r="L98" s="125"/>
    </row>
    <row r="99" spans="5:12" hidden="1" x14ac:dyDescent="0.3">
      <c r="E99" s="110">
        <v>93</v>
      </c>
      <c r="F99" s="113">
        <v>40649</v>
      </c>
      <c r="G99" s="110">
        <v>0</v>
      </c>
      <c r="H99" s="121">
        <v>0</v>
      </c>
      <c r="J99" s="110">
        <v>93</v>
      </c>
      <c r="K99" s="113">
        <v>40649</v>
      </c>
      <c r="L99" s="125"/>
    </row>
    <row r="100" spans="5:12" hidden="1" x14ac:dyDescent="0.3">
      <c r="E100" s="110">
        <v>94</v>
      </c>
      <c r="F100" s="113">
        <v>40650</v>
      </c>
      <c r="G100" s="110">
        <v>0</v>
      </c>
      <c r="H100" s="121">
        <v>0</v>
      </c>
      <c r="J100" s="110">
        <v>94</v>
      </c>
      <c r="K100" s="113">
        <v>40650</v>
      </c>
      <c r="L100" s="125"/>
    </row>
    <row r="101" spans="5:12" hidden="1" x14ac:dyDescent="0.3">
      <c r="E101" s="110">
        <v>95</v>
      </c>
      <c r="F101" s="113">
        <v>40651</v>
      </c>
      <c r="G101" s="110">
        <v>0</v>
      </c>
      <c r="H101" s="121">
        <v>0</v>
      </c>
      <c r="J101" s="110">
        <v>95</v>
      </c>
      <c r="K101" s="113">
        <v>40651</v>
      </c>
      <c r="L101" s="125"/>
    </row>
    <row r="102" spans="5:12" hidden="1" x14ac:dyDescent="0.3">
      <c r="E102" s="110">
        <v>96</v>
      </c>
      <c r="F102" s="113">
        <v>40652</v>
      </c>
      <c r="G102" s="110">
        <v>0</v>
      </c>
      <c r="H102" s="121">
        <v>0</v>
      </c>
      <c r="J102" s="110">
        <v>96</v>
      </c>
      <c r="K102" s="113">
        <v>40652</v>
      </c>
      <c r="L102" s="125"/>
    </row>
    <row r="103" spans="5:12" hidden="1" x14ac:dyDescent="0.3">
      <c r="E103" s="110">
        <v>97</v>
      </c>
      <c r="F103" s="113">
        <v>40653</v>
      </c>
      <c r="G103" s="110">
        <v>0</v>
      </c>
      <c r="H103" s="121">
        <v>0</v>
      </c>
      <c r="J103" s="110">
        <v>97</v>
      </c>
      <c r="K103" s="113">
        <v>40653</v>
      </c>
      <c r="L103" s="125"/>
    </row>
    <row r="104" spans="5:12" hidden="1" x14ac:dyDescent="0.3">
      <c r="E104" s="110">
        <v>98</v>
      </c>
      <c r="F104" s="113">
        <v>40654</v>
      </c>
      <c r="G104" s="110">
        <v>0</v>
      </c>
      <c r="H104" s="121">
        <v>0</v>
      </c>
      <c r="J104" s="110">
        <v>98</v>
      </c>
      <c r="K104" s="113">
        <v>40654</v>
      </c>
      <c r="L104" s="125"/>
    </row>
    <row r="105" spans="5:12" hidden="1" x14ac:dyDescent="0.3">
      <c r="E105" s="110">
        <v>99</v>
      </c>
      <c r="F105" s="113">
        <v>40655</v>
      </c>
      <c r="G105" s="110">
        <v>0</v>
      </c>
      <c r="H105" s="121">
        <v>0</v>
      </c>
      <c r="J105" s="110">
        <v>99</v>
      </c>
      <c r="K105" s="113">
        <v>40655</v>
      </c>
      <c r="L105" s="125"/>
    </row>
    <row r="106" spans="5:12" hidden="1" x14ac:dyDescent="0.3">
      <c r="E106" s="110">
        <v>100</v>
      </c>
      <c r="F106" s="113">
        <v>40656</v>
      </c>
      <c r="G106" s="110">
        <v>0</v>
      </c>
      <c r="H106" s="121">
        <v>0</v>
      </c>
      <c r="J106" s="110">
        <v>100</v>
      </c>
      <c r="K106" s="113">
        <v>40656</v>
      </c>
      <c r="L106" s="125"/>
    </row>
    <row r="107" spans="5:12" hidden="1" x14ac:dyDescent="0.3">
      <c r="E107" s="110">
        <v>101</v>
      </c>
      <c r="F107" s="113">
        <v>40657</v>
      </c>
      <c r="G107" s="110">
        <v>0</v>
      </c>
      <c r="H107" s="121">
        <v>0</v>
      </c>
      <c r="J107" s="110">
        <v>101</v>
      </c>
      <c r="K107" s="113">
        <v>40657</v>
      </c>
      <c r="L107" s="125"/>
    </row>
    <row r="108" spans="5:12" hidden="1" x14ac:dyDescent="0.3">
      <c r="E108" s="110">
        <v>102</v>
      </c>
      <c r="F108" s="113">
        <v>40658</v>
      </c>
      <c r="G108" s="110">
        <v>0</v>
      </c>
      <c r="H108" s="121">
        <v>0</v>
      </c>
      <c r="J108" s="110">
        <v>102</v>
      </c>
      <c r="K108" s="113">
        <v>40658</v>
      </c>
      <c r="L108" s="125"/>
    </row>
    <row r="109" spans="5:12" hidden="1" x14ac:dyDescent="0.3">
      <c r="E109" s="110">
        <v>103</v>
      </c>
      <c r="F109" s="113">
        <v>40659</v>
      </c>
      <c r="G109" s="110">
        <v>0</v>
      </c>
      <c r="H109" s="121">
        <v>0</v>
      </c>
      <c r="J109" s="110">
        <v>103</v>
      </c>
      <c r="K109" s="113">
        <v>40659</v>
      </c>
      <c r="L109" s="125"/>
    </row>
    <row r="110" spans="5:12" hidden="1" x14ac:dyDescent="0.3">
      <c r="E110" s="110">
        <v>104</v>
      </c>
      <c r="F110" s="113">
        <v>40660</v>
      </c>
      <c r="G110" s="110">
        <v>0</v>
      </c>
      <c r="H110" s="121">
        <v>0</v>
      </c>
      <c r="J110" s="110">
        <v>104</v>
      </c>
      <c r="K110" s="113">
        <v>40660</v>
      </c>
      <c r="L110" s="125"/>
    </row>
    <row r="111" spans="5:12" hidden="1" x14ac:dyDescent="0.3">
      <c r="E111" s="110">
        <v>105</v>
      </c>
      <c r="F111" s="113">
        <v>40661</v>
      </c>
      <c r="G111" s="110">
        <v>0</v>
      </c>
      <c r="H111" s="121">
        <v>0</v>
      </c>
      <c r="J111" s="110">
        <v>105</v>
      </c>
      <c r="K111" s="113">
        <v>40661</v>
      </c>
      <c r="L111" s="125"/>
    </row>
    <row r="112" spans="5:12" hidden="1" x14ac:dyDescent="0.3">
      <c r="E112" s="110">
        <v>106</v>
      </c>
      <c r="F112" s="113">
        <v>40662</v>
      </c>
      <c r="G112" s="110">
        <v>0</v>
      </c>
      <c r="H112" s="121">
        <v>0</v>
      </c>
      <c r="J112" s="110">
        <v>106</v>
      </c>
      <c r="K112" s="113">
        <v>40662</v>
      </c>
      <c r="L112" s="125"/>
    </row>
    <row r="113" spans="5:12" hidden="1" x14ac:dyDescent="0.3">
      <c r="E113" s="110">
        <v>107</v>
      </c>
      <c r="F113" s="113">
        <v>40663</v>
      </c>
      <c r="G113" s="110">
        <v>0</v>
      </c>
      <c r="H113" s="121">
        <v>0</v>
      </c>
      <c r="J113" s="110">
        <v>107</v>
      </c>
      <c r="K113" s="113">
        <v>40663</v>
      </c>
      <c r="L113" s="125"/>
    </row>
    <row r="114" spans="5:12" hidden="1" x14ac:dyDescent="0.3">
      <c r="E114" s="110">
        <v>108</v>
      </c>
      <c r="F114" s="113">
        <v>40664</v>
      </c>
      <c r="G114" s="110">
        <v>0</v>
      </c>
      <c r="H114" s="121">
        <v>0</v>
      </c>
      <c r="J114" s="110">
        <v>108</v>
      </c>
      <c r="K114" s="113">
        <v>40664</v>
      </c>
      <c r="L114" s="125"/>
    </row>
    <row r="115" spans="5:12" hidden="1" x14ac:dyDescent="0.3">
      <c r="E115" s="110">
        <v>109</v>
      </c>
      <c r="F115" s="113">
        <v>40665</v>
      </c>
      <c r="G115" s="110">
        <v>0</v>
      </c>
      <c r="H115" s="121">
        <v>0</v>
      </c>
      <c r="J115" s="110">
        <v>109</v>
      </c>
      <c r="K115" s="113">
        <v>40665</v>
      </c>
      <c r="L115" s="125"/>
    </row>
    <row r="116" spans="5:12" hidden="1" x14ac:dyDescent="0.3">
      <c r="E116" s="110">
        <v>110</v>
      </c>
      <c r="F116" s="113">
        <v>40666</v>
      </c>
      <c r="G116" s="110">
        <v>0</v>
      </c>
      <c r="H116" s="121">
        <v>0</v>
      </c>
      <c r="J116" s="110">
        <v>110</v>
      </c>
      <c r="K116" s="113">
        <v>40666</v>
      </c>
      <c r="L116" s="125"/>
    </row>
    <row r="117" spans="5:12" hidden="1" x14ac:dyDescent="0.3">
      <c r="E117" s="110">
        <v>111</v>
      </c>
      <c r="F117" s="113">
        <v>40667</v>
      </c>
      <c r="G117" s="110">
        <v>0</v>
      </c>
      <c r="H117" s="121">
        <v>0</v>
      </c>
      <c r="J117" s="110">
        <v>111</v>
      </c>
      <c r="K117" s="113">
        <v>40667</v>
      </c>
      <c r="L117" s="125"/>
    </row>
    <row r="118" spans="5:12" hidden="1" x14ac:dyDescent="0.3">
      <c r="E118" s="110">
        <v>112</v>
      </c>
      <c r="F118" s="113">
        <v>40668</v>
      </c>
      <c r="G118" s="110">
        <v>0</v>
      </c>
      <c r="H118" s="121">
        <v>0</v>
      </c>
      <c r="J118" s="110">
        <v>112</v>
      </c>
      <c r="K118" s="113">
        <v>40668</v>
      </c>
      <c r="L118" s="125"/>
    </row>
    <row r="119" spans="5:12" hidden="1" x14ac:dyDescent="0.3">
      <c r="E119" s="110">
        <v>113</v>
      </c>
      <c r="F119" s="113">
        <v>40669</v>
      </c>
      <c r="G119" s="110">
        <v>0</v>
      </c>
      <c r="H119" s="121">
        <v>0</v>
      </c>
      <c r="J119" s="110">
        <v>113</v>
      </c>
      <c r="K119" s="113">
        <v>40669</v>
      </c>
      <c r="L119" s="125"/>
    </row>
    <row r="120" spans="5:12" hidden="1" x14ac:dyDescent="0.3">
      <c r="E120" s="110">
        <v>114</v>
      </c>
      <c r="F120" s="113">
        <v>40670</v>
      </c>
      <c r="G120" s="110">
        <v>0</v>
      </c>
      <c r="H120" s="121">
        <v>0</v>
      </c>
      <c r="J120" s="110">
        <v>114</v>
      </c>
      <c r="K120" s="113">
        <v>40670</v>
      </c>
      <c r="L120" s="125"/>
    </row>
    <row r="121" spans="5:12" hidden="1" x14ac:dyDescent="0.3">
      <c r="E121" s="110">
        <v>115</v>
      </c>
      <c r="F121" s="113">
        <v>40671</v>
      </c>
      <c r="G121" s="110">
        <v>0</v>
      </c>
      <c r="H121" s="121">
        <v>0</v>
      </c>
      <c r="J121" s="110">
        <v>115</v>
      </c>
      <c r="K121" s="113">
        <v>40671</v>
      </c>
      <c r="L121" s="125"/>
    </row>
    <row r="122" spans="5:12" hidden="1" x14ac:dyDescent="0.3">
      <c r="E122" s="110">
        <v>116</v>
      </c>
      <c r="F122" s="113">
        <v>40672</v>
      </c>
      <c r="G122" s="110">
        <v>0</v>
      </c>
      <c r="H122" s="121">
        <v>0</v>
      </c>
      <c r="J122" s="110">
        <v>116</v>
      </c>
      <c r="K122" s="113">
        <v>40672</v>
      </c>
      <c r="L122" s="125"/>
    </row>
    <row r="123" spans="5:12" hidden="1" x14ac:dyDescent="0.3">
      <c r="E123" s="110">
        <v>117</v>
      </c>
      <c r="F123" s="113">
        <v>40673</v>
      </c>
      <c r="G123" s="110">
        <v>0</v>
      </c>
      <c r="H123" s="121">
        <v>0</v>
      </c>
      <c r="J123" s="110">
        <v>117</v>
      </c>
      <c r="K123" s="113">
        <v>40673</v>
      </c>
      <c r="L123" s="125"/>
    </row>
    <row r="124" spans="5:12" hidden="1" x14ac:dyDescent="0.3">
      <c r="E124" s="110">
        <v>118</v>
      </c>
      <c r="F124" s="113">
        <v>40674</v>
      </c>
      <c r="G124" s="110">
        <v>0</v>
      </c>
      <c r="H124" s="121">
        <v>0</v>
      </c>
      <c r="J124" s="110">
        <v>118</v>
      </c>
      <c r="K124" s="113">
        <v>40674</v>
      </c>
      <c r="L124" s="125"/>
    </row>
    <row r="125" spans="5:12" hidden="1" x14ac:dyDescent="0.3">
      <c r="E125" s="110">
        <v>119</v>
      </c>
      <c r="F125" s="113">
        <v>40675</v>
      </c>
      <c r="G125" s="110">
        <v>0</v>
      </c>
      <c r="H125" s="121">
        <v>0</v>
      </c>
      <c r="J125" s="110">
        <v>119</v>
      </c>
      <c r="K125" s="113">
        <v>40675</v>
      </c>
      <c r="L125" s="125"/>
    </row>
    <row r="126" spans="5:12" hidden="1" x14ac:dyDescent="0.3">
      <c r="E126" s="110">
        <v>120</v>
      </c>
      <c r="F126" s="113">
        <v>40676</v>
      </c>
      <c r="G126" s="110">
        <v>0</v>
      </c>
      <c r="H126" s="121">
        <v>0</v>
      </c>
      <c r="J126" s="110">
        <v>120</v>
      </c>
      <c r="K126" s="113">
        <v>40676</v>
      </c>
      <c r="L126" s="125"/>
    </row>
    <row r="127" spans="5:12" hidden="1" x14ac:dyDescent="0.3">
      <c r="E127" s="110">
        <v>121</v>
      </c>
      <c r="F127" s="113">
        <v>40677</v>
      </c>
      <c r="G127" s="110">
        <v>0</v>
      </c>
      <c r="H127" s="121">
        <v>0</v>
      </c>
      <c r="J127" s="110">
        <v>121</v>
      </c>
      <c r="K127" s="113">
        <v>40677</v>
      </c>
      <c r="L127" s="125"/>
    </row>
    <row r="128" spans="5:12" hidden="1" x14ac:dyDescent="0.3">
      <c r="E128" s="110">
        <v>122</v>
      </c>
      <c r="F128" s="113">
        <v>40678</v>
      </c>
      <c r="G128" s="110">
        <v>0</v>
      </c>
      <c r="H128" s="121">
        <v>0</v>
      </c>
      <c r="J128" s="110">
        <v>122</v>
      </c>
      <c r="K128" s="113">
        <v>40678</v>
      </c>
      <c r="L128" s="125"/>
    </row>
    <row r="129" spans="5:12" hidden="1" x14ac:dyDescent="0.3">
      <c r="E129" s="110">
        <v>123</v>
      </c>
      <c r="F129" s="113">
        <v>40679</v>
      </c>
      <c r="G129" s="110">
        <v>0</v>
      </c>
      <c r="H129" s="121">
        <v>0</v>
      </c>
      <c r="J129" s="110">
        <v>123</v>
      </c>
      <c r="K129" s="113">
        <v>40679</v>
      </c>
      <c r="L129" s="125"/>
    </row>
    <row r="130" spans="5:12" hidden="1" x14ac:dyDescent="0.3">
      <c r="E130" s="110">
        <v>124</v>
      </c>
      <c r="F130" s="113">
        <v>40680</v>
      </c>
      <c r="G130" s="110">
        <v>0</v>
      </c>
      <c r="H130" s="121">
        <v>0</v>
      </c>
      <c r="J130" s="110">
        <v>124</v>
      </c>
      <c r="K130" s="113">
        <v>40680</v>
      </c>
      <c r="L130" s="125"/>
    </row>
    <row r="131" spans="5:12" hidden="1" x14ac:dyDescent="0.3">
      <c r="E131" s="110">
        <v>125</v>
      </c>
      <c r="F131" s="113">
        <v>40681</v>
      </c>
      <c r="G131" s="110">
        <v>0</v>
      </c>
      <c r="H131" s="121">
        <v>0</v>
      </c>
      <c r="J131" s="110">
        <v>125</v>
      </c>
      <c r="K131" s="113">
        <v>40681</v>
      </c>
      <c r="L131" s="125"/>
    </row>
    <row r="132" spans="5:12" hidden="1" x14ac:dyDescent="0.3">
      <c r="E132" s="110">
        <v>126</v>
      </c>
      <c r="F132" s="113">
        <v>40682</v>
      </c>
      <c r="G132" s="110">
        <v>0</v>
      </c>
      <c r="H132" s="121">
        <v>0</v>
      </c>
      <c r="J132" s="110">
        <v>126</v>
      </c>
      <c r="K132" s="113">
        <v>40682</v>
      </c>
      <c r="L132" s="125"/>
    </row>
    <row r="133" spans="5:12" hidden="1" x14ac:dyDescent="0.3">
      <c r="E133" s="110">
        <v>127</v>
      </c>
      <c r="F133" s="113">
        <v>40683</v>
      </c>
      <c r="G133" s="110">
        <v>0</v>
      </c>
      <c r="H133" s="121">
        <v>0</v>
      </c>
      <c r="J133" s="110">
        <v>127</v>
      </c>
      <c r="K133" s="113">
        <v>40683</v>
      </c>
      <c r="L133" s="125"/>
    </row>
    <row r="134" spans="5:12" hidden="1" x14ac:dyDescent="0.3">
      <c r="E134" s="110">
        <v>128</v>
      </c>
      <c r="F134" s="113">
        <v>40684</v>
      </c>
      <c r="G134" s="110">
        <v>0</v>
      </c>
      <c r="H134" s="121">
        <v>0</v>
      </c>
      <c r="J134" s="110">
        <v>128</v>
      </c>
      <c r="K134" s="113">
        <v>40684</v>
      </c>
      <c r="L134" s="125"/>
    </row>
    <row r="135" spans="5:12" hidden="1" x14ac:dyDescent="0.3">
      <c r="E135" s="110">
        <v>129</v>
      </c>
      <c r="F135" s="113">
        <v>40685</v>
      </c>
      <c r="G135" s="110">
        <v>0</v>
      </c>
      <c r="H135" s="121">
        <v>0</v>
      </c>
      <c r="J135" s="110">
        <v>129</v>
      </c>
      <c r="K135" s="113">
        <v>40685</v>
      </c>
      <c r="L135" s="125"/>
    </row>
    <row r="136" spans="5:12" hidden="1" x14ac:dyDescent="0.3">
      <c r="E136" s="110">
        <v>130</v>
      </c>
      <c r="F136" s="113">
        <v>40686</v>
      </c>
      <c r="G136" s="110">
        <v>0</v>
      </c>
      <c r="H136" s="121">
        <v>0</v>
      </c>
      <c r="J136" s="110">
        <v>130</v>
      </c>
      <c r="K136" s="113">
        <v>40686</v>
      </c>
      <c r="L136" s="125"/>
    </row>
    <row r="137" spans="5:12" hidden="1" x14ac:dyDescent="0.3">
      <c r="E137" s="110">
        <v>131</v>
      </c>
      <c r="F137" s="113">
        <v>40687</v>
      </c>
      <c r="G137" s="110">
        <v>0</v>
      </c>
      <c r="H137" s="121">
        <v>0</v>
      </c>
      <c r="J137" s="110">
        <v>131</v>
      </c>
      <c r="K137" s="113">
        <v>40687</v>
      </c>
      <c r="L137" s="125"/>
    </row>
    <row r="138" spans="5:12" hidden="1" x14ac:dyDescent="0.3">
      <c r="E138" s="110">
        <v>132</v>
      </c>
      <c r="F138" s="113">
        <v>40688</v>
      </c>
      <c r="G138" s="110">
        <f>C10</f>
        <v>3.37</v>
      </c>
      <c r="H138" s="128">
        <f>XNPV(C15,G138:G1965,F138:F1965)</f>
        <v>105.03884553104123</v>
      </c>
      <c r="J138" s="110">
        <v>132</v>
      </c>
      <c r="K138" s="113">
        <v>40688</v>
      </c>
      <c r="L138" s="125"/>
    </row>
    <row r="139" spans="5:12" hidden="1" x14ac:dyDescent="0.3">
      <c r="E139" s="110">
        <v>133</v>
      </c>
      <c r="F139" s="113">
        <v>40689</v>
      </c>
      <c r="G139" s="110">
        <v>0</v>
      </c>
      <c r="H139" s="121">
        <v>0</v>
      </c>
      <c r="J139" s="110">
        <v>133</v>
      </c>
      <c r="K139" s="113">
        <v>40689</v>
      </c>
      <c r="L139" s="125"/>
    </row>
    <row r="140" spans="5:12" hidden="1" x14ac:dyDescent="0.3">
      <c r="E140" s="110">
        <v>134</v>
      </c>
      <c r="F140" s="113">
        <v>40690</v>
      </c>
      <c r="G140" s="110">
        <v>0</v>
      </c>
      <c r="H140" s="121">
        <v>0</v>
      </c>
      <c r="J140" s="110">
        <v>134</v>
      </c>
      <c r="K140" s="113">
        <v>40690</v>
      </c>
      <c r="L140" s="125"/>
    </row>
    <row r="141" spans="5:12" hidden="1" x14ac:dyDescent="0.3">
      <c r="E141" s="110">
        <v>135</v>
      </c>
      <c r="F141" s="113">
        <v>40691</v>
      </c>
      <c r="G141" s="110">
        <v>0</v>
      </c>
      <c r="H141" s="121">
        <v>0</v>
      </c>
      <c r="J141" s="110">
        <v>135</v>
      </c>
      <c r="K141" s="113">
        <v>40691</v>
      </c>
      <c r="L141" s="125"/>
    </row>
    <row r="142" spans="5:12" hidden="1" x14ac:dyDescent="0.3">
      <c r="E142" s="110">
        <v>136</v>
      </c>
      <c r="F142" s="113">
        <v>40692</v>
      </c>
      <c r="G142" s="110">
        <v>0</v>
      </c>
      <c r="H142" s="121">
        <v>0</v>
      </c>
      <c r="J142" s="110">
        <v>136</v>
      </c>
      <c r="K142" s="113">
        <v>40692</v>
      </c>
      <c r="L142" s="125"/>
    </row>
    <row r="143" spans="5:12" hidden="1" x14ac:dyDescent="0.3">
      <c r="E143" s="110">
        <v>137</v>
      </c>
      <c r="F143" s="113">
        <v>40693</v>
      </c>
      <c r="G143" s="110">
        <v>0</v>
      </c>
      <c r="H143" s="121">
        <v>0</v>
      </c>
      <c r="J143" s="110">
        <v>137</v>
      </c>
      <c r="K143" s="113">
        <v>40693</v>
      </c>
      <c r="L143" s="125"/>
    </row>
    <row r="144" spans="5:12" hidden="1" x14ac:dyDescent="0.3">
      <c r="E144" s="110">
        <v>138</v>
      </c>
      <c r="F144" s="113">
        <v>40694</v>
      </c>
      <c r="G144" s="110">
        <v>0</v>
      </c>
      <c r="H144" s="121">
        <v>0</v>
      </c>
      <c r="J144" s="110">
        <v>138</v>
      </c>
      <c r="K144" s="113">
        <v>40694</v>
      </c>
      <c r="L144" s="125"/>
    </row>
    <row r="145" spans="5:12" hidden="1" x14ac:dyDescent="0.3">
      <c r="E145" s="110">
        <v>139</v>
      </c>
      <c r="F145" s="113">
        <v>40695</v>
      </c>
      <c r="G145" s="110">
        <v>0</v>
      </c>
      <c r="H145" s="121">
        <v>0</v>
      </c>
      <c r="J145" s="110">
        <v>139</v>
      </c>
      <c r="K145" s="113">
        <v>40695</v>
      </c>
      <c r="L145" s="125"/>
    </row>
    <row r="146" spans="5:12" hidden="1" x14ac:dyDescent="0.3">
      <c r="E146" s="110">
        <v>140</v>
      </c>
      <c r="F146" s="113">
        <v>40696</v>
      </c>
      <c r="G146" s="110">
        <v>0</v>
      </c>
      <c r="H146" s="121">
        <v>0</v>
      </c>
      <c r="J146" s="110">
        <v>140</v>
      </c>
      <c r="K146" s="113">
        <v>40696</v>
      </c>
      <c r="L146" s="125"/>
    </row>
    <row r="147" spans="5:12" hidden="1" x14ac:dyDescent="0.3">
      <c r="E147" s="110">
        <v>141</v>
      </c>
      <c r="F147" s="113">
        <v>40697</v>
      </c>
      <c r="G147" s="110">
        <v>0</v>
      </c>
      <c r="H147" s="121">
        <v>0</v>
      </c>
      <c r="J147" s="110">
        <v>141</v>
      </c>
      <c r="K147" s="113">
        <v>40697</v>
      </c>
      <c r="L147" s="125"/>
    </row>
    <row r="148" spans="5:12" hidden="1" x14ac:dyDescent="0.3">
      <c r="E148" s="110">
        <v>142</v>
      </c>
      <c r="F148" s="113">
        <v>40698</v>
      </c>
      <c r="G148" s="110">
        <v>0</v>
      </c>
      <c r="H148" s="121">
        <v>0</v>
      </c>
      <c r="J148" s="110">
        <v>142</v>
      </c>
      <c r="K148" s="113">
        <v>40698</v>
      </c>
      <c r="L148" s="125"/>
    </row>
    <row r="149" spans="5:12" hidden="1" x14ac:dyDescent="0.3">
      <c r="E149" s="110">
        <v>143</v>
      </c>
      <c r="F149" s="113">
        <v>40699</v>
      </c>
      <c r="G149" s="110">
        <v>0</v>
      </c>
      <c r="H149" s="121">
        <v>0</v>
      </c>
      <c r="J149" s="110">
        <v>143</v>
      </c>
      <c r="K149" s="113">
        <v>40699</v>
      </c>
      <c r="L149" s="125"/>
    </row>
    <row r="150" spans="5:12" hidden="1" x14ac:dyDescent="0.3">
      <c r="E150" s="110">
        <v>144</v>
      </c>
      <c r="F150" s="113">
        <v>40700</v>
      </c>
      <c r="G150" s="110">
        <v>0</v>
      </c>
      <c r="H150" s="121">
        <v>0</v>
      </c>
      <c r="J150" s="110">
        <v>144</v>
      </c>
      <c r="K150" s="113">
        <v>40700</v>
      </c>
      <c r="L150" s="125"/>
    </row>
    <row r="151" spans="5:12" hidden="1" x14ac:dyDescent="0.3">
      <c r="E151" s="110">
        <v>145</v>
      </c>
      <c r="F151" s="113">
        <v>40701</v>
      </c>
      <c r="G151" s="110">
        <v>0</v>
      </c>
      <c r="H151" s="121">
        <v>0</v>
      </c>
      <c r="J151" s="110">
        <v>145</v>
      </c>
      <c r="K151" s="113">
        <v>40701</v>
      </c>
      <c r="L151" s="125"/>
    </row>
    <row r="152" spans="5:12" hidden="1" x14ac:dyDescent="0.3">
      <c r="E152" s="110">
        <v>146</v>
      </c>
      <c r="F152" s="113">
        <v>40702</v>
      </c>
      <c r="G152" s="110">
        <v>0</v>
      </c>
      <c r="H152" s="121">
        <v>0</v>
      </c>
      <c r="J152" s="110">
        <v>146</v>
      </c>
      <c r="K152" s="113">
        <v>40702</v>
      </c>
      <c r="L152" s="125"/>
    </row>
    <row r="153" spans="5:12" hidden="1" x14ac:dyDescent="0.3">
      <c r="E153" s="110">
        <v>147</v>
      </c>
      <c r="F153" s="113">
        <v>40703</v>
      </c>
      <c r="G153" s="110">
        <v>0</v>
      </c>
      <c r="H153" s="121">
        <v>0</v>
      </c>
      <c r="J153" s="110">
        <v>147</v>
      </c>
      <c r="K153" s="113">
        <v>40703</v>
      </c>
      <c r="L153" s="125"/>
    </row>
    <row r="154" spans="5:12" hidden="1" x14ac:dyDescent="0.3">
      <c r="E154" s="110">
        <v>148</v>
      </c>
      <c r="F154" s="113">
        <v>40704</v>
      </c>
      <c r="G154" s="110">
        <v>0</v>
      </c>
      <c r="H154" s="121">
        <v>0</v>
      </c>
      <c r="J154" s="110">
        <v>148</v>
      </c>
      <c r="K154" s="113">
        <v>40704</v>
      </c>
      <c r="L154" s="125"/>
    </row>
    <row r="155" spans="5:12" hidden="1" x14ac:dyDescent="0.3">
      <c r="E155" s="110">
        <v>149</v>
      </c>
      <c r="F155" s="113">
        <v>40705</v>
      </c>
      <c r="G155" s="110">
        <v>0</v>
      </c>
      <c r="H155" s="121">
        <v>0</v>
      </c>
      <c r="J155" s="110">
        <v>149</v>
      </c>
      <c r="K155" s="113">
        <v>40705</v>
      </c>
      <c r="L155" s="125"/>
    </row>
    <row r="156" spans="5:12" hidden="1" x14ac:dyDescent="0.3">
      <c r="E156" s="110">
        <v>150</v>
      </c>
      <c r="F156" s="113">
        <v>40706</v>
      </c>
      <c r="G156" s="110">
        <v>0</v>
      </c>
      <c r="H156" s="121">
        <v>0</v>
      </c>
      <c r="J156" s="110">
        <v>150</v>
      </c>
      <c r="K156" s="113">
        <v>40706</v>
      </c>
      <c r="L156" s="125"/>
    </row>
    <row r="157" spans="5:12" hidden="1" x14ac:dyDescent="0.3">
      <c r="E157" s="110">
        <v>151</v>
      </c>
      <c r="F157" s="113">
        <v>40707</v>
      </c>
      <c r="G157" s="110">
        <v>0</v>
      </c>
      <c r="H157" s="121">
        <v>0</v>
      </c>
      <c r="J157" s="110">
        <v>151</v>
      </c>
      <c r="K157" s="113">
        <v>40707</v>
      </c>
      <c r="L157" s="125"/>
    </row>
    <row r="158" spans="5:12" hidden="1" x14ac:dyDescent="0.3">
      <c r="E158" s="110">
        <v>152</v>
      </c>
      <c r="F158" s="113">
        <v>40708</v>
      </c>
      <c r="G158" s="110">
        <v>0</v>
      </c>
      <c r="H158" s="121">
        <v>0</v>
      </c>
      <c r="J158" s="110">
        <v>152</v>
      </c>
      <c r="K158" s="113">
        <v>40708</v>
      </c>
      <c r="L158" s="125"/>
    </row>
    <row r="159" spans="5:12" hidden="1" x14ac:dyDescent="0.3">
      <c r="E159" s="110">
        <v>153</v>
      </c>
      <c r="F159" s="113">
        <v>40709</v>
      </c>
      <c r="G159" s="110">
        <v>0</v>
      </c>
      <c r="H159" s="121">
        <v>0</v>
      </c>
      <c r="J159" s="110">
        <v>153</v>
      </c>
      <c r="K159" s="113">
        <v>40709</v>
      </c>
      <c r="L159" s="125"/>
    </row>
    <row r="160" spans="5:12" hidden="1" x14ac:dyDescent="0.3">
      <c r="E160" s="110">
        <v>154</v>
      </c>
      <c r="F160" s="113">
        <v>40710</v>
      </c>
      <c r="G160" s="110">
        <v>0</v>
      </c>
      <c r="H160" s="121">
        <v>0</v>
      </c>
      <c r="J160" s="110">
        <v>154</v>
      </c>
      <c r="K160" s="113">
        <v>40710</v>
      </c>
      <c r="L160" s="125"/>
    </row>
    <row r="161" spans="5:12" hidden="1" x14ac:dyDescent="0.3">
      <c r="E161" s="110">
        <v>155</v>
      </c>
      <c r="F161" s="113">
        <v>40711</v>
      </c>
      <c r="G161" s="110">
        <v>0</v>
      </c>
      <c r="H161" s="121">
        <v>0</v>
      </c>
      <c r="J161" s="110">
        <v>155</v>
      </c>
      <c r="K161" s="113">
        <v>40711</v>
      </c>
      <c r="L161" s="125"/>
    </row>
    <row r="162" spans="5:12" hidden="1" x14ac:dyDescent="0.3">
      <c r="E162" s="110">
        <v>156</v>
      </c>
      <c r="F162" s="113">
        <v>40712</v>
      </c>
      <c r="G162" s="110">
        <v>0</v>
      </c>
      <c r="H162" s="121">
        <v>0</v>
      </c>
      <c r="J162" s="110">
        <v>156</v>
      </c>
      <c r="K162" s="113">
        <v>40712</v>
      </c>
      <c r="L162" s="125"/>
    </row>
    <row r="163" spans="5:12" hidden="1" x14ac:dyDescent="0.3">
      <c r="E163" s="110">
        <v>157</v>
      </c>
      <c r="F163" s="113">
        <v>40713</v>
      </c>
      <c r="G163" s="110">
        <v>0</v>
      </c>
      <c r="H163" s="121">
        <v>0</v>
      </c>
      <c r="J163" s="110">
        <v>157</v>
      </c>
      <c r="K163" s="113">
        <v>40713</v>
      </c>
      <c r="L163" s="125"/>
    </row>
    <row r="164" spans="5:12" hidden="1" x14ac:dyDescent="0.3">
      <c r="E164" s="110">
        <v>158</v>
      </c>
      <c r="F164" s="113">
        <v>40714</v>
      </c>
      <c r="G164" s="110">
        <v>0</v>
      </c>
      <c r="H164" s="121">
        <v>0</v>
      </c>
      <c r="J164" s="110">
        <v>158</v>
      </c>
      <c r="K164" s="113">
        <v>40714</v>
      </c>
      <c r="L164" s="125"/>
    </row>
    <row r="165" spans="5:12" hidden="1" x14ac:dyDescent="0.3">
      <c r="E165" s="110">
        <v>159</v>
      </c>
      <c r="F165" s="113">
        <v>40715</v>
      </c>
      <c r="G165" s="110">
        <v>0</v>
      </c>
      <c r="H165" s="121">
        <v>0</v>
      </c>
      <c r="J165" s="110">
        <v>159</v>
      </c>
      <c r="K165" s="113">
        <v>40715</v>
      </c>
      <c r="L165" s="125"/>
    </row>
    <row r="166" spans="5:12" hidden="1" x14ac:dyDescent="0.3">
      <c r="E166" s="110">
        <v>160</v>
      </c>
      <c r="F166" s="113">
        <v>40716</v>
      </c>
      <c r="G166" s="110">
        <v>0</v>
      </c>
      <c r="H166" s="121">
        <v>0</v>
      </c>
      <c r="J166" s="110">
        <v>160</v>
      </c>
      <c r="K166" s="113">
        <v>40716</v>
      </c>
      <c r="L166" s="125"/>
    </row>
    <row r="167" spans="5:12" hidden="1" x14ac:dyDescent="0.3">
      <c r="E167" s="110">
        <v>161</v>
      </c>
      <c r="F167" s="113">
        <v>40717</v>
      </c>
      <c r="G167" s="110">
        <v>0</v>
      </c>
      <c r="H167" s="121">
        <v>0</v>
      </c>
      <c r="J167" s="110">
        <v>161</v>
      </c>
      <c r="K167" s="113">
        <v>40717</v>
      </c>
      <c r="L167" s="125"/>
    </row>
    <row r="168" spans="5:12" hidden="1" x14ac:dyDescent="0.3">
      <c r="E168" s="110">
        <v>162</v>
      </c>
      <c r="F168" s="113">
        <v>40718</v>
      </c>
      <c r="G168" s="110">
        <v>0</v>
      </c>
      <c r="H168" s="121">
        <v>0</v>
      </c>
      <c r="J168" s="110">
        <v>162</v>
      </c>
      <c r="K168" s="113">
        <v>40718</v>
      </c>
      <c r="L168" s="125"/>
    </row>
    <row r="169" spans="5:12" hidden="1" x14ac:dyDescent="0.3">
      <c r="E169" s="110">
        <v>163</v>
      </c>
      <c r="F169" s="113">
        <v>40719</v>
      </c>
      <c r="G169" s="110">
        <v>0</v>
      </c>
      <c r="H169" s="121">
        <v>0</v>
      </c>
      <c r="J169" s="110">
        <v>163</v>
      </c>
      <c r="K169" s="113">
        <v>40719</v>
      </c>
      <c r="L169" s="125"/>
    </row>
    <row r="170" spans="5:12" hidden="1" x14ac:dyDescent="0.3">
      <c r="E170" s="110">
        <v>164</v>
      </c>
      <c r="F170" s="113">
        <v>40720</v>
      </c>
      <c r="G170" s="110">
        <v>0</v>
      </c>
      <c r="H170" s="121">
        <v>0</v>
      </c>
      <c r="J170" s="110">
        <v>164</v>
      </c>
      <c r="K170" s="113">
        <v>40720</v>
      </c>
      <c r="L170" s="125"/>
    </row>
    <row r="171" spans="5:12" hidden="1" x14ac:dyDescent="0.3">
      <c r="E171" s="110">
        <v>165</v>
      </c>
      <c r="F171" s="113">
        <v>40721</v>
      </c>
      <c r="G171" s="110">
        <v>0</v>
      </c>
      <c r="H171" s="121">
        <v>0</v>
      </c>
      <c r="J171" s="110">
        <v>165</v>
      </c>
      <c r="K171" s="113">
        <v>40721</v>
      </c>
      <c r="L171" s="125"/>
    </row>
    <row r="172" spans="5:12" hidden="1" x14ac:dyDescent="0.3">
      <c r="E172" s="110">
        <v>166</v>
      </c>
      <c r="F172" s="113">
        <v>40722</v>
      </c>
      <c r="G172" s="110">
        <v>0</v>
      </c>
      <c r="H172" s="121">
        <v>0</v>
      </c>
      <c r="J172" s="110">
        <v>166</v>
      </c>
      <c r="K172" s="113">
        <v>40722</v>
      </c>
      <c r="L172" s="125"/>
    </row>
    <row r="173" spans="5:12" hidden="1" x14ac:dyDescent="0.3">
      <c r="E173" s="110">
        <v>167</v>
      </c>
      <c r="F173" s="113">
        <v>40723</v>
      </c>
      <c r="G173" s="110">
        <v>0</v>
      </c>
      <c r="H173" s="121">
        <v>0</v>
      </c>
      <c r="J173" s="110">
        <v>167</v>
      </c>
      <c r="K173" s="113">
        <v>40723</v>
      </c>
      <c r="L173" s="125"/>
    </row>
    <row r="174" spans="5:12" hidden="1" x14ac:dyDescent="0.3">
      <c r="E174" s="110">
        <v>168</v>
      </c>
      <c r="F174" s="113">
        <v>40724</v>
      </c>
      <c r="G174" s="110">
        <v>0</v>
      </c>
      <c r="H174" s="121">
        <v>0</v>
      </c>
      <c r="J174" s="110">
        <v>168</v>
      </c>
      <c r="K174" s="113">
        <v>40724</v>
      </c>
      <c r="L174" s="125"/>
    </row>
    <row r="175" spans="5:12" hidden="1" x14ac:dyDescent="0.3">
      <c r="E175" s="110">
        <v>169</v>
      </c>
      <c r="F175" s="113">
        <v>40725</v>
      </c>
      <c r="G175" s="110">
        <v>0</v>
      </c>
      <c r="H175" s="121">
        <v>0</v>
      </c>
      <c r="J175" s="110">
        <v>169</v>
      </c>
      <c r="K175" s="113">
        <v>40725</v>
      </c>
      <c r="L175" s="125"/>
    </row>
    <row r="176" spans="5:12" hidden="1" x14ac:dyDescent="0.3">
      <c r="E176" s="110">
        <v>170</v>
      </c>
      <c r="F176" s="113">
        <v>40726</v>
      </c>
      <c r="G176" s="110">
        <v>0</v>
      </c>
      <c r="H176" s="121">
        <v>0</v>
      </c>
      <c r="J176" s="110">
        <v>170</v>
      </c>
      <c r="K176" s="113">
        <v>40726</v>
      </c>
      <c r="L176" s="125"/>
    </row>
    <row r="177" spans="5:12" hidden="1" x14ac:dyDescent="0.3">
      <c r="E177" s="110">
        <v>171</v>
      </c>
      <c r="F177" s="113">
        <v>40727</v>
      </c>
      <c r="G177" s="110">
        <v>0</v>
      </c>
      <c r="H177" s="121">
        <v>0</v>
      </c>
      <c r="J177" s="110">
        <v>171</v>
      </c>
      <c r="K177" s="113">
        <v>40727</v>
      </c>
      <c r="L177" s="125"/>
    </row>
    <row r="178" spans="5:12" hidden="1" x14ac:dyDescent="0.3">
      <c r="E178" s="110">
        <v>172</v>
      </c>
      <c r="F178" s="113">
        <v>40728</v>
      </c>
      <c r="G178" s="110">
        <v>0</v>
      </c>
      <c r="H178" s="121">
        <v>0</v>
      </c>
      <c r="J178" s="110">
        <v>172</v>
      </c>
      <c r="K178" s="113">
        <v>40728</v>
      </c>
      <c r="L178" s="125"/>
    </row>
    <row r="179" spans="5:12" hidden="1" x14ac:dyDescent="0.3">
      <c r="E179" s="110">
        <v>173</v>
      </c>
      <c r="F179" s="113">
        <v>40729</v>
      </c>
      <c r="G179" s="110">
        <v>0</v>
      </c>
      <c r="H179" s="121">
        <v>0</v>
      </c>
      <c r="J179" s="110">
        <v>173</v>
      </c>
      <c r="K179" s="113">
        <v>40729</v>
      </c>
      <c r="L179" s="125"/>
    </row>
    <row r="180" spans="5:12" hidden="1" x14ac:dyDescent="0.3">
      <c r="E180" s="110">
        <v>174</v>
      </c>
      <c r="F180" s="113">
        <v>40730</v>
      </c>
      <c r="G180" s="110">
        <v>0</v>
      </c>
      <c r="H180" s="121">
        <v>0</v>
      </c>
      <c r="J180" s="110">
        <v>174</v>
      </c>
      <c r="K180" s="113">
        <v>40730</v>
      </c>
      <c r="L180" s="125"/>
    </row>
    <row r="181" spans="5:12" hidden="1" x14ac:dyDescent="0.3">
      <c r="E181" s="110">
        <v>175</v>
      </c>
      <c r="F181" s="113">
        <v>40731</v>
      </c>
      <c r="G181" s="110">
        <v>0</v>
      </c>
      <c r="H181" s="121">
        <v>0</v>
      </c>
      <c r="J181" s="110">
        <v>175</v>
      </c>
      <c r="K181" s="113">
        <v>40731</v>
      </c>
      <c r="L181" s="125"/>
    </row>
    <row r="182" spans="5:12" hidden="1" x14ac:dyDescent="0.3">
      <c r="E182" s="110">
        <v>176</v>
      </c>
      <c r="F182" s="113">
        <v>40732</v>
      </c>
      <c r="G182" s="110">
        <v>0</v>
      </c>
      <c r="H182" s="121">
        <v>0</v>
      </c>
      <c r="J182" s="110">
        <v>176</v>
      </c>
      <c r="K182" s="113">
        <v>40732</v>
      </c>
      <c r="L182" s="125"/>
    </row>
    <row r="183" spans="5:12" hidden="1" x14ac:dyDescent="0.3">
      <c r="E183" s="110">
        <v>177</v>
      </c>
      <c r="F183" s="113">
        <v>40733</v>
      </c>
      <c r="G183" s="110">
        <v>0</v>
      </c>
      <c r="H183" s="121">
        <v>0</v>
      </c>
      <c r="J183" s="110">
        <v>177</v>
      </c>
      <c r="K183" s="113">
        <v>40733</v>
      </c>
      <c r="L183" s="125"/>
    </row>
    <row r="184" spans="5:12" hidden="1" x14ac:dyDescent="0.3">
      <c r="E184" s="110">
        <v>178</v>
      </c>
      <c r="F184" s="113">
        <v>40734</v>
      </c>
      <c r="G184" s="110">
        <v>0</v>
      </c>
      <c r="H184" s="121">
        <v>0</v>
      </c>
      <c r="J184" s="110">
        <v>178</v>
      </c>
      <c r="K184" s="113">
        <v>40734</v>
      </c>
      <c r="L184" s="125"/>
    </row>
    <row r="185" spans="5:12" hidden="1" x14ac:dyDescent="0.3">
      <c r="E185" s="110">
        <v>179</v>
      </c>
      <c r="F185" s="113">
        <v>40735</v>
      </c>
      <c r="G185" s="110">
        <v>0</v>
      </c>
      <c r="H185" s="121">
        <v>0</v>
      </c>
      <c r="J185" s="110">
        <v>179</v>
      </c>
      <c r="K185" s="113">
        <v>40735</v>
      </c>
      <c r="L185" s="125"/>
    </row>
    <row r="186" spans="5:12" hidden="1" x14ac:dyDescent="0.3">
      <c r="E186" s="110">
        <v>180</v>
      </c>
      <c r="F186" s="113">
        <v>40736</v>
      </c>
      <c r="G186" s="110">
        <v>0</v>
      </c>
      <c r="H186" s="121">
        <v>0</v>
      </c>
      <c r="J186" s="110">
        <v>180</v>
      </c>
      <c r="K186" s="113">
        <v>40736</v>
      </c>
      <c r="L186" s="125"/>
    </row>
    <row r="187" spans="5:12" hidden="1" x14ac:dyDescent="0.3">
      <c r="E187" s="110">
        <v>181</v>
      </c>
      <c r="F187" s="113">
        <v>40737</v>
      </c>
      <c r="G187" s="110">
        <v>0</v>
      </c>
      <c r="H187" s="121">
        <v>0</v>
      </c>
      <c r="J187" s="110">
        <v>181</v>
      </c>
      <c r="K187" s="113">
        <v>40737</v>
      </c>
      <c r="L187" s="125"/>
    </row>
    <row r="188" spans="5:12" hidden="1" x14ac:dyDescent="0.3">
      <c r="E188" s="110">
        <v>182</v>
      </c>
      <c r="F188" s="113">
        <v>40738</v>
      </c>
      <c r="G188" s="110">
        <v>0</v>
      </c>
      <c r="H188" s="121">
        <v>0</v>
      </c>
      <c r="J188" s="110">
        <v>182</v>
      </c>
      <c r="K188" s="113">
        <v>40738</v>
      </c>
      <c r="L188" s="125"/>
    </row>
    <row r="189" spans="5:12" hidden="1" x14ac:dyDescent="0.3">
      <c r="E189" s="110">
        <v>183</v>
      </c>
      <c r="F189" s="113">
        <v>40739</v>
      </c>
      <c r="G189" s="110">
        <v>0</v>
      </c>
      <c r="H189" s="121">
        <v>0</v>
      </c>
      <c r="J189" s="110">
        <v>183</v>
      </c>
      <c r="K189" s="113">
        <v>40739</v>
      </c>
      <c r="L189" s="125"/>
    </row>
    <row r="190" spans="5:12" hidden="1" x14ac:dyDescent="0.3">
      <c r="E190" s="110">
        <v>184</v>
      </c>
      <c r="F190" s="113">
        <v>40740</v>
      </c>
      <c r="G190" s="110">
        <v>0</v>
      </c>
      <c r="H190" s="121">
        <v>0</v>
      </c>
      <c r="J190" s="110">
        <v>184</v>
      </c>
      <c r="K190" s="113">
        <v>40740</v>
      </c>
      <c r="L190" s="125"/>
    </row>
    <row r="191" spans="5:12" hidden="1" x14ac:dyDescent="0.3">
      <c r="E191" s="110">
        <v>185</v>
      </c>
      <c r="F191" s="113">
        <v>40741</v>
      </c>
      <c r="G191" s="110">
        <v>0</v>
      </c>
      <c r="H191" s="121">
        <v>0</v>
      </c>
      <c r="J191" s="110">
        <v>185</v>
      </c>
      <c r="K191" s="113">
        <v>40741</v>
      </c>
      <c r="L191" s="125"/>
    </row>
    <row r="192" spans="5:12" hidden="1" x14ac:dyDescent="0.3">
      <c r="E192" s="110">
        <v>186</v>
      </c>
      <c r="F192" s="113">
        <v>40742</v>
      </c>
      <c r="G192" s="110">
        <v>0</v>
      </c>
      <c r="H192" s="121">
        <v>0</v>
      </c>
      <c r="J192" s="110">
        <v>186</v>
      </c>
      <c r="K192" s="113">
        <v>40742</v>
      </c>
      <c r="L192" s="125"/>
    </row>
    <row r="193" spans="5:12" hidden="1" x14ac:dyDescent="0.3">
      <c r="E193" s="110">
        <v>187</v>
      </c>
      <c r="F193" s="113">
        <v>40743</v>
      </c>
      <c r="G193" s="110">
        <v>0</v>
      </c>
      <c r="H193" s="121">
        <v>0</v>
      </c>
      <c r="J193" s="110">
        <v>187</v>
      </c>
      <c r="K193" s="113">
        <v>40743</v>
      </c>
      <c r="L193" s="125"/>
    </row>
    <row r="194" spans="5:12" hidden="1" x14ac:dyDescent="0.3">
      <c r="E194" s="110">
        <v>188</v>
      </c>
      <c r="F194" s="113">
        <v>40744</v>
      </c>
      <c r="G194" s="110">
        <v>0</v>
      </c>
      <c r="H194" s="121">
        <v>0</v>
      </c>
      <c r="J194" s="110">
        <v>188</v>
      </c>
      <c r="K194" s="113">
        <v>40744</v>
      </c>
      <c r="L194" s="125"/>
    </row>
    <row r="195" spans="5:12" hidden="1" x14ac:dyDescent="0.3">
      <c r="E195" s="110">
        <v>189</v>
      </c>
      <c r="F195" s="113">
        <v>40745</v>
      </c>
      <c r="G195" s="110">
        <v>0</v>
      </c>
      <c r="H195" s="121">
        <v>0</v>
      </c>
      <c r="J195" s="110">
        <v>189</v>
      </c>
      <c r="K195" s="113">
        <v>40745</v>
      </c>
      <c r="L195" s="125"/>
    </row>
    <row r="196" spans="5:12" hidden="1" x14ac:dyDescent="0.3">
      <c r="E196" s="110">
        <v>190</v>
      </c>
      <c r="F196" s="113">
        <v>40746</v>
      </c>
      <c r="G196" s="110">
        <v>0</v>
      </c>
      <c r="H196" s="121">
        <v>0</v>
      </c>
      <c r="J196" s="110">
        <v>190</v>
      </c>
      <c r="K196" s="113">
        <v>40746</v>
      </c>
      <c r="L196" s="125"/>
    </row>
    <row r="197" spans="5:12" hidden="1" x14ac:dyDescent="0.3">
      <c r="E197" s="110">
        <v>191</v>
      </c>
      <c r="F197" s="113">
        <v>40747</v>
      </c>
      <c r="G197" s="110">
        <v>0</v>
      </c>
      <c r="H197" s="121">
        <v>0</v>
      </c>
      <c r="J197" s="110">
        <v>191</v>
      </c>
      <c r="K197" s="113">
        <v>40747</v>
      </c>
      <c r="L197" s="125"/>
    </row>
    <row r="198" spans="5:12" hidden="1" x14ac:dyDescent="0.3">
      <c r="E198" s="110">
        <v>192</v>
      </c>
      <c r="F198" s="113">
        <v>40748</v>
      </c>
      <c r="G198" s="110">
        <v>0</v>
      </c>
      <c r="H198" s="121">
        <v>0</v>
      </c>
      <c r="J198" s="110">
        <v>192</v>
      </c>
      <c r="K198" s="113">
        <v>40748</v>
      </c>
      <c r="L198" s="125"/>
    </row>
    <row r="199" spans="5:12" hidden="1" x14ac:dyDescent="0.3">
      <c r="E199" s="110">
        <v>193</v>
      </c>
      <c r="F199" s="113">
        <v>40749</v>
      </c>
      <c r="G199" s="110">
        <v>0</v>
      </c>
      <c r="H199" s="121">
        <v>0</v>
      </c>
      <c r="J199" s="110">
        <v>193</v>
      </c>
      <c r="K199" s="113">
        <v>40749</v>
      </c>
      <c r="L199" s="125"/>
    </row>
    <row r="200" spans="5:12" hidden="1" x14ac:dyDescent="0.3">
      <c r="E200" s="110">
        <v>194</v>
      </c>
      <c r="F200" s="113">
        <v>40750</v>
      </c>
      <c r="G200" s="110">
        <v>0</v>
      </c>
      <c r="H200" s="121">
        <v>0</v>
      </c>
      <c r="J200" s="110">
        <v>194</v>
      </c>
      <c r="K200" s="113">
        <v>40750</v>
      </c>
      <c r="L200" s="125"/>
    </row>
    <row r="201" spans="5:12" hidden="1" x14ac:dyDescent="0.3">
      <c r="E201" s="110">
        <v>195</v>
      </c>
      <c r="F201" s="113">
        <v>40751</v>
      </c>
      <c r="G201" s="110">
        <v>0</v>
      </c>
      <c r="H201" s="121">
        <v>0</v>
      </c>
      <c r="J201" s="110">
        <v>195</v>
      </c>
      <c r="K201" s="113">
        <v>40751</v>
      </c>
      <c r="L201" s="125"/>
    </row>
    <row r="202" spans="5:12" hidden="1" x14ac:dyDescent="0.3">
      <c r="E202" s="110">
        <v>196</v>
      </c>
      <c r="F202" s="113">
        <v>40752</v>
      </c>
      <c r="G202" s="110">
        <v>0</v>
      </c>
      <c r="H202" s="121">
        <v>0</v>
      </c>
      <c r="J202" s="110">
        <v>196</v>
      </c>
      <c r="K202" s="113">
        <v>40752</v>
      </c>
      <c r="L202" s="125"/>
    </row>
    <row r="203" spans="5:12" hidden="1" x14ac:dyDescent="0.3">
      <c r="E203" s="110">
        <v>197</v>
      </c>
      <c r="F203" s="113">
        <v>40753</v>
      </c>
      <c r="G203" s="110">
        <v>0</v>
      </c>
      <c r="H203" s="121">
        <v>0</v>
      </c>
      <c r="J203" s="110">
        <v>197</v>
      </c>
      <c r="K203" s="113">
        <v>40753</v>
      </c>
      <c r="L203" s="125"/>
    </row>
    <row r="204" spans="5:12" hidden="1" x14ac:dyDescent="0.3">
      <c r="E204" s="110">
        <v>198</v>
      </c>
      <c r="F204" s="113">
        <v>40754</v>
      </c>
      <c r="G204" s="110">
        <v>0</v>
      </c>
      <c r="H204" s="121">
        <v>0</v>
      </c>
      <c r="J204" s="110">
        <v>198</v>
      </c>
      <c r="K204" s="113">
        <v>40754</v>
      </c>
      <c r="L204" s="125"/>
    </row>
    <row r="205" spans="5:12" hidden="1" x14ac:dyDescent="0.3">
      <c r="E205" s="110">
        <v>199</v>
      </c>
      <c r="F205" s="113">
        <v>40755</v>
      </c>
      <c r="G205" s="110">
        <v>0</v>
      </c>
      <c r="H205" s="121">
        <v>0</v>
      </c>
      <c r="J205" s="110">
        <v>199</v>
      </c>
      <c r="K205" s="113">
        <v>40755</v>
      </c>
      <c r="L205" s="125"/>
    </row>
    <row r="206" spans="5:12" hidden="1" x14ac:dyDescent="0.3">
      <c r="E206" s="110">
        <v>200</v>
      </c>
      <c r="F206" s="113">
        <v>40756</v>
      </c>
      <c r="G206" s="110">
        <v>0</v>
      </c>
      <c r="H206" s="121">
        <v>0</v>
      </c>
      <c r="J206" s="110">
        <v>200</v>
      </c>
      <c r="K206" s="113">
        <v>40756</v>
      </c>
      <c r="L206" s="125"/>
    </row>
    <row r="207" spans="5:12" hidden="1" x14ac:dyDescent="0.3">
      <c r="E207" s="110">
        <v>201</v>
      </c>
      <c r="F207" s="113">
        <v>40757</v>
      </c>
      <c r="G207" s="110">
        <v>0</v>
      </c>
      <c r="H207" s="121">
        <v>0</v>
      </c>
      <c r="J207" s="110">
        <v>201</v>
      </c>
      <c r="K207" s="113">
        <v>40757</v>
      </c>
      <c r="L207" s="125"/>
    </row>
    <row r="208" spans="5:12" hidden="1" x14ac:dyDescent="0.3">
      <c r="E208" s="110">
        <v>202</v>
      </c>
      <c r="F208" s="113">
        <v>40758</v>
      </c>
      <c r="G208" s="110">
        <v>0</v>
      </c>
      <c r="H208" s="121">
        <v>0</v>
      </c>
      <c r="J208" s="110">
        <v>202</v>
      </c>
      <c r="K208" s="113">
        <v>40758</v>
      </c>
      <c r="L208" s="125"/>
    </row>
    <row r="209" spans="5:12" hidden="1" x14ac:dyDescent="0.3">
      <c r="E209" s="110">
        <v>203</v>
      </c>
      <c r="F209" s="113">
        <v>40759</v>
      </c>
      <c r="G209" s="110">
        <v>0</v>
      </c>
      <c r="H209" s="121">
        <v>0</v>
      </c>
      <c r="J209" s="110">
        <v>203</v>
      </c>
      <c r="K209" s="113">
        <v>40759</v>
      </c>
      <c r="L209" s="125"/>
    </row>
    <row r="210" spans="5:12" hidden="1" x14ac:dyDescent="0.3">
      <c r="E210" s="110">
        <v>204</v>
      </c>
      <c r="F210" s="113">
        <v>40760</v>
      </c>
      <c r="G210" s="110">
        <v>0</v>
      </c>
      <c r="H210" s="121">
        <v>0</v>
      </c>
      <c r="J210" s="110">
        <v>204</v>
      </c>
      <c r="K210" s="113">
        <v>40760</v>
      </c>
      <c r="L210" s="125"/>
    </row>
    <row r="211" spans="5:12" hidden="1" x14ac:dyDescent="0.3">
      <c r="E211" s="110">
        <v>205</v>
      </c>
      <c r="F211" s="113">
        <v>40761</v>
      </c>
      <c r="G211" s="110">
        <v>0</v>
      </c>
      <c r="H211" s="121">
        <v>0</v>
      </c>
      <c r="J211" s="110">
        <v>205</v>
      </c>
      <c r="K211" s="113">
        <v>40761</v>
      </c>
      <c r="L211" s="125"/>
    </row>
    <row r="212" spans="5:12" hidden="1" x14ac:dyDescent="0.3">
      <c r="E212" s="110">
        <v>206</v>
      </c>
      <c r="F212" s="113">
        <v>40762</v>
      </c>
      <c r="G212" s="110">
        <v>0</v>
      </c>
      <c r="H212" s="121">
        <v>0</v>
      </c>
      <c r="J212" s="110">
        <v>206</v>
      </c>
      <c r="K212" s="113">
        <v>40762</v>
      </c>
      <c r="L212" s="125"/>
    </row>
    <row r="213" spans="5:12" hidden="1" x14ac:dyDescent="0.3">
      <c r="E213" s="110">
        <v>207</v>
      </c>
      <c r="F213" s="113">
        <v>40763</v>
      </c>
      <c r="G213" s="110">
        <v>0</v>
      </c>
      <c r="H213" s="121">
        <v>0</v>
      </c>
      <c r="J213" s="110">
        <v>207</v>
      </c>
      <c r="K213" s="113">
        <v>40763</v>
      </c>
      <c r="L213" s="125"/>
    </row>
    <row r="214" spans="5:12" hidden="1" x14ac:dyDescent="0.3">
      <c r="E214" s="110">
        <v>208</v>
      </c>
      <c r="F214" s="113">
        <v>40764</v>
      </c>
      <c r="G214" s="110">
        <v>0</v>
      </c>
      <c r="H214" s="121">
        <v>0</v>
      </c>
      <c r="J214" s="110">
        <v>208</v>
      </c>
      <c r="K214" s="113">
        <v>40764</v>
      </c>
      <c r="L214" s="125"/>
    </row>
    <row r="215" spans="5:12" hidden="1" x14ac:dyDescent="0.3">
      <c r="E215" s="110">
        <v>209</v>
      </c>
      <c r="F215" s="113">
        <v>40765</v>
      </c>
      <c r="G215" s="110">
        <v>0</v>
      </c>
      <c r="H215" s="121">
        <v>0</v>
      </c>
      <c r="J215" s="110">
        <v>209</v>
      </c>
      <c r="K215" s="113">
        <v>40765</v>
      </c>
      <c r="L215" s="125"/>
    </row>
    <row r="216" spans="5:12" hidden="1" x14ac:dyDescent="0.3">
      <c r="E216" s="110">
        <v>210</v>
      </c>
      <c r="F216" s="113">
        <v>40766</v>
      </c>
      <c r="G216" s="110">
        <v>0</v>
      </c>
      <c r="H216" s="121">
        <v>0</v>
      </c>
      <c r="J216" s="110">
        <v>210</v>
      </c>
      <c r="K216" s="113">
        <v>40766</v>
      </c>
      <c r="L216" s="125"/>
    </row>
    <row r="217" spans="5:12" hidden="1" x14ac:dyDescent="0.3">
      <c r="E217" s="110">
        <v>211</v>
      </c>
      <c r="F217" s="113">
        <v>40767</v>
      </c>
      <c r="G217" s="110">
        <v>0</v>
      </c>
      <c r="H217" s="121">
        <v>0</v>
      </c>
      <c r="J217" s="110">
        <v>211</v>
      </c>
      <c r="K217" s="113">
        <v>40767</v>
      </c>
      <c r="L217" s="125"/>
    </row>
    <row r="218" spans="5:12" hidden="1" x14ac:dyDescent="0.3">
      <c r="E218" s="110">
        <v>212</v>
      </c>
      <c r="F218" s="113">
        <v>40768</v>
      </c>
      <c r="G218" s="110">
        <v>0</v>
      </c>
      <c r="H218" s="121">
        <v>0</v>
      </c>
      <c r="J218" s="110">
        <v>212</v>
      </c>
      <c r="K218" s="113">
        <v>40768</v>
      </c>
      <c r="L218" s="125"/>
    </row>
    <row r="219" spans="5:12" hidden="1" x14ac:dyDescent="0.3">
      <c r="E219" s="110">
        <v>213</v>
      </c>
      <c r="F219" s="113">
        <v>40769</v>
      </c>
      <c r="G219" s="110">
        <v>0</v>
      </c>
      <c r="H219" s="121">
        <v>0</v>
      </c>
      <c r="J219" s="110">
        <v>213</v>
      </c>
      <c r="K219" s="113">
        <v>40769</v>
      </c>
      <c r="L219" s="125"/>
    </row>
    <row r="220" spans="5:12" hidden="1" x14ac:dyDescent="0.3">
      <c r="E220" s="110">
        <v>214</v>
      </c>
      <c r="F220" s="113">
        <v>40770</v>
      </c>
      <c r="G220" s="110">
        <v>0</v>
      </c>
      <c r="H220" s="121">
        <v>0</v>
      </c>
      <c r="J220" s="110">
        <v>214</v>
      </c>
      <c r="K220" s="113">
        <v>40770</v>
      </c>
      <c r="L220" s="125"/>
    </row>
    <row r="221" spans="5:12" hidden="1" x14ac:dyDescent="0.3">
      <c r="E221" s="110">
        <v>215</v>
      </c>
      <c r="F221" s="113">
        <v>40771</v>
      </c>
      <c r="G221" s="110">
        <v>0</v>
      </c>
      <c r="H221" s="121">
        <v>0</v>
      </c>
      <c r="J221" s="110">
        <v>215</v>
      </c>
      <c r="K221" s="113">
        <v>40771</v>
      </c>
      <c r="L221" s="125"/>
    </row>
    <row r="222" spans="5:12" hidden="1" x14ac:dyDescent="0.3">
      <c r="E222" s="110">
        <v>216</v>
      </c>
      <c r="F222" s="113">
        <v>40772</v>
      </c>
      <c r="G222" s="110">
        <v>0</v>
      </c>
      <c r="H222" s="121">
        <v>0</v>
      </c>
      <c r="J222" s="110">
        <v>216</v>
      </c>
      <c r="K222" s="113">
        <v>40772</v>
      </c>
      <c r="L222" s="125"/>
    </row>
    <row r="223" spans="5:12" hidden="1" x14ac:dyDescent="0.3">
      <c r="E223" s="110">
        <v>217</v>
      </c>
      <c r="F223" s="113">
        <v>40773</v>
      </c>
      <c r="G223" s="110">
        <v>0</v>
      </c>
      <c r="H223" s="121">
        <v>0</v>
      </c>
      <c r="J223" s="110">
        <v>217</v>
      </c>
      <c r="K223" s="113">
        <v>40773</v>
      </c>
      <c r="L223" s="125"/>
    </row>
    <row r="224" spans="5:12" hidden="1" x14ac:dyDescent="0.3">
      <c r="E224" s="110">
        <v>218</v>
      </c>
      <c r="F224" s="113">
        <v>40774</v>
      </c>
      <c r="G224" s="110">
        <v>0</v>
      </c>
      <c r="H224" s="121">
        <v>0</v>
      </c>
      <c r="J224" s="110">
        <v>218</v>
      </c>
      <c r="K224" s="113">
        <v>40774</v>
      </c>
      <c r="L224" s="125"/>
    </row>
    <row r="225" spans="5:12" hidden="1" x14ac:dyDescent="0.3">
      <c r="E225" s="110">
        <v>219</v>
      </c>
      <c r="F225" s="113">
        <v>40775</v>
      </c>
      <c r="G225" s="110">
        <v>0</v>
      </c>
      <c r="H225" s="121">
        <v>0</v>
      </c>
      <c r="J225" s="110">
        <v>219</v>
      </c>
      <c r="K225" s="113">
        <v>40775</v>
      </c>
      <c r="L225" s="125"/>
    </row>
    <row r="226" spans="5:12" hidden="1" x14ac:dyDescent="0.3">
      <c r="E226" s="110">
        <v>220</v>
      </c>
      <c r="F226" s="113">
        <v>40776</v>
      </c>
      <c r="G226" s="110">
        <v>0</v>
      </c>
      <c r="H226" s="121">
        <v>0</v>
      </c>
      <c r="J226" s="110">
        <v>220</v>
      </c>
      <c r="K226" s="113">
        <v>40776</v>
      </c>
      <c r="L226" s="125"/>
    </row>
    <row r="227" spans="5:12" hidden="1" x14ac:dyDescent="0.3">
      <c r="E227" s="110">
        <v>221</v>
      </c>
      <c r="F227" s="113">
        <v>40777</v>
      </c>
      <c r="G227" s="110">
        <v>0</v>
      </c>
      <c r="H227" s="121">
        <v>0</v>
      </c>
      <c r="J227" s="110">
        <v>221</v>
      </c>
      <c r="K227" s="113">
        <v>40777</v>
      </c>
      <c r="L227" s="125"/>
    </row>
    <row r="228" spans="5:12" hidden="1" x14ac:dyDescent="0.3">
      <c r="E228" s="110">
        <v>222</v>
      </c>
      <c r="F228" s="113">
        <v>40778</v>
      </c>
      <c r="G228" s="110">
        <v>0</v>
      </c>
      <c r="H228" s="121">
        <v>0</v>
      </c>
      <c r="J228" s="110">
        <v>222</v>
      </c>
      <c r="K228" s="113">
        <v>40778</v>
      </c>
      <c r="L228" s="125"/>
    </row>
    <row r="229" spans="5:12" hidden="1" x14ac:dyDescent="0.3">
      <c r="E229" s="110">
        <v>223</v>
      </c>
      <c r="F229" s="113">
        <v>40779</v>
      </c>
      <c r="G229" s="110">
        <v>0</v>
      </c>
      <c r="H229" s="121">
        <v>0</v>
      </c>
      <c r="J229" s="110">
        <v>223</v>
      </c>
      <c r="K229" s="113">
        <v>40779</v>
      </c>
      <c r="L229" s="125"/>
    </row>
    <row r="230" spans="5:12" hidden="1" x14ac:dyDescent="0.3">
      <c r="E230" s="110">
        <v>224</v>
      </c>
      <c r="F230" s="113">
        <v>40780</v>
      </c>
      <c r="G230" s="110">
        <v>0</v>
      </c>
      <c r="H230" s="121">
        <v>0</v>
      </c>
      <c r="J230" s="110">
        <v>224</v>
      </c>
      <c r="K230" s="113">
        <v>40780</v>
      </c>
      <c r="L230" s="125"/>
    </row>
    <row r="231" spans="5:12" hidden="1" x14ac:dyDescent="0.3">
      <c r="E231" s="110">
        <v>225</v>
      </c>
      <c r="F231" s="113">
        <v>40781</v>
      </c>
      <c r="G231" s="110">
        <v>0</v>
      </c>
      <c r="H231" s="121">
        <v>0</v>
      </c>
      <c r="J231" s="110">
        <v>225</v>
      </c>
      <c r="K231" s="113">
        <v>40781</v>
      </c>
      <c r="L231" s="125"/>
    </row>
    <row r="232" spans="5:12" hidden="1" x14ac:dyDescent="0.3">
      <c r="E232" s="110">
        <v>226</v>
      </c>
      <c r="F232" s="113">
        <v>40782</v>
      </c>
      <c r="G232" s="110">
        <v>0</v>
      </c>
      <c r="H232" s="121">
        <v>0</v>
      </c>
      <c r="J232" s="110">
        <v>226</v>
      </c>
      <c r="K232" s="113">
        <v>40782</v>
      </c>
      <c r="L232" s="125"/>
    </row>
    <row r="233" spans="5:12" hidden="1" x14ac:dyDescent="0.3">
      <c r="E233" s="110">
        <v>227</v>
      </c>
      <c r="F233" s="113">
        <v>40783</v>
      </c>
      <c r="G233" s="110">
        <v>0</v>
      </c>
      <c r="H233" s="121">
        <v>0</v>
      </c>
      <c r="J233" s="110">
        <v>227</v>
      </c>
      <c r="K233" s="113">
        <v>40783</v>
      </c>
      <c r="L233" s="125"/>
    </row>
    <row r="234" spans="5:12" hidden="1" x14ac:dyDescent="0.3">
      <c r="E234" s="110">
        <v>228</v>
      </c>
      <c r="F234" s="113">
        <v>40784</v>
      </c>
      <c r="G234" s="110">
        <v>0</v>
      </c>
      <c r="H234" s="121">
        <v>0</v>
      </c>
      <c r="J234" s="110">
        <v>228</v>
      </c>
      <c r="K234" s="113">
        <v>40784</v>
      </c>
      <c r="L234" s="125"/>
    </row>
    <row r="235" spans="5:12" hidden="1" x14ac:dyDescent="0.3">
      <c r="E235" s="110">
        <v>229</v>
      </c>
      <c r="F235" s="113">
        <v>40785</v>
      </c>
      <c r="G235" s="110">
        <v>0</v>
      </c>
      <c r="H235" s="121">
        <v>0</v>
      </c>
      <c r="J235" s="110">
        <v>229</v>
      </c>
      <c r="K235" s="113">
        <v>40785</v>
      </c>
      <c r="L235" s="125"/>
    </row>
    <row r="236" spans="5:12" hidden="1" x14ac:dyDescent="0.3">
      <c r="E236" s="110">
        <v>230</v>
      </c>
      <c r="F236" s="113">
        <v>40786</v>
      </c>
      <c r="G236" s="110">
        <v>0</v>
      </c>
      <c r="H236" s="121">
        <v>0</v>
      </c>
      <c r="J236" s="110">
        <v>230</v>
      </c>
      <c r="K236" s="113">
        <v>40786</v>
      </c>
      <c r="L236" s="125"/>
    </row>
    <row r="237" spans="5:12" hidden="1" x14ac:dyDescent="0.3">
      <c r="E237" s="110">
        <v>231</v>
      </c>
      <c r="F237" s="113">
        <v>40787</v>
      </c>
      <c r="G237" s="110">
        <v>0</v>
      </c>
      <c r="H237" s="121">
        <v>0</v>
      </c>
      <c r="J237" s="110">
        <v>231</v>
      </c>
      <c r="K237" s="113">
        <v>40787</v>
      </c>
      <c r="L237" s="125"/>
    </row>
    <row r="238" spans="5:12" hidden="1" x14ac:dyDescent="0.3">
      <c r="E238" s="110">
        <v>232</v>
      </c>
      <c r="F238" s="113">
        <v>40788</v>
      </c>
      <c r="G238" s="110">
        <v>0</v>
      </c>
      <c r="H238" s="121">
        <v>0</v>
      </c>
      <c r="J238" s="110">
        <v>232</v>
      </c>
      <c r="K238" s="113">
        <v>40788</v>
      </c>
      <c r="L238" s="125"/>
    </row>
    <row r="239" spans="5:12" hidden="1" x14ac:dyDescent="0.3">
      <c r="E239" s="110">
        <v>233</v>
      </c>
      <c r="F239" s="113">
        <v>40789</v>
      </c>
      <c r="G239" s="110">
        <v>0</v>
      </c>
      <c r="H239" s="121">
        <v>0</v>
      </c>
      <c r="J239" s="110">
        <v>233</v>
      </c>
      <c r="K239" s="113">
        <v>40789</v>
      </c>
      <c r="L239" s="125"/>
    </row>
    <row r="240" spans="5:12" hidden="1" x14ac:dyDescent="0.3">
      <c r="E240" s="110">
        <v>234</v>
      </c>
      <c r="F240" s="113">
        <v>40790</v>
      </c>
      <c r="G240" s="110">
        <v>0</v>
      </c>
      <c r="H240" s="121">
        <v>0</v>
      </c>
      <c r="J240" s="110">
        <v>234</v>
      </c>
      <c r="K240" s="113">
        <v>40790</v>
      </c>
      <c r="L240" s="125"/>
    </row>
    <row r="241" spans="5:12" hidden="1" x14ac:dyDescent="0.3">
      <c r="E241" s="110">
        <v>235</v>
      </c>
      <c r="F241" s="113">
        <v>40791</v>
      </c>
      <c r="G241" s="110">
        <v>0</v>
      </c>
      <c r="H241" s="121">
        <v>0</v>
      </c>
      <c r="J241" s="110">
        <v>235</v>
      </c>
      <c r="K241" s="113">
        <v>40791</v>
      </c>
      <c r="L241" s="125"/>
    </row>
    <row r="242" spans="5:12" hidden="1" x14ac:dyDescent="0.3">
      <c r="E242" s="110">
        <v>236</v>
      </c>
      <c r="F242" s="113">
        <v>40792</v>
      </c>
      <c r="G242" s="110">
        <v>0</v>
      </c>
      <c r="H242" s="121">
        <v>0</v>
      </c>
      <c r="J242" s="110">
        <v>236</v>
      </c>
      <c r="K242" s="113">
        <v>40792</v>
      </c>
      <c r="L242" s="125"/>
    </row>
    <row r="243" spans="5:12" hidden="1" x14ac:dyDescent="0.3">
      <c r="E243" s="110">
        <v>237</v>
      </c>
      <c r="F243" s="113">
        <v>40793</v>
      </c>
      <c r="G243" s="110">
        <v>0</v>
      </c>
      <c r="H243" s="121">
        <v>0</v>
      </c>
      <c r="J243" s="110">
        <v>237</v>
      </c>
      <c r="K243" s="113">
        <v>40793</v>
      </c>
      <c r="L243" s="125"/>
    </row>
    <row r="244" spans="5:12" hidden="1" x14ac:dyDescent="0.3">
      <c r="E244" s="110">
        <v>238</v>
      </c>
      <c r="F244" s="113">
        <v>40794</v>
      </c>
      <c r="G244" s="110">
        <v>0</v>
      </c>
      <c r="H244" s="121">
        <v>0</v>
      </c>
      <c r="J244" s="110">
        <v>238</v>
      </c>
      <c r="K244" s="113">
        <v>40794</v>
      </c>
      <c r="L244" s="125"/>
    </row>
    <row r="245" spans="5:12" hidden="1" x14ac:dyDescent="0.3">
      <c r="E245" s="110">
        <v>239</v>
      </c>
      <c r="F245" s="113">
        <v>40795</v>
      </c>
      <c r="G245" s="110">
        <v>0</v>
      </c>
      <c r="H245" s="121">
        <v>0</v>
      </c>
      <c r="J245" s="110">
        <v>239</v>
      </c>
      <c r="K245" s="113">
        <v>40795</v>
      </c>
      <c r="L245" s="125"/>
    </row>
    <row r="246" spans="5:12" hidden="1" x14ac:dyDescent="0.3">
      <c r="E246" s="110">
        <v>240</v>
      </c>
      <c r="F246" s="113">
        <v>40796</v>
      </c>
      <c r="G246" s="110">
        <v>0</v>
      </c>
      <c r="H246" s="121">
        <v>0</v>
      </c>
      <c r="J246" s="110">
        <v>240</v>
      </c>
      <c r="K246" s="113">
        <v>40796</v>
      </c>
      <c r="L246" s="125"/>
    </row>
    <row r="247" spans="5:12" hidden="1" x14ac:dyDescent="0.3">
      <c r="E247" s="110">
        <v>241</v>
      </c>
      <c r="F247" s="113">
        <v>40797</v>
      </c>
      <c r="G247" s="110">
        <v>0</v>
      </c>
      <c r="H247" s="121">
        <v>0</v>
      </c>
      <c r="J247" s="110">
        <v>241</v>
      </c>
      <c r="K247" s="113">
        <v>40797</v>
      </c>
      <c r="L247" s="125"/>
    </row>
    <row r="248" spans="5:12" hidden="1" x14ac:dyDescent="0.3">
      <c r="E248" s="110">
        <v>242</v>
      </c>
      <c r="F248" s="113">
        <v>40798</v>
      </c>
      <c r="G248" s="110">
        <v>0</v>
      </c>
      <c r="H248" s="121">
        <v>0</v>
      </c>
      <c r="J248" s="110">
        <v>242</v>
      </c>
      <c r="K248" s="113">
        <v>40798</v>
      </c>
      <c r="L248" s="125"/>
    </row>
    <row r="249" spans="5:12" hidden="1" x14ac:dyDescent="0.3">
      <c r="E249" s="110">
        <v>243</v>
      </c>
      <c r="F249" s="113">
        <v>40799</v>
      </c>
      <c r="G249" s="110">
        <v>0</v>
      </c>
      <c r="H249" s="121">
        <v>0</v>
      </c>
      <c r="J249" s="110">
        <v>243</v>
      </c>
      <c r="K249" s="113">
        <v>40799</v>
      </c>
      <c r="L249" s="125"/>
    </row>
    <row r="250" spans="5:12" hidden="1" x14ac:dyDescent="0.3">
      <c r="E250" s="110">
        <v>244</v>
      </c>
      <c r="F250" s="113">
        <v>40800</v>
      </c>
      <c r="G250" s="110">
        <v>0</v>
      </c>
      <c r="H250" s="121">
        <v>0</v>
      </c>
      <c r="J250" s="110">
        <v>244</v>
      </c>
      <c r="K250" s="113">
        <v>40800</v>
      </c>
      <c r="L250" s="125"/>
    </row>
    <row r="251" spans="5:12" hidden="1" x14ac:dyDescent="0.3">
      <c r="E251" s="110">
        <v>245</v>
      </c>
      <c r="F251" s="113">
        <v>40801</v>
      </c>
      <c r="G251" s="110">
        <v>0</v>
      </c>
      <c r="H251" s="121">
        <v>0</v>
      </c>
      <c r="J251" s="110">
        <v>245</v>
      </c>
      <c r="K251" s="113">
        <v>40801</v>
      </c>
      <c r="L251" s="125"/>
    </row>
    <row r="252" spans="5:12" hidden="1" x14ac:dyDescent="0.3">
      <c r="E252" s="110">
        <v>246</v>
      </c>
      <c r="F252" s="113">
        <v>40802</v>
      </c>
      <c r="G252" s="110">
        <v>0</v>
      </c>
      <c r="H252" s="121">
        <v>0</v>
      </c>
      <c r="J252" s="110">
        <v>246</v>
      </c>
      <c r="K252" s="113">
        <v>40802</v>
      </c>
      <c r="L252" s="125"/>
    </row>
    <row r="253" spans="5:12" hidden="1" x14ac:dyDescent="0.3">
      <c r="E253" s="110">
        <v>247</v>
      </c>
      <c r="F253" s="113">
        <v>40803</v>
      </c>
      <c r="G253" s="110">
        <v>0</v>
      </c>
      <c r="H253" s="121">
        <v>0</v>
      </c>
      <c r="J253" s="110">
        <v>247</v>
      </c>
      <c r="K253" s="113">
        <v>40803</v>
      </c>
      <c r="L253" s="125"/>
    </row>
    <row r="254" spans="5:12" hidden="1" x14ac:dyDescent="0.3">
      <c r="E254" s="110">
        <v>248</v>
      </c>
      <c r="F254" s="113">
        <v>40804</v>
      </c>
      <c r="G254" s="110">
        <v>0</v>
      </c>
      <c r="H254" s="121">
        <v>0</v>
      </c>
      <c r="J254" s="110">
        <v>248</v>
      </c>
      <c r="K254" s="113">
        <v>40804</v>
      </c>
      <c r="L254" s="125"/>
    </row>
    <row r="255" spans="5:12" hidden="1" x14ac:dyDescent="0.3">
      <c r="E255" s="110">
        <v>249</v>
      </c>
      <c r="F255" s="113">
        <v>40805</v>
      </c>
      <c r="G255" s="110">
        <v>0</v>
      </c>
      <c r="H255" s="121">
        <v>0</v>
      </c>
      <c r="J255" s="110">
        <v>249</v>
      </c>
      <c r="K255" s="113">
        <v>40805</v>
      </c>
      <c r="L255" s="125"/>
    </row>
    <row r="256" spans="5:12" hidden="1" x14ac:dyDescent="0.3">
      <c r="E256" s="110">
        <v>250</v>
      </c>
      <c r="F256" s="113">
        <v>40806</v>
      </c>
      <c r="G256" s="110">
        <v>0</v>
      </c>
      <c r="H256" s="121">
        <v>0</v>
      </c>
      <c r="J256" s="110">
        <v>250</v>
      </c>
      <c r="K256" s="113">
        <v>40806</v>
      </c>
      <c r="L256" s="125"/>
    </row>
    <row r="257" spans="5:12" hidden="1" x14ac:dyDescent="0.3">
      <c r="E257" s="110">
        <v>251</v>
      </c>
      <c r="F257" s="113">
        <v>40807</v>
      </c>
      <c r="G257" s="110">
        <v>0</v>
      </c>
      <c r="H257" s="121">
        <v>0</v>
      </c>
      <c r="J257" s="110">
        <v>251</v>
      </c>
      <c r="K257" s="113">
        <v>40807</v>
      </c>
      <c r="L257" s="125"/>
    </row>
    <row r="258" spans="5:12" hidden="1" x14ac:dyDescent="0.3">
      <c r="E258" s="110">
        <v>252</v>
      </c>
      <c r="F258" s="113">
        <v>40808</v>
      </c>
      <c r="G258" s="110">
        <v>0</v>
      </c>
      <c r="H258" s="121">
        <v>0</v>
      </c>
      <c r="J258" s="110">
        <v>252</v>
      </c>
      <c r="K258" s="113">
        <v>40808</v>
      </c>
      <c r="L258" s="125"/>
    </row>
    <row r="259" spans="5:12" hidden="1" x14ac:dyDescent="0.3">
      <c r="E259" s="110">
        <v>253</v>
      </c>
      <c r="F259" s="113">
        <v>40809</v>
      </c>
      <c r="G259" s="110">
        <v>0</v>
      </c>
      <c r="H259" s="121">
        <v>0</v>
      </c>
      <c r="J259" s="110">
        <v>253</v>
      </c>
      <c r="K259" s="113">
        <v>40809</v>
      </c>
      <c r="L259" s="125"/>
    </row>
    <row r="260" spans="5:12" hidden="1" x14ac:dyDescent="0.3">
      <c r="E260" s="110">
        <v>254</v>
      </c>
      <c r="F260" s="113">
        <v>40810</v>
      </c>
      <c r="G260" s="110">
        <v>0</v>
      </c>
      <c r="H260" s="121">
        <v>0</v>
      </c>
      <c r="J260" s="110">
        <v>254</v>
      </c>
      <c r="K260" s="113">
        <v>40810</v>
      </c>
      <c r="L260" s="125"/>
    </row>
    <row r="261" spans="5:12" hidden="1" x14ac:dyDescent="0.3">
      <c r="E261" s="110">
        <v>255</v>
      </c>
      <c r="F261" s="113">
        <v>40811</v>
      </c>
      <c r="G261" s="110">
        <v>0</v>
      </c>
      <c r="H261" s="121">
        <v>0</v>
      </c>
      <c r="J261" s="110">
        <v>255</v>
      </c>
      <c r="K261" s="113">
        <v>40811</v>
      </c>
      <c r="L261" s="125"/>
    </row>
    <row r="262" spans="5:12" hidden="1" x14ac:dyDescent="0.3">
      <c r="E262" s="110">
        <v>256</v>
      </c>
      <c r="F262" s="113">
        <v>40812</v>
      </c>
      <c r="G262" s="110">
        <v>0</v>
      </c>
      <c r="H262" s="121">
        <v>0</v>
      </c>
      <c r="J262" s="110">
        <v>256</v>
      </c>
      <c r="K262" s="113">
        <v>40812</v>
      </c>
      <c r="L262" s="125"/>
    </row>
    <row r="263" spans="5:12" hidden="1" x14ac:dyDescent="0.3">
      <c r="E263" s="110">
        <v>257</v>
      </c>
      <c r="F263" s="113">
        <v>40813</v>
      </c>
      <c r="G263" s="110">
        <v>0</v>
      </c>
      <c r="H263" s="121">
        <v>0</v>
      </c>
      <c r="J263" s="110">
        <v>257</v>
      </c>
      <c r="K263" s="113">
        <v>40813</v>
      </c>
      <c r="L263" s="125"/>
    </row>
    <row r="264" spans="5:12" hidden="1" x14ac:dyDescent="0.3">
      <c r="E264" s="110">
        <v>258</v>
      </c>
      <c r="F264" s="113">
        <v>40814</v>
      </c>
      <c r="G264" s="110">
        <v>0</v>
      </c>
      <c r="H264" s="121">
        <v>0</v>
      </c>
      <c r="J264" s="110">
        <v>258</v>
      </c>
      <c r="K264" s="113">
        <v>40814</v>
      </c>
      <c r="L264" s="125"/>
    </row>
    <row r="265" spans="5:12" hidden="1" x14ac:dyDescent="0.3">
      <c r="E265" s="110">
        <v>259</v>
      </c>
      <c r="F265" s="113">
        <v>40815</v>
      </c>
      <c r="G265" s="110">
        <v>0</v>
      </c>
      <c r="H265" s="121">
        <v>0</v>
      </c>
      <c r="J265" s="110">
        <v>259</v>
      </c>
      <c r="K265" s="113">
        <v>40815</v>
      </c>
      <c r="L265" s="125"/>
    </row>
    <row r="266" spans="5:12" hidden="1" x14ac:dyDescent="0.3">
      <c r="E266" s="110">
        <v>260</v>
      </c>
      <c r="F266" s="113">
        <v>40816</v>
      </c>
      <c r="G266" s="110">
        <v>0</v>
      </c>
      <c r="H266" s="121">
        <v>0</v>
      </c>
      <c r="J266" s="110">
        <v>260</v>
      </c>
      <c r="K266" s="113">
        <v>40816</v>
      </c>
      <c r="L266" s="125"/>
    </row>
    <row r="267" spans="5:12" hidden="1" x14ac:dyDescent="0.3">
      <c r="E267" s="110">
        <v>261</v>
      </c>
      <c r="F267" s="113">
        <v>40817</v>
      </c>
      <c r="G267" s="110">
        <v>0</v>
      </c>
      <c r="H267" s="121">
        <v>0</v>
      </c>
      <c r="J267" s="110">
        <v>261</v>
      </c>
      <c r="K267" s="113">
        <v>40817</v>
      </c>
      <c r="L267" s="125"/>
    </row>
    <row r="268" spans="5:12" hidden="1" x14ac:dyDescent="0.3">
      <c r="E268" s="110">
        <v>262</v>
      </c>
      <c r="F268" s="113">
        <v>40818</v>
      </c>
      <c r="G268" s="110">
        <v>0</v>
      </c>
      <c r="H268" s="121">
        <v>0</v>
      </c>
      <c r="J268" s="110">
        <v>262</v>
      </c>
      <c r="K268" s="113">
        <v>40818</v>
      </c>
      <c r="L268" s="125"/>
    </row>
    <row r="269" spans="5:12" hidden="1" x14ac:dyDescent="0.3">
      <c r="E269" s="110">
        <v>263</v>
      </c>
      <c r="F269" s="113">
        <v>40819</v>
      </c>
      <c r="G269" s="110">
        <v>0</v>
      </c>
      <c r="H269" s="121">
        <v>0</v>
      </c>
      <c r="J269" s="110">
        <v>263</v>
      </c>
      <c r="K269" s="113">
        <v>40819</v>
      </c>
      <c r="L269" s="125"/>
    </row>
    <row r="270" spans="5:12" hidden="1" x14ac:dyDescent="0.3">
      <c r="E270" s="110">
        <v>264</v>
      </c>
      <c r="F270" s="113">
        <v>40820</v>
      </c>
      <c r="G270" s="110">
        <v>0</v>
      </c>
      <c r="H270" s="121">
        <v>0</v>
      </c>
      <c r="J270" s="110">
        <v>264</v>
      </c>
      <c r="K270" s="113">
        <v>40820</v>
      </c>
      <c r="L270" s="125"/>
    </row>
    <row r="271" spans="5:12" hidden="1" x14ac:dyDescent="0.3">
      <c r="E271" s="110">
        <v>265</v>
      </c>
      <c r="F271" s="113">
        <v>40821</v>
      </c>
      <c r="G271" s="110">
        <v>0</v>
      </c>
      <c r="H271" s="121">
        <v>0</v>
      </c>
      <c r="J271" s="110">
        <v>265</v>
      </c>
      <c r="K271" s="113">
        <v>40821</v>
      </c>
      <c r="L271" s="125"/>
    </row>
    <row r="272" spans="5:12" hidden="1" x14ac:dyDescent="0.3">
      <c r="E272" s="110">
        <v>266</v>
      </c>
      <c r="F272" s="113">
        <v>40822</v>
      </c>
      <c r="G272" s="110">
        <v>0</v>
      </c>
      <c r="H272" s="121">
        <v>0</v>
      </c>
      <c r="J272" s="110">
        <v>266</v>
      </c>
      <c r="K272" s="113">
        <v>40822</v>
      </c>
      <c r="L272" s="125"/>
    </row>
    <row r="273" spans="5:12" hidden="1" x14ac:dyDescent="0.3">
      <c r="E273" s="110">
        <v>267</v>
      </c>
      <c r="F273" s="113">
        <v>40823</v>
      </c>
      <c r="G273" s="110">
        <v>0</v>
      </c>
      <c r="H273" s="121">
        <v>0</v>
      </c>
      <c r="J273" s="110">
        <v>267</v>
      </c>
      <c r="K273" s="113">
        <v>40823</v>
      </c>
      <c r="L273" s="125"/>
    </row>
    <row r="274" spans="5:12" hidden="1" x14ac:dyDescent="0.3">
      <c r="E274" s="110">
        <v>268</v>
      </c>
      <c r="F274" s="113">
        <v>40824</v>
      </c>
      <c r="G274" s="110">
        <v>0</v>
      </c>
      <c r="H274" s="121">
        <v>0</v>
      </c>
      <c r="J274" s="110">
        <v>268</v>
      </c>
      <c r="K274" s="113">
        <v>40824</v>
      </c>
      <c r="L274" s="125"/>
    </row>
    <row r="275" spans="5:12" hidden="1" x14ac:dyDescent="0.3">
      <c r="E275" s="110">
        <v>269</v>
      </c>
      <c r="F275" s="113">
        <v>40825</v>
      </c>
      <c r="G275" s="110">
        <v>0</v>
      </c>
      <c r="H275" s="121">
        <v>0</v>
      </c>
      <c r="J275" s="110">
        <v>269</v>
      </c>
      <c r="K275" s="113">
        <v>40825</v>
      </c>
      <c r="L275" s="125"/>
    </row>
    <row r="276" spans="5:12" hidden="1" x14ac:dyDescent="0.3">
      <c r="E276" s="110">
        <v>270</v>
      </c>
      <c r="F276" s="113">
        <v>40826</v>
      </c>
      <c r="G276" s="110">
        <v>0</v>
      </c>
      <c r="H276" s="121">
        <v>0</v>
      </c>
      <c r="J276" s="110">
        <v>270</v>
      </c>
      <c r="K276" s="113">
        <v>40826</v>
      </c>
      <c r="L276" s="125"/>
    </row>
    <row r="277" spans="5:12" hidden="1" x14ac:dyDescent="0.3">
      <c r="E277" s="110">
        <v>271</v>
      </c>
      <c r="F277" s="113">
        <v>40827</v>
      </c>
      <c r="G277" s="110">
        <v>0</v>
      </c>
      <c r="H277" s="121">
        <v>0</v>
      </c>
      <c r="J277" s="110">
        <v>271</v>
      </c>
      <c r="K277" s="113">
        <v>40827</v>
      </c>
      <c r="L277" s="125"/>
    </row>
    <row r="278" spans="5:12" hidden="1" x14ac:dyDescent="0.3">
      <c r="E278" s="110">
        <v>272</v>
      </c>
      <c r="F278" s="113">
        <v>40828</v>
      </c>
      <c r="G278" s="110">
        <v>0</v>
      </c>
      <c r="H278" s="121">
        <v>0</v>
      </c>
      <c r="J278" s="110">
        <v>272</v>
      </c>
      <c r="K278" s="113">
        <v>40828</v>
      </c>
      <c r="L278" s="125"/>
    </row>
    <row r="279" spans="5:12" hidden="1" x14ac:dyDescent="0.3">
      <c r="E279" s="110">
        <v>273</v>
      </c>
      <c r="F279" s="113">
        <v>40829</v>
      </c>
      <c r="G279" s="110">
        <v>0</v>
      </c>
      <c r="H279" s="121">
        <v>0</v>
      </c>
      <c r="J279" s="110">
        <v>273</v>
      </c>
      <c r="K279" s="113">
        <v>40829</v>
      </c>
      <c r="L279" s="125"/>
    </row>
    <row r="280" spans="5:12" hidden="1" x14ac:dyDescent="0.3">
      <c r="E280" s="110">
        <v>274</v>
      </c>
      <c r="F280" s="113">
        <v>40830</v>
      </c>
      <c r="G280" s="110">
        <v>0</v>
      </c>
      <c r="H280" s="121">
        <v>0</v>
      </c>
      <c r="J280" s="110">
        <v>274</v>
      </c>
      <c r="K280" s="113">
        <v>40830</v>
      </c>
      <c r="L280" s="125"/>
    </row>
    <row r="281" spans="5:12" hidden="1" x14ac:dyDescent="0.3">
      <c r="E281" s="110">
        <v>275</v>
      </c>
      <c r="F281" s="113">
        <v>40831</v>
      </c>
      <c r="G281" s="110">
        <v>0</v>
      </c>
      <c r="H281" s="121">
        <v>0</v>
      </c>
      <c r="J281" s="110">
        <v>275</v>
      </c>
      <c r="K281" s="113">
        <v>40831</v>
      </c>
      <c r="L281" s="125"/>
    </row>
    <row r="282" spans="5:12" hidden="1" x14ac:dyDescent="0.3">
      <c r="E282" s="110">
        <v>276</v>
      </c>
      <c r="F282" s="113">
        <v>40832</v>
      </c>
      <c r="G282" s="110">
        <v>0</v>
      </c>
      <c r="H282" s="121">
        <v>0</v>
      </c>
      <c r="J282" s="110">
        <v>276</v>
      </c>
      <c r="K282" s="113">
        <v>40832</v>
      </c>
      <c r="L282" s="125"/>
    </row>
    <row r="283" spans="5:12" hidden="1" x14ac:dyDescent="0.3">
      <c r="E283" s="110">
        <v>277</v>
      </c>
      <c r="F283" s="113">
        <v>40833</v>
      </c>
      <c r="G283" s="110">
        <v>0</v>
      </c>
      <c r="H283" s="121">
        <v>0</v>
      </c>
      <c r="J283" s="110">
        <v>277</v>
      </c>
      <c r="K283" s="113">
        <v>40833</v>
      </c>
      <c r="L283" s="125"/>
    </row>
    <row r="284" spans="5:12" hidden="1" x14ac:dyDescent="0.3">
      <c r="E284" s="110">
        <v>278</v>
      </c>
      <c r="F284" s="113">
        <v>40834</v>
      </c>
      <c r="G284" s="110">
        <v>0</v>
      </c>
      <c r="H284" s="121">
        <v>0</v>
      </c>
      <c r="J284" s="110">
        <v>278</v>
      </c>
      <c r="K284" s="113">
        <v>40834</v>
      </c>
      <c r="L284" s="125"/>
    </row>
    <row r="285" spans="5:12" hidden="1" x14ac:dyDescent="0.3">
      <c r="E285" s="110">
        <v>279</v>
      </c>
      <c r="F285" s="113">
        <v>40835</v>
      </c>
      <c r="G285" s="110">
        <v>0</v>
      </c>
      <c r="H285" s="121">
        <v>0</v>
      </c>
      <c r="J285" s="110">
        <v>279</v>
      </c>
      <c r="K285" s="113">
        <v>40835</v>
      </c>
      <c r="L285" s="125"/>
    </row>
    <row r="286" spans="5:12" hidden="1" x14ac:dyDescent="0.3">
      <c r="E286" s="110">
        <v>280</v>
      </c>
      <c r="F286" s="113">
        <v>40836</v>
      </c>
      <c r="G286" s="110">
        <v>0</v>
      </c>
      <c r="H286" s="121">
        <v>0</v>
      </c>
      <c r="J286" s="110">
        <v>280</v>
      </c>
      <c r="K286" s="113">
        <v>40836</v>
      </c>
      <c r="L286" s="125"/>
    </row>
    <row r="287" spans="5:12" hidden="1" x14ac:dyDescent="0.3">
      <c r="E287" s="110">
        <v>281</v>
      </c>
      <c r="F287" s="113">
        <v>40837</v>
      </c>
      <c r="G287" s="110">
        <v>0</v>
      </c>
      <c r="H287" s="121">
        <v>0</v>
      </c>
      <c r="J287" s="110">
        <v>281</v>
      </c>
      <c r="K287" s="113">
        <v>40837</v>
      </c>
      <c r="L287" s="125"/>
    </row>
    <row r="288" spans="5:12" hidden="1" x14ac:dyDescent="0.3">
      <c r="E288" s="110">
        <v>282</v>
      </c>
      <c r="F288" s="113">
        <v>40838</v>
      </c>
      <c r="G288" s="110">
        <v>0</v>
      </c>
      <c r="H288" s="121">
        <v>0</v>
      </c>
      <c r="J288" s="110">
        <v>282</v>
      </c>
      <c r="K288" s="113">
        <v>40838</v>
      </c>
      <c r="L288" s="125"/>
    </row>
    <row r="289" spans="5:12" hidden="1" x14ac:dyDescent="0.3">
      <c r="E289" s="110">
        <v>283</v>
      </c>
      <c r="F289" s="113">
        <v>40839</v>
      </c>
      <c r="G289" s="110">
        <v>0</v>
      </c>
      <c r="H289" s="121">
        <v>0</v>
      </c>
      <c r="J289" s="110">
        <v>283</v>
      </c>
      <c r="K289" s="113">
        <v>40839</v>
      </c>
      <c r="L289" s="125"/>
    </row>
    <row r="290" spans="5:12" hidden="1" x14ac:dyDescent="0.3">
      <c r="E290" s="110">
        <v>284</v>
      </c>
      <c r="F290" s="113">
        <v>40840</v>
      </c>
      <c r="G290" s="110">
        <v>0</v>
      </c>
      <c r="H290" s="121">
        <v>0</v>
      </c>
      <c r="J290" s="110">
        <v>284</v>
      </c>
      <c r="K290" s="113">
        <v>40840</v>
      </c>
      <c r="L290" s="125"/>
    </row>
    <row r="291" spans="5:12" hidden="1" x14ac:dyDescent="0.3">
      <c r="E291" s="110">
        <v>285</v>
      </c>
      <c r="F291" s="113">
        <v>40841</v>
      </c>
      <c r="G291" s="110">
        <v>0</v>
      </c>
      <c r="H291" s="121">
        <v>0</v>
      </c>
      <c r="J291" s="110">
        <v>285</v>
      </c>
      <c r="K291" s="113">
        <v>40841</v>
      </c>
      <c r="L291" s="125"/>
    </row>
    <row r="292" spans="5:12" hidden="1" x14ac:dyDescent="0.3">
      <c r="E292" s="110">
        <v>286</v>
      </c>
      <c r="F292" s="113">
        <v>40842</v>
      </c>
      <c r="G292" s="110">
        <v>0</v>
      </c>
      <c r="H292" s="121">
        <v>0</v>
      </c>
      <c r="J292" s="110">
        <v>286</v>
      </c>
      <c r="K292" s="113">
        <v>40842</v>
      </c>
      <c r="L292" s="125"/>
    </row>
    <row r="293" spans="5:12" hidden="1" x14ac:dyDescent="0.3">
      <c r="E293" s="110">
        <v>287</v>
      </c>
      <c r="F293" s="113">
        <v>40843</v>
      </c>
      <c r="G293" s="110">
        <v>0</v>
      </c>
      <c r="H293" s="121">
        <v>0</v>
      </c>
      <c r="J293" s="110">
        <v>287</v>
      </c>
      <c r="K293" s="113">
        <v>40843</v>
      </c>
      <c r="L293" s="125"/>
    </row>
    <row r="294" spans="5:12" hidden="1" x14ac:dyDescent="0.3">
      <c r="E294" s="110">
        <v>288</v>
      </c>
      <c r="F294" s="113">
        <v>40844</v>
      </c>
      <c r="G294" s="110">
        <v>0</v>
      </c>
      <c r="H294" s="121">
        <v>0</v>
      </c>
      <c r="J294" s="110">
        <v>288</v>
      </c>
      <c r="K294" s="113">
        <v>40844</v>
      </c>
      <c r="L294" s="125"/>
    </row>
    <row r="295" spans="5:12" hidden="1" x14ac:dyDescent="0.3">
      <c r="E295" s="110">
        <v>289</v>
      </c>
      <c r="F295" s="113">
        <v>40845</v>
      </c>
      <c r="G295" s="110">
        <v>0</v>
      </c>
      <c r="H295" s="121">
        <v>0</v>
      </c>
      <c r="J295" s="110">
        <v>289</v>
      </c>
      <c r="K295" s="113">
        <v>40845</v>
      </c>
      <c r="L295" s="125"/>
    </row>
    <row r="296" spans="5:12" hidden="1" x14ac:dyDescent="0.3">
      <c r="E296" s="110">
        <v>290</v>
      </c>
      <c r="F296" s="113">
        <v>40846</v>
      </c>
      <c r="G296" s="110">
        <v>0</v>
      </c>
      <c r="H296" s="121">
        <v>0</v>
      </c>
      <c r="J296" s="110">
        <v>290</v>
      </c>
      <c r="K296" s="113">
        <v>40846</v>
      </c>
      <c r="L296" s="125"/>
    </row>
    <row r="297" spans="5:12" hidden="1" x14ac:dyDescent="0.3">
      <c r="E297" s="110">
        <v>291</v>
      </c>
      <c r="F297" s="113">
        <v>40847</v>
      </c>
      <c r="G297" s="110">
        <v>0</v>
      </c>
      <c r="H297" s="121">
        <v>0</v>
      </c>
      <c r="J297" s="110">
        <v>291</v>
      </c>
      <c r="K297" s="113">
        <v>40847</v>
      </c>
      <c r="L297" s="125"/>
    </row>
    <row r="298" spans="5:12" hidden="1" x14ac:dyDescent="0.3">
      <c r="E298" s="110">
        <v>292</v>
      </c>
      <c r="F298" s="113">
        <v>40848</v>
      </c>
      <c r="G298" s="110">
        <v>0</v>
      </c>
      <c r="H298" s="121">
        <v>0</v>
      </c>
      <c r="J298" s="110">
        <v>292</v>
      </c>
      <c r="K298" s="113">
        <v>40848</v>
      </c>
      <c r="L298" s="125"/>
    </row>
    <row r="299" spans="5:12" hidden="1" x14ac:dyDescent="0.3">
      <c r="E299" s="110">
        <v>293</v>
      </c>
      <c r="F299" s="113">
        <v>40849</v>
      </c>
      <c r="G299" s="110">
        <v>0</v>
      </c>
      <c r="H299" s="121">
        <v>0</v>
      </c>
      <c r="J299" s="110">
        <v>293</v>
      </c>
      <c r="K299" s="113">
        <v>40849</v>
      </c>
      <c r="L299" s="125"/>
    </row>
    <row r="300" spans="5:12" hidden="1" x14ac:dyDescent="0.3">
      <c r="E300" s="110">
        <v>294</v>
      </c>
      <c r="F300" s="113">
        <v>40850</v>
      </c>
      <c r="G300" s="110">
        <v>0</v>
      </c>
      <c r="H300" s="121">
        <v>0</v>
      </c>
      <c r="J300" s="110">
        <v>294</v>
      </c>
      <c r="K300" s="113">
        <v>40850</v>
      </c>
      <c r="L300" s="125"/>
    </row>
    <row r="301" spans="5:12" hidden="1" x14ac:dyDescent="0.3">
      <c r="E301" s="110">
        <v>295</v>
      </c>
      <c r="F301" s="113">
        <v>40851</v>
      </c>
      <c r="G301" s="110">
        <v>0</v>
      </c>
      <c r="H301" s="121">
        <v>0</v>
      </c>
      <c r="J301" s="110">
        <v>295</v>
      </c>
      <c r="K301" s="113">
        <v>40851</v>
      </c>
      <c r="L301" s="125"/>
    </row>
    <row r="302" spans="5:12" hidden="1" x14ac:dyDescent="0.3">
      <c r="E302" s="110">
        <v>296</v>
      </c>
      <c r="F302" s="113">
        <v>40852</v>
      </c>
      <c r="G302" s="110">
        <v>0</v>
      </c>
      <c r="H302" s="121">
        <v>0</v>
      </c>
      <c r="J302" s="110">
        <v>296</v>
      </c>
      <c r="K302" s="113">
        <v>40852</v>
      </c>
      <c r="L302" s="125"/>
    </row>
    <row r="303" spans="5:12" hidden="1" x14ac:dyDescent="0.3">
      <c r="E303" s="110">
        <v>297</v>
      </c>
      <c r="F303" s="113">
        <v>40853</v>
      </c>
      <c r="G303" s="110">
        <v>0</v>
      </c>
      <c r="H303" s="121">
        <v>0</v>
      </c>
      <c r="J303" s="110">
        <v>297</v>
      </c>
      <c r="K303" s="113">
        <v>40853</v>
      </c>
      <c r="L303" s="125"/>
    </row>
    <row r="304" spans="5:12" hidden="1" x14ac:dyDescent="0.3">
      <c r="E304" s="110">
        <v>298</v>
      </c>
      <c r="F304" s="113">
        <v>40854</v>
      </c>
      <c r="G304" s="110">
        <v>0</v>
      </c>
      <c r="H304" s="121">
        <v>0</v>
      </c>
      <c r="J304" s="110">
        <v>298</v>
      </c>
      <c r="K304" s="113">
        <v>40854</v>
      </c>
      <c r="L304" s="125"/>
    </row>
    <row r="305" spans="5:12" hidden="1" x14ac:dyDescent="0.3">
      <c r="E305" s="110">
        <v>299</v>
      </c>
      <c r="F305" s="113">
        <v>40855</v>
      </c>
      <c r="G305" s="110">
        <v>0</v>
      </c>
      <c r="H305" s="121">
        <v>0</v>
      </c>
      <c r="J305" s="110">
        <v>299</v>
      </c>
      <c r="K305" s="113">
        <v>40855</v>
      </c>
      <c r="L305" s="125"/>
    </row>
    <row r="306" spans="5:12" hidden="1" x14ac:dyDescent="0.3">
      <c r="E306" s="110">
        <v>300</v>
      </c>
      <c r="F306" s="113">
        <v>40856</v>
      </c>
      <c r="G306" s="110">
        <v>0</v>
      </c>
      <c r="H306" s="121">
        <v>0</v>
      </c>
      <c r="J306" s="110">
        <v>300</v>
      </c>
      <c r="K306" s="113">
        <v>40856</v>
      </c>
      <c r="L306" s="125"/>
    </row>
    <row r="307" spans="5:12" hidden="1" x14ac:dyDescent="0.3">
      <c r="E307" s="110">
        <v>301</v>
      </c>
      <c r="F307" s="113">
        <v>40857</v>
      </c>
      <c r="G307" s="110">
        <v>0</v>
      </c>
      <c r="H307" s="121">
        <v>0</v>
      </c>
      <c r="J307" s="110">
        <v>301</v>
      </c>
      <c r="K307" s="113">
        <v>40857</v>
      </c>
      <c r="L307" s="125"/>
    </row>
    <row r="308" spans="5:12" hidden="1" x14ac:dyDescent="0.3">
      <c r="E308" s="110">
        <v>302</v>
      </c>
      <c r="F308" s="113">
        <v>40858</v>
      </c>
      <c r="G308" s="110">
        <v>0</v>
      </c>
      <c r="H308" s="121">
        <v>0</v>
      </c>
      <c r="J308" s="110">
        <v>302</v>
      </c>
      <c r="K308" s="113">
        <v>40858</v>
      </c>
      <c r="L308" s="125"/>
    </row>
    <row r="309" spans="5:12" hidden="1" x14ac:dyDescent="0.3">
      <c r="E309" s="110">
        <v>303</v>
      </c>
      <c r="F309" s="113">
        <v>40859</v>
      </c>
      <c r="G309" s="110">
        <v>0</v>
      </c>
      <c r="H309" s="121">
        <v>0</v>
      </c>
      <c r="J309" s="110">
        <v>303</v>
      </c>
      <c r="K309" s="113">
        <v>40859</v>
      </c>
      <c r="L309" s="125"/>
    </row>
    <row r="310" spans="5:12" hidden="1" x14ac:dyDescent="0.3">
      <c r="E310" s="110">
        <v>304</v>
      </c>
      <c r="F310" s="113">
        <v>40860</v>
      </c>
      <c r="G310" s="110">
        <v>0</v>
      </c>
      <c r="H310" s="121">
        <v>0</v>
      </c>
      <c r="J310" s="110">
        <v>304</v>
      </c>
      <c r="K310" s="113">
        <v>40860</v>
      </c>
      <c r="L310" s="125"/>
    </row>
    <row r="311" spans="5:12" hidden="1" x14ac:dyDescent="0.3">
      <c r="E311" s="110">
        <v>305</v>
      </c>
      <c r="F311" s="113">
        <v>40861</v>
      </c>
      <c r="G311" s="110">
        <v>0</v>
      </c>
      <c r="H311" s="121">
        <v>0</v>
      </c>
      <c r="J311" s="110">
        <v>305</v>
      </c>
      <c r="K311" s="113">
        <v>40861</v>
      </c>
      <c r="L311" s="125"/>
    </row>
    <row r="312" spans="5:12" hidden="1" x14ac:dyDescent="0.3">
      <c r="E312" s="110">
        <v>306</v>
      </c>
      <c r="F312" s="113">
        <v>40862</v>
      </c>
      <c r="G312" s="110">
        <v>0</v>
      </c>
      <c r="H312" s="121">
        <v>0</v>
      </c>
      <c r="J312" s="110">
        <v>306</v>
      </c>
      <c r="K312" s="113">
        <v>40862</v>
      </c>
      <c r="L312" s="125"/>
    </row>
    <row r="313" spans="5:12" hidden="1" x14ac:dyDescent="0.3">
      <c r="E313" s="110">
        <v>307</v>
      </c>
      <c r="F313" s="113">
        <v>40863</v>
      </c>
      <c r="G313" s="110">
        <v>0</v>
      </c>
      <c r="H313" s="121">
        <v>0</v>
      </c>
      <c r="J313" s="110">
        <v>307</v>
      </c>
      <c r="K313" s="113">
        <v>40863</v>
      </c>
      <c r="L313" s="125"/>
    </row>
    <row r="314" spans="5:12" hidden="1" x14ac:dyDescent="0.3">
      <c r="E314" s="110">
        <v>308</v>
      </c>
      <c r="F314" s="113">
        <v>40864</v>
      </c>
      <c r="G314" s="110">
        <v>0</v>
      </c>
      <c r="H314" s="121">
        <v>0</v>
      </c>
      <c r="J314" s="110">
        <v>308</v>
      </c>
      <c r="K314" s="113">
        <v>40864</v>
      </c>
      <c r="L314" s="125"/>
    </row>
    <row r="315" spans="5:12" hidden="1" x14ac:dyDescent="0.3">
      <c r="E315" s="110">
        <v>309</v>
      </c>
      <c r="F315" s="113">
        <v>40865</v>
      </c>
      <c r="G315" s="110">
        <v>0</v>
      </c>
      <c r="H315" s="121">
        <v>0</v>
      </c>
      <c r="J315" s="110">
        <v>309</v>
      </c>
      <c r="K315" s="113">
        <v>40865</v>
      </c>
      <c r="L315" s="125"/>
    </row>
    <row r="316" spans="5:12" hidden="1" x14ac:dyDescent="0.3">
      <c r="E316" s="110">
        <v>310</v>
      </c>
      <c r="F316" s="113">
        <v>40866</v>
      </c>
      <c r="G316" s="110">
        <v>0</v>
      </c>
      <c r="H316" s="121">
        <v>0</v>
      </c>
      <c r="J316" s="110">
        <v>310</v>
      </c>
      <c r="K316" s="113">
        <v>40866</v>
      </c>
      <c r="L316" s="125"/>
    </row>
    <row r="317" spans="5:12" hidden="1" x14ac:dyDescent="0.3">
      <c r="E317" s="110">
        <v>311</v>
      </c>
      <c r="F317" s="113">
        <v>40867</v>
      </c>
      <c r="G317" s="110">
        <v>0</v>
      </c>
      <c r="H317" s="121">
        <v>0</v>
      </c>
      <c r="J317" s="110">
        <v>311</v>
      </c>
      <c r="K317" s="113">
        <v>40867</v>
      </c>
      <c r="L317" s="125"/>
    </row>
    <row r="318" spans="5:12" hidden="1" x14ac:dyDescent="0.3">
      <c r="E318" s="110">
        <v>312</v>
      </c>
      <c r="F318" s="113">
        <v>40868</v>
      </c>
      <c r="G318" s="110">
        <v>0</v>
      </c>
      <c r="H318" s="121">
        <v>0</v>
      </c>
      <c r="J318" s="110">
        <v>312</v>
      </c>
      <c r="K318" s="113">
        <v>40868</v>
      </c>
      <c r="L318" s="125"/>
    </row>
    <row r="319" spans="5:12" hidden="1" x14ac:dyDescent="0.3">
      <c r="E319" s="110">
        <v>313</v>
      </c>
      <c r="F319" s="113">
        <v>40869</v>
      </c>
      <c r="G319" s="110">
        <v>0</v>
      </c>
      <c r="H319" s="121">
        <v>0</v>
      </c>
      <c r="J319" s="110">
        <v>313</v>
      </c>
      <c r="K319" s="113">
        <v>40869</v>
      </c>
      <c r="L319" s="125"/>
    </row>
    <row r="320" spans="5:12" hidden="1" x14ac:dyDescent="0.3">
      <c r="E320" s="110">
        <v>314</v>
      </c>
      <c r="F320" s="113">
        <v>40870</v>
      </c>
      <c r="G320" s="110">
        <v>0</v>
      </c>
      <c r="H320" s="121">
        <v>0</v>
      </c>
      <c r="J320" s="110">
        <v>314</v>
      </c>
      <c r="K320" s="113">
        <v>40870</v>
      </c>
      <c r="L320" s="125"/>
    </row>
    <row r="321" spans="5:12" hidden="1" x14ac:dyDescent="0.3">
      <c r="E321" s="110">
        <v>315</v>
      </c>
      <c r="F321" s="113">
        <v>40871</v>
      </c>
      <c r="G321" s="110">
        <v>0</v>
      </c>
      <c r="H321" s="121">
        <v>0</v>
      </c>
      <c r="J321" s="110">
        <v>315</v>
      </c>
      <c r="K321" s="113">
        <v>40871</v>
      </c>
      <c r="L321" s="125"/>
    </row>
    <row r="322" spans="5:12" hidden="1" x14ac:dyDescent="0.3">
      <c r="E322" s="110">
        <v>316</v>
      </c>
      <c r="F322" s="113">
        <v>40872</v>
      </c>
      <c r="G322" s="110">
        <v>0</v>
      </c>
      <c r="H322" s="121">
        <v>0</v>
      </c>
      <c r="J322" s="110">
        <v>316</v>
      </c>
      <c r="K322" s="113">
        <v>40872</v>
      </c>
      <c r="L322" s="125"/>
    </row>
    <row r="323" spans="5:12" hidden="1" x14ac:dyDescent="0.3">
      <c r="E323" s="110">
        <v>317</v>
      </c>
      <c r="F323" s="113">
        <v>40873</v>
      </c>
      <c r="G323" s="110">
        <v>0</v>
      </c>
      <c r="H323" s="121">
        <v>0</v>
      </c>
      <c r="J323" s="110">
        <v>317</v>
      </c>
      <c r="K323" s="113">
        <v>40873</v>
      </c>
      <c r="L323" s="125"/>
    </row>
    <row r="324" spans="5:12" hidden="1" x14ac:dyDescent="0.3">
      <c r="E324" s="110">
        <v>318</v>
      </c>
      <c r="F324" s="113">
        <v>40874</v>
      </c>
      <c r="G324" s="110">
        <v>0</v>
      </c>
      <c r="H324" s="121">
        <v>0</v>
      </c>
      <c r="J324" s="110">
        <v>318</v>
      </c>
      <c r="K324" s="113">
        <v>40874</v>
      </c>
      <c r="L324" s="125"/>
    </row>
    <row r="325" spans="5:12" hidden="1" x14ac:dyDescent="0.3">
      <c r="E325" s="110">
        <v>319</v>
      </c>
      <c r="F325" s="113">
        <v>40875</v>
      </c>
      <c r="G325" s="110">
        <v>0</v>
      </c>
      <c r="H325" s="121">
        <v>0</v>
      </c>
      <c r="J325" s="110">
        <v>319</v>
      </c>
      <c r="K325" s="113">
        <v>40875</v>
      </c>
      <c r="L325" s="125"/>
    </row>
    <row r="326" spans="5:12" hidden="1" x14ac:dyDescent="0.3">
      <c r="E326" s="110">
        <v>320</v>
      </c>
      <c r="F326" s="113">
        <v>40876</v>
      </c>
      <c r="G326" s="110">
        <v>0</v>
      </c>
      <c r="H326" s="121">
        <v>0</v>
      </c>
      <c r="J326" s="110">
        <v>320</v>
      </c>
      <c r="K326" s="113">
        <v>40876</v>
      </c>
      <c r="L326" s="125"/>
    </row>
    <row r="327" spans="5:12" hidden="1" x14ac:dyDescent="0.3">
      <c r="E327" s="110">
        <v>321</v>
      </c>
      <c r="F327" s="113">
        <v>40877</v>
      </c>
      <c r="G327" s="110">
        <v>0</v>
      </c>
      <c r="H327" s="121">
        <v>0</v>
      </c>
      <c r="J327" s="110">
        <v>321</v>
      </c>
      <c r="K327" s="113">
        <v>40877</v>
      </c>
      <c r="L327" s="125"/>
    </row>
    <row r="328" spans="5:12" hidden="1" x14ac:dyDescent="0.3">
      <c r="E328" s="110">
        <v>322</v>
      </c>
      <c r="F328" s="113">
        <v>40878</v>
      </c>
      <c r="G328" s="110">
        <v>0</v>
      </c>
      <c r="H328" s="121">
        <v>0</v>
      </c>
      <c r="J328" s="110">
        <v>322</v>
      </c>
      <c r="K328" s="113">
        <v>40878</v>
      </c>
      <c r="L328" s="125"/>
    </row>
    <row r="329" spans="5:12" hidden="1" x14ac:dyDescent="0.3">
      <c r="E329" s="110">
        <v>323</v>
      </c>
      <c r="F329" s="113">
        <v>40879</v>
      </c>
      <c r="G329" s="110">
        <v>0</v>
      </c>
      <c r="H329" s="121">
        <v>0</v>
      </c>
      <c r="J329" s="110">
        <v>323</v>
      </c>
      <c r="K329" s="113">
        <v>40879</v>
      </c>
      <c r="L329" s="125"/>
    </row>
    <row r="330" spans="5:12" hidden="1" x14ac:dyDescent="0.3">
      <c r="E330" s="110">
        <v>324</v>
      </c>
      <c r="F330" s="113">
        <v>40880</v>
      </c>
      <c r="G330" s="110">
        <v>0</v>
      </c>
      <c r="H330" s="121">
        <v>0</v>
      </c>
      <c r="J330" s="110">
        <v>324</v>
      </c>
      <c r="K330" s="113">
        <v>40880</v>
      </c>
      <c r="L330" s="125"/>
    </row>
    <row r="331" spans="5:12" hidden="1" x14ac:dyDescent="0.3">
      <c r="E331" s="110">
        <v>325</v>
      </c>
      <c r="F331" s="113">
        <v>40881</v>
      </c>
      <c r="G331" s="110">
        <v>0</v>
      </c>
      <c r="H331" s="121">
        <v>0</v>
      </c>
      <c r="J331" s="110">
        <v>325</v>
      </c>
      <c r="K331" s="113">
        <v>40881</v>
      </c>
      <c r="L331" s="125"/>
    </row>
    <row r="332" spans="5:12" hidden="1" x14ac:dyDescent="0.3">
      <c r="E332" s="110">
        <v>326</v>
      </c>
      <c r="F332" s="113">
        <v>40882</v>
      </c>
      <c r="G332" s="110">
        <v>0</v>
      </c>
      <c r="H332" s="121">
        <v>0</v>
      </c>
      <c r="J332" s="110">
        <v>326</v>
      </c>
      <c r="K332" s="113">
        <v>40882</v>
      </c>
      <c r="L332" s="125"/>
    </row>
    <row r="333" spans="5:12" hidden="1" x14ac:dyDescent="0.3">
      <c r="E333" s="110">
        <v>327</v>
      </c>
      <c r="F333" s="113">
        <v>40883</v>
      </c>
      <c r="G333" s="110">
        <v>0</v>
      </c>
      <c r="H333" s="121">
        <v>0</v>
      </c>
      <c r="J333" s="110">
        <v>327</v>
      </c>
      <c r="K333" s="113">
        <v>40883</v>
      </c>
      <c r="L333" s="125"/>
    </row>
    <row r="334" spans="5:12" hidden="1" x14ac:dyDescent="0.3">
      <c r="E334" s="110">
        <v>328</v>
      </c>
      <c r="F334" s="113">
        <v>40884</v>
      </c>
      <c r="G334" s="110">
        <v>0</v>
      </c>
      <c r="H334" s="121">
        <v>0</v>
      </c>
      <c r="J334" s="110">
        <v>328</v>
      </c>
      <c r="K334" s="113">
        <v>40884</v>
      </c>
      <c r="L334" s="125"/>
    </row>
    <row r="335" spans="5:12" hidden="1" x14ac:dyDescent="0.3">
      <c r="E335" s="110">
        <v>329</v>
      </c>
      <c r="F335" s="113">
        <v>40885</v>
      </c>
      <c r="G335" s="110">
        <v>0</v>
      </c>
      <c r="H335" s="121">
        <v>0</v>
      </c>
      <c r="J335" s="110">
        <v>329</v>
      </c>
      <c r="K335" s="113">
        <v>40885</v>
      </c>
      <c r="L335" s="125"/>
    </row>
    <row r="336" spans="5:12" hidden="1" x14ac:dyDescent="0.3">
      <c r="E336" s="110">
        <v>330</v>
      </c>
      <c r="F336" s="113">
        <v>40886</v>
      </c>
      <c r="G336" s="110">
        <v>0</v>
      </c>
      <c r="H336" s="121">
        <v>0</v>
      </c>
      <c r="J336" s="110">
        <v>330</v>
      </c>
      <c r="K336" s="113">
        <v>40886</v>
      </c>
      <c r="L336" s="125"/>
    </row>
    <row r="337" spans="5:12" hidden="1" x14ac:dyDescent="0.3">
      <c r="E337" s="110">
        <v>331</v>
      </c>
      <c r="F337" s="113">
        <v>40887</v>
      </c>
      <c r="G337" s="110">
        <v>0</v>
      </c>
      <c r="H337" s="121">
        <v>0</v>
      </c>
      <c r="J337" s="110">
        <v>331</v>
      </c>
      <c r="K337" s="113">
        <v>40887</v>
      </c>
      <c r="L337" s="125"/>
    </row>
    <row r="338" spans="5:12" hidden="1" x14ac:dyDescent="0.3">
      <c r="E338" s="110">
        <v>332</v>
      </c>
      <c r="F338" s="113">
        <v>40888</v>
      </c>
      <c r="G338" s="110">
        <v>0</v>
      </c>
      <c r="H338" s="121">
        <v>0</v>
      </c>
      <c r="J338" s="110">
        <v>332</v>
      </c>
      <c r="K338" s="113">
        <v>40888</v>
      </c>
      <c r="L338" s="125"/>
    </row>
    <row r="339" spans="5:12" hidden="1" x14ac:dyDescent="0.3">
      <c r="E339" s="110">
        <v>333</v>
      </c>
      <c r="F339" s="113">
        <v>40889</v>
      </c>
      <c r="G339" s="110">
        <v>0</v>
      </c>
      <c r="H339" s="121">
        <v>0</v>
      </c>
      <c r="J339" s="110">
        <v>333</v>
      </c>
      <c r="K339" s="113">
        <v>40889</v>
      </c>
      <c r="L339" s="125"/>
    </row>
    <row r="340" spans="5:12" hidden="1" x14ac:dyDescent="0.3">
      <c r="E340" s="110">
        <v>334</v>
      </c>
      <c r="F340" s="113">
        <v>40890</v>
      </c>
      <c r="G340" s="110">
        <v>0</v>
      </c>
      <c r="H340" s="121">
        <v>0</v>
      </c>
      <c r="J340" s="110">
        <v>334</v>
      </c>
      <c r="K340" s="113">
        <v>40890</v>
      </c>
      <c r="L340" s="125"/>
    </row>
    <row r="341" spans="5:12" hidden="1" x14ac:dyDescent="0.3">
      <c r="E341" s="110">
        <v>335</v>
      </c>
      <c r="F341" s="113">
        <v>40891</v>
      </c>
      <c r="G341" s="110">
        <v>0</v>
      </c>
      <c r="H341" s="121">
        <v>0</v>
      </c>
      <c r="J341" s="110">
        <v>335</v>
      </c>
      <c r="K341" s="113">
        <v>40891</v>
      </c>
      <c r="L341" s="125"/>
    </row>
    <row r="342" spans="5:12" hidden="1" x14ac:dyDescent="0.3">
      <c r="E342" s="110">
        <v>336</v>
      </c>
      <c r="F342" s="113">
        <v>40892</v>
      </c>
      <c r="G342" s="110">
        <v>0</v>
      </c>
      <c r="H342" s="121">
        <v>0</v>
      </c>
      <c r="J342" s="110">
        <v>336</v>
      </c>
      <c r="K342" s="113">
        <v>40892</v>
      </c>
      <c r="L342" s="125"/>
    </row>
    <row r="343" spans="5:12" hidden="1" x14ac:dyDescent="0.3">
      <c r="E343" s="110">
        <v>337</v>
      </c>
      <c r="F343" s="113">
        <v>40893</v>
      </c>
      <c r="G343" s="110">
        <v>0</v>
      </c>
      <c r="H343" s="121">
        <v>0</v>
      </c>
      <c r="J343" s="110">
        <v>337</v>
      </c>
      <c r="K343" s="113">
        <v>40893</v>
      </c>
      <c r="L343" s="125"/>
    </row>
    <row r="344" spans="5:12" hidden="1" x14ac:dyDescent="0.3">
      <c r="E344" s="110">
        <v>338</v>
      </c>
      <c r="F344" s="113">
        <v>40894</v>
      </c>
      <c r="G344" s="110">
        <v>0</v>
      </c>
      <c r="H344" s="121">
        <v>0</v>
      </c>
      <c r="J344" s="110">
        <v>338</v>
      </c>
      <c r="K344" s="113">
        <v>40894</v>
      </c>
      <c r="L344" s="125"/>
    </row>
    <row r="345" spans="5:12" hidden="1" x14ac:dyDescent="0.3">
      <c r="E345" s="110">
        <v>339</v>
      </c>
      <c r="F345" s="113">
        <v>40895</v>
      </c>
      <c r="G345" s="110">
        <v>0</v>
      </c>
      <c r="H345" s="121">
        <v>0</v>
      </c>
      <c r="J345" s="110">
        <v>339</v>
      </c>
      <c r="K345" s="113">
        <v>40895</v>
      </c>
      <c r="L345" s="125"/>
    </row>
    <row r="346" spans="5:12" hidden="1" x14ac:dyDescent="0.3">
      <c r="E346" s="110">
        <v>340</v>
      </c>
      <c r="F346" s="113">
        <v>40896</v>
      </c>
      <c r="G346" s="110">
        <v>0</v>
      </c>
      <c r="H346" s="121">
        <v>0</v>
      </c>
      <c r="J346" s="110">
        <v>340</v>
      </c>
      <c r="K346" s="113">
        <v>40896</v>
      </c>
      <c r="L346" s="125"/>
    </row>
    <row r="347" spans="5:12" hidden="1" x14ac:dyDescent="0.3">
      <c r="E347" s="110">
        <v>341</v>
      </c>
      <c r="F347" s="113">
        <v>40897</v>
      </c>
      <c r="G347" s="110">
        <v>0</v>
      </c>
      <c r="H347" s="121">
        <v>0</v>
      </c>
      <c r="J347" s="110">
        <v>341</v>
      </c>
      <c r="K347" s="113">
        <v>40897</v>
      </c>
      <c r="L347" s="125"/>
    </row>
    <row r="348" spans="5:12" hidden="1" x14ac:dyDescent="0.3">
      <c r="E348" s="110">
        <v>342</v>
      </c>
      <c r="F348" s="113">
        <v>40898</v>
      </c>
      <c r="G348" s="110">
        <v>0</v>
      </c>
      <c r="H348" s="121">
        <v>0</v>
      </c>
      <c r="J348" s="110">
        <v>342</v>
      </c>
      <c r="K348" s="113">
        <v>40898</v>
      </c>
      <c r="L348" s="125"/>
    </row>
    <row r="349" spans="5:12" hidden="1" x14ac:dyDescent="0.3">
      <c r="E349" s="110">
        <v>343</v>
      </c>
      <c r="F349" s="113">
        <v>40899</v>
      </c>
      <c r="G349" s="110">
        <v>0</v>
      </c>
      <c r="H349" s="121">
        <v>0</v>
      </c>
      <c r="J349" s="110">
        <v>343</v>
      </c>
      <c r="K349" s="113">
        <v>40899</v>
      </c>
      <c r="L349" s="125"/>
    </row>
    <row r="350" spans="5:12" hidden="1" x14ac:dyDescent="0.3">
      <c r="E350" s="110">
        <v>344</v>
      </c>
      <c r="F350" s="113">
        <v>40900</v>
      </c>
      <c r="G350" s="110">
        <v>0</v>
      </c>
      <c r="H350" s="121">
        <v>0</v>
      </c>
      <c r="J350" s="110">
        <v>344</v>
      </c>
      <c r="K350" s="113">
        <v>40900</v>
      </c>
      <c r="L350" s="125"/>
    </row>
    <row r="351" spans="5:12" hidden="1" x14ac:dyDescent="0.3">
      <c r="E351" s="110">
        <v>345</v>
      </c>
      <c r="F351" s="113">
        <v>40901</v>
      </c>
      <c r="G351" s="110">
        <v>0</v>
      </c>
      <c r="H351" s="121">
        <v>0</v>
      </c>
      <c r="J351" s="110">
        <v>345</v>
      </c>
      <c r="K351" s="113">
        <v>40901</v>
      </c>
      <c r="L351" s="125"/>
    </row>
    <row r="352" spans="5:12" hidden="1" x14ac:dyDescent="0.3">
      <c r="E352" s="110">
        <v>346</v>
      </c>
      <c r="F352" s="113">
        <v>40902</v>
      </c>
      <c r="G352" s="110">
        <v>0</v>
      </c>
      <c r="H352" s="121">
        <v>0</v>
      </c>
      <c r="J352" s="110">
        <v>346</v>
      </c>
      <c r="K352" s="113">
        <v>40902</v>
      </c>
      <c r="L352" s="125"/>
    </row>
    <row r="353" spans="5:12" hidden="1" x14ac:dyDescent="0.3">
      <c r="E353" s="110">
        <v>347</v>
      </c>
      <c r="F353" s="113">
        <v>40903</v>
      </c>
      <c r="G353" s="110">
        <v>0</v>
      </c>
      <c r="H353" s="121">
        <v>0</v>
      </c>
      <c r="J353" s="110">
        <v>347</v>
      </c>
      <c r="K353" s="113">
        <v>40903</v>
      </c>
      <c r="L353" s="125"/>
    </row>
    <row r="354" spans="5:12" hidden="1" x14ac:dyDescent="0.3">
      <c r="E354" s="110">
        <v>348</v>
      </c>
      <c r="F354" s="113">
        <v>40904</v>
      </c>
      <c r="G354" s="110">
        <v>0</v>
      </c>
      <c r="H354" s="121">
        <v>0</v>
      </c>
      <c r="J354" s="110">
        <v>348</v>
      </c>
      <c r="K354" s="113">
        <v>40904</v>
      </c>
      <c r="L354" s="125"/>
    </row>
    <row r="355" spans="5:12" hidden="1" x14ac:dyDescent="0.3">
      <c r="E355" s="110">
        <v>349</v>
      </c>
      <c r="F355" s="113">
        <v>40905</v>
      </c>
      <c r="G355" s="110">
        <v>0</v>
      </c>
      <c r="H355" s="121">
        <v>0</v>
      </c>
      <c r="J355" s="110">
        <v>349</v>
      </c>
      <c r="K355" s="113">
        <v>40905</v>
      </c>
      <c r="L355" s="125"/>
    </row>
    <row r="356" spans="5:12" hidden="1" x14ac:dyDescent="0.3">
      <c r="E356" s="110">
        <v>350</v>
      </c>
      <c r="F356" s="113">
        <v>40906</v>
      </c>
      <c r="G356" s="110">
        <v>0</v>
      </c>
      <c r="H356" s="121">
        <v>0</v>
      </c>
      <c r="J356" s="110">
        <v>350</v>
      </c>
      <c r="K356" s="113">
        <v>40906</v>
      </c>
      <c r="L356" s="125"/>
    </row>
    <row r="357" spans="5:12" hidden="1" x14ac:dyDescent="0.3">
      <c r="E357" s="110">
        <v>351</v>
      </c>
      <c r="F357" s="113">
        <v>40907</v>
      </c>
      <c r="G357" s="110">
        <v>0</v>
      </c>
      <c r="H357" s="121">
        <v>0</v>
      </c>
      <c r="J357" s="110">
        <v>351</v>
      </c>
      <c r="K357" s="113">
        <v>40907</v>
      </c>
      <c r="L357" s="125"/>
    </row>
    <row r="358" spans="5:12" hidden="1" x14ac:dyDescent="0.3">
      <c r="E358" s="110">
        <v>352</v>
      </c>
      <c r="F358" s="113">
        <v>40908</v>
      </c>
      <c r="G358" s="110">
        <v>0</v>
      </c>
      <c r="H358" s="121">
        <v>0</v>
      </c>
      <c r="J358" s="110">
        <v>352</v>
      </c>
      <c r="K358" s="113">
        <v>40908</v>
      </c>
      <c r="L358" s="125"/>
    </row>
    <row r="359" spans="5:12" hidden="1" x14ac:dyDescent="0.3">
      <c r="E359" s="110">
        <v>353</v>
      </c>
      <c r="F359" s="113">
        <v>40909</v>
      </c>
      <c r="G359" s="110">
        <v>0</v>
      </c>
      <c r="H359" s="121">
        <v>0</v>
      </c>
      <c r="J359" s="110">
        <v>353</v>
      </c>
      <c r="K359" s="113">
        <v>40909</v>
      </c>
      <c r="L359" s="125"/>
    </row>
    <row r="360" spans="5:12" hidden="1" x14ac:dyDescent="0.3">
      <c r="E360" s="110">
        <v>354</v>
      </c>
      <c r="F360" s="113">
        <v>40910</v>
      </c>
      <c r="G360" s="110">
        <v>0</v>
      </c>
      <c r="H360" s="121">
        <v>0</v>
      </c>
      <c r="J360" s="110">
        <v>354</v>
      </c>
      <c r="K360" s="113">
        <v>40910</v>
      </c>
      <c r="L360" s="125"/>
    </row>
    <row r="361" spans="5:12" hidden="1" x14ac:dyDescent="0.3">
      <c r="E361" s="110">
        <v>355</v>
      </c>
      <c r="F361" s="113">
        <v>40911</v>
      </c>
      <c r="G361" s="110">
        <v>0</v>
      </c>
      <c r="H361" s="121">
        <v>0</v>
      </c>
      <c r="J361" s="110">
        <v>355</v>
      </c>
      <c r="K361" s="113">
        <v>40911</v>
      </c>
      <c r="L361" s="125"/>
    </row>
    <row r="362" spans="5:12" hidden="1" x14ac:dyDescent="0.3">
      <c r="E362" s="110">
        <v>356</v>
      </c>
      <c r="F362" s="113">
        <v>40912</v>
      </c>
      <c r="G362" s="110">
        <v>0</v>
      </c>
      <c r="H362" s="121">
        <v>0</v>
      </c>
      <c r="J362" s="110">
        <v>356</v>
      </c>
      <c r="K362" s="113">
        <v>40912</v>
      </c>
      <c r="L362" s="125"/>
    </row>
    <row r="363" spans="5:12" hidden="1" x14ac:dyDescent="0.3">
      <c r="E363" s="110">
        <v>357</v>
      </c>
      <c r="F363" s="113">
        <v>40913</v>
      </c>
      <c r="G363" s="110">
        <v>0</v>
      </c>
      <c r="H363" s="121">
        <v>0</v>
      </c>
      <c r="J363" s="110">
        <v>357</v>
      </c>
      <c r="K363" s="113">
        <v>40913</v>
      </c>
      <c r="L363" s="125"/>
    </row>
    <row r="364" spans="5:12" hidden="1" x14ac:dyDescent="0.3">
      <c r="E364" s="110">
        <v>358</v>
      </c>
      <c r="F364" s="113">
        <v>40914</v>
      </c>
      <c r="G364" s="110">
        <v>0</v>
      </c>
      <c r="H364" s="121">
        <v>0</v>
      </c>
      <c r="J364" s="110">
        <v>358</v>
      </c>
      <c r="K364" s="113">
        <v>40914</v>
      </c>
      <c r="L364" s="125"/>
    </row>
    <row r="365" spans="5:12" hidden="1" x14ac:dyDescent="0.3">
      <c r="E365" s="110">
        <v>359</v>
      </c>
      <c r="F365" s="113">
        <v>40915</v>
      </c>
      <c r="G365" s="110">
        <v>0</v>
      </c>
      <c r="H365" s="121">
        <v>0</v>
      </c>
      <c r="J365" s="110">
        <v>359</v>
      </c>
      <c r="K365" s="113">
        <v>40915</v>
      </c>
      <c r="L365" s="125"/>
    </row>
    <row r="366" spans="5:12" hidden="1" x14ac:dyDescent="0.3">
      <c r="E366" s="110">
        <v>360</v>
      </c>
      <c r="F366" s="113">
        <v>40916</v>
      </c>
      <c r="G366" s="110">
        <v>0</v>
      </c>
      <c r="H366" s="121">
        <v>0</v>
      </c>
      <c r="J366" s="110">
        <v>360</v>
      </c>
      <c r="K366" s="113">
        <v>40916</v>
      </c>
      <c r="L366" s="125"/>
    </row>
    <row r="367" spans="5:12" hidden="1" x14ac:dyDescent="0.3">
      <c r="E367" s="110">
        <v>361</v>
      </c>
      <c r="F367" s="113">
        <v>40917</v>
      </c>
      <c r="G367" s="110">
        <v>0</v>
      </c>
      <c r="H367" s="121">
        <v>0</v>
      </c>
      <c r="J367" s="110">
        <v>361</v>
      </c>
      <c r="K367" s="113">
        <v>40917</v>
      </c>
      <c r="L367" s="125"/>
    </row>
    <row r="368" spans="5:12" hidden="1" x14ac:dyDescent="0.3">
      <c r="E368" s="110">
        <v>362</v>
      </c>
      <c r="F368" s="113">
        <v>40918</v>
      </c>
      <c r="G368" s="110">
        <v>0</v>
      </c>
      <c r="H368" s="121">
        <v>0</v>
      </c>
      <c r="J368" s="110">
        <v>362</v>
      </c>
      <c r="K368" s="113">
        <v>40918</v>
      </c>
      <c r="L368" s="125"/>
    </row>
    <row r="369" spans="5:12" hidden="1" x14ac:dyDescent="0.3">
      <c r="E369" s="110">
        <v>363</v>
      </c>
      <c r="F369" s="113">
        <v>40919</v>
      </c>
      <c r="G369" s="110">
        <v>0</v>
      </c>
      <c r="H369" s="121">
        <v>0</v>
      </c>
      <c r="J369" s="110">
        <v>363</v>
      </c>
      <c r="K369" s="113">
        <v>40919</v>
      </c>
      <c r="L369" s="125"/>
    </row>
    <row r="370" spans="5:12" hidden="1" x14ac:dyDescent="0.3">
      <c r="E370" s="110">
        <v>364</v>
      </c>
      <c r="F370" s="113">
        <v>40920</v>
      </c>
      <c r="G370" s="110">
        <v>0</v>
      </c>
      <c r="H370" s="121">
        <v>0</v>
      </c>
      <c r="J370" s="110">
        <v>364</v>
      </c>
      <c r="K370" s="113">
        <v>40920</v>
      </c>
      <c r="L370" s="125"/>
    </row>
    <row r="371" spans="5:12" hidden="1" x14ac:dyDescent="0.3">
      <c r="E371" s="110">
        <v>365</v>
      </c>
      <c r="F371" s="113">
        <v>40921</v>
      </c>
      <c r="G371" s="110">
        <v>0</v>
      </c>
      <c r="H371" s="121">
        <v>0</v>
      </c>
      <c r="J371" s="110">
        <v>365</v>
      </c>
      <c r="K371" s="113">
        <v>40921</v>
      </c>
      <c r="L371" s="125"/>
    </row>
    <row r="372" spans="5:12" hidden="1" x14ac:dyDescent="0.3">
      <c r="E372" s="110">
        <v>366</v>
      </c>
      <c r="F372" s="113">
        <v>40922</v>
      </c>
      <c r="G372" s="110">
        <v>0</v>
      </c>
      <c r="H372" s="121">
        <v>0</v>
      </c>
      <c r="J372" s="110">
        <v>366</v>
      </c>
      <c r="K372" s="113">
        <v>40922</v>
      </c>
      <c r="L372" s="125"/>
    </row>
    <row r="373" spans="5:12" hidden="1" x14ac:dyDescent="0.3">
      <c r="E373" s="110">
        <v>367</v>
      </c>
      <c r="F373" s="113">
        <v>40923</v>
      </c>
      <c r="G373" s="110">
        <v>0</v>
      </c>
      <c r="H373" s="121">
        <v>0</v>
      </c>
      <c r="J373" s="110">
        <v>367</v>
      </c>
      <c r="K373" s="113">
        <v>40923</v>
      </c>
      <c r="L373" s="125"/>
    </row>
    <row r="374" spans="5:12" hidden="1" x14ac:dyDescent="0.3">
      <c r="E374" s="110">
        <v>368</v>
      </c>
      <c r="F374" s="113">
        <v>40924</v>
      </c>
      <c r="G374" s="110">
        <v>0</v>
      </c>
      <c r="H374" s="121">
        <v>0</v>
      </c>
      <c r="J374" s="110">
        <v>368</v>
      </c>
      <c r="K374" s="113">
        <v>40924</v>
      </c>
      <c r="L374" s="125"/>
    </row>
    <row r="375" spans="5:12" hidden="1" x14ac:dyDescent="0.3">
      <c r="E375" s="110">
        <v>369</v>
      </c>
      <c r="F375" s="113">
        <v>40925</v>
      </c>
      <c r="G375" s="110">
        <v>0</v>
      </c>
      <c r="H375" s="121">
        <v>0</v>
      </c>
      <c r="J375" s="110">
        <v>369</v>
      </c>
      <c r="K375" s="113">
        <v>40925</v>
      </c>
      <c r="L375" s="125"/>
    </row>
    <row r="376" spans="5:12" hidden="1" x14ac:dyDescent="0.3">
      <c r="E376" s="110">
        <v>370</v>
      </c>
      <c r="F376" s="113">
        <v>40926</v>
      </c>
      <c r="G376" s="110">
        <v>0</v>
      </c>
      <c r="H376" s="121">
        <v>0</v>
      </c>
      <c r="J376" s="110">
        <v>370</v>
      </c>
      <c r="K376" s="113">
        <v>40926</v>
      </c>
      <c r="L376" s="125"/>
    </row>
    <row r="377" spans="5:12" hidden="1" x14ac:dyDescent="0.3">
      <c r="E377" s="110">
        <v>371</v>
      </c>
      <c r="F377" s="113">
        <v>40927</v>
      </c>
      <c r="G377" s="110">
        <v>0</v>
      </c>
      <c r="H377" s="121">
        <v>0</v>
      </c>
      <c r="J377" s="110">
        <v>371</v>
      </c>
      <c r="K377" s="113">
        <v>40927</v>
      </c>
      <c r="L377" s="125"/>
    </row>
    <row r="378" spans="5:12" hidden="1" x14ac:dyDescent="0.3">
      <c r="E378" s="110">
        <v>372</v>
      </c>
      <c r="F378" s="113">
        <v>40928</v>
      </c>
      <c r="G378" s="110">
        <v>0</v>
      </c>
      <c r="H378" s="121">
        <v>0</v>
      </c>
      <c r="J378" s="110">
        <v>372</v>
      </c>
      <c r="K378" s="113">
        <v>40928</v>
      </c>
      <c r="L378" s="125"/>
    </row>
    <row r="379" spans="5:12" hidden="1" x14ac:dyDescent="0.3">
      <c r="E379" s="110">
        <v>373</v>
      </c>
      <c r="F379" s="113">
        <v>40929</v>
      </c>
      <c r="G379" s="110">
        <v>0</v>
      </c>
      <c r="H379" s="121">
        <v>0</v>
      </c>
      <c r="J379" s="110">
        <v>373</v>
      </c>
      <c r="K379" s="113">
        <v>40929</v>
      </c>
      <c r="L379" s="125"/>
    </row>
    <row r="380" spans="5:12" hidden="1" x14ac:dyDescent="0.3">
      <c r="E380" s="110">
        <v>374</v>
      </c>
      <c r="F380" s="113">
        <v>40930</v>
      </c>
      <c r="G380" s="110">
        <v>0</v>
      </c>
      <c r="H380" s="121">
        <v>0</v>
      </c>
      <c r="J380" s="110">
        <v>374</v>
      </c>
      <c r="K380" s="113">
        <v>40930</v>
      </c>
      <c r="L380" s="125"/>
    </row>
    <row r="381" spans="5:12" hidden="1" x14ac:dyDescent="0.3">
      <c r="E381" s="110">
        <v>375</v>
      </c>
      <c r="F381" s="113">
        <v>40931</v>
      </c>
      <c r="G381" s="110">
        <v>0</v>
      </c>
      <c r="H381" s="121">
        <v>0</v>
      </c>
      <c r="J381" s="110">
        <v>375</v>
      </c>
      <c r="K381" s="113">
        <v>40931</v>
      </c>
      <c r="L381" s="125"/>
    </row>
    <row r="382" spans="5:12" hidden="1" x14ac:dyDescent="0.3">
      <c r="E382" s="110">
        <v>376</v>
      </c>
      <c r="F382" s="113">
        <v>40932</v>
      </c>
      <c r="G382" s="110">
        <v>0</v>
      </c>
      <c r="H382" s="121">
        <v>0</v>
      </c>
      <c r="J382" s="110">
        <v>376</v>
      </c>
      <c r="K382" s="113">
        <v>40932</v>
      </c>
      <c r="L382" s="125"/>
    </row>
    <row r="383" spans="5:12" hidden="1" x14ac:dyDescent="0.3">
      <c r="E383" s="110">
        <v>377</v>
      </c>
      <c r="F383" s="113">
        <v>40933</v>
      </c>
      <c r="G383" s="110">
        <v>0</v>
      </c>
      <c r="H383" s="121">
        <v>0</v>
      </c>
      <c r="J383" s="110">
        <v>377</v>
      </c>
      <c r="K383" s="113">
        <v>40933</v>
      </c>
      <c r="L383" s="125"/>
    </row>
    <row r="384" spans="5:12" hidden="1" x14ac:dyDescent="0.3">
      <c r="E384" s="110">
        <v>378</v>
      </c>
      <c r="F384" s="113">
        <v>40934</v>
      </c>
      <c r="G384" s="110">
        <v>0</v>
      </c>
      <c r="H384" s="121">
        <v>0</v>
      </c>
      <c r="J384" s="110">
        <v>378</v>
      </c>
      <c r="K384" s="113">
        <v>40934</v>
      </c>
      <c r="L384" s="125"/>
    </row>
    <row r="385" spans="5:12" hidden="1" x14ac:dyDescent="0.3">
      <c r="E385" s="110">
        <v>379</v>
      </c>
      <c r="F385" s="113">
        <v>40935</v>
      </c>
      <c r="G385" s="110">
        <v>0</v>
      </c>
      <c r="H385" s="121">
        <v>0</v>
      </c>
      <c r="J385" s="110">
        <v>379</v>
      </c>
      <c r="K385" s="113">
        <v>40935</v>
      </c>
      <c r="L385" s="125"/>
    </row>
    <row r="386" spans="5:12" hidden="1" x14ac:dyDescent="0.3">
      <c r="E386" s="110">
        <v>380</v>
      </c>
      <c r="F386" s="113">
        <v>40936</v>
      </c>
      <c r="G386" s="110">
        <v>0</v>
      </c>
      <c r="H386" s="121">
        <v>0</v>
      </c>
      <c r="J386" s="110">
        <v>380</v>
      </c>
      <c r="K386" s="113">
        <v>40936</v>
      </c>
      <c r="L386" s="125"/>
    </row>
    <row r="387" spans="5:12" hidden="1" x14ac:dyDescent="0.3">
      <c r="E387" s="110">
        <v>381</v>
      </c>
      <c r="F387" s="113">
        <v>40937</v>
      </c>
      <c r="G387" s="110">
        <v>0</v>
      </c>
      <c r="H387" s="121">
        <v>0</v>
      </c>
      <c r="J387" s="110">
        <v>381</v>
      </c>
      <c r="K387" s="113">
        <v>40937</v>
      </c>
      <c r="L387" s="125"/>
    </row>
    <row r="388" spans="5:12" hidden="1" x14ac:dyDescent="0.3">
      <c r="E388" s="110">
        <v>382</v>
      </c>
      <c r="F388" s="113">
        <v>40938</v>
      </c>
      <c r="G388" s="110">
        <v>0</v>
      </c>
      <c r="H388" s="121">
        <v>0</v>
      </c>
      <c r="J388" s="110">
        <v>382</v>
      </c>
      <c r="K388" s="113">
        <v>40938</v>
      </c>
      <c r="L388" s="125"/>
    </row>
    <row r="389" spans="5:12" hidden="1" x14ac:dyDescent="0.3">
      <c r="E389" s="110">
        <v>383</v>
      </c>
      <c r="F389" s="113">
        <v>40939</v>
      </c>
      <c r="G389" s="110">
        <v>0</v>
      </c>
      <c r="H389" s="121">
        <v>0</v>
      </c>
      <c r="J389" s="110">
        <v>383</v>
      </c>
      <c r="K389" s="113">
        <v>40939</v>
      </c>
      <c r="L389" s="125"/>
    </row>
    <row r="390" spans="5:12" hidden="1" x14ac:dyDescent="0.3">
      <c r="E390" s="110">
        <v>384</v>
      </c>
      <c r="F390" s="113">
        <v>40940</v>
      </c>
      <c r="G390" s="110">
        <v>0</v>
      </c>
      <c r="H390" s="121">
        <v>0</v>
      </c>
      <c r="J390" s="110">
        <v>384</v>
      </c>
      <c r="K390" s="113">
        <v>40940</v>
      </c>
      <c r="L390" s="125"/>
    </row>
    <row r="391" spans="5:12" hidden="1" x14ac:dyDescent="0.3">
      <c r="E391" s="110">
        <v>385</v>
      </c>
      <c r="F391" s="113">
        <v>40941</v>
      </c>
      <c r="G391" s="110">
        <v>0</v>
      </c>
      <c r="H391" s="121">
        <v>0</v>
      </c>
      <c r="J391" s="110">
        <v>385</v>
      </c>
      <c r="K391" s="113">
        <v>40941</v>
      </c>
      <c r="L391" s="125"/>
    </row>
    <row r="392" spans="5:12" hidden="1" x14ac:dyDescent="0.3">
      <c r="E392" s="110">
        <v>386</v>
      </c>
      <c r="F392" s="113">
        <v>40942</v>
      </c>
      <c r="G392" s="110">
        <v>0</v>
      </c>
      <c r="H392" s="121">
        <v>0</v>
      </c>
      <c r="J392" s="110">
        <v>386</v>
      </c>
      <c r="K392" s="113">
        <v>40942</v>
      </c>
      <c r="L392" s="125"/>
    </row>
    <row r="393" spans="5:12" hidden="1" x14ac:dyDescent="0.3">
      <c r="E393" s="110">
        <v>387</v>
      </c>
      <c r="F393" s="113">
        <v>40943</v>
      </c>
      <c r="G393" s="110">
        <v>0</v>
      </c>
      <c r="H393" s="121">
        <v>0</v>
      </c>
      <c r="J393" s="110">
        <v>387</v>
      </c>
      <c r="K393" s="113">
        <v>40943</v>
      </c>
      <c r="L393" s="125"/>
    </row>
    <row r="394" spans="5:12" hidden="1" x14ac:dyDescent="0.3">
      <c r="E394" s="110">
        <v>388</v>
      </c>
      <c r="F394" s="113">
        <v>40944</v>
      </c>
      <c r="G394" s="110">
        <v>0</v>
      </c>
      <c r="H394" s="121">
        <v>0</v>
      </c>
      <c r="J394" s="110">
        <v>388</v>
      </c>
      <c r="K394" s="113">
        <v>40944</v>
      </c>
      <c r="L394" s="125"/>
    </row>
    <row r="395" spans="5:12" hidden="1" x14ac:dyDescent="0.3">
      <c r="E395" s="110">
        <v>389</v>
      </c>
      <c r="F395" s="113">
        <v>40945</v>
      </c>
      <c r="G395" s="110">
        <v>0</v>
      </c>
      <c r="H395" s="121">
        <v>0</v>
      </c>
      <c r="J395" s="110">
        <v>389</v>
      </c>
      <c r="K395" s="113">
        <v>40945</v>
      </c>
      <c r="L395" s="125"/>
    </row>
    <row r="396" spans="5:12" hidden="1" x14ac:dyDescent="0.3">
      <c r="E396" s="110">
        <v>390</v>
      </c>
      <c r="F396" s="113">
        <v>40946</v>
      </c>
      <c r="G396" s="110">
        <v>0</v>
      </c>
      <c r="H396" s="121">
        <v>0</v>
      </c>
      <c r="J396" s="110">
        <v>390</v>
      </c>
      <c r="K396" s="113">
        <v>40946</v>
      </c>
      <c r="L396" s="125"/>
    </row>
    <row r="397" spans="5:12" hidden="1" x14ac:dyDescent="0.3">
      <c r="E397" s="110">
        <v>391</v>
      </c>
      <c r="F397" s="113">
        <v>40947</v>
      </c>
      <c r="G397" s="110">
        <v>0</v>
      </c>
      <c r="H397" s="121">
        <v>0</v>
      </c>
      <c r="J397" s="110">
        <v>391</v>
      </c>
      <c r="K397" s="113">
        <v>40947</v>
      </c>
      <c r="L397" s="125"/>
    </row>
    <row r="398" spans="5:12" hidden="1" x14ac:dyDescent="0.3">
      <c r="E398" s="110">
        <v>392</v>
      </c>
      <c r="F398" s="113">
        <v>40948</v>
      </c>
      <c r="G398" s="110">
        <v>0</v>
      </c>
      <c r="H398" s="121">
        <v>0</v>
      </c>
      <c r="J398" s="110">
        <v>392</v>
      </c>
      <c r="K398" s="113">
        <v>40948</v>
      </c>
      <c r="L398" s="125"/>
    </row>
    <row r="399" spans="5:12" hidden="1" x14ac:dyDescent="0.3">
      <c r="E399" s="110">
        <v>393</v>
      </c>
      <c r="F399" s="113">
        <v>40949</v>
      </c>
      <c r="G399" s="110">
        <v>0</v>
      </c>
      <c r="H399" s="121">
        <v>0</v>
      </c>
      <c r="J399" s="110">
        <v>393</v>
      </c>
      <c r="K399" s="113">
        <v>40949</v>
      </c>
      <c r="L399" s="125"/>
    </row>
    <row r="400" spans="5:12" hidden="1" x14ac:dyDescent="0.3">
      <c r="E400" s="110">
        <v>394</v>
      </c>
      <c r="F400" s="113">
        <v>40950</v>
      </c>
      <c r="G400" s="110">
        <v>0</v>
      </c>
      <c r="H400" s="121">
        <v>0</v>
      </c>
      <c r="J400" s="110">
        <v>394</v>
      </c>
      <c r="K400" s="113">
        <v>40950</v>
      </c>
      <c r="L400" s="125"/>
    </row>
    <row r="401" spans="5:12" hidden="1" x14ac:dyDescent="0.3">
      <c r="E401" s="110">
        <v>395</v>
      </c>
      <c r="F401" s="113">
        <v>40951</v>
      </c>
      <c r="G401" s="110">
        <v>0</v>
      </c>
      <c r="H401" s="121">
        <v>0</v>
      </c>
      <c r="J401" s="110">
        <v>395</v>
      </c>
      <c r="K401" s="113">
        <v>40951</v>
      </c>
      <c r="L401" s="125"/>
    </row>
    <row r="402" spans="5:12" hidden="1" x14ac:dyDescent="0.3">
      <c r="E402" s="110">
        <v>396</v>
      </c>
      <c r="F402" s="113">
        <v>40952</v>
      </c>
      <c r="G402" s="110">
        <v>0</v>
      </c>
      <c r="H402" s="121">
        <v>0</v>
      </c>
      <c r="J402" s="110">
        <v>396</v>
      </c>
      <c r="K402" s="113">
        <v>40952</v>
      </c>
      <c r="L402" s="125"/>
    </row>
    <row r="403" spans="5:12" hidden="1" x14ac:dyDescent="0.3">
      <c r="E403" s="110">
        <v>397</v>
      </c>
      <c r="F403" s="113">
        <v>40953</v>
      </c>
      <c r="G403" s="110">
        <v>0</v>
      </c>
      <c r="H403" s="121">
        <v>0</v>
      </c>
      <c r="J403" s="110">
        <v>397</v>
      </c>
      <c r="K403" s="113">
        <v>40953</v>
      </c>
      <c r="L403" s="125"/>
    </row>
    <row r="404" spans="5:12" hidden="1" x14ac:dyDescent="0.3">
      <c r="E404" s="110">
        <v>398</v>
      </c>
      <c r="F404" s="113">
        <v>40954</v>
      </c>
      <c r="G404" s="110">
        <v>0</v>
      </c>
      <c r="H404" s="121">
        <v>0</v>
      </c>
      <c r="J404" s="110">
        <v>398</v>
      </c>
      <c r="K404" s="113">
        <v>40954</v>
      </c>
      <c r="L404" s="125"/>
    </row>
    <row r="405" spans="5:12" hidden="1" x14ac:dyDescent="0.3">
      <c r="E405" s="110">
        <v>399</v>
      </c>
      <c r="F405" s="113">
        <v>40955</v>
      </c>
      <c r="G405" s="110">
        <v>0</v>
      </c>
      <c r="H405" s="121">
        <v>0</v>
      </c>
      <c r="J405" s="110">
        <v>399</v>
      </c>
      <c r="K405" s="113">
        <v>40955</v>
      </c>
      <c r="L405" s="125"/>
    </row>
    <row r="406" spans="5:12" hidden="1" x14ac:dyDescent="0.3">
      <c r="E406" s="110">
        <v>400</v>
      </c>
      <c r="F406" s="113">
        <v>40956</v>
      </c>
      <c r="G406" s="110">
        <v>0</v>
      </c>
      <c r="H406" s="121">
        <v>0</v>
      </c>
      <c r="J406" s="110">
        <v>400</v>
      </c>
      <c r="K406" s="113">
        <v>40956</v>
      </c>
      <c r="L406" s="125"/>
    </row>
    <row r="407" spans="5:12" hidden="1" x14ac:dyDescent="0.3">
      <c r="E407" s="110">
        <v>401</v>
      </c>
      <c r="F407" s="113">
        <v>40957</v>
      </c>
      <c r="G407" s="110">
        <v>0</v>
      </c>
      <c r="H407" s="121">
        <v>0</v>
      </c>
      <c r="J407" s="110">
        <v>401</v>
      </c>
      <c r="K407" s="113">
        <v>40957</v>
      </c>
      <c r="L407" s="125"/>
    </row>
    <row r="408" spans="5:12" hidden="1" x14ac:dyDescent="0.3">
      <c r="E408" s="110">
        <v>402</v>
      </c>
      <c r="F408" s="113">
        <v>40958</v>
      </c>
      <c r="G408" s="110">
        <v>0</v>
      </c>
      <c r="H408" s="121">
        <v>0</v>
      </c>
      <c r="J408" s="110">
        <v>402</v>
      </c>
      <c r="K408" s="113">
        <v>40958</v>
      </c>
      <c r="L408" s="125"/>
    </row>
    <row r="409" spans="5:12" hidden="1" x14ac:dyDescent="0.3">
      <c r="E409" s="110">
        <v>403</v>
      </c>
      <c r="F409" s="113">
        <v>40959</v>
      </c>
      <c r="G409" s="110">
        <v>0</v>
      </c>
      <c r="H409" s="121">
        <v>0</v>
      </c>
      <c r="J409" s="110">
        <v>403</v>
      </c>
      <c r="K409" s="113">
        <v>40959</v>
      </c>
      <c r="L409" s="125"/>
    </row>
    <row r="410" spans="5:12" hidden="1" x14ac:dyDescent="0.3">
      <c r="E410" s="110">
        <v>404</v>
      </c>
      <c r="F410" s="113">
        <v>40960</v>
      </c>
      <c r="G410" s="110">
        <v>0</v>
      </c>
      <c r="H410" s="121">
        <v>0</v>
      </c>
      <c r="J410" s="110">
        <v>404</v>
      </c>
      <c r="K410" s="113">
        <v>40960</v>
      </c>
      <c r="L410" s="125"/>
    </row>
    <row r="411" spans="5:12" hidden="1" x14ac:dyDescent="0.3">
      <c r="E411" s="110">
        <v>405</v>
      </c>
      <c r="F411" s="113">
        <v>40961</v>
      </c>
      <c r="G411" s="110">
        <v>0</v>
      </c>
      <c r="H411" s="121">
        <v>0</v>
      </c>
      <c r="J411" s="110">
        <v>405</v>
      </c>
      <c r="K411" s="113">
        <v>40961</v>
      </c>
      <c r="L411" s="125"/>
    </row>
    <row r="412" spans="5:12" hidden="1" x14ac:dyDescent="0.3">
      <c r="E412" s="110">
        <v>406</v>
      </c>
      <c r="F412" s="113">
        <v>40962</v>
      </c>
      <c r="G412" s="110">
        <v>0</v>
      </c>
      <c r="H412" s="121">
        <v>0</v>
      </c>
      <c r="J412" s="110">
        <v>406</v>
      </c>
      <c r="K412" s="113">
        <v>40962</v>
      </c>
      <c r="L412" s="125"/>
    </row>
    <row r="413" spans="5:12" hidden="1" x14ac:dyDescent="0.3">
      <c r="E413" s="110">
        <v>407</v>
      </c>
      <c r="F413" s="113">
        <v>40963</v>
      </c>
      <c r="G413" s="110">
        <v>0</v>
      </c>
      <c r="H413" s="121">
        <v>0</v>
      </c>
      <c r="J413" s="110">
        <v>407</v>
      </c>
      <c r="K413" s="113">
        <v>40963</v>
      </c>
      <c r="L413" s="125"/>
    </row>
    <row r="414" spans="5:12" hidden="1" x14ac:dyDescent="0.3">
      <c r="E414" s="110">
        <v>408</v>
      </c>
      <c r="F414" s="113">
        <v>40964</v>
      </c>
      <c r="G414" s="110">
        <v>0</v>
      </c>
      <c r="H414" s="121">
        <v>0</v>
      </c>
      <c r="J414" s="110">
        <v>408</v>
      </c>
      <c r="K414" s="113">
        <v>40964</v>
      </c>
      <c r="L414" s="125"/>
    </row>
    <row r="415" spans="5:12" hidden="1" x14ac:dyDescent="0.3">
      <c r="E415" s="110">
        <v>409</v>
      </c>
      <c r="F415" s="113">
        <v>40965</v>
      </c>
      <c r="G415" s="110">
        <v>0</v>
      </c>
      <c r="H415" s="121">
        <v>0</v>
      </c>
      <c r="J415" s="110">
        <v>409</v>
      </c>
      <c r="K415" s="113">
        <v>40965</v>
      </c>
      <c r="L415" s="125"/>
    </row>
    <row r="416" spans="5:12" hidden="1" x14ac:dyDescent="0.3">
      <c r="E416" s="110">
        <v>410</v>
      </c>
      <c r="F416" s="113">
        <v>40966</v>
      </c>
      <c r="G416" s="110">
        <v>0</v>
      </c>
      <c r="H416" s="121">
        <v>0</v>
      </c>
      <c r="J416" s="110">
        <v>410</v>
      </c>
      <c r="K416" s="113">
        <v>40966</v>
      </c>
      <c r="L416" s="125"/>
    </row>
    <row r="417" spans="5:12" hidden="1" x14ac:dyDescent="0.3">
      <c r="E417" s="110">
        <v>411</v>
      </c>
      <c r="F417" s="113">
        <v>40967</v>
      </c>
      <c r="G417" s="110">
        <v>0</v>
      </c>
      <c r="H417" s="121">
        <v>0</v>
      </c>
      <c r="J417" s="110">
        <v>411</v>
      </c>
      <c r="K417" s="113">
        <v>40967</v>
      </c>
      <c r="L417" s="125"/>
    </row>
    <row r="418" spans="5:12" hidden="1" x14ac:dyDescent="0.3">
      <c r="E418" s="110">
        <v>412</v>
      </c>
      <c r="F418" s="113">
        <v>40968</v>
      </c>
      <c r="G418" s="110">
        <v>0</v>
      </c>
      <c r="H418" s="121">
        <v>0</v>
      </c>
      <c r="J418" s="110">
        <v>412</v>
      </c>
      <c r="K418" s="113">
        <v>40968</v>
      </c>
      <c r="L418" s="125"/>
    </row>
    <row r="419" spans="5:12" hidden="1" x14ac:dyDescent="0.3">
      <c r="E419" s="110">
        <v>413</v>
      </c>
      <c r="F419" s="113">
        <v>40969</v>
      </c>
      <c r="G419" s="110">
        <v>0</v>
      </c>
      <c r="H419" s="121">
        <v>0</v>
      </c>
      <c r="J419" s="110">
        <v>413</v>
      </c>
      <c r="K419" s="113">
        <v>40969</v>
      </c>
      <c r="L419" s="125"/>
    </row>
    <row r="420" spans="5:12" hidden="1" x14ac:dyDescent="0.3">
      <c r="E420" s="110">
        <v>414</v>
      </c>
      <c r="F420" s="113">
        <v>40970</v>
      </c>
      <c r="G420" s="110">
        <v>0</v>
      </c>
      <c r="H420" s="121">
        <v>0</v>
      </c>
      <c r="J420" s="110">
        <v>414</v>
      </c>
      <c r="K420" s="113">
        <v>40970</v>
      </c>
      <c r="L420" s="125"/>
    </row>
    <row r="421" spans="5:12" hidden="1" x14ac:dyDescent="0.3">
      <c r="E421" s="110">
        <v>415</v>
      </c>
      <c r="F421" s="113">
        <v>40971</v>
      </c>
      <c r="G421" s="110">
        <v>0</v>
      </c>
      <c r="H421" s="121">
        <v>0</v>
      </c>
      <c r="J421" s="110">
        <v>415</v>
      </c>
      <c r="K421" s="113">
        <v>40971</v>
      </c>
      <c r="L421" s="125"/>
    </row>
    <row r="422" spans="5:12" hidden="1" x14ac:dyDescent="0.3">
      <c r="E422" s="110">
        <v>416</v>
      </c>
      <c r="F422" s="113">
        <v>40972</v>
      </c>
      <c r="G422" s="110">
        <v>0</v>
      </c>
      <c r="H422" s="121">
        <v>0</v>
      </c>
      <c r="J422" s="110">
        <v>416</v>
      </c>
      <c r="K422" s="113">
        <v>40972</v>
      </c>
      <c r="L422" s="125"/>
    </row>
    <row r="423" spans="5:12" hidden="1" x14ac:dyDescent="0.3">
      <c r="E423" s="110">
        <v>417</v>
      </c>
      <c r="F423" s="113">
        <v>40973</v>
      </c>
      <c r="G423" s="110">
        <v>0</v>
      </c>
      <c r="H423" s="121">
        <v>0</v>
      </c>
      <c r="J423" s="110">
        <v>417</v>
      </c>
      <c r="K423" s="113">
        <v>40973</v>
      </c>
      <c r="L423" s="125"/>
    </row>
    <row r="424" spans="5:12" hidden="1" x14ac:dyDescent="0.3">
      <c r="E424" s="110">
        <v>418</v>
      </c>
      <c r="F424" s="113">
        <v>40974</v>
      </c>
      <c r="G424" s="110">
        <v>0</v>
      </c>
      <c r="H424" s="121">
        <v>0</v>
      </c>
      <c r="J424" s="110">
        <v>418</v>
      </c>
      <c r="K424" s="113">
        <v>40974</v>
      </c>
      <c r="L424" s="125"/>
    </row>
    <row r="425" spans="5:12" hidden="1" x14ac:dyDescent="0.3">
      <c r="E425" s="110">
        <v>419</v>
      </c>
      <c r="F425" s="113">
        <v>40975</v>
      </c>
      <c r="G425" s="110">
        <v>0</v>
      </c>
      <c r="H425" s="121">
        <v>0</v>
      </c>
      <c r="J425" s="110">
        <v>419</v>
      </c>
      <c r="K425" s="113">
        <v>40975</v>
      </c>
      <c r="L425" s="125"/>
    </row>
    <row r="426" spans="5:12" hidden="1" x14ac:dyDescent="0.3">
      <c r="E426" s="110">
        <v>420</v>
      </c>
      <c r="F426" s="113">
        <v>40976</v>
      </c>
      <c r="G426" s="110">
        <v>0</v>
      </c>
      <c r="H426" s="121">
        <v>0</v>
      </c>
      <c r="J426" s="110">
        <v>420</v>
      </c>
      <c r="K426" s="113">
        <v>40976</v>
      </c>
      <c r="L426" s="125"/>
    </row>
    <row r="427" spans="5:12" hidden="1" x14ac:dyDescent="0.3">
      <c r="E427" s="110">
        <v>421</v>
      </c>
      <c r="F427" s="113">
        <v>40977</v>
      </c>
      <c r="G427" s="110">
        <v>0</v>
      </c>
      <c r="H427" s="121">
        <v>0</v>
      </c>
      <c r="J427" s="110">
        <v>421</v>
      </c>
      <c r="K427" s="113">
        <v>40977</v>
      </c>
      <c r="L427" s="125"/>
    </row>
    <row r="428" spans="5:12" hidden="1" x14ac:dyDescent="0.3">
      <c r="E428" s="110">
        <v>422</v>
      </c>
      <c r="F428" s="113">
        <v>40978</v>
      </c>
      <c r="G428" s="110">
        <v>0</v>
      </c>
      <c r="H428" s="121">
        <v>0</v>
      </c>
      <c r="J428" s="110">
        <v>422</v>
      </c>
      <c r="K428" s="113">
        <v>40978</v>
      </c>
      <c r="L428" s="125"/>
    </row>
    <row r="429" spans="5:12" hidden="1" x14ac:dyDescent="0.3">
      <c r="E429" s="110">
        <v>423</v>
      </c>
      <c r="F429" s="113">
        <v>40979</v>
      </c>
      <c r="G429" s="110">
        <v>0</v>
      </c>
      <c r="H429" s="121">
        <v>0</v>
      </c>
      <c r="J429" s="110">
        <v>423</v>
      </c>
      <c r="K429" s="113">
        <v>40979</v>
      </c>
      <c r="L429" s="125"/>
    </row>
    <row r="430" spans="5:12" hidden="1" x14ac:dyDescent="0.3">
      <c r="E430" s="110">
        <v>424</v>
      </c>
      <c r="F430" s="113">
        <v>40980</v>
      </c>
      <c r="G430" s="110">
        <v>0</v>
      </c>
      <c r="H430" s="121">
        <v>0</v>
      </c>
      <c r="J430" s="110">
        <v>424</v>
      </c>
      <c r="K430" s="113">
        <v>40980</v>
      </c>
      <c r="L430" s="125"/>
    </row>
    <row r="431" spans="5:12" hidden="1" x14ac:dyDescent="0.3">
      <c r="E431" s="110">
        <v>425</v>
      </c>
      <c r="F431" s="113">
        <v>40981</v>
      </c>
      <c r="G431" s="110">
        <v>0</v>
      </c>
      <c r="H431" s="121">
        <v>0</v>
      </c>
      <c r="J431" s="110">
        <v>425</v>
      </c>
      <c r="K431" s="113">
        <v>40981</v>
      </c>
      <c r="L431" s="125"/>
    </row>
    <row r="432" spans="5:12" hidden="1" x14ac:dyDescent="0.3">
      <c r="E432" s="110">
        <v>426</v>
      </c>
      <c r="F432" s="113">
        <v>40982</v>
      </c>
      <c r="G432" s="110">
        <v>0</v>
      </c>
      <c r="H432" s="121">
        <v>0</v>
      </c>
      <c r="J432" s="110">
        <v>426</v>
      </c>
      <c r="K432" s="113">
        <v>40982</v>
      </c>
      <c r="L432" s="125"/>
    </row>
    <row r="433" spans="5:12" hidden="1" x14ac:dyDescent="0.3">
      <c r="E433" s="110">
        <v>427</v>
      </c>
      <c r="F433" s="113">
        <v>40983</v>
      </c>
      <c r="G433" s="110">
        <v>0</v>
      </c>
      <c r="H433" s="121">
        <v>0</v>
      </c>
      <c r="J433" s="110">
        <v>427</v>
      </c>
      <c r="K433" s="113">
        <v>40983</v>
      </c>
      <c r="L433" s="125"/>
    </row>
    <row r="434" spans="5:12" hidden="1" x14ac:dyDescent="0.3">
      <c r="E434" s="110">
        <v>428</v>
      </c>
      <c r="F434" s="113">
        <v>40984</v>
      </c>
      <c r="G434" s="110">
        <v>0</v>
      </c>
      <c r="H434" s="121">
        <v>0</v>
      </c>
      <c r="J434" s="110">
        <v>428</v>
      </c>
      <c r="K434" s="113">
        <v>40984</v>
      </c>
      <c r="L434" s="125"/>
    </row>
    <row r="435" spans="5:12" hidden="1" x14ac:dyDescent="0.3">
      <c r="E435" s="110">
        <v>429</v>
      </c>
      <c r="F435" s="113">
        <v>40985</v>
      </c>
      <c r="G435" s="110">
        <v>0</v>
      </c>
      <c r="H435" s="121">
        <v>0</v>
      </c>
      <c r="J435" s="110">
        <v>429</v>
      </c>
      <c r="K435" s="113">
        <v>40985</v>
      </c>
      <c r="L435" s="125"/>
    </row>
    <row r="436" spans="5:12" hidden="1" x14ac:dyDescent="0.3">
      <c r="E436" s="110">
        <v>430</v>
      </c>
      <c r="F436" s="113">
        <v>40986</v>
      </c>
      <c r="G436" s="110">
        <v>0</v>
      </c>
      <c r="H436" s="121">
        <v>0</v>
      </c>
      <c r="J436" s="110">
        <v>430</v>
      </c>
      <c r="K436" s="113">
        <v>40986</v>
      </c>
      <c r="L436" s="125"/>
    </row>
    <row r="437" spans="5:12" hidden="1" x14ac:dyDescent="0.3">
      <c r="E437" s="110">
        <v>431</v>
      </c>
      <c r="F437" s="113">
        <v>40987</v>
      </c>
      <c r="G437" s="110">
        <v>0</v>
      </c>
      <c r="H437" s="121">
        <v>0</v>
      </c>
      <c r="J437" s="110">
        <v>431</v>
      </c>
      <c r="K437" s="113">
        <v>40987</v>
      </c>
      <c r="L437" s="125"/>
    </row>
    <row r="438" spans="5:12" hidden="1" x14ac:dyDescent="0.3">
      <c r="E438" s="110">
        <v>432</v>
      </c>
      <c r="F438" s="113">
        <v>40988</v>
      </c>
      <c r="G438" s="110">
        <v>0</v>
      </c>
      <c r="H438" s="121">
        <v>0</v>
      </c>
      <c r="J438" s="110">
        <v>432</v>
      </c>
      <c r="K438" s="113">
        <v>40988</v>
      </c>
      <c r="L438" s="125"/>
    </row>
    <row r="439" spans="5:12" hidden="1" x14ac:dyDescent="0.3">
      <c r="E439" s="110">
        <v>433</v>
      </c>
      <c r="F439" s="113">
        <v>40989</v>
      </c>
      <c r="G439" s="110">
        <v>0</v>
      </c>
      <c r="H439" s="121">
        <v>0</v>
      </c>
      <c r="J439" s="110">
        <v>433</v>
      </c>
      <c r="K439" s="113">
        <v>40989</v>
      </c>
      <c r="L439" s="125"/>
    </row>
    <row r="440" spans="5:12" hidden="1" x14ac:dyDescent="0.3">
      <c r="E440" s="110">
        <v>434</v>
      </c>
      <c r="F440" s="113">
        <v>40990</v>
      </c>
      <c r="G440" s="110">
        <v>0</v>
      </c>
      <c r="H440" s="121">
        <v>0</v>
      </c>
      <c r="J440" s="110">
        <v>434</v>
      </c>
      <c r="K440" s="113">
        <v>40990</v>
      </c>
      <c r="L440" s="125"/>
    </row>
    <row r="441" spans="5:12" hidden="1" x14ac:dyDescent="0.3">
      <c r="E441" s="110">
        <v>435</v>
      </c>
      <c r="F441" s="113">
        <v>40991</v>
      </c>
      <c r="G441" s="110">
        <v>0</v>
      </c>
      <c r="H441" s="121">
        <v>0</v>
      </c>
      <c r="J441" s="110">
        <v>435</v>
      </c>
      <c r="K441" s="113">
        <v>40991</v>
      </c>
      <c r="L441" s="125"/>
    </row>
    <row r="442" spans="5:12" hidden="1" x14ac:dyDescent="0.3">
      <c r="E442" s="110">
        <v>436</v>
      </c>
      <c r="F442" s="113">
        <v>40992</v>
      </c>
      <c r="G442" s="110">
        <v>0</v>
      </c>
      <c r="H442" s="121">
        <v>0</v>
      </c>
      <c r="J442" s="110">
        <v>436</v>
      </c>
      <c r="K442" s="113">
        <v>40992</v>
      </c>
      <c r="L442" s="125"/>
    </row>
    <row r="443" spans="5:12" hidden="1" x14ac:dyDescent="0.3">
      <c r="E443" s="110">
        <v>437</v>
      </c>
      <c r="F443" s="113">
        <v>40993</v>
      </c>
      <c r="G443" s="110">
        <v>0</v>
      </c>
      <c r="H443" s="121">
        <v>0</v>
      </c>
      <c r="J443" s="110">
        <v>437</v>
      </c>
      <c r="K443" s="113">
        <v>40993</v>
      </c>
      <c r="L443" s="125"/>
    </row>
    <row r="444" spans="5:12" hidden="1" x14ac:dyDescent="0.3">
      <c r="E444" s="110">
        <v>438</v>
      </c>
      <c r="F444" s="113">
        <v>40994</v>
      </c>
      <c r="G444" s="110">
        <v>0</v>
      </c>
      <c r="H444" s="121">
        <v>0</v>
      </c>
      <c r="J444" s="110">
        <v>438</v>
      </c>
      <c r="K444" s="113">
        <v>40994</v>
      </c>
      <c r="L444" s="125"/>
    </row>
    <row r="445" spans="5:12" hidden="1" x14ac:dyDescent="0.3">
      <c r="E445" s="110">
        <v>439</v>
      </c>
      <c r="F445" s="113">
        <v>40995</v>
      </c>
      <c r="G445" s="110">
        <v>0</v>
      </c>
      <c r="H445" s="121">
        <v>0</v>
      </c>
      <c r="J445" s="110">
        <v>439</v>
      </c>
      <c r="K445" s="113">
        <v>40995</v>
      </c>
      <c r="L445" s="125"/>
    </row>
    <row r="446" spans="5:12" hidden="1" x14ac:dyDescent="0.3">
      <c r="E446" s="110">
        <v>440</v>
      </c>
      <c r="F446" s="113">
        <v>40996</v>
      </c>
      <c r="G446" s="110">
        <v>0</v>
      </c>
      <c r="H446" s="121">
        <v>0</v>
      </c>
      <c r="J446" s="110">
        <v>440</v>
      </c>
      <c r="K446" s="113">
        <v>40996</v>
      </c>
      <c r="L446" s="125"/>
    </row>
    <row r="447" spans="5:12" hidden="1" x14ac:dyDescent="0.3">
      <c r="E447" s="110">
        <v>441</v>
      </c>
      <c r="F447" s="113">
        <v>40997</v>
      </c>
      <c r="G447" s="110">
        <v>0</v>
      </c>
      <c r="H447" s="121">
        <v>0</v>
      </c>
      <c r="J447" s="110">
        <v>441</v>
      </c>
      <c r="K447" s="113">
        <v>40997</v>
      </c>
      <c r="L447" s="125"/>
    </row>
    <row r="448" spans="5:12" hidden="1" x14ac:dyDescent="0.3">
      <c r="E448" s="110">
        <v>442</v>
      </c>
      <c r="F448" s="113">
        <v>40998</v>
      </c>
      <c r="G448" s="110">
        <v>0</v>
      </c>
      <c r="H448" s="121">
        <v>0</v>
      </c>
      <c r="J448" s="110">
        <v>442</v>
      </c>
      <c r="K448" s="113">
        <v>40998</v>
      </c>
      <c r="L448" s="125"/>
    </row>
    <row r="449" spans="5:12" hidden="1" x14ac:dyDescent="0.3">
      <c r="E449" s="110">
        <v>443</v>
      </c>
      <c r="F449" s="113">
        <v>40999</v>
      </c>
      <c r="G449" s="110">
        <v>0</v>
      </c>
      <c r="H449" s="121">
        <v>0</v>
      </c>
      <c r="J449" s="110">
        <v>443</v>
      </c>
      <c r="K449" s="113">
        <v>40999</v>
      </c>
      <c r="L449" s="125"/>
    </row>
    <row r="450" spans="5:12" hidden="1" x14ac:dyDescent="0.3">
      <c r="E450" s="110">
        <v>444</v>
      </c>
      <c r="F450" s="113">
        <v>41000</v>
      </c>
      <c r="G450" s="110">
        <v>0</v>
      </c>
      <c r="H450" s="121">
        <v>0</v>
      </c>
      <c r="J450" s="110">
        <v>444</v>
      </c>
      <c r="K450" s="113">
        <v>41000</v>
      </c>
      <c r="L450" s="125"/>
    </row>
    <row r="451" spans="5:12" hidden="1" x14ac:dyDescent="0.3">
      <c r="E451" s="110">
        <v>445</v>
      </c>
      <c r="F451" s="113">
        <v>41001</v>
      </c>
      <c r="G451" s="110">
        <v>0</v>
      </c>
      <c r="H451" s="121">
        <v>0</v>
      </c>
      <c r="J451" s="110">
        <v>445</v>
      </c>
      <c r="K451" s="113">
        <v>41001</v>
      </c>
      <c r="L451" s="125"/>
    </row>
    <row r="452" spans="5:12" hidden="1" x14ac:dyDescent="0.3">
      <c r="E452" s="110">
        <v>446</v>
      </c>
      <c r="F452" s="113">
        <v>41002</v>
      </c>
      <c r="G452" s="110">
        <v>0</v>
      </c>
      <c r="H452" s="121">
        <v>0</v>
      </c>
      <c r="J452" s="110">
        <v>446</v>
      </c>
      <c r="K452" s="113">
        <v>41002</v>
      </c>
      <c r="L452" s="125"/>
    </row>
    <row r="453" spans="5:12" hidden="1" x14ac:dyDescent="0.3">
      <c r="E453" s="110">
        <v>447</v>
      </c>
      <c r="F453" s="113">
        <v>41003</v>
      </c>
      <c r="G453" s="110">
        <v>0</v>
      </c>
      <c r="H453" s="121">
        <v>0</v>
      </c>
      <c r="J453" s="110">
        <v>447</v>
      </c>
      <c r="K453" s="113">
        <v>41003</v>
      </c>
      <c r="L453" s="125"/>
    </row>
    <row r="454" spans="5:12" hidden="1" x14ac:dyDescent="0.3">
      <c r="E454" s="110">
        <v>448</v>
      </c>
      <c r="F454" s="113">
        <v>41004</v>
      </c>
      <c r="G454" s="110">
        <v>0</v>
      </c>
      <c r="H454" s="121">
        <v>0</v>
      </c>
      <c r="J454" s="110">
        <v>448</v>
      </c>
      <c r="K454" s="113">
        <v>41004</v>
      </c>
      <c r="L454" s="125"/>
    </row>
    <row r="455" spans="5:12" hidden="1" x14ac:dyDescent="0.3">
      <c r="E455" s="110">
        <v>449</v>
      </c>
      <c r="F455" s="113">
        <v>41005</v>
      </c>
      <c r="G455" s="110">
        <v>0</v>
      </c>
      <c r="H455" s="121">
        <v>0</v>
      </c>
      <c r="J455" s="110">
        <v>449</v>
      </c>
      <c r="K455" s="113">
        <v>41005</v>
      </c>
      <c r="L455" s="125"/>
    </row>
    <row r="456" spans="5:12" hidden="1" x14ac:dyDescent="0.3">
      <c r="E456" s="110">
        <v>450</v>
      </c>
      <c r="F456" s="113">
        <v>41006</v>
      </c>
      <c r="G456" s="110">
        <v>0</v>
      </c>
      <c r="H456" s="121">
        <v>0</v>
      </c>
      <c r="J456" s="110">
        <v>450</v>
      </c>
      <c r="K456" s="113">
        <v>41006</v>
      </c>
      <c r="L456" s="125"/>
    </row>
    <row r="457" spans="5:12" hidden="1" x14ac:dyDescent="0.3">
      <c r="E457" s="110">
        <v>451</v>
      </c>
      <c r="F457" s="113">
        <v>41007</v>
      </c>
      <c r="G457" s="110">
        <v>0</v>
      </c>
      <c r="H457" s="121">
        <v>0</v>
      </c>
      <c r="J457" s="110">
        <v>451</v>
      </c>
      <c r="K457" s="113">
        <v>41007</v>
      </c>
      <c r="L457" s="125"/>
    </row>
    <row r="458" spans="5:12" hidden="1" x14ac:dyDescent="0.3">
      <c r="E458" s="110">
        <v>452</v>
      </c>
      <c r="F458" s="113">
        <v>41008</v>
      </c>
      <c r="G458" s="110">
        <v>0</v>
      </c>
      <c r="H458" s="121">
        <v>0</v>
      </c>
      <c r="J458" s="110">
        <v>452</v>
      </c>
      <c r="K458" s="113">
        <v>41008</v>
      </c>
      <c r="L458" s="125"/>
    </row>
    <row r="459" spans="5:12" hidden="1" x14ac:dyDescent="0.3">
      <c r="E459" s="110">
        <v>453</v>
      </c>
      <c r="F459" s="113">
        <v>41009</v>
      </c>
      <c r="G459" s="110">
        <v>0</v>
      </c>
      <c r="H459" s="121">
        <v>0</v>
      </c>
      <c r="J459" s="110">
        <v>453</v>
      </c>
      <c r="K459" s="113">
        <v>41009</v>
      </c>
      <c r="L459" s="125"/>
    </row>
    <row r="460" spans="5:12" hidden="1" x14ac:dyDescent="0.3">
      <c r="E460" s="110">
        <v>454</v>
      </c>
      <c r="F460" s="113">
        <v>41010</v>
      </c>
      <c r="G460" s="110">
        <v>0</v>
      </c>
      <c r="H460" s="121">
        <v>0</v>
      </c>
      <c r="J460" s="110">
        <v>454</v>
      </c>
      <c r="K460" s="113">
        <v>41010</v>
      </c>
      <c r="L460" s="125"/>
    </row>
    <row r="461" spans="5:12" hidden="1" x14ac:dyDescent="0.3">
      <c r="E461" s="110">
        <v>455</v>
      </c>
      <c r="F461" s="113">
        <v>41011</v>
      </c>
      <c r="G461" s="110">
        <v>0</v>
      </c>
      <c r="H461" s="121">
        <v>0</v>
      </c>
      <c r="J461" s="110">
        <v>455</v>
      </c>
      <c r="K461" s="113">
        <v>41011</v>
      </c>
      <c r="L461" s="125"/>
    </row>
    <row r="462" spans="5:12" hidden="1" x14ac:dyDescent="0.3">
      <c r="E462" s="110">
        <v>456</v>
      </c>
      <c r="F462" s="113">
        <v>41012</v>
      </c>
      <c r="G462" s="110">
        <v>0</v>
      </c>
      <c r="H462" s="121">
        <v>0</v>
      </c>
      <c r="J462" s="110">
        <v>456</v>
      </c>
      <c r="K462" s="113">
        <v>41012</v>
      </c>
      <c r="L462" s="125"/>
    </row>
    <row r="463" spans="5:12" hidden="1" x14ac:dyDescent="0.3">
      <c r="E463" s="110">
        <v>457</v>
      </c>
      <c r="F463" s="113">
        <v>41013</v>
      </c>
      <c r="G463" s="110">
        <v>0</v>
      </c>
      <c r="H463" s="121">
        <v>0</v>
      </c>
      <c r="J463" s="110">
        <v>457</v>
      </c>
      <c r="K463" s="113">
        <v>41013</v>
      </c>
      <c r="L463" s="125"/>
    </row>
    <row r="464" spans="5:12" hidden="1" x14ac:dyDescent="0.3">
      <c r="E464" s="110">
        <v>458</v>
      </c>
      <c r="F464" s="113">
        <v>41014</v>
      </c>
      <c r="G464" s="110">
        <v>0</v>
      </c>
      <c r="H464" s="121">
        <v>0</v>
      </c>
      <c r="J464" s="110">
        <v>458</v>
      </c>
      <c r="K464" s="113">
        <v>41014</v>
      </c>
      <c r="L464" s="125"/>
    </row>
    <row r="465" spans="5:12" hidden="1" x14ac:dyDescent="0.3">
      <c r="E465" s="110">
        <v>459</v>
      </c>
      <c r="F465" s="113">
        <v>41015</v>
      </c>
      <c r="G465" s="110">
        <v>0</v>
      </c>
      <c r="H465" s="121">
        <v>0</v>
      </c>
      <c r="J465" s="110">
        <v>459</v>
      </c>
      <c r="K465" s="113">
        <v>41015</v>
      </c>
      <c r="L465" s="125"/>
    </row>
    <row r="466" spans="5:12" hidden="1" x14ac:dyDescent="0.3">
      <c r="E466" s="110">
        <v>460</v>
      </c>
      <c r="F466" s="113">
        <v>41016</v>
      </c>
      <c r="G466" s="110">
        <v>0</v>
      </c>
      <c r="H466" s="121">
        <v>0</v>
      </c>
      <c r="J466" s="110">
        <v>460</v>
      </c>
      <c r="K466" s="113">
        <v>41016</v>
      </c>
      <c r="L466" s="125"/>
    </row>
    <row r="467" spans="5:12" hidden="1" x14ac:dyDescent="0.3">
      <c r="E467" s="110">
        <v>461</v>
      </c>
      <c r="F467" s="113">
        <v>41017</v>
      </c>
      <c r="G467" s="110">
        <v>0</v>
      </c>
      <c r="H467" s="121">
        <v>0</v>
      </c>
      <c r="J467" s="110">
        <v>461</v>
      </c>
      <c r="K467" s="113">
        <v>41017</v>
      </c>
      <c r="L467" s="125"/>
    </row>
    <row r="468" spans="5:12" hidden="1" x14ac:dyDescent="0.3">
      <c r="E468" s="110">
        <v>462</v>
      </c>
      <c r="F468" s="113">
        <v>41018</v>
      </c>
      <c r="G468" s="110">
        <v>0</v>
      </c>
      <c r="H468" s="121">
        <v>0</v>
      </c>
      <c r="J468" s="110">
        <v>462</v>
      </c>
      <c r="K468" s="113">
        <v>41018</v>
      </c>
      <c r="L468" s="125"/>
    </row>
    <row r="469" spans="5:12" hidden="1" x14ac:dyDescent="0.3">
      <c r="E469" s="110">
        <v>463</v>
      </c>
      <c r="F469" s="113">
        <v>41019</v>
      </c>
      <c r="G469" s="110">
        <v>0</v>
      </c>
      <c r="H469" s="121">
        <v>0</v>
      </c>
      <c r="J469" s="110">
        <v>463</v>
      </c>
      <c r="K469" s="113">
        <v>41019</v>
      </c>
      <c r="L469" s="125"/>
    </row>
    <row r="470" spans="5:12" hidden="1" x14ac:dyDescent="0.3">
      <c r="E470" s="110">
        <v>464</v>
      </c>
      <c r="F470" s="113">
        <v>41020</v>
      </c>
      <c r="G470" s="110">
        <v>0</v>
      </c>
      <c r="H470" s="121">
        <v>0</v>
      </c>
      <c r="J470" s="110">
        <v>464</v>
      </c>
      <c r="K470" s="113">
        <v>41020</v>
      </c>
      <c r="L470" s="125"/>
    </row>
    <row r="471" spans="5:12" hidden="1" x14ac:dyDescent="0.3">
      <c r="E471" s="110">
        <v>465</v>
      </c>
      <c r="F471" s="113">
        <v>41021</v>
      </c>
      <c r="G471" s="110">
        <v>0</v>
      </c>
      <c r="H471" s="121">
        <v>0</v>
      </c>
      <c r="J471" s="110">
        <v>465</v>
      </c>
      <c r="K471" s="113">
        <v>41021</v>
      </c>
      <c r="L471" s="125"/>
    </row>
    <row r="472" spans="5:12" hidden="1" x14ac:dyDescent="0.3">
      <c r="E472" s="110">
        <v>466</v>
      </c>
      <c r="F472" s="113">
        <v>41022</v>
      </c>
      <c r="G472" s="110">
        <v>0</v>
      </c>
      <c r="H472" s="121">
        <v>0</v>
      </c>
      <c r="J472" s="110">
        <v>466</v>
      </c>
      <c r="K472" s="113">
        <v>41022</v>
      </c>
      <c r="L472" s="125"/>
    </row>
    <row r="473" spans="5:12" hidden="1" x14ac:dyDescent="0.3">
      <c r="E473" s="110">
        <v>467</v>
      </c>
      <c r="F473" s="113">
        <v>41023</v>
      </c>
      <c r="G473" s="110">
        <v>0</v>
      </c>
      <c r="H473" s="121">
        <v>0</v>
      </c>
      <c r="J473" s="110">
        <v>467</v>
      </c>
      <c r="K473" s="113">
        <v>41023</v>
      </c>
      <c r="L473" s="125"/>
    </row>
    <row r="474" spans="5:12" hidden="1" x14ac:dyDescent="0.3">
      <c r="E474" s="110">
        <v>468</v>
      </c>
      <c r="F474" s="113">
        <v>41024</v>
      </c>
      <c r="G474" s="110">
        <v>0</v>
      </c>
      <c r="H474" s="121">
        <v>0</v>
      </c>
      <c r="J474" s="110">
        <v>468</v>
      </c>
      <c r="K474" s="113">
        <v>41024</v>
      </c>
      <c r="L474" s="125"/>
    </row>
    <row r="475" spans="5:12" hidden="1" x14ac:dyDescent="0.3">
      <c r="E475" s="110">
        <v>469</v>
      </c>
      <c r="F475" s="113">
        <v>41025</v>
      </c>
      <c r="G475" s="110">
        <v>0</v>
      </c>
      <c r="H475" s="121">
        <v>0</v>
      </c>
      <c r="J475" s="110">
        <v>469</v>
      </c>
      <c r="K475" s="113">
        <v>41025</v>
      </c>
      <c r="L475" s="125"/>
    </row>
    <row r="476" spans="5:12" hidden="1" x14ac:dyDescent="0.3">
      <c r="E476" s="110">
        <v>470</v>
      </c>
      <c r="F476" s="113">
        <v>41026</v>
      </c>
      <c r="G476" s="110">
        <v>0</v>
      </c>
      <c r="H476" s="121">
        <v>0</v>
      </c>
      <c r="J476" s="110">
        <v>470</v>
      </c>
      <c r="K476" s="113">
        <v>41026</v>
      </c>
      <c r="L476" s="125"/>
    </row>
    <row r="477" spans="5:12" hidden="1" x14ac:dyDescent="0.3">
      <c r="E477" s="110">
        <v>471</v>
      </c>
      <c r="F477" s="113">
        <v>41027</v>
      </c>
      <c r="G477" s="110">
        <v>0</v>
      </c>
      <c r="H477" s="121">
        <v>0</v>
      </c>
      <c r="J477" s="110">
        <v>471</v>
      </c>
      <c r="K477" s="113">
        <v>41027</v>
      </c>
      <c r="L477" s="125"/>
    </row>
    <row r="478" spans="5:12" hidden="1" x14ac:dyDescent="0.3">
      <c r="E478" s="110">
        <v>472</v>
      </c>
      <c r="F478" s="113">
        <v>41028</v>
      </c>
      <c r="G478" s="110">
        <v>0</v>
      </c>
      <c r="H478" s="121">
        <v>0</v>
      </c>
      <c r="J478" s="110">
        <v>472</v>
      </c>
      <c r="K478" s="113">
        <v>41028</v>
      </c>
      <c r="L478" s="125"/>
    </row>
    <row r="479" spans="5:12" hidden="1" x14ac:dyDescent="0.3">
      <c r="E479" s="110">
        <v>473</v>
      </c>
      <c r="F479" s="113">
        <v>41029</v>
      </c>
      <c r="G479" s="110">
        <v>0</v>
      </c>
      <c r="H479" s="121">
        <v>0</v>
      </c>
      <c r="J479" s="110">
        <v>473</v>
      </c>
      <c r="K479" s="113">
        <v>41029</v>
      </c>
      <c r="L479" s="125"/>
    </row>
    <row r="480" spans="5:12" hidden="1" x14ac:dyDescent="0.3">
      <c r="E480" s="110">
        <v>474</v>
      </c>
      <c r="F480" s="113">
        <v>41030</v>
      </c>
      <c r="G480" s="110">
        <v>0</v>
      </c>
      <c r="H480" s="121">
        <v>0</v>
      </c>
      <c r="J480" s="110">
        <v>474</v>
      </c>
      <c r="K480" s="113">
        <v>41030</v>
      </c>
      <c r="L480" s="125"/>
    </row>
    <row r="481" spans="5:12" hidden="1" x14ac:dyDescent="0.3">
      <c r="E481" s="110">
        <v>475</v>
      </c>
      <c r="F481" s="113">
        <v>41031</v>
      </c>
      <c r="G481" s="110">
        <v>0</v>
      </c>
      <c r="H481" s="121">
        <v>0</v>
      </c>
      <c r="J481" s="110">
        <v>475</v>
      </c>
      <c r="K481" s="113">
        <v>41031</v>
      </c>
      <c r="L481" s="125"/>
    </row>
    <row r="482" spans="5:12" hidden="1" x14ac:dyDescent="0.3">
      <c r="E482" s="110">
        <v>476</v>
      </c>
      <c r="F482" s="113">
        <v>41032</v>
      </c>
      <c r="G482" s="110">
        <v>0</v>
      </c>
      <c r="H482" s="121">
        <v>0</v>
      </c>
      <c r="J482" s="110">
        <v>476</v>
      </c>
      <c r="K482" s="113">
        <v>41032</v>
      </c>
      <c r="L482" s="125"/>
    </row>
    <row r="483" spans="5:12" hidden="1" x14ac:dyDescent="0.3">
      <c r="E483" s="110">
        <v>477</v>
      </c>
      <c r="F483" s="113">
        <v>41033</v>
      </c>
      <c r="G483" s="110">
        <v>0</v>
      </c>
      <c r="H483" s="121">
        <v>0</v>
      </c>
      <c r="J483" s="110">
        <v>477</v>
      </c>
      <c r="K483" s="113">
        <v>41033</v>
      </c>
      <c r="L483" s="125"/>
    </row>
    <row r="484" spans="5:12" hidden="1" x14ac:dyDescent="0.3">
      <c r="E484" s="110">
        <v>478</v>
      </c>
      <c r="F484" s="113">
        <v>41034</v>
      </c>
      <c r="G484" s="110">
        <v>0</v>
      </c>
      <c r="H484" s="121">
        <v>0</v>
      </c>
      <c r="J484" s="110">
        <v>478</v>
      </c>
      <c r="K484" s="113">
        <v>41034</v>
      </c>
      <c r="L484" s="125"/>
    </row>
    <row r="485" spans="5:12" hidden="1" x14ac:dyDescent="0.3">
      <c r="E485" s="110">
        <v>479</v>
      </c>
      <c r="F485" s="113">
        <v>41035</v>
      </c>
      <c r="G485" s="110">
        <v>0</v>
      </c>
      <c r="H485" s="121">
        <v>0</v>
      </c>
      <c r="J485" s="110">
        <v>479</v>
      </c>
      <c r="K485" s="113">
        <v>41035</v>
      </c>
      <c r="L485" s="125"/>
    </row>
    <row r="486" spans="5:12" hidden="1" x14ac:dyDescent="0.3">
      <c r="E486" s="110">
        <v>480</v>
      </c>
      <c r="F486" s="113">
        <v>41036</v>
      </c>
      <c r="G486" s="110">
        <v>0</v>
      </c>
      <c r="H486" s="121">
        <v>0</v>
      </c>
      <c r="J486" s="110">
        <v>480</v>
      </c>
      <c r="K486" s="113">
        <v>41036</v>
      </c>
      <c r="L486" s="125"/>
    </row>
    <row r="487" spans="5:12" hidden="1" x14ac:dyDescent="0.3">
      <c r="E487" s="110">
        <v>481</v>
      </c>
      <c r="F487" s="113">
        <v>41037</v>
      </c>
      <c r="G487" s="110">
        <v>0</v>
      </c>
      <c r="H487" s="121">
        <v>0</v>
      </c>
      <c r="J487" s="110">
        <v>481</v>
      </c>
      <c r="K487" s="113">
        <v>41037</v>
      </c>
      <c r="L487" s="125"/>
    </row>
    <row r="488" spans="5:12" hidden="1" x14ac:dyDescent="0.3">
      <c r="E488" s="110">
        <v>482</v>
      </c>
      <c r="F488" s="113">
        <v>41038</v>
      </c>
      <c r="G488" s="110">
        <v>0</v>
      </c>
      <c r="H488" s="121">
        <v>0</v>
      </c>
      <c r="J488" s="110">
        <v>482</v>
      </c>
      <c r="K488" s="113">
        <v>41038</v>
      </c>
      <c r="L488" s="125"/>
    </row>
    <row r="489" spans="5:12" hidden="1" x14ac:dyDescent="0.3">
      <c r="E489" s="110">
        <v>483</v>
      </c>
      <c r="F489" s="113">
        <v>41039</v>
      </c>
      <c r="G489" s="110">
        <v>0</v>
      </c>
      <c r="H489" s="121">
        <v>0</v>
      </c>
      <c r="J489" s="110">
        <v>483</v>
      </c>
      <c r="K489" s="113">
        <v>41039</v>
      </c>
      <c r="L489" s="125"/>
    </row>
    <row r="490" spans="5:12" hidden="1" x14ac:dyDescent="0.3">
      <c r="E490" s="110">
        <v>484</v>
      </c>
      <c r="F490" s="113">
        <v>41040</v>
      </c>
      <c r="G490" s="110">
        <v>0</v>
      </c>
      <c r="H490" s="121">
        <v>0</v>
      </c>
      <c r="J490" s="110">
        <v>484</v>
      </c>
      <c r="K490" s="113">
        <v>41040</v>
      </c>
      <c r="L490" s="125"/>
    </row>
    <row r="491" spans="5:12" hidden="1" x14ac:dyDescent="0.3">
      <c r="E491" s="110">
        <v>485</v>
      </c>
      <c r="F491" s="113">
        <v>41041</v>
      </c>
      <c r="G491" s="110">
        <v>0</v>
      </c>
      <c r="H491" s="121">
        <v>0</v>
      </c>
      <c r="J491" s="110">
        <v>485</v>
      </c>
      <c r="K491" s="113">
        <v>41041</v>
      </c>
      <c r="L491" s="125"/>
    </row>
    <row r="492" spans="5:12" hidden="1" x14ac:dyDescent="0.3">
      <c r="E492" s="110">
        <v>486</v>
      </c>
      <c r="F492" s="113">
        <v>41042</v>
      </c>
      <c r="G492" s="110">
        <v>0</v>
      </c>
      <c r="H492" s="121">
        <v>0</v>
      </c>
      <c r="J492" s="110">
        <v>486</v>
      </c>
      <c r="K492" s="113">
        <v>41042</v>
      </c>
      <c r="L492" s="125"/>
    </row>
    <row r="493" spans="5:12" hidden="1" x14ac:dyDescent="0.3">
      <c r="E493" s="110">
        <v>487</v>
      </c>
      <c r="F493" s="113">
        <v>41043</v>
      </c>
      <c r="G493" s="110">
        <v>0</v>
      </c>
      <c r="H493" s="121">
        <v>0</v>
      </c>
      <c r="J493" s="110">
        <v>487</v>
      </c>
      <c r="K493" s="113">
        <v>41043</v>
      </c>
      <c r="L493" s="125"/>
    </row>
    <row r="494" spans="5:12" hidden="1" x14ac:dyDescent="0.3">
      <c r="E494" s="110">
        <v>488</v>
      </c>
      <c r="F494" s="113">
        <v>41044</v>
      </c>
      <c r="G494" s="110">
        <v>0</v>
      </c>
      <c r="H494" s="121">
        <v>0</v>
      </c>
      <c r="J494" s="110">
        <v>488</v>
      </c>
      <c r="K494" s="113">
        <v>41044</v>
      </c>
      <c r="L494" s="125"/>
    </row>
    <row r="495" spans="5:12" hidden="1" x14ac:dyDescent="0.3">
      <c r="E495" s="110">
        <v>489</v>
      </c>
      <c r="F495" s="113">
        <v>41045</v>
      </c>
      <c r="G495" s="110">
        <v>0</v>
      </c>
      <c r="H495" s="121">
        <v>0</v>
      </c>
      <c r="J495" s="110">
        <v>489</v>
      </c>
      <c r="K495" s="113">
        <v>41045</v>
      </c>
      <c r="L495" s="125"/>
    </row>
    <row r="496" spans="5:12" hidden="1" x14ac:dyDescent="0.3">
      <c r="E496" s="110">
        <v>490</v>
      </c>
      <c r="F496" s="113">
        <v>41046</v>
      </c>
      <c r="G496" s="110">
        <v>0</v>
      </c>
      <c r="H496" s="121">
        <v>0</v>
      </c>
      <c r="J496" s="110">
        <v>490</v>
      </c>
      <c r="K496" s="113">
        <v>41046</v>
      </c>
      <c r="L496" s="125"/>
    </row>
    <row r="497" spans="5:12" hidden="1" x14ac:dyDescent="0.3">
      <c r="E497" s="110">
        <v>491</v>
      </c>
      <c r="F497" s="113">
        <v>41047</v>
      </c>
      <c r="G497" s="110">
        <v>0</v>
      </c>
      <c r="H497" s="121">
        <v>0</v>
      </c>
      <c r="J497" s="110">
        <v>491</v>
      </c>
      <c r="K497" s="113">
        <v>41047</v>
      </c>
      <c r="L497" s="125"/>
    </row>
    <row r="498" spans="5:12" hidden="1" x14ac:dyDescent="0.3">
      <c r="E498" s="110">
        <v>492</v>
      </c>
      <c r="F498" s="113">
        <v>41048</v>
      </c>
      <c r="G498" s="110">
        <v>0</v>
      </c>
      <c r="H498" s="121">
        <v>0</v>
      </c>
      <c r="J498" s="110">
        <v>492</v>
      </c>
      <c r="K498" s="113">
        <v>41048</v>
      </c>
      <c r="L498" s="125"/>
    </row>
    <row r="499" spans="5:12" hidden="1" x14ac:dyDescent="0.3">
      <c r="E499" s="110">
        <v>493</v>
      </c>
      <c r="F499" s="113">
        <v>41049</v>
      </c>
      <c r="G499" s="110">
        <v>0</v>
      </c>
      <c r="H499" s="121">
        <v>0</v>
      </c>
      <c r="J499" s="110">
        <v>493</v>
      </c>
      <c r="K499" s="113">
        <v>41049</v>
      </c>
      <c r="L499" s="125"/>
    </row>
    <row r="500" spans="5:12" hidden="1" x14ac:dyDescent="0.3">
      <c r="E500" s="110">
        <v>494</v>
      </c>
      <c r="F500" s="113">
        <v>41050</v>
      </c>
      <c r="G500" s="110">
        <v>0</v>
      </c>
      <c r="H500" s="121">
        <v>0</v>
      </c>
      <c r="J500" s="110">
        <v>494</v>
      </c>
      <c r="K500" s="113">
        <v>41050</v>
      </c>
      <c r="L500" s="125"/>
    </row>
    <row r="501" spans="5:12" hidden="1" x14ac:dyDescent="0.3">
      <c r="E501" s="110">
        <v>495</v>
      </c>
      <c r="F501" s="113">
        <v>41051</v>
      </c>
      <c r="G501" s="110">
        <v>0</v>
      </c>
      <c r="H501" s="121">
        <v>0</v>
      </c>
      <c r="J501" s="110">
        <v>495</v>
      </c>
      <c r="K501" s="113">
        <v>41051</v>
      </c>
      <c r="L501" s="125"/>
    </row>
    <row r="502" spans="5:12" hidden="1" x14ac:dyDescent="0.3">
      <c r="E502" s="110">
        <v>496</v>
      </c>
      <c r="F502" s="113">
        <v>41052</v>
      </c>
      <c r="G502" s="110">
        <v>0</v>
      </c>
      <c r="H502" s="121">
        <v>0</v>
      </c>
      <c r="J502" s="110">
        <v>496</v>
      </c>
      <c r="K502" s="113">
        <v>41052</v>
      </c>
      <c r="L502" s="125"/>
    </row>
    <row r="503" spans="5:12" hidden="1" x14ac:dyDescent="0.3">
      <c r="E503" s="110">
        <v>497</v>
      </c>
      <c r="F503" s="113">
        <v>41053</v>
      </c>
      <c r="G503" s="110">
        <v>0</v>
      </c>
      <c r="H503" s="121">
        <v>0</v>
      </c>
      <c r="J503" s="110">
        <v>497</v>
      </c>
      <c r="K503" s="113">
        <v>41053</v>
      </c>
      <c r="L503" s="125"/>
    </row>
    <row r="504" spans="5:12" hidden="1" x14ac:dyDescent="0.25">
      <c r="E504" s="110">
        <v>498</v>
      </c>
      <c r="F504" s="113">
        <v>41054</v>
      </c>
      <c r="G504" s="110">
        <v>3.37</v>
      </c>
      <c r="H504" s="130">
        <f>XNPV(C15,G504:G1965,F504:F1965)</f>
        <v>104.72963471829893</v>
      </c>
      <c r="J504" s="110">
        <v>498</v>
      </c>
      <c r="K504" s="113">
        <v>41054</v>
      </c>
      <c r="L504" s="125"/>
    </row>
    <row r="505" spans="5:12" hidden="1" x14ac:dyDescent="0.3">
      <c r="E505" s="110">
        <v>499</v>
      </c>
      <c r="F505" s="113">
        <v>41055</v>
      </c>
      <c r="G505" s="110">
        <v>0</v>
      </c>
      <c r="H505" s="121">
        <v>0</v>
      </c>
      <c r="J505" s="110">
        <v>499</v>
      </c>
      <c r="K505" s="113">
        <v>41055</v>
      </c>
      <c r="L505" s="125"/>
    </row>
    <row r="506" spans="5:12" hidden="1" x14ac:dyDescent="0.3">
      <c r="E506" s="110">
        <v>500</v>
      </c>
      <c r="F506" s="113">
        <v>41056</v>
      </c>
      <c r="G506" s="110">
        <v>0</v>
      </c>
      <c r="H506" s="121">
        <v>0</v>
      </c>
      <c r="J506" s="110">
        <v>500</v>
      </c>
      <c r="K506" s="113">
        <v>41056</v>
      </c>
      <c r="L506" s="125"/>
    </row>
    <row r="507" spans="5:12" hidden="1" x14ac:dyDescent="0.3">
      <c r="E507" s="110">
        <v>501</v>
      </c>
      <c r="F507" s="113">
        <v>41057</v>
      </c>
      <c r="G507" s="110">
        <v>0</v>
      </c>
      <c r="H507" s="121">
        <v>0</v>
      </c>
      <c r="J507" s="110">
        <v>501</v>
      </c>
      <c r="K507" s="113">
        <v>41057</v>
      </c>
      <c r="L507" s="125"/>
    </row>
    <row r="508" spans="5:12" hidden="1" x14ac:dyDescent="0.3">
      <c r="E508" s="110">
        <v>502</v>
      </c>
      <c r="F508" s="113">
        <v>41058</v>
      </c>
      <c r="G508" s="110">
        <v>0</v>
      </c>
      <c r="H508" s="121">
        <v>0</v>
      </c>
      <c r="J508" s="110">
        <v>502</v>
      </c>
      <c r="K508" s="113">
        <v>41058</v>
      </c>
      <c r="L508" s="125"/>
    </row>
    <row r="509" spans="5:12" hidden="1" x14ac:dyDescent="0.3">
      <c r="E509" s="110">
        <v>503</v>
      </c>
      <c r="F509" s="113">
        <v>41059</v>
      </c>
      <c r="G509" s="110">
        <v>0</v>
      </c>
      <c r="H509" s="121">
        <v>0</v>
      </c>
      <c r="J509" s="110">
        <v>503</v>
      </c>
      <c r="K509" s="113">
        <v>41059</v>
      </c>
      <c r="L509" s="125"/>
    </row>
    <row r="510" spans="5:12" hidden="1" x14ac:dyDescent="0.3">
      <c r="E510" s="110">
        <v>504</v>
      </c>
      <c r="F510" s="113">
        <v>41060</v>
      </c>
      <c r="G510" s="110">
        <v>0</v>
      </c>
      <c r="H510" s="121">
        <v>0</v>
      </c>
      <c r="J510" s="110">
        <v>504</v>
      </c>
      <c r="K510" s="113">
        <v>41060</v>
      </c>
      <c r="L510" s="125"/>
    </row>
    <row r="511" spans="5:12" hidden="1" x14ac:dyDescent="0.3">
      <c r="E511" s="110">
        <v>505</v>
      </c>
      <c r="F511" s="113">
        <v>41061</v>
      </c>
      <c r="G511" s="110">
        <v>0</v>
      </c>
      <c r="H511" s="121">
        <v>0</v>
      </c>
      <c r="J511" s="110">
        <v>505</v>
      </c>
      <c r="K511" s="113">
        <v>41061</v>
      </c>
      <c r="L511" s="125"/>
    </row>
    <row r="512" spans="5:12" hidden="1" x14ac:dyDescent="0.3">
      <c r="E512" s="110">
        <v>506</v>
      </c>
      <c r="F512" s="113">
        <v>41062</v>
      </c>
      <c r="G512" s="110">
        <v>0</v>
      </c>
      <c r="H512" s="121">
        <v>0</v>
      </c>
      <c r="J512" s="110">
        <v>506</v>
      </c>
      <c r="K512" s="113">
        <v>41062</v>
      </c>
      <c r="L512" s="125"/>
    </row>
    <row r="513" spans="5:12" hidden="1" x14ac:dyDescent="0.3">
      <c r="E513" s="110">
        <v>507</v>
      </c>
      <c r="F513" s="113">
        <v>41063</v>
      </c>
      <c r="G513" s="110">
        <v>0</v>
      </c>
      <c r="H513" s="121">
        <v>0</v>
      </c>
      <c r="J513" s="110">
        <v>507</v>
      </c>
      <c r="K513" s="113">
        <v>41063</v>
      </c>
      <c r="L513" s="125"/>
    </row>
    <row r="514" spans="5:12" hidden="1" x14ac:dyDescent="0.3">
      <c r="E514" s="110">
        <v>508</v>
      </c>
      <c r="F514" s="113">
        <v>41064</v>
      </c>
      <c r="G514" s="110">
        <v>0</v>
      </c>
      <c r="H514" s="121">
        <v>0</v>
      </c>
      <c r="J514" s="110">
        <v>508</v>
      </c>
      <c r="K514" s="113">
        <v>41064</v>
      </c>
      <c r="L514" s="125"/>
    </row>
    <row r="515" spans="5:12" hidden="1" x14ac:dyDescent="0.3">
      <c r="E515" s="110">
        <v>509</v>
      </c>
      <c r="F515" s="113">
        <v>41065</v>
      </c>
      <c r="G515" s="110">
        <v>0</v>
      </c>
      <c r="H515" s="121">
        <v>0</v>
      </c>
      <c r="J515" s="110">
        <v>509</v>
      </c>
      <c r="K515" s="113">
        <v>41065</v>
      </c>
      <c r="L515" s="125"/>
    </row>
    <row r="516" spans="5:12" hidden="1" x14ac:dyDescent="0.3">
      <c r="E516" s="110">
        <v>510</v>
      </c>
      <c r="F516" s="113">
        <v>41066</v>
      </c>
      <c r="G516" s="110">
        <v>0</v>
      </c>
      <c r="H516" s="121">
        <v>0</v>
      </c>
      <c r="J516" s="110">
        <v>510</v>
      </c>
      <c r="K516" s="113">
        <v>41066</v>
      </c>
      <c r="L516" s="125"/>
    </row>
    <row r="517" spans="5:12" hidden="1" x14ac:dyDescent="0.3">
      <c r="E517" s="110">
        <v>511</v>
      </c>
      <c r="F517" s="113">
        <v>41067</v>
      </c>
      <c r="G517" s="110">
        <v>0</v>
      </c>
      <c r="H517" s="121">
        <v>0</v>
      </c>
      <c r="J517" s="110">
        <v>511</v>
      </c>
      <c r="K517" s="113">
        <v>41067</v>
      </c>
      <c r="L517" s="125"/>
    </row>
    <row r="518" spans="5:12" hidden="1" x14ac:dyDescent="0.3">
      <c r="E518" s="110">
        <v>512</v>
      </c>
      <c r="F518" s="113">
        <v>41068</v>
      </c>
      <c r="G518" s="110">
        <v>0</v>
      </c>
      <c r="H518" s="121">
        <v>0</v>
      </c>
      <c r="J518" s="110">
        <v>512</v>
      </c>
      <c r="K518" s="113">
        <v>41068</v>
      </c>
      <c r="L518" s="125"/>
    </row>
    <row r="519" spans="5:12" hidden="1" x14ac:dyDescent="0.3">
      <c r="E519" s="110">
        <v>513</v>
      </c>
      <c r="F519" s="113">
        <v>41069</v>
      </c>
      <c r="G519" s="110">
        <v>0</v>
      </c>
      <c r="H519" s="121">
        <v>0</v>
      </c>
      <c r="J519" s="110">
        <v>513</v>
      </c>
      <c r="K519" s="113">
        <v>41069</v>
      </c>
      <c r="L519" s="125"/>
    </row>
    <row r="520" spans="5:12" hidden="1" x14ac:dyDescent="0.3">
      <c r="E520" s="110">
        <v>514</v>
      </c>
      <c r="F520" s="113">
        <v>41070</v>
      </c>
      <c r="G520" s="110">
        <v>0</v>
      </c>
      <c r="H520" s="121">
        <v>0</v>
      </c>
      <c r="J520" s="110">
        <v>514</v>
      </c>
      <c r="K520" s="113">
        <v>41070</v>
      </c>
      <c r="L520" s="125"/>
    </row>
    <row r="521" spans="5:12" hidden="1" x14ac:dyDescent="0.3">
      <c r="E521" s="110">
        <v>515</v>
      </c>
      <c r="F521" s="113">
        <v>41071</v>
      </c>
      <c r="G521" s="110">
        <v>0</v>
      </c>
      <c r="H521" s="121">
        <v>0</v>
      </c>
      <c r="J521" s="110">
        <v>515</v>
      </c>
      <c r="K521" s="113">
        <v>41071</v>
      </c>
      <c r="L521" s="125"/>
    </row>
    <row r="522" spans="5:12" hidden="1" x14ac:dyDescent="0.3">
      <c r="E522" s="110">
        <v>516</v>
      </c>
      <c r="F522" s="113">
        <v>41072</v>
      </c>
      <c r="G522" s="110">
        <v>0</v>
      </c>
      <c r="H522" s="121">
        <v>0</v>
      </c>
      <c r="J522" s="110">
        <v>516</v>
      </c>
      <c r="K522" s="113">
        <v>41072</v>
      </c>
      <c r="L522" s="125"/>
    </row>
    <row r="523" spans="5:12" hidden="1" x14ac:dyDescent="0.3">
      <c r="E523" s="110">
        <v>517</v>
      </c>
      <c r="F523" s="113">
        <v>41073</v>
      </c>
      <c r="G523" s="110">
        <v>0</v>
      </c>
      <c r="H523" s="121">
        <v>0</v>
      </c>
      <c r="J523" s="110">
        <v>517</v>
      </c>
      <c r="K523" s="113">
        <v>41073</v>
      </c>
      <c r="L523" s="125"/>
    </row>
    <row r="524" spans="5:12" hidden="1" x14ac:dyDescent="0.3">
      <c r="E524" s="110">
        <v>518</v>
      </c>
      <c r="F524" s="113">
        <v>41074</v>
      </c>
      <c r="G524" s="110">
        <v>0</v>
      </c>
      <c r="H524" s="121">
        <v>0</v>
      </c>
      <c r="J524" s="110">
        <v>518</v>
      </c>
      <c r="K524" s="113">
        <v>41074</v>
      </c>
      <c r="L524" s="125"/>
    </row>
    <row r="525" spans="5:12" hidden="1" x14ac:dyDescent="0.3">
      <c r="E525" s="110">
        <v>519</v>
      </c>
      <c r="F525" s="113">
        <v>41075</v>
      </c>
      <c r="G525" s="110">
        <v>0</v>
      </c>
      <c r="H525" s="121">
        <v>0</v>
      </c>
      <c r="J525" s="110">
        <v>519</v>
      </c>
      <c r="K525" s="113">
        <v>41075</v>
      </c>
      <c r="L525" s="125"/>
    </row>
    <row r="526" spans="5:12" hidden="1" x14ac:dyDescent="0.3">
      <c r="E526" s="110">
        <v>520</v>
      </c>
      <c r="F526" s="113">
        <v>41076</v>
      </c>
      <c r="G526" s="110">
        <v>0</v>
      </c>
      <c r="H526" s="121">
        <v>0</v>
      </c>
      <c r="J526" s="110">
        <v>520</v>
      </c>
      <c r="K526" s="113">
        <v>41076</v>
      </c>
      <c r="L526" s="125"/>
    </row>
    <row r="527" spans="5:12" hidden="1" x14ac:dyDescent="0.3">
      <c r="E527" s="110">
        <v>521</v>
      </c>
      <c r="F527" s="113">
        <v>41077</v>
      </c>
      <c r="G527" s="110">
        <v>0</v>
      </c>
      <c r="H527" s="121">
        <v>0</v>
      </c>
      <c r="J527" s="110">
        <v>521</v>
      </c>
      <c r="K527" s="113">
        <v>41077</v>
      </c>
      <c r="L527" s="125"/>
    </row>
    <row r="528" spans="5:12" hidden="1" x14ac:dyDescent="0.3">
      <c r="E528" s="110">
        <v>522</v>
      </c>
      <c r="F528" s="113">
        <v>41078</v>
      </c>
      <c r="G528" s="110">
        <v>0</v>
      </c>
      <c r="H528" s="121">
        <v>0</v>
      </c>
      <c r="J528" s="110">
        <v>522</v>
      </c>
      <c r="K528" s="113">
        <v>41078</v>
      </c>
      <c r="L528" s="125"/>
    </row>
    <row r="529" spans="5:12" hidden="1" x14ac:dyDescent="0.3">
      <c r="E529" s="110">
        <v>523</v>
      </c>
      <c r="F529" s="113">
        <v>41079</v>
      </c>
      <c r="G529" s="110">
        <v>0</v>
      </c>
      <c r="H529" s="121">
        <v>0</v>
      </c>
      <c r="J529" s="110">
        <v>523</v>
      </c>
      <c r="K529" s="113">
        <v>41079</v>
      </c>
      <c r="L529" s="125"/>
    </row>
    <row r="530" spans="5:12" hidden="1" x14ac:dyDescent="0.3">
      <c r="E530" s="110">
        <v>524</v>
      </c>
      <c r="F530" s="113">
        <v>41080</v>
      </c>
      <c r="G530" s="110">
        <v>0</v>
      </c>
      <c r="H530" s="121">
        <v>0</v>
      </c>
      <c r="J530" s="110">
        <v>524</v>
      </c>
      <c r="K530" s="113">
        <v>41080</v>
      </c>
      <c r="L530" s="125"/>
    </row>
    <row r="531" spans="5:12" hidden="1" x14ac:dyDescent="0.3">
      <c r="E531" s="110">
        <v>525</v>
      </c>
      <c r="F531" s="113">
        <v>41081</v>
      </c>
      <c r="G531" s="110">
        <v>0</v>
      </c>
      <c r="H531" s="121">
        <v>0</v>
      </c>
      <c r="J531" s="110">
        <v>525</v>
      </c>
      <c r="K531" s="113">
        <v>41081</v>
      </c>
      <c r="L531" s="125"/>
    </row>
    <row r="532" spans="5:12" hidden="1" x14ac:dyDescent="0.3">
      <c r="E532" s="110">
        <v>526</v>
      </c>
      <c r="F532" s="113">
        <v>41082</v>
      </c>
      <c r="G532" s="110">
        <v>0</v>
      </c>
      <c r="H532" s="121">
        <v>0</v>
      </c>
      <c r="J532" s="110">
        <v>526</v>
      </c>
      <c r="K532" s="113">
        <v>41082</v>
      </c>
      <c r="L532" s="125"/>
    </row>
    <row r="533" spans="5:12" hidden="1" x14ac:dyDescent="0.3">
      <c r="E533" s="110">
        <v>527</v>
      </c>
      <c r="F533" s="113">
        <v>41083</v>
      </c>
      <c r="G533" s="110">
        <v>0</v>
      </c>
      <c r="H533" s="121">
        <v>0</v>
      </c>
      <c r="J533" s="110">
        <v>527</v>
      </c>
      <c r="K533" s="113">
        <v>41083</v>
      </c>
      <c r="L533" s="125"/>
    </row>
    <row r="534" spans="5:12" hidden="1" x14ac:dyDescent="0.3">
      <c r="E534" s="110">
        <v>528</v>
      </c>
      <c r="F534" s="113">
        <v>41084</v>
      </c>
      <c r="G534" s="110">
        <v>0</v>
      </c>
      <c r="H534" s="121">
        <v>0</v>
      </c>
      <c r="J534" s="110">
        <v>528</v>
      </c>
      <c r="K534" s="113">
        <v>41084</v>
      </c>
      <c r="L534" s="125"/>
    </row>
    <row r="535" spans="5:12" hidden="1" x14ac:dyDescent="0.3">
      <c r="E535" s="110">
        <v>529</v>
      </c>
      <c r="F535" s="113">
        <v>41085</v>
      </c>
      <c r="G535" s="110">
        <v>0</v>
      </c>
      <c r="H535" s="121">
        <v>0</v>
      </c>
      <c r="J535" s="110">
        <v>529</v>
      </c>
      <c r="K535" s="113">
        <v>41085</v>
      </c>
      <c r="L535" s="125"/>
    </row>
    <row r="536" spans="5:12" hidden="1" x14ac:dyDescent="0.3">
      <c r="E536" s="110">
        <v>530</v>
      </c>
      <c r="F536" s="113">
        <v>41086</v>
      </c>
      <c r="G536" s="110">
        <v>0</v>
      </c>
      <c r="H536" s="121">
        <v>0</v>
      </c>
      <c r="J536" s="110">
        <v>530</v>
      </c>
      <c r="K536" s="113">
        <v>41086</v>
      </c>
      <c r="L536" s="125"/>
    </row>
    <row r="537" spans="5:12" hidden="1" x14ac:dyDescent="0.3">
      <c r="E537" s="110">
        <v>531</v>
      </c>
      <c r="F537" s="113">
        <v>41087</v>
      </c>
      <c r="G537" s="110">
        <v>0</v>
      </c>
      <c r="H537" s="121">
        <v>0</v>
      </c>
      <c r="J537" s="110">
        <v>531</v>
      </c>
      <c r="K537" s="113">
        <v>41087</v>
      </c>
      <c r="L537" s="125"/>
    </row>
    <row r="538" spans="5:12" hidden="1" x14ac:dyDescent="0.3">
      <c r="E538" s="110">
        <v>532</v>
      </c>
      <c r="F538" s="113">
        <v>41088</v>
      </c>
      <c r="G538" s="110">
        <v>0</v>
      </c>
      <c r="H538" s="121">
        <v>0</v>
      </c>
      <c r="J538" s="110">
        <v>532</v>
      </c>
      <c r="K538" s="113">
        <v>41088</v>
      </c>
      <c r="L538" s="125"/>
    </row>
    <row r="539" spans="5:12" hidden="1" x14ac:dyDescent="0.3">
      <c r="E539" s="110">
        <v>533</v>
      </c>
      <c r="F539" s="113">
        <v>41089</v>
      </c>
      <c r="G539" s="110">
        <v>0</v>
      </c>
      <c r="H539" s="121">
        <v>0</v>
      </c>
      <c r="J539" s="110">
        <v>533</v>
      </c>
      <c r="K539" s="113">
        <v>41089</v>
      </c>
      <c r="L539" s="125"/>
    </row>
    <row r="540" spans="5:12" hidden="1" x14ac:dyDescent="0.3">
      <c r="E540" s="110">
        <v>534</v>
      </c>
      <c r="F540" s="113">
        <v>41090</v>
      </c>
      <c r="G540" s="110">
        <v>0</v>
      </c>
      <c r="H540" s="121">
        <v>0</v>
      </c>
      <c r="J540" s="110">
        <v>534</v>
      </c>
      <c r="K540" s="113">
        <v>41090</v>
      </c>
      <c r="L540" s="125"/>
    </row>
    <row r="541" spans="5:12" hidden="1" x14ac:dyDescent="0.3">
      <c r="E541" s="110">
        <v>535</v>
      </c>
      <c r="F541" s="113">
        <v>41091</v>
      </c>
      <c r="G541" s="110">
        <v>0</v>
      </c>
      <c r="H541" s="121">
        <v>0</v>
      </c>
      <c r="J541" s="110">
        <v>535</v>
      </c>
      <c r="K541" s="113">
        <v>41091</v>
      </c>
      <c r="L541" s="125"/>
    </row>
    <row r="542" spans="5:12" hidden="1" x14ac:dyDescent="0.3">
      <c r="E542" s="110">
        <v>536</v>
      </c>
      <c r="F542" s="113">
        <v>41092</v>
      </c>
      <c r="G542" s="110">
        <v>0</v>
      </c>
      <c r="H542" s="121">
        <v>0</v>
      </c>
      <c r="J542" s="110">
        <v>536</v>
      </c>
      <c r="K542" s="113">
        <v>41092</v>
      </c>
      <c r="L542" s="125"/>
    </row>
    <row r="543" spans="5:12" hidden="1" x14ac:dyDescent="0.3">
      <c r="E543" s="110">
        <v>537</v>
      </c>
      <c r="F543" s="113">
        <v>41093</v>
      </c>
      <c r="G543" s="110">
        <v>0</v>
      </c>
      <c r="H543" s="121">
        <v>0</v>
      </c>
      <c r="J543" s="110">
        <v>537</v>
      </c>
      <c r="K543" s="113">
        <v>41093</v>
      </c>
      <c r="L543" s="125"/>
    </row>
    <row r="544" spans="5:12" hidden="1" x14ac:dyDescent="0.3">
      <c r="E544" s="110">
        <v>538</v>
      </c>
      <c r="F544" s="113">
        <v>41094</v>
      </c>
      <c r="G544" s="110">
        <v>0</v>
      </c>
      <c r="H544" s="121">
        <v>0</v>
      </c>
      <c r="J544" s="110">
        <v>538</v>
      </c>
      <c r="K544" s="113">
        <v>41094</v>
      </c>
      <c r="L544" s="125"/>
    </row>
    <row r="545" spans="5:12" hidden="1" x14ac:dyDescent="0.3">
      <c r="E545" s="110">
        <v>539</v>
      </c>
      <c r="F545" s="113">
        <v>41095</v>
      </c>
      <c r="G545" s="110">
        <v>0</v>
      </c>
      <c r="H545" s="121">
        <v>0</v>
      </c>
      <c r="J545" s="110">
        <v>539</v>
      </c>
      <c r="K545" s="113">
        <v>41095</v>
      </c>
      <c r="L545" s="125"/>
    </row>
    <row r="546" spans="5:12" hidden="1" x14ac:dyDescent="0.3">
      <c r="E546" s="110">
        <v>540</v>
      </c>
      <c r="F546" s="113">
        <v>41096</v>
      </c>
      <c r="G546" s="110">
        <v>0</v>
      </c>
      <c r="H546" s="121">
        <v>0</v>
      </c>
      <c r="J546" s="110">
        <v>540</v>
      </c>
      <c r="K546" s="113">
        <v>41096</v>
      </c>
      <c r="L546" s="125"/>
    </row>
    <row r="547" spans="5:12" hidden="1" x14ac:dyDescent="0.3">
      <c r="E547" s="110">
        <v>541</v>
      </c>
      <c r="F547" s="113">
        <v>41097</v>
      </c>
      <c r="G547" s="110">
        <v>0</v>
      </c>
      <c r="H547" s="121">
        <v>0</v>
      </c>
      <c r="J547" s="110">
        <v>541</v>
      </c>
      <c r="K547" s="113">
        <v>41097</v>
      </c>
      <c r="L547" s="125"/>
    </row>
    <row r="548" spans="5:12" hidden="1" x14ac:dyDescent="0.3">
      <c r="E548" s="110">
        <v>542</v>
      </c>
      <c r="F548" s="113">
        <v>41098</v>
      </c>
      <c r="G548" s="110">
        <v>0</v>
      </c>
      <c r="H548" s="121">
        <v>0</v>
      </c>
      <c r="J548" s="110">
        <v>542</v>
      </c>
      <c r="K548" s="113">
        <v>41098</v>
      </c>
      <c r="L548" s="125"/>
    </row>
    <row r="549" spans="5:12" hidden="1" x14ac:dyDescent="0.3">
      <c r="E549" s="110">
        <v>543</v>
      </c>
      <c r="F549" s="113">
        <v>41099</v>
      </c>
      <c r="G549" s="110">
        <v>0</v>
      </c>
      <c r="H549" s="121">
        <v>0</v>
      </c>
      <c r="J549" s="110">
        <v>543</v>
      </c>
      <c r="K549" s="113">
        <v>41099</v>
      </c>
      <c r="L549" s="125"/>
    </row>
    <row r="550" spans="5:12" hidden="1" x14ac:dyDescent="0.3">
      <c r="E550" s="110">
        <v>544</v>
      </c>
      <c r="F550" s="113">
        <v>41100</v>
      </c>
      <c r="G550" s="110">
        <v>0</v>
      </c>
      <c r="H550" s="121">
        <v>0</v>
      </c>
      <c r="J550" s="110">
        <v>544</v>
      </c>
      <c r="K550" s="113">
        <v>41100</v>
      </c>
      <c r="L550" s="125"/>
    </row>
    <row r="551" spans="5:12" hidden="1" x14ac:dyDescent="0.3">
      <c r="E551" s="110">
        <v>545</v>
      </c>
      <c r="F551" s="113">
        <v>41101</v>
      </c>
      <c r="G551" s="110">
        <v>0</v>
      </c>
      <c r="H551" s="121">
        <v>0</v>
      </c>
      <c r="J551" s="110">
        <v>545</v>
      </c>
      <c r="K551" s="113">
        <v>41101</v>
      </c>
      <c r="L551" s="125"/>
    </row>
    <row r="552" spans="5:12" hidden="1" x14ac:dyDescent="0.3">
      <c r="E552" s="110">
        <v>546</v>
      </c>
      <c r="F552" s="113">
        <v>41102</v>
      </c>
      <c r="G552" s="110">
        <v>0</v>
      </c>
      <c r="H552" s="121">
        <v>0</v>
      </c>
      <c r="J552" s="110">
        <v>546</v>
      </c>
      <c r="K552" s="113">
        <v>41102</v>
      </c>
      <c r="L552" s="125"/>
    </row>
    <row r="553" spans="5:12" hidden="1" x14ac:dyDescent="0.3">
      <c r="E553" s="110">
        <v>547</v>
      </c>
      <c r="F553" s="113">
        <v>41103</v>
      </c>
      <c r="G553" s="110">
        <v>0</v>
      </c>
      <c r="H553" s="121">
        <v>0</v>
      </c>
      <c r="J553" s="110">
        <v>547</v>
      </c>
      <c r="K553" s="113">
        <v>41103</v>
      </c>
      <c r="L553" s="125"/>
    </row>
    <row r="554" spans="5:12" hidden="1" x14ac:dyDescent="0.3">
      <c r="E554" s="110">
        <v>548</v>
      </c>
      <c r="F554" s="113">
        <v>41104</v>
      </c>
      <c r="G554" s="110">
        <v>0</v>
      </c>
      <c r="H554" s="121">
        <v>0</v>
      </c>
      <c r="J554" s="110">
        <v>548</v>
      </c>
      <c r="K554" s="113">
        <v>41104</v>
      </c>
      <c r="L554" s="125"/>
    </row>
    <row r="555" spans="5:12" hidden="1" x14ac:dyDescent="0.3">
      <c r="E555" s="110">
        <v>549</v>
      </c>
      <c r="F555" s="113">
        <v>41105</v>
      </c>
      <c r="G555" s="110">
        <v>0</v>
      </c>
      <c r="H555" s="121">
        <v>0</v>
      </c>
      <c r="J555" s="110">
        <v>549</v>
      </c>
      <c r="K555" s="113">
        <v>41105</v>
      </c>
      <c r="L555" s="125"/>
    </row>
    <row r="556" spans="5:12" hidden="1" x14ac:dyDescent="0.3">
      <c r="E556" s="110">
        <v>550</v>
      </c>
      <c r="F556" s="113">
        <v>41106</v>
      </c>
      <c r="G556" s="110">
        <v>0</v>
      </c>
      <c r="H556" s="121">
        <v>0</v>
      </c>
      <c r="J556" s="110">
        <v>550</v>
      </c>
      <c r="K556" s="113">
        <v>41106</v>
      </c>
      <c r="L556" s="125"/>
    </row>
    <row r="557" spans="5:12" hidden="1" x14ac:dyDescent="0.3">
      <c r="E557" s="110">
        <v>551</v>
      </c>
      <c r="F557" s="113">
        <v>41107</v>
      </c>
      <c r="G557" s="110">
        <v>0</v>
      </c>
      <c r="H557" s="121">
        <v>0</v>
      </c>
      <c r="J557" s="110">
        <v>551</v>
      </c>
      <c r="K557" s="113">
        <v>41107</v>
      </c>
      <c r="L557" s="125"/>
    </row>
    <row r="558" spans="5:12" hidden="1" x14ac:dyDescent="0.3">
      <c r="E558" s="110">
        <v>552</v>
      </c>
      <c r="F558" s="113">
        <v>41108</v>
      </c>
      <c r="G558" s="110">
        <v>0</v>
      </c>
      <c r="H558" s="121">
        <v>0</v>
      </c>
      <c r="J558" s="110">
        <v>552</v>
      </c>
      <c r="K558" s="113">
        <v>41108</v>
      </c>
      <c r="L558" s="125"/>
    </row>
    <row r="559" spans="5:12" hidden="1" x14ac:dyDescent="0.3">
      <c r="E559" s="110">
        <v>553</v>
      </c>
      <c r="F559" s="113">
        <v>41109</v>
      </c>
      <c r="G559" s="110">
        <v>0</v>
      </c>
      <c r="H559" s="121">
        <v>0</v>
      </c>
      <c r="J559" s="110">
        <v>553</v>
      </c>
      <c r="K559" s="113">
        <v>41109</v>
      </c>
      <c r="L559" s="125"/>
    </row>
    <row r="560" spans="5:12" hidden="1" x14ac:dyDescent="0.3">
      <c r="E560" s="110">
        <v>554</v>
      </c>
      <c r="F560" s="113">
        <v>41110</v>
      </c>
      <c r="G560" s="110">
        <v>0</v>
      </c>
      <c r="H560" s="121">
        <v>0</v>
      </c>
      <c r="J560" s="110">
        <v>554</v>
      </c>
      <c r="K560" s="113">
        <v>41110</v>
      </c>
      <c r="L560" s="125"/>
    </row>
    <row r="561" spans="5:12" hidden="1" x14ac:dyDescent="0.3">
      <c r="E561" s="110">
        <v>555</v>
      </c>
      <c r="F561" s="113">
        <v>41111</v>
      </c>
      <c r="G561" s="110">
        <v>0</v>
      </c>
      <c r="H561" s="121">
        <v>0</v>
      </c>
      <c r="J561" s="110">
        <v>555</v>
      </c>
      <c r="K561" s="113">
        <v>41111</v>
      </c>
      <c r="L561" s="125"/>
    </row>
    <row r="562" spans="5:12" hidden="1" x14ac:dyDescent="0.3">
      <c r="E562" s="110">
        <v>556</v>
      </c>
      <c r="F562" s="113">
        <v>41112</v>
      </c>
      <c r="G562" s="110">
        <v>0</v>
      </c>
      <c r="H562" s="121">
        <v>0</v>
      </c>
      <c r="J562" s="110">
        <v>556</v>
      </c>
      <c r="K562" s="113">
        <v>41112</v>
      </c>
      <c r="L562" s="125"/>
    </row>
    <row r="563" spans="5:12" hidden="1" x14ac:dyDescent="0.3">
      <c r="E563" s="110">
        <v>557</v>
      </c>
      <c r="F563" s="113">
        <v>41113</v>
      </c>
      <c r="G563" s="110">
        <v>0</v>
      </c>
      <c r="H563" s="121">
        <v>0</v>
      </c>
      <c r="J563" s="110">
        <v>557</v>
      </c>
      <c r="K563" s="113">
        <v>41113</v>
      </c>
      <c r="L563" s="125"/>
    </row>
    <row r="564" spans="5:12" hidden="1" x14ac:dyDescent="0.3">
      <c r="E564" s="110">
        <v>558</v>
      </c>
      <c r="F564" s="113">
        <v>41114</v>
      </c>
      <c r="G564" s="110">
        <v>0</v>
      </c>
      <c r="H564" s="121">
        <v>0</v>
      </c>
      <c r="J564" s="110">
        <v>558</v>
      </c>
      <c r="K564" s="113">
        <v>41114</v>
      </c>
      <c r="L564" s="125"/>
    </row>
    <row r="565" spans="5:12" hidden="1" x14ac:dyDescent="0.3">
      <c r="E565" s="110">
        <v>559</v>
      </c>
      <c r="F565" s="113">
        <v>41115</v>
      </c>
      <c r="G565" s="110">
        <v>0</v>
      </c>
      <c r="H565" s="121">
        <v>0</v>
      </c>
      <c r="J565" s="110">
        <v>559</v>
      </c>
      <c r="K565" s="113">
        <v>41115</v>
      </c>
      <c r="L565" s="125"/>
    </row>
    <row r="566" spans="5:12" hidden="1" x14ac:dyDescent="0.3">
      <c r="E566" s="110">
        <v>560</v>
      </c>
      <c r="F566" s="113">
        <v>41116</v>
      </c>
      <c r="G566" s="110">
        <v>0</v>
      </c>
      <c r="H566" s="121">
        <v>0</v>
      </c>
      <c r="J566" s="110">
        <v>560</v>
      </c>
      <c r="K566" s="113">
        <v>41116</v>
      </c>
      <c r="L566" s="125"/>
    </row>
    <row r="567" spans="5:12" hidden="1" x14ac:dyDescent="0.3">
      <c r="E567" s="110">
        <v>561</v>
      </c>
      <c r="F567" s="113">
        <v>41117</v>
      </c>
      <c r="G567" s="110">
        <v>0</v>
      </c>
      <c r="H567" s="121">
        <v>0</v>
      </c>
      <c r="J567" s="110">
        <v>561</v>
      </c>
      <c r="K567" s="113">
        <v>41117</v>
      </c>
      <c r="L567" s="125"/>
    </row>
    <row r="568" spans="5:12" hidden="1" x14ac:dyDescent="0.3">
      <c r="E568" s="110">
        <v>562</v>
      </c>
      <c r="F568" s="113">
        <v>41118</v>
      </c>
      <c r="G568" s="110">
        <v>0</v>
      </c>
      <c r="H568" s="121">
        <v>0</v>
      </c>
      <c r="J568" s="110">
        <v>562</v>
      </c>
      <c r="K568" s="113">
        <v>41118</v>
      </c>
      <c r="L568" s="125"/>
    </row>
    <row r="569" spans="5:12" hidden="1" x14ac:dyDescent="0.3">
      <c r="E569" s="110">
        <v>563</v>
      </c>
      <c r="F569" s="113">
        <v>41119</v>
      </c>
      <c r="G569" s="110">
        <v>0</v>
      </c>
      <c r="H569" s="121">
        <v>0</v>
      </c>
      <c r="J569" s="110">
        <v>563</v>
      </c>
      <c r="K569" s="113">
        <v>41119</v>
      </c>
      <c r="L569" s="125"/>
    </row>
    <row r="570" spans="5:12" hidden="1" x14ac:dyDescent="0.3">
      <c r="E570" s="110">
        <v>564</v>
      </c>
      <c r="F570" s="113">
        <v>41120</v>
      </c>
      <c r="G570" s="110">
        <v>0</v>
      </c>
      <c r="H570" s="121">
        <v>0</v>
      </c>
      <c r="J570" s="110">
        <v>564</v>
      </c>
      <c r="K570" s="113">
        <v>41120</v>
      </c>
      <c r="L570" s="125"/>
    </row>
    <row r="571" spans="5:12" hidden="1" x14ac:dyDescent="0.3">
      <c r="E571" s="110">
        <v>565</v>
      </c>
      <c r="F571" s="113">
        <v>41121</v>
      </c>
      <c r="G571" s="110">
        <v>0</v>
      </c>
      <c r="H571" s="121">
        <v>0</v>
      </c>
      <c r="J571" s="110">
        <v>565</v>
      </c>
      <c r="K571" s="113">
        <v>41121</v>
      </c>
      <c r="L571" s="125"/>
    </row>
    <row r="572" spans="5:12" hidden="1" x14ac:dyDescent="0.3">
      <c r="E572" s="110">
        <v>566</v>
      </c>
      <c r="F572" s="113">
        <v>41122</v>
      </c>
      <c r="G572" s="110">
        <v>0</v>
      </c>
      <c r="H572" s="121">
        <v>0</v>
      </c>
      <c r="J572" s="110">
        <v>566</v>
      </c>
      <c r="K572" s="113">
        <v>41122</v>
      </c>
      <c r="L572" s="125"/>
    </row>
    <row r="573" spans="5:12" hidden="1" x14ac:dyDescent="0.3">
      <c r="E573" s="110">
        <v>567</v>
      </c>
      <c r="F573" s="113">
        <v>41123</v>
      </c>
      <c r="G573" s="110">
        <v>0</v>
      </c>
      <c r="H573" s="121">
        <v>0</v>
      </c>
      <c r="J573" s="110">
        <v>567</v>
      </c>
      <c r="K573" s="113">
        <v>41123</v>
      </c>
      <c r="L573" s="125"/>
    </row>
    <row r="574" spans="5:12" hidden="1" x14ac:dyDescent="0.3">
      <c r="E574" s="110">
        <v>568</v>
      </c>
      <c r="F574" s="113">
        <v>41124</v>
      </c>
      <c r="G574" s="110">
        <v>0</v>
      </c>
      <c r="H574" s="121">
        <v>0</v>
      </c>
      <c r="J574" s="110">
        <v>568</v>
      </c>
      <c r="K574" s="113">
        <v>41124</v>
      </c>
      <c r="L574" s="125"/>
    </row>
    <row r="575" spans="5:12" hidden="1" x14ac:dyDescent="0.3">
      <c r="E575" s="110">
        <v>569</v>
      </c>
      <c r="F575" s="113">
        <v>41125</v>
      </c>
      <c r="G575" s="110">
        <v>0</v>
      </c>
      <c r="H575" s="121">
        <v>0</v>
      </c>
      <c r="J575" s="110">
        <v>569</v>
      </c>
      <c r="K575" s="113">
        <v>41125</v>
      </c>
      <c r="L575" s="125"/>
    </row>
    <row r="576" spans="5:12" hidden="1" x14ac:dyDescent="0.3">
      <c r="E576" s="110">
        <v>570</v>
      </c>
      <c r="F576" s="113">
        <v>41126</v>
      </c>
      <c r="G576" s="110">
        <v>0</v>
      </c>
      <c r="H576" s="121">
        <v>0</v>
      </c>
      <c r="J576" s="110">
        <v>570</v>
      </c>
      <c r="K576" s="113">
        <v>41126</v>
      </c>
      <c r="L576" s="125"/>
    </row>
    <row r="577" spans="5:12" hidden="1" x14ac:dyDescent="0.3">
      <c r="E577" s="110">
        <v>571</v>
      </c>
      <c r="F577" s="113">
        <v>41127</v>
      </c>
      <c r="G577" s="110">
        <v>0</v>
      </c>
      <c r="H577" s="121">
        <v>0</v>
      </c>
      <c r="J577" s="110">
        <v>571</v>
      </c>
      <c r="K577" s="113">
        <v>41127</v>
      </c>
      <c r="L577" s="125"/>
    </row>
    <row r="578" spans="5:12" hidden="1" x14ac:dyDescent="0.3">
      <c r="E578" s="110">
        <v>572</v>
      </c>
      <c r="F578" s="113">
        <v>41128</v>
      </c>
      <c r="G578" s="110">
        <v>0</v>
      </c>
      <c r="H578" s="121">
        <v>0</v>
      </c>
      <c r="J578" s="110">
        <v>572</v>
      </c>
      <c r="K578" s="113">
        <v>41128</v>
      </c>
      <c r="L578" s="125"/>
    </row>
    <row r="579" spans="5:12" hidden="1" x14ac:dyDescent="0.3">
      <c r="E579" s="110">
        <v>573</v>
      </c>
      <c r="F579" s="113">
        <v>41129</v>
      </c>
      <c r="G579" s="110">
        <v>0</v>
      </c>
      <c r="H579" s="121">
        <v>0</v>
      </c>
      <c r="J579" s="110">
        <v>573</v>
      </c>
      <c r="K579" s="113">
        <v>41129</v>
      </c>
      <c r="L579" s="125"/>
    </row>
    <row r="580" spans="5:12" hidden="1" x14ac:dyDescent="0.3">
      <c r="E580" s="110">
        <v>574</v>
      </c>
      <c r="F580" s="113">
        <v>41130</v>
      </c>
      <c r="G580" s="110">
        <v>0</v>
      </c>
      <c r="H580" s="121">
        <v>0</v>
      </c>
      <c r="J580" s="110">
        <v>574</v>
      </c>
      <c r="K580" s="113">
        <v>41130</v>
      </c>
      <c r="L580" s="125"/>
    </row>
    <row r="581" spans="5:12" hidden="1" x14ac:dyDescent="0.3">
      <c r="E581" s="110">
        <v>575</v>
      </c>
      <c r="F581" s="113">
        <v>41131</v>
      </c>
      <c r="G581" s="110">
        <v>0</v>
      </c>
      <c r="H581" s="121">
        <v>0</v>
      </c>
      <c r="J581" s="110">
        <v>575</v>
      </c>
      <c r="K581" s="113">
        <v>41131</v>
      </c>
      <c r="L581" s="125"/>
    </row>
    <row r="582" spans="5:12" hidden="1" x14ac:dyDescent="0.3">
      <c r="E582" s="110">
        <v>576</v>
      </c>
      <c r="F582" s="113">
        <v>41132</v>
      </c>
      <c r="G582" s="110">
        <v>0</v>
      </c>
      <c r="H582" s="121">
        <v>0</v>
      </c>
      <c r="J582" s="110">
        <v>576</v>
      </c>
      <c r="K582" s="113">
        <v>41132</v>
      </c>
      <c r="L582" s="125"/>
    </row>
    <row r="583" spans="5:12" hidden="1" x14ac:dyDescent="0.3">
      <c r="E583" s="110">
        <v>577</v>
      </c>
      <c r="F583" s="113">
        <v>41133</v>
      </c>
      <c r="G583" s="110">
        <v>0</v>
      </c>
      <c r="H583" s="121">
        <v>0</v>
      </c>
      <c r="J583" s="110">
        <v>577</v>
      </c>
      <c r="K583" s="113">
        <v>41133</v>
      </c>
      <c r="L583" s="125"/>
    </row>
    <row r="584" spans="5:12" hidden="1" x14ac:dyDescent="0.3">
      <c r="E584" s="110">
        <v>578</v>
      </c>
      <c r="F584" s="113">
        <v>41134</v>
      </c>
      <c r="G584" s="110">
        <v>0</v>
      </c>
      <c r="H584" s="121">
        <v>0</v>
      </c>
      <c r="J584" s="110">
        <v>578</v>
      </c>
      <c r="K584" s="113">
        <v>41134</v>
      </c>
      <c r="L584" s="125"/>
    </row>
    <row r="585" spans="5:12" hidden="1" x14ac:dyDescent="0.3">
      <c r="E585" s="110">
        <v>579</v>
      </c>
      <c r="F585" s="113">
        <v>41135</v>
      </c>
      <c r="G585" s="110">
        <v>0</v>
      </c>
      <c r="H585" s="121">
        <v>0</v>
      </c>
      <c r="J585" s="110">
        <v>579</v>
      </c>
      <c r="K585" s="113">
        <v>41135</v>
      </c>
      <c r="L585" s="125"/>
    </row>
    <row r="586" spans="5:12" hidden="1" x14ac:dyDescent="0.3">
      <c r="E586" s="110">
        <v>580</v>
      </c>
      <c r="F586" s="113">
        <v>41136</v>
      </c>
      <c r="G586" s="110">
        <v>0</v>
      </c>
      <c r="H586" s="121">
        <v>0</v>
      </c>
      <c r="J586" s="110">
        <v>580</v>
      </c>
      <c r="K586" s="113">
        <v>41136</v>
      </c>
      <c r="L586" s="125"/>
    </row>
    <row r="587" spans="5:12" hidden="1" x14ac:dyDescent="0.3">
      <c r="E587" s="110">
        <v>581</v>
      </c>
      <c r="F587" s="113">
        <v>41137</v>
      </c>
      <c r="G587" s="110">
        <v>0</v>
      </c>
      <c r="H587" s="121">
        <v>0</v>
      </c>
      <c r="J587" s="110">
        <v>581</v>
      </c>
      <c r="K587" s="113">
        <v>41137</v>
      </c>
      <c r="L587" s="125"/>
    </row>
    <row r="588" spans="5:12" hidden="1" x14ac:dyDescent="0.3">
      <c r="E588" s="110">
        <v>582</v>
      </c>
      <c r="F588" s="113">
        <v>41138</v>
      </c>
      <c r="G588" s="110">
        <v>0</v>
      </c>
      <c r="H588" s="121">
        <v>0</v>
      </c>
      <c r="J588" s="110">
        <v>582</v>
      </c>
      <c r="K588" s="113">
        <v>41138</v>
      </c>
      <c r="L588" s="125"/>
    </row>
    <row r="589" spans="5:12" hidden="1" x14ac:dyDescent="0.3">
      <c r="E589" s="110">
        <v>583</v>
      </c>
      <c r="F589" s="113">
        <v>41139</v>
      </c>
      <c r="G589" s="110">
        <v>0</v>
      </c>
      <c r="H589" s="121">
        <v>0</v>
      </c>
      <c r="J589" s="110">
        <v>583</v>
      </c>
      <c r="K589" s="113">
        <v>41139</v>
      </c>
      <c r="L589" s="125"/>
    </row>
    <row r="590" spans="5:12" hidden="1" x14ac:dyDescent="0.3">
      <c r="E590" s="110">
        <v>584</v>
      </c>
      <c r="F590" s="113">
        <v>41140</v>
      </c>
      <c r="G590" s="110">
        <v>0</v>
      </c>
      <c r="H590" s="121">
        <v>0</v>
      </c>
      <c r="J590" s="110">
        <v>584</v>
      </c>
      <c r="K590" s="113">
        <v>41140</v>
      </c>
      <c r="L590" s="125"/>
    </row>
    <row r="591" spans="5:12" hidden="1" x14ac:dyDescent="0.3">
      <c r="E591" s="110">
        <v>585</v>
      </c>
      <c r="F591" s="113">
        <v>41141</v>
      </c>
      <c r="G591" s="110">
        <v>0</v>
      </c>
      <c r="H591" s="121">
        <v>0</v>
      </c>
      <c r="J591" s="110">
        <v>585</v>
      </c>
      <c r="K591" s="113">
        <v>41141</v>
      </c>
      <c r="L591" s="125"/>
    </row>
    <row r="592" spans="5:12" hidden="1" x14ac:dyDescent="0.3">
      <c r="E592" s="110">
        <v>586</v>
      </c>
      <c r="F592" s="113">
        <v>41142</v>
      </c>
      <c r="G592" s="110">
        <v>0</v>
      </c>
      <c r="H592" s="121">
        <v>0</v>
      </c>
      <c r="J592" s="110">
        <v>586</v>
      </c>
      <c r="K592" s="113">
        <v>41142</v>
      </c>
      <c r="L592" s="125"/>
    </row>
    <row r="593" spans="5:12" hidden="1" x14ac:dyDescent="0.3">
      <c r="E593" s="110">
        <v>587</v>
      </c>
      <c r="F593" s="113">
        <v>41143</v>
      </c>
      <c r="G593" s="110">
        <v>0</v>
      </c>
      <c r="H593" s="121">
        <v>0</v>
      </c>
      <c r="J593" s="110">
        <v>587</v>
      </c>
      <c r="K593" s="113">
        <v>41143</v>
      </c>
      <c r="L593" s="125"/>
    </row>
    <row r="594" spans="5:12" hidden="1" x14ac:dyDescent="0.3">
      <c r="E594" s="110">
        <v>588</v>
      </c>
      <c r="F594" s="113">
        <v>41144</v>
      </c>
      <c r="G594" s="110">
        <v>0</v>
      </c>
      <c r="H594" s="121">
        <v>0</v>
      </c>
      <c r="J594" s="110">
        <v>588</v>
      </c>
      <c r="K594" s="113">
        <v>41144</v>
      </c>
      <c r="L594" s="125"/>
    </row>
    <row r="595" spans="5:12" hidden="1" x14ac:dyDescent="0.3">
      <c r="E595" s="110">
        <v>589</v>
      </c>
      <c r="F595" s="113">
        <v>41145</v>
      </c>
      <c r="G595" s="110">
        <v>0</v>
      </c>
      <c r="H595" s="121">
        <v>0</v>
      </c>
      <c r="J595" s="110">
        <v>589</v>
      </c>
      <c r="K595" s="113">
        <v>41145</v>
      </c>
      <c r="L595" s="125"/>
    </row>
    <row r="596" spans="5:12" hidden="1" x14ac:dyDescent="0.3">
      <c r="E596" s="110">
        <v>590</v>
      </c>
      <c r="F596" s="113">
        <v>41146</v>
      </c>
      <c r="G596" s="110">
        <v>0</v>
      </c>
      <c r="H596" s="121">
        <v>0</v>
      </c>
      <c r="J596" s="110">
        <v>590</v>
      </c>
      <c r="K596" s="113">
        <v>41146</v>
      </c>
      <c r="L596" s="125"/>
    </row>
    <row r="597" spans="5:12" hidden="1" x14ac:dyDescent="0.3">
      <c r="E597" s="110">
        <v>591</v>
      </c>
      <c r="F597" s="113">
        <v>41147</v>
      </c>
      <c r="G597" s="110">
        <v>0</v>
      </c>
      <c r="H597" s="121">
        <v>0</v>
      </c>
      <c r="J597" s="110">
        <v>591</v>
      </c>
      <c r="K597" s="113">
        <v>41147</v>
      </c>
      <c r="L597" s="125"/>
    </row>
    <row r="598" spans="5:12" hidden="1" x14ac:dyDescent="0.3">
      <c r="E598" s="110">
        <v>592</v>
      </c>
      <c r="F598" s="113">
        <v>41148</v>
      </c>
      <c r="G598" s="110">
        <v>0</v>
      </c>
      <c r="H598" s="121">
        <v>0</v>
      </c>
      <c r="J598" s="110">
        <v>592</v>
      </c>
      <c r="K598" s="113">
        <v>41148</v>
      </c>
      <c r="L598" s="125"/>
    </row>
    <row r="599" spans="5:12" hidden="1" x14ac:dyDescent="0.3">
      <c r="E599" s="110">
        <v>593</v>
      </c>
      <c r="F599" s="113">
        <v>41149</v>
      </c>
      <c r="G599" s="110">
        <v>0</v>
      </c>
      <c r="H599" s="121">
        <v>0</v>
      </c>
      <c r="J599" s="110">
        <v>593</v>
      </c>
      <c r="K599" s="113">
        <v>41149</v>
      </c>
      <c r="L599" s="125"/>
    </row>
    <row r="600" spans="5:12" hidden="1" x14ac:dyDescent="0.3">
      <c r="E600" s="110">
        <v>594</v>
      </c>
      <c r="F600" s="113">
        <v>41150</v>
      </c>
      <c r="G600" s="110">
        <v>0</v>
      </c>
      <c r="H600" s="121">
        <v>0</v>
      </c>
      <c r="J600" s="110">
        <v>594</v>
      </c>
      <c r="K600" s="113">
        <v>41150</v>
      </c>
      <c r="L600" s="125"/>
    </row>
    <row r="601" spans="5:12" hidden="1" x14ac:dyDescent="0.3">
      <c r="E601" s="110">
        <v>595</v>
      </c>
      <c r="F601" s="113">
        <v>41151</v>
      </c>
      <c r="G601" s="110">
        <v>0</v>
      </c>
      <c r="H601" s="121">
        <v>0</v>
      </c>
      <c r="J601" s="110">
        <v>595</v>
      </c>
      <c r="K601" s="113">
        <v>41151</v>
      </c>
      <c r="L601" s="125"/>
    </row>
    <row r="602" spans="5:12" hidden="1" x14ac:dyDescent="0.3">
      <c r="E602" s="110">
        <v>596</v>
      </c>
      <c r="F602" s="113">
        <v>41152</v>
      </c>
      <c r="G602" s="110">
        <v>0</v>
      </c>
      <c r="H602" s="121">
        <v>0</v>
      </c>
      <c r="J602" s="110">
        <v>596</v>
      </c>
      <c r="K602" s="113">
        <v>41152</v>
      </c>
      <c r="L602" s="125"/>
    </row>
    <row r="603" spans="5:12" hidden="1" x14ac:dyDescent="0.3">
      <c r="E603" s="110">
        <v>597</v>
      </c>
      <c r="F603" s="113">
        <v>41153</v>
      </c>
      <c r="G603" s="110">
        <v>0</v>
      </c>
      <c r="H603" s="121">
        <v>0</v>
      </c>
      <c r="J603" s="110">
        <v>597</v>
      </c>
      <c r="K603" s="113">
        <v>41153</v>
      </c>
      <c r="L603" s="125"/>
    </row>
    <row r="604" spans="5:12" hidden="1" x14ac:dyDescent="0.3">
      <c r="E604" s="110">
        <v>598</v>
      </c>
      <c r="F604" s="113">
        <v>41154</v>
      </c>
      <c r="G604" s="110">
        <v>0</v>
      </c>
      <c r="H604" s="121">
        <v>0</v>
      </c>
      <c r="J604" s="110">
        <v>598</v>
      </c>
      <c r="K604" s="113">
        <v>41154</v>
      </c>
      <c r="L604" s="125"/>
    </row>
    <row r="605" spans="5:12" hidden="1" x14ac:dyDescent="0.3">
      <c r="E605" s="110">
        <v>599</v>
      </c>
      <c r="F605" s="113">
        <v>41155</v>
      </c>
      <c r="G605" s="110">
        <v>0</v>
      </c>
      <c r="H605" s="121">
        <v>0</v>
      </c>
      <c r="J605" s="110">
        <v>599</v>
      </c>
      <c r="K605" s="113">
        <v>41155</v>
      </c>
      <c r="L605" s="125"/>
    </row>
    <row r="606" spans="5:12" hidden="1" x14ac:dyDescent="0.3">
      <c r="E606" s="110">
        <v>600</v>
      </c>
      <c r="F606" s="113">
        <v>41156</v>
      </c>
      <c r="G606" s="110">
        <v>0</v>
      </c>
      <c r="H606" s="121">
        <v>0</v>
      </c>
      <c r="J606" s="110">
        <v>600</v>
      </c>
      <c r="K606" s="113">
        <v>41156</v>
      </c>
      <c r="L606" s="125"/>
    </row>
    <row r="607" spans="5:12" hidden="1" x14ac:dyDescent="0.3">
      <c r="E607" s="110">
        <v>601</v>
      </c>
      <c r="F607" s="113">
        <v>41157</v>
      </c>
      <c r="G607" s="110">
        <v>0</v>
      </c>
      <c r="H607" s="121">
        <v>0</v>
      </c>
      <c r="J607" s="110">
        <v>601</v>
      </c>
      <c r="K607" s="113">
        <v>41157</v>
      </c>
      <c r="L607" s="125"/>
    </row>
    <row r="608" spans="5:12" hidden="1" x14ac:dyDescent="0.3">
      <c r="E608" s="110">
        <v>602</v>
      </c>
      <c r="F608" s="113">
        <v>41158</v>
      </c>
      <c r="G608" s="110">
        <v>0</v>
      </c>
      <c r="H608" s="121">
        <v>0</v>
      </c>
      <c r="J608" s="110">
        <v>602</v>
      </c>
      <c r="K608" s="113">
        <v>41158</v>
      </c>
      <c r="L608" s="125"/>
    </row>
    <row r="609" spans="5:12" hidden="1" x14ac:dyDescent="0.3">
      <c r="E609" s="110">
        <v>603</v>
      </c>
      <c r="F609" s="113">
        <v>41159</v>
      </c>
      <c r="G609" s="110">
        <v>0</v>
      </c>
      <c r="H609" s="121">
        <v>0</v>
      </c>
      <c r="J609" s="110">
        <v>603</v>
      </c>
      <c r="K609" s="113">
        <v>41159</v>
      </c>
      <c r="L609" s="125"/>
    </row>
    <row r="610" spans="5:12" hidden="1" x14ac:dyDescent="0.3">
      <c r="E610" s="110">
        <v>604</v>
      </c>
      <c r="F610" s="113">
        <v>41160</v>
      </c>
      <c r="G610" s="110">
        <v>0</v>
      </c>
      <c r="H610" s="121">
        <v>0</v>
      </c>
      <c r="J610" s="110">
        <v>604</v>
      </c>
      <c r="K610" s="113">
        <v>41160</v>
      </c>
      <c r="L610" s="125"/>
    </row>
    <row r="611" spans="5:12" hidden="1" x14ac:dyDescent="0.3">
      <c r="E611" s="110">
        <v>605</v>
      </c>
      <c r="F611" s="113">
        <v>41161</v>
      </c>
      <c r="G611" s="110">
        <v>0</v>
      </c>
      <c r="H611" s="121">
        <v>0</v>
      </c>
      <c r="J611" s="110">
        <v>605</v>
      </c>
      <c r="K611" s="113">
        <v>41161</v>
      </c>
      <c r="L611" s="125"/>
    </row>
    <row r="612" spans="5:12" hidden="1" x14ac:dyDescent="0.3">
      <c r="E612" s="110">
        <v>606</v>
      </c>
      <c r="F612" s="113">
        <v>41162</v>
      </c>
      <c r="G612" s="110">
        <v>0</v>
      </c>
      <c r="H612" s="121">
        <v>0</v>
      </c>
      <c r="J612" s="110">
        <v>606</v>
      </c>
      <c r="K612" s="113">
        <v>41162</v>
      </c>
      <c r="L612" s="125"/>
    </row>
    <row r="613" spans="5:12" hidden="1" x14ac:dyDescent="0.3">
      <c r="E613" s="110">
        <v>607</v>
      </c>
      <c r="F613" s="113">
        <v>41163</v>
      </c>
      <c r="G613" s="110">
        <v>0</v>
      </c>
      <c r="H613" s="121">
        <v>0</v>
      </c>
      <c r="J613" s="110">
        <v>607</v>
      </c>
      <c r="K613" s="113">
        <v>41163</v>
      </c>
      <c r="L613" s="125"/>
    </row>
    <row r="614" spans="5:12" hidden="1" x14ac:dyDescent="0.3">
      <c r="E614" s="110">
        <v>608</v>
      </c>
      <c r="F614" s="113">
        <v>41164</v>
      </c>
      <c r="G614" s="110">
        <v>0</v>
      </c>
      <c r="H614" s="121">
        <v>0</v>
      </c>
      <c r="J614" s="110">
        <v>608</v>
      </c>
      <c r="K614" s="113">
        <v>41164</v>
      </c>
      <c r="L614" s="125"/>
    </row>
    <row r="615" spans="5:12" hidden="1" x14ac:dyDescent="0.3">
      <c r="E615" s="110">
        <v>609</v>
      </c>
      <c r="F615" s="113">
        <v>41165</v>
      </c>
      <c r="G615" s="110">
        <v>0</v>
      </c>
      <c r="H615" s="121">
        <v>0</v>
      </c>
      <c r="J615" s="110">
        <v>609</v>
      </c>
      <c r="K615" s="113">
        <v>41165</v>
      </c>
      <c r="L615" s="125"/>
    </row>
    <row r="616" spans="5:12" hidden="1" x14ac:dyDescent="0.3">
      <c r="E616" s="110">
        <v>610</v>
      </c>
      <c r="F616" s="113">
        <v>41166</v>
      </c>
      <c r="G616" s="110">
        <v>0</v>
      </c>
      <c r="H616" s="121">
        <v>0</v>
      </c>
      <c r="J616" s="110">
        <v>610</v>
      </c>
      <c r="K616" s="113">
        <v>41166</v>
      </c>
      <c r="L616" s="125"/>
    </row>
    <row r="617" spans="5:12" hidden="1" x14ac:dyDescent="0.3">
      <c r="E617" s="110">
        <v>611</v>
      </c>
      <c r="F617" s="113">
        <v>41167</v>
      </c>
      <c r="G617" s="110">
        <v>0</v>
      </c>
      <c r="H617" s="121">
        <v>0</v>
      </c>
      <c r="J617" s="110">
        <v>611</v>
      </c>
      <c r="K617" s="113">
        <v>41167</v>
      </c>
      <c r="L617" s="125"/>
    </row>
    <row r="618" spans="5:12" hidden="1" x14ac:dyDescent="0.3">
      <c r="E618" s="110">
        <v>612</v>
      </c>
      <c r="F618" s="113">
        <v>41168</v>
      </c>
      <c r="G618" s="110">
        <v>0</v>
      </c>
      <c r="H618" s="121">
        <v>0</v>
      </c>
      <c r="J618" s="110">
        <v>612</v>
      </c>
      <c r="K618" s="113">
        <v>41168</v>
      </c>
      <c r="L618" s="125"/>
    </row>
    <row r="619" spans="5:12" hidden="1" x14ac:dyDescent="0.3">
      <c r="E619" s="110">
        <v>613</v>
      </c>
      <c r="F619" s="113">
        <v>41169</v>
      </c>
      <c r="G619" s="110">
        <v>0</v>
      </c>
      <c r="H619" s="121">
        <v>0</v>
      </c>
      <c r="J619" s="110">
        <v>613</v>
      </c>
      <c r="K619" s="113">
        <v>41169</v>
      </c>
      <c r="L619" s="125"/>
    </row>
    <row r="620" spans="5:12" hidden="1" x14ac:dyDescent="0.3">
      <c r="E620" s="110">
        <v>614</v>
      </c>
      <c r="F620" s="113">
        <v>41170</v>
      </c>
      <c r="G620" s="110">
        <v>0</v>
      </c>
      <c r="H620" s="121">
        <v>0</v>
      </c>
      <c r="J620" s="110">
        <v>614</v>
      </c>
      <c r="K620" s="113">
        <v>41170</v>
      </c>
      <c r="L620" s="125"/>
    </row>
    <row r="621" spans="5:12" hidden="1" x14ac:dyDescent="0.3">
      <c r="E621" s="110">
        <v>615</v>
      </c>
      <c r="F621" s="113">
        <v>41171</v>
      </c>
      <c r="G621" s="110">
        <v>0</v>
      </c>
      <c r="H621" s="121">
        <v>0</v>
      </c>
      <c r="J621" s="110">
        <v>615</v>
      </c>
      <c r="K621" s="113">
        <v>41171</v>
      </c>
      <c r="L621" s="125"/>
    </row>
    <row r="622" spans="5:12" hidden="1" x14ac:dyDescent="0.3">
      <c r="E622" s="110">
        <v>616</v>
      </c>
      <c r="F622" s="113">
        <v>41172</v>
      </c>
      <c r="G622" s="110">
        <v>0</v>
      </c>
      <c r="H622" s="121">
        <v>0</v>
      </c>
      <c r="J622" s="110">
        <v>616</v>
      </c>
      <c r="K622" s="113">
        <v>41172</v>
      </c>
      <c r="L622" s="125"/>
    </row>
    <row r="623" spans="5:12" hidden="1" x14ac:dyDescent="0.3">
      <c r="E623" s="110">
        <v>617</v>
      </c>
      <c r="F623" s="113">
        <v>41173</v>
      </c>
      <c r="G623" s="110">
        <v>0</v>
      </c>
      <c r="H623" s="121">
        <v>0</v>
      </c>
      <c r="J623" s="110">
        <v>617</v>
      </c>
      <c r="K623" s="113">
        <v>41173</v>
      </c>
      <c r="L623" s="125"/>
    </row>
    <row r="624" spans="5:12" hidden="1" x14ac:dyDescent="0.3">
      <c r="E624" s="110">
        <v>618</v>
      </c>
      <c r="F624" s="113">
        <v>41174</v>
      </c>
      <c r="G624" s="110">
        <v>0</v>
      </c>
      <c r="H624" s="121">
        <v>0</v>
      </c>
      <c r="J624" s="110">
        <v>618</v>
      </c>
      <c r="K624" s="113">
        <v>41174</v>
      </c>
      <c r="L624" s="125"/>
    </row>
    <row r="625" spans="5:12" hidden="1" x14ac:dyDescent="0.3">
      <c r="E625" s="110">
        <v>619</v>
      </c>
      <c r="F625" s="113">
        <v>41175</v>
      </c>
      <c r="G625" s="110">
        <v>0</v>
      </c>
      <c r="H625" s="121">
        <v>0</v>
      </c>
      <c r="J625" s="110">
        <v>619</v>
      </c>
      <c r="K625" s="113">
        <v>41175</v>
      </c>
      <c r="L625" s="125"/>
    </row>
    <row r="626" spans="5:12" hidden="1" x14ac:dyDescent="0.3">
      <c r="E626" s="110">
        <v>620</v>
      </c>
      <c r="F626" s="113">
        <v>41176</v>
      </c>
      <c r="G626" s="110">
        <v>0</v>
      </c>
      <c r="H626" s="121">
        <v>0</v>
      </c>
      <c r="J626" s="110">
        <v>620</v>
      </c>
      <c r="K626" s="113">
        <v>41176</v>
      </c>
      <c r="L626" s="125"/>
    </row>
    <row r="627" spans="5:12" hidden="1" x14ac:dyDescent="0.3">
      <c r="E627" s="110">
        <v>621</v>
      </c>
      <c r="F627" s="113">
        <v>41177</v>
      </c>
      <c r="G627" s="110">
        <v>0</v>
      </c>
      <c r="H627" s="121">
        <v>0</v>
      </c>
      <c r="J627" s="110">
        <v>621</v>
      </c>
      <c r="K627" s="113">
        <v>41177</v>
      </c>
      <c r="L627" s="125"/>
    </row>
    <row r="628" spans="5:12" hidden="1" x14ac:dyDescent="0.3">
      <c r="E628" s="110">
        <v>622</v>
      </c>
      <c r="F628" s="113">
        <v>41178</v>
      </c>
      <c r="G628" s="110">
        <v>0</v>
      </c>
      <c r="H628" s="121">
        <v>0</v>
      </c>
      <c r="J628" s="110">
        <v>622</v>
      </c>
      <c r="K628" s="113">
        <v>41178</v>
      </c>
      <c r="L628" s="125"/>
    </row>
    <row r="629" spans="5:12" hidden="1" x14ac:dyDescent="0.3">
      <c r="E629" s="110">
        <v>623</v>
      </c>
      <c r="F629" s="113">
        <v>41179</v>
      </c>
      <c r="G629" s="110">
        <v>0</v>
      </c>
      <c r="H629" s="121">
        <v>0</v>
      </c>
      <c r="J629" s="110">
        <v>623</v>
      </c>
      <c r="K629" s="113">
        <v>41179</v>
      </c>
      <c r="L629" s="125"/>
    </row>
    <row r="630" spans="5:12" hidden="1" x14ac:dyDescent="0.3">
      <c r="E630" s="110">
        <v>624</v>
      </c>
      <c r="F630" s="113">
        <v>41180</v>
      </c>
      <c r="G630" s="110">
        <v>0</v>
      </c>
      <c r="H630" s="121">
        <v>0</v>
      </c>
      <c r="J630" s="110">
        <v>624</v>
      </c>
      <c r="K630" s="113">
        <v>41180</v>
      </c>
      <c r="L630" s="125"/>
    </row>
    <row r="631" spans="5:12" hidden="1" x14ac:dyDescent="0.3">
      <c r="E631" s="110">
        <v>625</v>
      </c>
      <c r="F631" s="113">
        <v>41181</v>
      </c>
      <c r="G631" s="110">
        <v>0</v>
      </c>
      <c r="H631" s="121">
        <v>0</v>
      </c>
      <c r="J631" s="110">
        <v>625</v>
      </c>
      <c r="K631" s="113">
        <v>41181</v>
      </c>
      <c r="L631" s="125"/>
    </row>
    <row r="632" spans="5:12" hidden="1" x14ac:dyDescent="0.3">
      <c r="E632" s="110">
        <v>626</v>
      </c>
      <c r="F632" s="113">
        <v>41182</v>
      </c>
      <c r="G632" s="110">
        <v>0</v>
      </c>
      <c r="H632" s="121">
        <v>0</v>
      </c>
      <c r="J632" s="110">
        <v>626</v>
      </c>
      <c r="K632" s="113">
        <v>41182</v>
      </c>
      <c r="L632" s="125"/>
    </row>
    <row r="633" spans="5:12" hidden="1" x14ac:dyDescent="0.3">
      <c r="E633" s="110">
        <v>627</v>
      </c>
      <c r="F633" s="113">
        <v>41183</v>
      </c>
      <c r="G633" s="110">
        <v>0</v>
      </c>
      <c r="H633" s="121">
        <v>0</v>
      </c>
      <c r="J633" s="110">
        <v>627</v>
      </c>
      <c r="K633" s="113">
        <v>41183</v>
      </c>
      <c r="L633" s="125"/>
    </row>
    <row r="634" spans="5:12" hidden="1" x14ac:dyDescent="0.3">
      <c r="E634" s="110">
        <v>628</v>
      </c>
      <c r="F634" s="113">
        <v>41184</v>
      </c>
      <c r="G634" s="110">
        <v>0</v>
      </c>
      <c r="H634" s="121">
        <v>0</v>
      </c>
      <c r="J634" s="110">
        <v>628</v>
      </c>
      <c r="K634" s="113">
        <v>41184</v>
      </c>
      <c r="L634" s="125"/>
    </row>
    <row r="635" spans="5:12" hidden="1" x14ac:dyDescent="0.3">
      <c r="E635" s="110">
        <v>629</v>
      </c>
      <c r="F635" s="113">
        <v>41185</v>
      </c>
      <c r="G635" s="110">
        <v>0</v>
      </c>
      <c r="H635" s="121">
        <v>0</v>
      </c>
      <c r="J635" s="110">
        <v>629</v>
      </c>
      <c r="K635" s="113">
        <v>41185</v>
      </c>
      <c r="L635" s="125"/>
    </row>
    <row r="636" spans="5:12" hidden="1" x14ac:dyDescent="0.3">
      <c r="E636" s="110">
        <v>630</v>
      </c>
      <c r="F636" s="113">
        <v>41186</v>
      </c>
      <c r="G636" s="110">
        <v>0</v>
      </c>
      <c r="H636" s="121">
        <v>0</v>
      </c>
      <c r="J636" s="110">
        <v>630</v>
      </c>
      <c r="K636" s="113">
        <v>41186</v>
      </c>
      <c r="L636" s="125"/>
    </row>
    <row r="637" spans="5:12" hidden="1" x14ac:dyDescent="0.3">
      <c r="E637" s="110">
        <v>631</v>
      </c>
      <c r="F637" s="113">
        <v>41187</v>
      </c>
      <c r="G637" s="110">
        <v>0</v>
      </c>
      <c r="H637" s="121">
        <v>0</v>
      </c>
      <c r="J637" s="110">
        <v>631</v>
      </c>
      <c r="K637" s="113">
        <v>41187</v>
      </c>
      <c r="L637" s="125"/>
    </row>
    <row r="638" spans="5:12" hidden="1" x14ac:dyDescent="0.3">
      <c r="E638" s="110">
        <v>632</v>
      </c>
      <c r="F638" s="113">
        <v>41188</v>
      </c>
      <c r="G638" s="110">
        <v>0</v>
      </c>
      <c r="H638" s="121">
        <v>0</v>
      </c>
      <c r="J638" s="110">
        <v>632</v>
      </c>
      <c r="K638" s="113">
        <v>41188</v>
      </c>
      <c r="L638" s="125"/>
    </row>
    <row r="639" spans="5:12" hidden="1" x14ac:dyDescent="0.3">
      <c r="E639" s="110">
        <v>633</v>
      </c>
      <c r="F639" s="113">
        <v>41189</v>
      </c>
      <c r="G639" s="110">
        <v>0</v>
      </c>
      <c r="H639" s="121">
        <v>0</v>
      </c>
      <c r="J639" s="110">
        <v>633</v>
      </c>
      <c r="K639" s="113">
        <v>41189</v>
      </c>
      <c r="L639" s="125"/>
    </row>
    <row r="640" spans="5:12" hidden="1" x14ac:dyDescent="0.3">
      <c r="E640" s="110">
        <v>634</v>
      </c>
      <c r="F640" s="113">
        <v>41190</v>
      </c>
      <c r="G640" s="110">
        <v>0</v>
      </c>
      <c r="H640" s="121">
        <v>0</v>
      </c>
      <c r="J640" s="110">
        <v>634</v>
      </c>
      <c r="K640" s="113">
        <v>41190</v>
      </c>
      <c r="L640" s="125"/>
    </row>
    <row r="641" spans="5:12" hidden="1" x14ac:dyDescent="0.3">
      <c r="E641" s="110">
        <v>635</v>
      </c>
      <c r="F641" s="113">
        <v>41191</v>
      </c>
      <c r="G641" s="110">
        <v>0</v>
      </c>
      <c r="H641" s="121">
        <v>0</v>
      </c>
      <c r="J641" s="110">
        <v>635</v>
      </c>
      <c r="K641" s="113">
        <v>41191</v>
      </c>
      <c r="L641" s="125"/>
    </row>
    <row r="642" spans="5:12" hidden="1" x14ac:dyDescent="0.3">
      <c r="E642" s="110">
        <v>636</v>
      </c>
      <c r="F642" s="113">
        <v>41192</v>
      </c>
      <c r="G642" s="110">
        <v>0</v>
      </c>
      <c r="H642" s="121">
        <v>0</v>
      </c>
      <c r="J642" s="110">
        <v>636</v>
      </c>
      <c r="K642" s="113">
        <v>41192</v>
      </c>
      <c r="L642" s="125"/>
    </row>
    <row r="643" spans="5:12" hidden="1" x14ac:dyDescent="0.3">
      <c r="E643" s="110">
        <v>637</v>
      </c>
      <c r="F643" s="113">
        <v>41193</v>
      </c>
      <c r="G643" s="110">
        <v>0</v>
      </c>
      <c r="H643" s="121">
        <v>0</v>
      </c>
      <c r="J643" s="110">
        <v>637</v>
      </c>
      <c r="K643" s="113">
        <v>41193</v>
      </c>
      <c r="L643" s="125"/>
    </row>
    <row r="644" spans="5:12" hidden="1" x14ac:dyDescent="0.3">
      <c r="E644" s="110">
        <v>638</v>
      </c>
      <c r="F644" s="113">
        <v>41194</v>
      </c>
      <c r="G644" s="110">
        <v>0</v>
      </c>
      <c r="H644" s="121">
        <v>0</v>
      </c>
      <c r="J644" s="110">
        <v>638</v>
      </c>
      <c r="K644" s="113">
        <v>41194</v>
      </c>
      <c r="L644" s="125"/>
    </row>
    <row r="645" spans="5:12" hidden="1" x14ac:dyDescent="0.3">
      <c r="E645" s="110">
        <v>639</v>
      </c>
      <c r="F645" s="113">
        <v>41195</v>
      </c>
      <c r="G645" s="110">
        <v>0</v>
      </c>
      <c r="H645" s="121">
        <v>0</v>
      </c>
      <c r="J645" s="110">
        <v>639</v>
      </c>
      <c r="K645" s="113">
        <v>41195</v>
      </c>
      <c r="L645" s="125"/>
    </row>
    <row r="646" spans="5:12" hidden="1" x14ac:dyDescent="0.3">
      <c r="E646" s="110">
        <v>640</v>
      </c>
      <c r="F646" s="113">
        <v>41196</v>
      </c>
      <c r="G646" s="110">
        <v>0</v>
      </c>
      <c r="H646" s="121">
        <v>0</v>
      </c>
      <c r="J646" s="110">
        <v>640</v>
      </c>
      <c r="K646" s="113">
        <v>41196</v>
      </c>
      <c r="L646" s="125"/>
    </row>
    <row r="647" spans="5:12" hidden="1" x14ac:dyDescent="0.3">
      <c r="E647" s="110">
        <v>641</v>
      </c>
      <c r="F647" s="113">
        <v>41197</v>
      </c>
      <c r="G647" s="110">
        <v>0</v>
      </c>
      <c r="H647" s="121">
        <v>0</v>
      </c>
      <c r="J647" s="110">
        <v>641</v>
      </c>
      <c r="K647" s="113">
        <v>41197</v>
      </c>
      <c r="L647" s="125"/>
    </row>
    <row r="648" spans="5:12" hidden="1" x14ac:dyDescent="0.3">
      <c r="E648" s="110">
        <v>642</v>
      </c>
      <c r="F648" s="113">
        <v>41198</v>
      </c>
      <c r="G648" s="110">
        <v>0</v>
      </c>
      <c r="H648" s="121">
        <v>0</v>
      </c>
      <c r="J648" s="110">
        <v>642</v>
      </c>
      <c r="K648" s="113">
        <v>41198</v>
      </c>
      <c r="L648" s="125"/>
    </row>
    <row r="649" spans="5:12" hidden="1" x14ac:dyDescent="0.3">
      <c r="E649" s="110">
        <v>643</v>
      </c>
      <c r="F649" s="113">
        <v>41199</v>
      </c>
      <c r="G649" s="110">
        <v>0</v>
      </c>
      <c r="H649" s="121">
        <v>0</v>
      </c>
      <c r="J649" s="110">
        <v>643</v>
      </c>
      <c r="K649" s="113">
        <v>41199</v>
      </c>
      <c r="L649" s="125"/>
    </row>
    <row r="650" spans="5:12" hidden="1" x14ac:dyDescent="0.3">
      <c r="E650" s="110">
        <v>644</v>
      </c>
      <c r="F650" s="113">
        <v>41200</v>
      </c>
      <c r="G650" s="110">
        <v>0</v>
      </c>
      <c r="H650" s="121">
        <v>0</v>
      </c>
      <c r="J650" s="110">
        <v>644</v>
      </c>
      <c r="K650" s="113">
        <v>41200</v>
      </c>
      <c r="L650" s="125"/>
    </row>
    <row r="651" spans="5:12" hidden="1" x14ac:dyDescent="0.3">
      <c r="E651" s="110">
        <v>645</v>
      </c>
      <c r="F651" s="113">
        <v>41201</v>
      </c>
      <c r="G651" s="110">
        <v>0</v>
      </c>
      <c r="H651" s="121">
        <v>0</v>
      </c>
      <c r="J651" s="110">
        <v>645</v>
      </c>
      <c r="K651" s="113">
        <v>41201</v>
      </c>
      <c r="L651" s="125"/>
    </row>
    <row r="652" spans="5:12" hidden="1" x14ac:dyDescent="0.3">
      <c r="E652" s="110">
        <v>646</v>
      </c>
      <c r="F652" s="113">
        <v>41202</v>
      </c>
      <c r="G652" s="110">
        <v>0</v>
      </c>
      <c r="H652" s="121">
        <v>0</v>
      </c>
      <c r="J652" s="110">
        <v>646</v>
      </c>
      <c r="K652" s="113">
        <v>41202</v>
      </c>
      <c r="L652" s="125"/>
    </row>
    <row r="653" spans="5:12" hidden="1" x14ac:dyDescent="0.3">
      <c r="E653" s="110">
        <v>647</v>
      </c>
      <c r="F653" s="113">
        <v>41203</v>
      </c>
      <c r="G653" s="110">
        <v>0</v>
      </c>
      <c r="H653" s="121">
        <v>0</v>
      </c>
      <c r="J653" s="110">
        <v>647</v>
      </c>
      <c r="K653" s="113">
        <v>41203</v>
      </c>
      <c r="L653" s="125"/>
    </row>
    <row r="654" spans="5:12" hidden="1" x14ac:dyDescent="0.3">
      <c r="E654" s="110">
        <v>648</v>
      </c>
      <c r="F654" s="113">
        <v>41204</v>
      </c>
      <c r="G654" s="110">
        <v>0</v>
      </c>
      <c r="H654" s="121">
        <v>0</v>
      </c>
      <c r="J654" s="110">
        <v>648</v>
      </c>
      <c r="K654" s="113">
        <v>41204</v>
      </c>
      <c r="L654" s="125"/>
    </row>
    <row r="655" spans="5:12" hidden="1" x14ac:dyDescent="0.3">
      <c r="E655" s="110">
        <v>649</v>
      </c>
      <c r="F655" s="113">
        <v>41205</v>
      </c>
      <c r="G655" s="110">
        <v>0</v>
      </c>
      <c r="H655" s="121">
        <v>0</v>
      </c>
      <c r="J655" s="110">
        <v>649</v>
      </c>
      <c r="K655" s="113">
        <v>41205</v>
      </c>
      <c r="L655" s="125"/>
    </row>
    <row r="656" spans="5:12" hidden="1" x14ac:dyDescent="0.3">
      <c r="E656" s="110">
        <v>650</v>
      </c>
      <c r="F656" s="113">
        <v>41206</v>
      </c>
      <c r="G656" s="110">
        <v>0</v>
      </c>
      <c r="H656" s="121">
        <v>0</v>
      </c>
      <c r="J656" s="110">
        <v>650</v>
      </c>
      <c r="K656" s="113">
        <v>41206</v>
      </c>
      <c r="L656" s="125"/>
    </row>
    <row r="657" spans="5:12" hidden="1" x14ac:dyDescent="0.3">
      <c r="E657" s="110">
        <v>651</v>
      </c>
      <c r="F657" s="113">
        <v>41207</v>
      </c>
      <c r="G657" s="110">
        <v>0</v>
      </c>
      <c r="H657" s="121">
        <v>0</v>
      </c>
      <c r="J657" s="110">
        <v>651</v>
      </c>
      <c r="K657" s="113">
        <v>41207</v>
      </c>
      <c r="L657" s="125"/>
    </row>
    <row r="658" spans="5:12" hidden="1" x14ac:dyDescent="0.3">
      <c r="E658" s="110">
        <v>652</v>
      </c>
      <c r="F658" s="113">
        <v>41208</v>
      </c>
      <c r="G658" s="110">
        <v>0</v>
      </c>
      <c r="H658" s="121">
        <v>0</v>
      </c>
      <c r="J658" s="110">
        <v>652</v>
      </c>
      <c r="K658" s="113">
        <v>41208</v>
      </c>
      <c r="L658" s="125"/>
    </row>
    <row r="659" spans="5:12" hidden="1" x14ac:dyDescent="0.3">
      <c r="E659" s="110">
        <v>653</v>
      </c>
      <c r="F659" s="113">
        <v>41209</v>
      </c>
      <c r="G659" s="110">
        <v>0</v>
      </c>
      <c r="H659" s="121">
        <v>0</v>
      </c>
      <c r="J659" s="110">
        <v>653</v>
      </c>
      <c r="K659" s="113">
        <v>41209</v>
      </c>
      <c r="L659" s="125"/>
    </row>
    <row r="660" spans="5:12" hidden="1" x14ac:dyDescent="0.3">
      <c r="E660" s="110">
        <v>654</v>
      </c>
      <c r="F660" s="113">
        <v>41210</v>
      </c>
      <c r="G660" s="110">
        <v>0</v>
      </c>
      <c r="H660" s="121">
        <v>0</v>
      </c>
      <c r="J660" s="110">
        <v>654</v>
      </c>
      <c r="K660" s="113">
        <v>41210</v>
      </c>
      <c r="L660" s="125"/>
    </row>
    <row r="661" spans="5:12" hidden="1" x14ac:dyDescent="0.3">
      <c r="E661" s="110">
        <v>655</v>
      </c>
      <c r="F661" s="113">
        <v>41211</v>
      </c>
      <c r="G661" s="110">
        <v>0</v>
      </c>
      <c r="H661" s="121">
        <v>0</v>
      </c>
      <c r="J661" s="110">
        <v>655</v>
      </c>
      <c r="K661" s="113">
        <v>41211</v>
      </c>
      <c r="L661" s="125"/>
    </row>
    <row r="662" spans="5:12" hidden="1" x14ac:dyDescent="0.3">
      <c r="E662" s="110">
        <v>656</v>
      </c>
      <c r="F662" s="113">
        <v>41212</v>
      </c>
      <c r="G662" s="110">
        <v>0</v>
      </c>
      <c r="H662" s="121">
        <v>0</v>
      </c>
      <c r="J662" s="110">
        <v>656</v>
      </c>
      <c r="K662" s="113">
        <v>41212</v>
      </c>
      <c r="L662" s="125"/>
    </row>
    <row r="663" spans="5:12" hidden="1" x14ac:dyDescent="0.3">
      <c r="E663" s="110">
        <v>657</v>
      </c>
      <c r="F663" s="113">
        <v>41213</v>
      </c>
      <c r="G663" s="110">
        <v>0</v>
      </c>
      <c r="H663" s="121">
        <v>0</v>
      </c>
      <c r="J663" s="110">
        <v>657</v>
      </c>
      <c r="K663" s="113">
        <v>41213</v>
      </c>
      <c r="L663" s="125"/>
    </row>
    <row r="664" spans="5:12" hidden="1" x14ac:dyDescent="0.3">
      <c r="E664" s="110">
        <v>658</v>
      </c>
      <c r="F664" s="113">
        <v>41214</v>
      </c>
      <c r="G664" s="110">
        <v>0</v>
      </c>
      <c r="H664" s="121">
        <v>0</v>
      </c>
      <c r="J664" s="110">
        <v>658</v>
      </c>
      <c r="K664" s="113">
        <v>41214</v>
      </c>
      <c r="L664" s="125"/>
    </row>
    <row r="665" spans="5:12" hidden="1" x14ac:dyDescent="0.3">
      <c r="E665" s="110">
        <v>659</v>
      </c>
      <c r="F665" s="113">
        <v>41215</v>
      </c>
      <c r="G665" s="110">
        <v>0</v>
      </c>
      <c r="H665" s="121">
        <v>0</v>
      </c>
      <c r="J665" s="110">
        <v>659</v>
      </c>
      <c r="K665" s="113">
        <v>41215</v>
      </c>
      <c r="L665" s="125"/>
    </row>
    <row r="666" spans="5:12" hidden="1" x14ac:dyDescent="0.3">
      <c r="E666" s="110">
        <v>660</v>
      </c>
      <c r="F666" s="113">
        <v>41216</v>
      </c>
      <c r="G666" s="110">
        <v>0</v>
      </c>
      <c r="H666" s="121">
        <v>0</v>
      </c>
      <c r="J666" s="110">
        <v>660</v>
      </c>
      <c r="K666" s="113">
        <v>41216</v>
      </c>
      <c r="L666" s="125"/>
    </row>
    <row r="667" spans="5:12" hidden="1" x14ac:dyDescent="0.3">
      <c r="E667" s="110">
        <v>661</v>
      </c>
      <c r="F667" s="113">
        <v>41217</v>
      </c>
      <c r="G667" s="110">
        <v>0</v>
      </c>
      <c r="H667" s="121">
        <v>0</v>
      </c>
      <c r="J667" s="110">
        <v>661</v>
      </c>
      <c r="K667" s="113">
        <v>41217</v>
      </c>
      <c r="L667" s="125"/>
    </row>
    <row r="668" spans="5:12" hidden="1" x14ac:dyDescent="0.3">
      <c r="E668" s="110">
        <v>662</v>
      </c>
      <c r="F668" s="113">
        <v>41218</v>
      </c>
      <c r="G668" s="110">
        <v>0</v>
      </c>
      <c r="H668" s="121">
        <v>0</v>
      </c>
      <c r="J668" s="110">
        <v>662</v>
      </c>
      <c r="K668" s="113">
        <v>41218</v>
      </c>
      <c r="L668" s="125"/>
    </row>
    <row r="669" spans="5:12" hidden="1" x14ac:dyDescent="0.3">
      <c r="E669" s="110">
        <v>663</v>
      </c>
      <c r="F669" s="113">
        <v>41219</v>
      </c>
      <c r="G669" s="110">
        <v>0</v>
      </c>
      <c r="H669" s="121">
        <v>0</v>
      </c>
      <c r="J669" s="110">
        <v>663</v>
      </c>
      <c r="K669" s="113">
        <v>41219</v>
      </c>
      <c r="L669" s="125"/>
    </row>
    <row r="670" spans="5:12" hidden="1" x14ac:dyDescent="0.3">
      <c r="E670" s="110">
        <v>664</v>
      </c>
      <c r="F670" s="113">
        <v>41220</v>
      </c>
      <c r="G670" s="110">
        <v>0</v>
      </c>
      <c r="H670" s="121">
        <v>0</v>
      </c>
      <c r="J670" s="110">
        <v>664</v>
      </c>
      <c r="K670" s="113">
        <v>41220</v>
      </c>
      <c r="L670" s="125"/>
    </row>
    <row r="671" spans="5:12" hidden="1" x14ac:dyDescent="0.3">
      <c r="E671" s="110">
        <v>665</v>
      </c>
      <c r="F671" s="113">
        <v>41221</v>
      </c>
      <c r="G671" s="110">
        <v>0</v>
      </c>
      <c r="H671" s="121">
        <v>0</v>
      </c>
      <c r="J671" s="110">
        <v>665</v>
      </c>
      <c r="K671" s="113">
        <v>41221</v>
      </c>
      <c r="L671" s="125"/>
    </row>
    <row r="672" spans="5:12" hidden="1" x14ac:dyDescent="0.3">
      <c r="E672" s="110">
        <v>666</v>
      </c>
      <c r="F672" s="113">
        <v>41222</v>
      </c>
      <c r="G672" s="110">
        <v>0</v>
      </c>
      <c r="H672" s="121">
        <v>0</v>
      </c>
      <c r="J672" s="110">
        <v>666</v>
      </c>
      <c r="K672" s="113">
        <v>41222</v>
      </c>
      <c r="L672" s="125"/>
    </row>
    <row r="673" spans="5:12" hidden="1" x14ac:dyDescent="0.3">
      <c r="E673" s="110">
        <v>667</v>
      </c>
      <c r="F673" s="113">
        <v>41223</v>
      </c>
      <c r="G673" s="110">
        <v>0</v>
      </c>
      <c r="H673" s="121">
        <v>0</v>
      </c>
      <c r="J673" s="110">
        <v>667</v>
      </c>
      <c r="K673" s="113">
        <v>41223</v>
      </c>
      <c r="L673" s="125"/>
    </row>
    <row r="674" spans="5:12" hidden="1" x14ac:dyDescent="0.3">
      <c r="E674" s="110">
        <v>668</v>
      </c>
      <c r="F674" s="113">
        <v>41224</v>
      </c>
      <c r="G674" s="110">
        <v>0</v>
      </c>
      <c r="H674" s="121">
        <v>0</v>
      </c>
      <c r="J674" s="110">
        <v>668</v>
      </c>
      <c r="K674" s="113">
        <v>41224</v>
      </c>
      <c r="L674" s="125"/>
    </row>
    <row r="675" spans="5:12" hidden="1" x14ac:dyDescent="0.3">
      <c r="E675" s="110">
        <v>669</v>
      </c>
      <c r="F675" s="113">
        <v>41225</v>
      </c>
      <c r="G675" s="110">
        <v>0</v>
      </c>
      <c r="H675" s="121">
        <v>0</v>
      </c>
      <c r="J675" s="110">
        <v>669</v>
      </c>
      <c r="K675" s="113">
        <v>41225</v>
      </c>
      <c r="L675" s="125"/>
    </row>
    <row r="676" spans="5:12" hidden="1" x14ac:dyDescent="0.3">
      <c r="E676" s="110">
        <v>670</v>
      </c>
      <c r="F676" s="113">
        <v>41226</v>
      </c>
      <c r="G676" s="110">
        <v>0</v>
      </c>
      <c r="H676" s="121">
        <v>0</v>
      </c>
      <c r="J676" s="110">
        <v>670</v>
      </c>
      <c r="K676" s="113">
        <v>41226</v>
      </c>
      <c r="L676" s="125"/>
    </row>
    <row r="677" spans="5:12" hidden="1" x14ac:dyDescent="0.3">
      <c r="E677" s="110">
        <v>671</v>
      </c>
      <c r="F677" s="113">
        <v>41227</v>
      </c>
      <c r="G677" s="110">
        <v>0</v>
      </c>
      <c r="H677" s="121">
        <v>0</v>
      </c>
      <c r="J677" s="110">
        <v>671</v>
      </c>
      <c r="K677" s="113">
        <v>41227</v>
      </c>
      <c r="L677" s="125"/>
    </row>
    <row r="678" spans="5:12" hidden="1" x14ac:dyDescent="0.3">
      <c r="E678" s="110">
        <v>672</v>
      </c>
      <c r="F678" s="113">
        <v>41228</v>
      </c>
      <c r="G678" s="110">
        <v>0</v>
      </c>
      <c r="H678" s="121">
        <v>0</v>
      </c>
      <c r="J678" s="110">
        <v>672</v>
      </c>
      <c r="K678" s="113">
        <v>41228</v>
      </c>
      <c r="L678" s="125"/>
    </row>
    <row r="679" spans="5:12" hidden="1" x14ac:dyDescent="0.3">
      <c r="E679" s="110">
        <v>673</v>
      </c>
      <c r="F679" s="113">
        <v>41229</v>
      </c>
      <c r="G679" s="110">
        <v>0</v>
      </c>
      <c r="H679" s="121">
        <v>0</v>
      </c>
      <c r="J679" s="110">
        <v>673</v>
      </c>
      <c r="K679" s="113">
        <v>41229</v>
      </c>
      <c r="L679" s="125"/>
    </row>
    <row r="680" spans="5:12" hidden="1" x14ac:dyDescent="0.3">
      <c r="E680" s="110">
        <v>674</v>
      </c>
      <c r="F680" s="113">
        <v>41230</v>
      </c>
      <c r="G680" s="110">
        <v>0</v>
      </c>
      <c r="H680" s="121">
        <v>0</v>
      </c>
      <c r="J680" s="110">
        <v>674</v>
      </c>
      <c r="K680" s="113">
        <v>41230</v>
      </c>
      <c r="L680" s="125"/>
    </row>
    <row r="681" spans="5:12" hidden="1" x14ac:dyDescent="0.3">
      <c r="E681" s="110">
        <v>675</v>
      </c>
      <c r="F681" s="113">
        <v>41231</v>
      </c>
      <c r="G681" s="110">
        <v>0</v>
      </c>
      <c r="H681" s="121">
        <v>0</v>
      </c>
      <c r="J681" s="110">
        <v>675</v>
      </c>
      <c r="K681" s="113">
        <v>41231</v>
      </c>
      <c r="L681" s="125"/>
    </row>
    <row r="682" spans="5:12" hidden="1" x14ac:dyDescent="0.3">
      <c r="E682" s="110">
        <v>676</v>
      </c>
      <c r="F682" s="113">
        <v>41232</v>
      </c>
      <c r="G682" s="110">
        <v>0</v>
      </c>
      <c r="H682" s="121">
        <v>0</v>
      </c>
      <c r="J682" s="110">
        <v>676</v>
      </c>
      <c r="K682" s="113">
        <v>41232</v>
      </c>
      <c r="L682" s="125"/>
    </row>
    <row r="683" spans="5:12" hidden="1" x14ac:dyDescent="0.3">
      <c r="E683" s="110">
        <v>677</v>
      </c>
      <c r="F683" s="113">
        <v>41233</v>
      </c>
      <c r="G683" s="110">
        <v>0</v>
      </c>
      <c r="H683" s="121">
        <v>0</v>
      </c>
      <c r="J683" s="110">
        <v>677</v>
      </c>
      <c r="K683" s="113">
        <v>41233</v>
      </c>
      <c r="L683" s="125"/>
    </row>
    <row r="684" spans="5:12" hidden="1" x14ac:dyDescent="0.3">
      <c r="E684" s="110">
        <v>678</v>
      </c>
      <c r="F684" s="113">
        <v>41234</v>
      </c>
      <c r="G684" s="110">
        <v>0</v>
      </c>
      <c r="H684" s="121">
        <v>0</v>
      </c>
      <c r="J684" s="110">
        <v>678</v>
      </c>
      <c r="K684" s="113">
        <v>41234</v>
      </c>
      <c r="L684" s="125"/>
    </row>
    <row r="685" spans="5:12" hidden="1" x14ac:dyDescent="0.3">
      <c r="E685" s="110">
        <v>679</v>
      </c>
      <c r="F685" s="113">
        <v>41235</v>
      </c>
      <c r="G685" s="110">
        <v>0</v>
      </c>
      <c r="H685" s="121">
        <v>0</v>
      </c>
      <c r="J685" s="110">
        <v>679</v>
      </c>
      <c r="K685" s="113">
        <v>41235</v>
      </c>
      <c r="L685" s="125"/>
    </row>
    <row r="686" spans="5:12" hidden="1" x14ac:dyDescent="0.3">
      <c r="E686" s="110">
        <v>680</v>
      </c>
      <c r="F686" s="113">
        <v>41236</v>
      </c>
      <c r="G686" s="110">
        <v>0</v>
      </c>
      <c r="H686" s="121">
        <v>0</v>
      </c>
      <c r="J686" s="110">
        <v>680</v>
      </c>
      <c r="K686" s="113">
        <v>41236</v>
      </c>
      <c r="L686" s="125"/>
    </row>
    <row r="687" spans="5:12" hidden="1" x14ac:dyDescent="0.3">
      <c r="E687" s="110">
        <v>681</v>
      </c>
      <c r="F687" s="113">
        <v>41237</v>
      </c>
      <c r="G687" s="110">
        <v>0</v>
      </c>
      <c r="H687" s="121">
        <v>0</v>
      </c>
      <c r="J687" s="110">
        <v>681</v>
      </c>
      <c r="K687" s="113">
        <v>41237</v>
      </c>
      <c r="L687" s="125"/>
    </row>
    <row r="688" spans="5:12" hidden="1" x14ac:dyDescent="0.3">
      <c r="E688" s="110">
        <v>682</v>
      </c>
      <c r="F688" s="113">
        <v>41238</v>
      </c>
      <c r="G688" s="110">
        <v>0</v>
      </c>
      <c r="H688" s="121">
        <v>0</v>
      </c>
      <c r="J688" s="110">
        <v>682</v>
      </c>
      <c r="K688" s="113">
        <v>41238</v>
      </c>
      <c r="L688" s="125"/>
    </row>
    <row r="689" spans="5:12" hidden="1" x14ac:dyDescent="0.3">
      <c r="E689" s="110">
        <v>683</v>
      </c>
      <c r="F689" s="113">
        <v>41239</v>
      </c>
      <c r="G689" s="110">
        <v>0</v>
      </c>
      <c r="H689" s="121">
        <v>0</v>
      </c>
      <c r="J689" s="110">
        <v>683</v>
      </c>
      <c r="K689" s="113">
        <v>41239</v>
      </c>
      <c r="L689" s="125"/>
    </row>
    <row r="690" spans="5:12" hidden="1" x14ac:dyDescent="0.3">
      <c r="E690" s="110">
        <v>684</v>
      </c>
      <c r="F690" s="113">
        <v>41240</v>
      </c>
      <c r="G690" s="110">
        <v>0</v>
      </c>
      <c r="H690" s="121">
        <v>0</v>
      </c>
      <c r="J690" s="110">
        <v>684</v>
      </c>
      <c r="K690" s="113">
        <v>41240</v>
      </c>
      <c r="L690" s="125"/>
    </row>
    <row r="691" spans="5:12" hidden="1" x14ac:dyDescent="0.3">
      <c r="E691" s="110">
        <v>685</v>
      </c>
      <c r="F691" s="113">
        <v>41241</v>
      </c>
      <c r="G691" s="110">
        <v>0</v>
      </c>
      <c r="H691" s="121">
        <v>0</v>
      </c>
      <c r="J691" s="110">
        <v>685</v>
      </c>
      <c r="K691" s="113">
        <v>41241</v>
      </c>
      <c r="L691" s="125"/>
    </row>
    <row r="692" spans="5:12" hidden="1" x14ac:dyDescent="0.3">
      <c r="E692" s="110">
        <v>686</v>
      </c>
      <c r="F692" s="113">
        <v>41242</v>
      </c>
      <c r="G692" s="110">
        <v>0</v>
      </c>
      <c r="H692" s="121">
        <v>0</v>
      </c>
      <c r="J692" s="110">
        <v>686</v>
      </c>
      <c r="K692" s="113">
        <v>41242</v>
      </c>
      <c r="L692" s="125"/>
    </row>
    <row r="693" spans="5:12" hidden="1" x14ac:dyDescent="0.3">
      <c r="E693" s="110">
        <v>687</v>
      </c>
      <c r="F693" s="113">
        <v>41243</v>
      </c>
      <c r="G693" s="110">
        <v>0</v>
      </c>
      <c r="H693" s="121">
        <v>0</v>
      </c>
      <c r="J693" s="110">
        <v>687</v>
      </c>
      <c r="K693" s="113">
        <v>41243</v>
      </c>
      <c r="L693" s="125"/>
    </row>
    <row r="694" spans="5:12" hidden="1" x14ac:dyDescent="0.3">
      <c r="E694" s="110">
        <v>688</v>
      </c>
      <c r="F694" s="113">
        <v>41244</v>
      </c>
      <c r="G694" s="110">
        <v>0</v>
      </c>
      <c r="H694" s="121">
        <v>0</v>
      </c>
      <c r="J694" s="110">
        <v>688</v>
      </c>
      <c r="K694" s="113">
        <v>41244</v>
      </c>
      <c r="L694" s="125"/>
    </row>
    <row r="695" spans="5:12" hidden="1" x14ac:dyDescent="0.3">
      <c r="E695" s="110">
        <v>689</v>
      </c>
      <c r="F695" s="113">
        <v>41245</v>
      </c>
      <c r="G695" s="110">
        <v>0</v>
      </c>
      <c r="H695" s="121">
        <v>0</v>
      </c>
      <c r="J695" s="110">
        <v>689</v>
      </c>
      <c r="K695" s="113">
        <v>41245</v>
      </c>
      <c r="L695" s="125"/>
    </row>
    <row r="696" spans="5:12" hidden="1" x14ac:dyDescent="0.3">
      <c r="E696" s="110">
        <v>690</v>
      </c>
      <c r="F696" s="113">
        <v>41246</v>
      </c>
      <c r="G696" s="110">
        <v>0</v>
      </c>
      <c r="H696" s="121">
        <v>0</v>
      </c>
      <c r="J696" s="110">
        <v>690</v>
      </c>
      <c r="K696" s="113">
        <v>41246</v>
      </c>
      <c r="L696" s="125"/>
    </row>
    <row r="697" spans="5:12" hidden="1" x14ac:dyDescent="0.3">
      <c r="E697" s="110">
        <v>691</v>
      </c>
      <c r="F697" s="113">
        <v>41247</v>
      </c>
      <c r="G697" s="110">
        <v>0</v>
      </c>
      <c r="H697" s="121">
        <v>0</v>
      </c>
      <c r="J697" s="110">
        <v>691</v>
      </c>
      <c r="K697" s="113">
        <v>41247</v>
      </c>
      <c r="L697" s="125"/>
    </row>
    <row r="698" spans="5:12" hidden="1" x14ac:dyDescent="0.3">
      <c r="E698" s="110">
        <v>692</v>
      </c>
      <c r="F698" s="113">
        <v>41248</v>
      </c>
      <c r="G698" s="110">
        <v>0</v>
      </c>
      <c r="H698" s="121">
        <v>0</v>
      </c>
      <c r="J698" s="110">
        <v>692</v>
      </c>
      <c r="K698" s="113">
        <v>41248</v>
      </c>
      <c r="L698" s="125"/>
    </row>
    <row r="699" spans="5:12" hidden="1" x14ac:dyDescent="0.3">
      <c r="E699" s="110">
        <v>693</v>
      </c>
      <c r="F699" s="113">
        <v>41249</v>
      </c>
      <c r="G699" s="110">
        <v>0</v>
      </c>
      <c r="H699" s="121">
        <v>0</v>
      </c>
      <c r="J699" s="110">
        <v>693</v>
      </c>
      <c r="K699" s="113">
        <v>41249</v>
      </c>
      <c r="L699" s="125"/>
    </row>
    <row r="700" spans="5:12" hidden="1" x14ac:dyDescent="0.3">
      <c r="E700" s="110">
        <v>694</v>
      </c>
      <c r="F700" s="113">
        <v>41250</v>
      </c>
      <c r="G700" s="110">
        <v>0</v>
      </c>
      <c r="H700" s="121">
        <v>0</v>
      </c>
      <c r="J700" s="110">
        <v>694</v>
      </c>
      <c r="K700" s="113">
        <v>41250</v>
      </c>
      <c r="L700" s="125"/>
    </row>
    <row r="701" spans="5:12" hidden="1" x14ac:dyDescent="0.3">
      <c r="E701" s="110">
        <v>695</v>
      </c>
      <c r="F701" s="113">
        <v>41251</v>
      </c>
      <c r="G701" s="110">
        <v>0</v>
      </c>
      <c r="H701" s="121">
        <v>0</v>
      </c>
      <c r="J701" s="110">
        <v>695</v>
      </c>
      <c r="K701" s="113">
        <v>41251</v>
      </c>
      <c r="L701" s="125"/>
    </row>
    <row r="702" spans="5:12" hidden="1" x14ac:dyDescent="0.3">
      <c r="E702" s="110">
        <v>696</v>
      </c>
      <c r="F702" s="113">
        <v>41252</v>
      </c>
      <c r="G702" s="110">
        <v>0</v>
      </c>
      <c r="H702" s="121">
        <v>0</v>
      </c>
      <c r="J702" s="110">
        <v>696</v>
      </c>
      <c r="K702" s="113">
        <v>41252</v>
      </c>
      <c r="L702" s="125"/>
    </row>
    <row r="703" spans="5:12" hidden="1" x14ac:dyDescent="0.3">
      <c r="E703" s="110">
        <v>697</v>
      </c>
      <c r="F703" s="113">
        <v>41253</v>
      </c>
      <c r="G703" s="110">
        <v>0</v>
      </c>
      <c r="H703" s="121">
        <v>0</v>
      </c>
      <c r="J703" s="110">
        <v>697</v>
      </c>
      <c r="K703" s="113">
        <v>41253</v>
      </c>
      <c r="L703" s="125"/>
    </row>
    <row r="704" spans="5:12" hidden="1" x14ac:dyDescent="0.3">
      <c r="E704" s="110">
        <v>698</v>
      </c>
      <c r="F704" s="113">
        <v>41254</v>
      </c>
      <c r="G704" s="110">
        <v>0</v>
      </c>
      <c r="H704" s="121">
        <v>0</v>
      </c>
      <c r="J704" s="110">
        <v>698</v>
      </c>
      <c r="K704" s="113">
        <v>41254</v>
      </c>
      <c r="L704" s="125"/>
    </row>
    <row r="705" spans="5:12" hidden="1" x14ac:dyDescent="0.3">
      <c r="E705" s="110">
        <v>699</v>
      </c>
      <c r="F705" s="113">
        <v>41255</v>
      </c>
      <c r="G705" s="110">
        <v>0</v>
      </c>
      <c r="H705" s="121">
        <v>0</v>
      </c>
      <c r="J705" s="110">
        <v>699</v>
      </c>
      <c r="K705" s="113">
        <v>41255</v>
      </c>
      <c r="L705" s="125"/>
    </row>
    <row r="706" spans="5:12" hidden="1" x14ac:dyDescent="0.3">
      <c r="E706" s="110">
        <v>700</v>
      </c>
      <c r="F706" s="113">
        <v>41256</v>
      </c>
      <c r="G706" s="110">
        <v>0</v>
      </c>
      <c r="H706" s="121">
        <v>0</v>
      </c>
      <c r="J706" s="110">
        <v>700</v>
      </c>
      <c r="K706" s="113">
        <v>41256</v>
      </c>
      <c r="L706" s="125"/>
    </row>
    <row r="707" spans="5:12" hidden="1" x14ac:dyDescent="0.3">
      <c r="E707" s="110">
        <v>701</v>
      </c>
      <c r="F707" s="113">
        <v>41257</v>
      </c>
      <c r="G707" s="110">
        <v>0</v>
      </c>
      <c r="H707" s="121">
        <v>0</v>
      </c>
      <c r="J707" s="110">
        <v>701</v>
      </c>
      <c r="K707" s="113">
        <v>41257</v>
      </c>
      <c r="L707" s="125"/>
    </row>
    <row r="708" spans="5:12" hidden="1" x14ac:dyDescent="0.3">
      <c r="E708" s="110">
        <v>702</v>
      </c>
      <c r="F708" s="113">
        <v>41258</v>
      </c>
      <c r="G708" s="110">
        <v>0</v>
      </c>
      <c r="H708" s="121">
        <v>0</v>
      </c>
      <c r="J708" s="110">
        <v>702</v>
      </c>
      <c r="K708" s="113">
        <v>41258</v>
      </c>
      <c r="L708" s="125"/>
    </row>
    <row r="709" spans="5:12" hidden="1" x14ac:dyDescent="0.3">
      <c r="E709" s="110">
        <v>703</v>
      </c>
      <c r="F709" s="113">
        <v>41259</v>
      </c>
      <c r="G709" s="110">
        <v>0</v>
      </c>
      <c r="H709" s="121">
        <v>0</v>
      </c>
      <c r="J709" s="110">
        <v>703</v>
      </c>
      <c r="K709" s="113">
        <v>41259</v>
      </c>
      <c r="L709" s="125"/>
    </row>
    <row r="710" spans="5:12" hidden="1" x14ac:dyDescent="0.3">
      <c r="E710" s="110">
        <v>704</v>
      </c>
      <c r="F710" s="113">
        <v>41260</v>
      </c>
      <c r="G710" s="110">
        <v>0</v>
      </c>
      <c r="H710" s="121">
        <v>0</v>
      </c>
      <c r="J710" s="110">
        <v>704</v>
      </c>
      <c r="K710" s="113">
        <v>41260</v>
      </c>
      <c r="L710" s="125"/>
    </row>
    <row r="711" spans="5:12" hidden="1" x14ac:dyDescent="0.3">
      <c r="E711" s="110">
        <v>705</v>
      </c>
      <c r="F711" s="113">
        <v>41261</v>
      </c>
      <c r="G711" s="110">
        <v>0</v>
      </c>
      <c r="H711" s="121">
        <v>0</v>
      </c>
      <c r="J711" s="110">
        <v>705</v>
      </c>
      <c r="K711" s="113">
        <v>41261</v>
      </c>
      <c r="L711" s="125"/>
    </row>
    <row r="712" spans="5:12" hidden="1" x14ac:dyDescent="0.3">
      <c r="E712" s="110">
        <v>706</v>
      </c>
      <c r="F712" s="113">
        <v>41262</v>
      </c>
      <c r="G712" s="110">
        <v>0</v>
      </c>
      <c r="H712" s="121">
        <v>0</v>
      </c>
      <c r="J712" s="110">
        <v>706</v>
      </c>
      <c r="K712" s="113">
        <v>41262</v>
      </c>
      <c r="L712" s="125"/>
    </row>
    <row r="713" spans="5:12" hidden="1" x14ac:dyDescent="0.3">
      <c r="E713" s="110">
        <v>707</v>
      </c>
      <c r="F713" s="113">
        <v>41263</v>
      </c>
      <c r="G713" s="110">
        <v>0</v>
      </c>
      <c r="H713" s="121">
        <v>0</v>
      </c>
      <c r="J713" s="110">
        <v>707</v>
      </c>
      <c r="K713" s="113">
        <v>41263</v>
      </c>
      <c r="L713" s="125"/>
    </row>
    <row r="714" spans="5:12" hidden="1" x14ac:dyDescent="0.3">
      <c r="E714" s="110">
        <v>708</v>
      </c>
      <c r="F714" s="113">
        <v>41264</v>
      </c>
      <c r="G714" s="110">
        <v>0</v>
      </c>
      <c r="H714" s="121">
        <v>0</v>
      </c>
      <c r="J714" s="110">
        <v>708</v>
      </c>
      <c r="K714" s="113">
        <v>41264</v>
      </c>
      <c r="L714" s="125"/>
    </row>
    <row r="715" spans="5:12" hidden="1" x14ac:dyDescent="0.3">
      <c r="E715" s="110">
        <v>709</v>
      </c>
      <c r="F715" s="113">
        <v>41265</v>
      </c>
      <c r="G715" s="110">
        <v>0</v>
      </c>
      <c r="H715" s="121">
        <v>0</v>
      </c>
      <c r="J715" s="110">
        <v>709</v>
      </c>
      <c r="K715" s="113">
        <v>41265</v>
      </c>
      <c r="L715" s="125"/>
    </row>
    <row r="716" spans="5:12" hidden="1" x14ac:dyDescent="0.3">
      <c r="E716" s="110">
        <v>710</v>
      </c>
      <c r="F716" s="113">
        <v>41266</v>
      </c>
      <c r="G716" s="110">
        <v>0</v>
      </c>
      <c r="H716" s="121">
        <v>0</v>
      </c>
      <c r="J716" s="110">
        <v>710</v>
      </c>
      <c r="K716" s="113">
        <v>41266</v>
      </c>
      <c r="L716" s="125"/>
    </row>
    <row r="717" spans="5:12" hidden="1" x14ac:dyDescent="0.3">
      <c r="E717" s="110">
        <v>711</v>
      </c>
      <c r="F717" s="113">
        <v>41267</v>
      </c>
      <c r="G717" s="110">
        <v>0</v>
      </c>
      <c r="H717" s="121">
        <v>0</v>
      </c>
      <c r="J717" s="110">
        <v>711</v>
      </c>
      <c r="K717" s="113">
        <v>41267</v>
      </c>
      <c r="L717" s="125"/>
    </row>
    <row r="718" spans="5:12" hidden="1" x14ac:dyDescent="0.3">
      <c r="E718" s="110">
        <v>712</v>
      </c>
      <c r="F718" s="113">
        <v>41268</v>
      </c>
      <c r="G718" s="110">
        <v>0</v>
      </c>
      <c r="H718" s="121">
        <v>0</v>
      </c>
      <c r="J718" s="110">
        <v>712</v>
      </c>
      <c r="K718" s="113">
        <v>41268</v>
      </c>
      <c r="L718" s="125"/>
    </row>
    <row r="719" spans="5:12" hidden="1" x14ac:dyDescent="0.3">
      <c r="E719" s="110">
        <v>713</v>
      </c>
      <c r="F719" s="113">
        <v>41269</v>
      </c>
      <c r="G719" s="110">
        <v>0</v>
      </c>
      <c r="H719" s="121">
        <v>0</v>
      </c>
      <c r="J719" s="110">
        <v>713</v>
      </c>
      <c r="K719" s="113">
        <v>41269</v>
      </c>
      <c r="L719" s="125"/>
    </row>
    <row r="720" spans="5:12" hidden="1" x14ac:dyDescent="0.3">
      <c r="E720" s="110">
        <v>714</v>
      </c>
      <c r="F720" s="113">
        <v>41270</v>
      </c>
      <c r="G720" s="110">
        <v>0</v>
      </c>
      <c r="H720" s="121">
        <v>0</v>
      </c>
      <c r="J720" s="110">
        <v>714</v>
      </c>
      <c r="K720" s="113">
        <v>41270</v>
      </c>
      <c r="L720" s="125"/>
    </row>
    <row r="721" spans="5:12" hidden="1" x14ac:dyDescent="0.3">
      <c r="E721" s="110">
        <v>715</v>
      </c>
      <c r="F721" s="113">
        <v>41271</v>
      </c>
      <c r="G721" s="110">
        <v>0</v>
      </c>
      <c r="H721" s="121">
        <v>0</v>
      </c>
      <c r="J721" s="110">
        <v>715</v>
      </c>
      <c r="K721" s="113">
        <v>41271</v>
      </c>
      <c r="L721" s="125"/>
    </row>
    <row r="722" spans="5:12" hidden="1" x14ac:dyDescent="0.3">
      <c r="E722" s="110">
        <v>716</v>
      </c>
      <c r="F722" s="113">
        <v>41272</v>
      </c>
      <c r="G722" s="110">
        <v>0</v>
      </c>
      <c r="H722" s="121">
        <v>0</v>
      </c>
      <c r="J722" s="110">
        <v>716</v>
      </c>
      <c r="K722" s="113">
        <v>41272</v>
      </c>
      <c r="L722" s="125"/>
    </row>
    <row r="723" spans="5:12" hidden="1" x14ac:dyDescent="0.3">
      <c r="E723" s="110">
        <v>717</v>
      </c>
      <c r="F723" s="113">
        <v>41273</v>
      </c>
      <c r="G723" s="110">
        <v>0</v>
      </c>
      <c r="H723" s="121">
        <v>0</v>
      </c>
      <c r="J723" s="110">
        <v>717</v>
      </c>
      <c r="K723" s="113">
        <v>41273</v>
      </c>
      <c r="L723" s="125"/>
    </row>
    <row r="724" spans="5:12" hidden="1" x14ac:dyDescent="0.3">
      <c r="E724" s="110">
        <v>718</v>
      </c>
      <c r="F724" s="113">
        <v>41274</v>
      </c>
      <c r="G724" s="110">
        <v>0</v>
      </c>
      <c r="H724" s="121">
        <v>0</v>
      </c>
      <c r="J724" s="110">
        <v>718</v>
      </c>
      <c r="K724" s="113">
        <v>41274</v>
      </c>
      <c r="L724" s="125"/>
    </row>
    <row r="725" spans="5:12" hidden="1" x14ac:dyDescent="0.3">
      <c r="E725" s="110">
        <v>719</v>
      </c>
      <c r="F725" s="113">
        <v>41275</v>
      </c>
      <c r="G725" s="110">
        <v>0</v>
      </c>
      <c r="H725" s="121">
        <v>0</v>
      </c>
      <c r="J725" s="110">
        <v>719</v>
      </c>
      <c r="K725" s="113">
        <v>41275</v>
      </c>
      <c r="L725" s="125"/>
    </row>
    <row r="726" spans="5:12" hidden="1" x14ac:dyDescent="0.3">
      <c r="E726" s="110">
        <v>720</v>
      </c>
      <c r="F726" s="113">
        <v>41276</v>
      </c>
      <c r="G726" s="110">
        <v>0</v>
      </c>
      <c r="H726" s="121">
        <v>0</v>
      </c>
      <c r="J726" s="110">
        <v>720</v>
      </c>
      <c r="K726" s="113">
        <v>41276</v>
      </c>
      <c r="L726" s="125"/>
    </row>
    <row r="727" spans="5:12" hidden="1" x14ac:dyDescent="0.3">
      <c r="E727" s="110">
        <v>721</v>
      </c>
      <c r="F727" s="113">
        <v>41277</v>
      </c>
      <c r="G727" s="110">
        <v>0</v>
      </c>
      <c r="H727" s="121">
        <v>0</v>
      </c>
      <c r="J727" s="110">
        <v>721</v>
      </c>
      <c r="K727" s="113">
        <v>41277</v>
      </c>
      <c r="L727" s="125"/>
    </row>
    <row r="728" spans="5:12" hidden="1" x14ac:dyDescent="0.3">
      <c r="E728" s="110">
        <v>722</v>
      </c>
      <c r="F728" s="113">
        <v>41278</v>
      </c>
      <c r="G728" s="110">
        <v>0</v>
      </c>
      <c r="H728" s="121">
        <v>0</v>
      </c>
      <c r="J728" s="110">
        <v>722</v>
      </c>
      <c r="K728" s="113">
        <v>41278</v>
      </c>
      <c r="L728" s="125"/>
    </row>
    <row r="729" spans="5:12" hidden="1" x14ac:dyDescent="0.3">
      <c r="E729" s="110">
        <v>723</v>
      </c>
      <c r="F729" s="113">
        <v>41279</v>
      </c>
      <c r="G729" s="110">
        <v>0</v>
      </c>
      <c r="H729" s="121">
        <v>0</v>
      </c>
      <c r="J729" s="110">
        <v>723</v>
      </c>
      <c r="K729" s="113">
        <v>41279</v>
      </c>
      <c r="L729" s="125"/>
    </row>
    <row r="730" spans="5:12" hidden="1" x14ac:dyDescent="0.3">
      <c r="E730" s="110">
        <v>724</v>
      </c>
      <c r="F730" s="113">
        <v>41280</v>
      </c>
      <c r="G730" s="110">
        <v>0</v>
      </c>
      <c r="H730" s="121">
        <v>0</v>
      </c>
      <c r="J730" s="110">
        <v>724</v>
      </c>
      <c r="K730" s="113">
        <v>41280</v>
      </c>
      <c r="L730" s="125"/>
    </row>
    <row r="731" spans="5:12" hidden="1" x14ac:dyDescent="0.3">
      <c r="E731" s="110">
        <v>725</v>
      </c>
      <c r="F731" s="113">
        <v>41281</v>
      </c>
      <c r="G731" s="110">
        <v>0</v>
      </c>
      <c r="H731" s="121">
        <v>0</v>
      </c>
      <c r="J731" s="110">
        <v>725</v>
      </c>
      <c r="K731" s="113">
        <v>41281</v>
      </c>
      <c r="L731" s="125"/>
    </row>
    <row r="732" spans="5:12" hidden="1" x14ac:dyDescent="0.3">
      <c r="E732" s="110">
        <v>726</v>
      </c>
      <c r="F732" s="113">
        <v>41282</v>
      </c>
      <c r="G732" s="110">
        <v>0</v>
      </c>
      <c r="H732" s="121">
        <v>0</v>
      </c>
      <c r="J732" s="110">
        <v>726</v>
      </c>
      <c r="K732" s="113">
        <v>41282</v>
      </c>
      <c r="L732" s="125"/>
    </row>
    <row r="733" spans="5:12" hidden="1" x14ac:dyDescent="0.3">
      <c r="E733" s="110">
        <v>727</v>
      </c>
      <c r="F733" s="113">
        <v>41283</v>
      </c>
      <c r="G733" s="110">
        <v>0</v>
      </c>
      <c r="H733" s="121">
        <v>0</v>
      </c>
      <c r="J733" s="110">
        <v>727</v>
      </c>
      <c r="K733" s="113">
        <v>41283</v>
      </c>
      <c r="L733" s="125"/>
    </row>
    <row r="734" spans="5:12" hidden="1" x14ac:dyDescent="0.3">
      <c r="E734" s="110">
        <v>728</v>
      </c>
      <c r="F734" s="113">
        <v>41284</v>
      </c>
      <c r="G734" s="110">
        <v>0</v>
      </c>
      <c r="H734" s="121">
        <v>0</v>
      </c>
      <c r="J734" s="110">
        <v>728</v>
      </c>
      <c r="K734" s="113">
        <v>41284</v>
      </c>
      <c r="L734" s="125"/>
    </row>
    <row r="735" spans="5:12" hidden="1" x14ac:dyDescent="0.3">
      <c r="E735" s="110">
        <v>729</v>
      </c>
      <c r="F735" s="113">
        <v>41285</v>
      </c>
      <c r="G735" s="110">
        <v>0</v>
      </c>
      <c r="H735" s="121">
        <v>0</v>
      </c>
      <c r="J735" s="110">
        <v>729</v>
      </c>
      <c r="K735" s="113">
        <v>41285</v>
      </c>
      <c r="L735" s="125"/>
    </row>
    <row r="736" spans="5:12" hidden="1" x14ac:dyDescent="0.3">
      <c r="E736" s="110">
        <v>730</v>
      </c>
      <c r="F736" s="113">
        <v>41286</v>
      </c>
      <c r="G736" s="110">
        <v>0</v>
      </c>
      <c r="H736" s="121">
        <v>0</v>
      </c>
      <c r="J736" s="110">
        <v>730</v>
      </c>
      <c r="K736" s="113">
        <v>41286</v>
      </c>
      <c r="L736" s="125"/>
    </row>
    <row r="737" spans="5:12" hidden="1" x14ac:dyDescent="0.3">
      <c r="E737" s="110">
        <v>731</v>
      </c>
      <c r="F737" s="113">
        <v>41287</v>
      </c>
      <c r="G737" s="110">
        <v>0</v>
      </c>
      <c r="H737" s="121">
        <v>0</v>
      </c>
      <c r="J737" s="110">
        <v>731</v>
      </c>
      <c r="K737" s="113">
        <v>41287</v>
      </c>
      <c r="L737" s="125"/>
    </row>
    <row r="738" spans="5:12" hidden="1" x14ac:dyDescent="0.3">
      <c r="E738" s="110">
        <v>732</v>
      </c>
      <c r="F738" s="113">
        <v>41288</v>
      </c>
      <c r="G738" s="110">
        <v>0</v>
      </c>
      <c r="H738" s="121">
        <v>0</v>
      </c>
      <c r="J738" s="110">
        <v>732</v>
      </c>
      <c r="K738" s="113">
        <v>41288</v>
      </c>
      <c r="L738" s="125"/>
    </row>
    <row r="739" spans="5:12" hidden="1" x14ac:dyDescent="0.3">
      <c r="E739" s="110">
        <v>733</v>
      </c>
      <c r="F739" s="113">
        <v>41289</v>
      </c>
      <c r="G739" s="110">
        <v>0</v>
      </c>
      <c r="H739" s="121">
        <v>0</v>
      </c>
      <c r="J739" s="110">
        <v>733</v>
      </c>
      <c r="K739" s="113">
        <v>41289</v>
      </c>
      <c r="L739" s="125"/>
    </row>
    <row r="740" spans="5:12" hidden="1" x14ac:dyDescent="0.3">
      <c r="E740" s="110">
        <v>734</v>
      </c>
      <c r="F740" s="113">
        <v>41290</v>
      </c>
      <c r="G740" s="110">
        <v>0</v>
      </c>
      <c r="H740" s="121">
        <v>0</v>
      </c>
      <c r="J740" s="110">
        <v>734</v>
      </c>
      <c r="K740" s="113">
        <v>41290</v>
      </c>
      <c r="L740" s="125"/>
    </row>
    <row r="741" spans="5:12" hidden="1" x14ac:dyDescent="0.3">
      <c r="E741" s="110">
        <v>735</v>
      </c>
      <c r="F741" s="113">
        <v>41291</v>
      </c>
      <c r="G741" s="110">
        <v>0</v>
      </c>
      <c r="H741" s="121">
        <v>0</v>
      </c>
      <c r="J741" s="110">
        <v>735</v>
      </c>
      <c r="K741" s="113">
        <v>41291</v>
      </c>
      <c r="L741" s="125"/>
    </row>
    <row r="742" spans="5:12" hidden="1" x14ac:dyDescent="0.3">
      <c r="E742" s="110">
        <v>736</v>
      </c>
      <c r="F742" s="113">
        <v>41292</v>
      </c>
      <c r="G742" s="110">
        <v>0</v>
      </c>
      <c r="H742" s="121">
        <v>0</v>
      </c>
      <c r="J742" s="110">
        <v>736</v>
      </c>
      <c r="K742" s="113">
        <v>41292</v>
      </c>
      <c r="L742" s="125"/>
    </row>
    <row r="743" spans="5:12" hidden="1" x14ac:dyDescent="0.3">
      <c r="E743" s="110">
        <v>737</v>
      </c>
      <c r="F743" s="113">
        <v>41293</v>
      </c>
      <c r="G743" s="110">
        <v>0</v>
      </c>
      <c r="H743" s="121">
        <v>0</v>
      </c>
      <c r="J743" s="110">
        <v>737</v>
      </c>
      <c r="K743" s="113">
        <v>41293</v>
      </c>
      <c r="L743" s="125"/>
    </row>
    <row r="744" spans="5:12" hidden="1" x14ac:dyDescent="0.3">
      <c r="E744" s="110">
        <v>738</v>
      </c>
      <c r="F744" s="113">
        <v>41294</v>
      </c>
      <c r="G744" s="110">
        <v>0</v>
      </c>
      <c r="H744" s="121">
        <v>0</v>
      </c>
      <c r="J744" s="110">
        <v>738</v>
      </c>
      <c r="K744" s="113">
        <v>41294</v>
      </c>
      <c r="L744" s="125"/>
    </row>
    <row r="745" spans="5:12" hidden="1" x14ac:dyDescent="0.3">
      <c r="E745" s="110">
        <v>739</v>
      </c>
      <c r="F745" s="113">
        <v>41295</v>
      </c>
      <c r="G745" s="110">
        <v>0</v>
      </c>
      <c r="H745" s="121">
        <v>0</v>
      </c>
      <c r="J745" s="110">
        <v>739</v>
      </c>
      <c r="K745" s="113">
        <v>41295</v>
      </c>
      <c r="L745" s="125"/>
    </row>
    <row r="746" spans="5:12" hidden="1" x14ac:dyDescent="0.3">
      <c r="E746" s="110">
        <v>740</v>
      </c>
      <c r="F746" s="113">
        <v>41296</v>
      </c>
      <c r="G746" s="110">
        <v>0</v>
      </c>
      <c r="H746" s="121">
        <v>0</v>
      </c>
      <c r="J746" s="110">
        <v>740</v>
      </c>
      <c r="K746" s="113">
        <v>41296</v>
      </c>
      <c r="L746" s="125"/>
    </row>
    <row r="747" spans="5:12" hidden="1" x14ac:dyDescent="0.3">
      <c r="E747" s="110">
        <v>741</v>
      </c>
      <c r="F747" s="113">
        <v>41297</v>
      </c>
      <c r="G747" s="110">
        <v>0</v>
      </c>
      <c r="H747" s="121">
        <v>0</v>
      </c>
      <c r="J747" s="110">
        <v>741</v>
      </c>
      <c r="K747" s="113">
        <v>41297</v>
      </c>
      <c r="L747" s="125"/>
    </row>
    <row r="748" spans="5:12" hidden="1" x14ac:dyDescent="0.3">
      <c r="E748" s="110">
        <v>742</v>
      </c>
      <c r="F748" s="113">
        <v>41298</v>
      </c>
      <c r="G748" s="110">
        <v>0</v>
      </c>
      <c r="H748" s="121">
        <v>0</v>
      </c>
      <c r="J748" s="110">
        <v>742</v>
      </c>
      <c r="K748" s="113">
        <v>41298</v>
      </c>
      <c r="L748" s="125"/>
    </row>
    <row r="749" spans="5:12" hidden="1" x14ac:dyDescent="0.3">
      <c r="E749" s="110">
        <v>743</v>
      </c>
      <c r="F749" s="113">
        <v>41299</v>
      </c>
      <c r="G749" s="110">
        <v>0</v>
      </c>
      <c r="H749" s="121">
        <v>0</v>
      </c>
      <c r="J749" s="110">
        <v>743</v>
      </c>
      <c r="K749" s="113">
        <v>41299</v>
      </c>
      <c r="L749" s="125"/>
    </row>
    <row r="750" spans="5:12" hidden="1" x14ac:dyDescent="0.3">
      <c r="E750" s="110">
        <v>744</v>
      </c>
      <c r="F750" s="113">
        <v>41300</v>
      </c>
      <c r="G750" s="110">
        <v>0</v>
      </c>
      <c r="H750" s="121">
        <v>0</v>
      </c>
      <c r="J750" s="110">
        <v>744</v>
      </c>
      <c r="K750" s="113">
        <v>41300</v>
      </c>
      <c r="L750" s="125"/>
    </row>
    <row r="751" spans="5:12" hidden="1" x14ac:dyDescent="0.3">
      <c r="E751" s="110">
        <v>745</v>
      </c>
      <c r="F751" s="113">
        <v>41301</v>
      </c>
      <c r="G751" s="110">
        <v>0</v>
      </c>
      <c r="H751" s="121">
        <v>0</v>
      </c>
      <c r="J751" s="110">
        <v>745</v>
      </c>
      <c r="K751" s="113">
        <v>41301</v>
      </c>
      <c r="L751" s="125"/>
    </row>
    <row r="752" spans="5:12" hidden="1" x14ac:dyDescent="0.3">
      <c r="E752" s="110">
        <v>746</v>
      </c>
      <c r="F752" s="113">
        <v>41302</v>
      </c>
      <c r="G752" s="110">
        <v>0</v>
      </c>
      <c r="H752" s="121">
        <v>0</v>
      </c>
      <c r="J752" s="110">
        <v>746</v>
      </c>
      <c r="K752" s="113">
        <v>41302</v>
      </c>
      <c r="L752" s="125"/>
    </row>
    <row r="753" spans="5:12" hidden="1" x14ac:dyDescent="0.3">
      <c r="E753" s="110">
        <v>747</v>
      </c>
      <c r="F753" s="113">
        <v>41303</v>
      </c>
      <c r="G753" s="110">
        <v>0</v>
      </c>
      <c r="H753" s="121">
        <v>0</v>
      </c>
      <c r="J753" s="110">
        <v>747</v>
      </c>
      <c r="K753" s="113">
        <v>41303</v>
      </c>
      <c r="L753" s="125"/>
    </row>
    <row r="754" spans="5:12" hidden="1" x14ac:dyDescent="0.3">
      <c r="E754" s="110">
        <v>748</v>
      </c>
      <c r="F754" s="113">
        <v>41304</v>
      </c>
      <c r="G754" s="110">
        <v>0</v>
      </c>
      <c r="H754" s="121">
        <v>0</v>
      </c>
      <c r="J754" s="110">
        <v>748</v>
      </c>
      <c r="K754" s="113">
        <v>41304</v>
      </c>
      <c r="L754" s="125"/>
    </row>
    <row r="755" spans="5:12" hidden="1" x14ac:dyDescent="0.3">
      <c r="E755" s="110">
        <v>749</v>
      </c>
      <c r="F755" s="113">
        <v>41305</v>
      </c>
      <c r="G755" s="110">
        <v>0</v>
      </c>
      <c r="H755" s="121">
        <v>0</v>
      </c>
      <c r="J755" s="110">
        <v>749</v>
      </c>
      <c r="K755" s="113">
        <v>41305</v>
      </c>
      <c r="L755" s="125"/>
    </row>
    <row r="756" spans="5:12" hidden="1" x14ac:dyDescent="0.3">
      <c r="E756" s="110">
        <v>750</v>
      </c>
      <c r="F756" s="113">
        <v>41306</v>
      </c>
      <c r="G756" s="110">
        <v>0</v>
      </c>
      <c r="H756" s="121">
        <v>0</v>
      </c>
      <c r="J756" s="110">
        <v>750</v>
      </c>
      <c r="K756" s="113">
        <v>41306</v>
      </c>
      <c r="L756" s="125"/>
    </row>
    <row r="757" spans="5:12" hidden="1" x14ac:dyDescent="0.3">
      <c r="E757" s="110">
        <v>751</v>
      </c>
      <c r="F757" s="113">
        <v>41307</v>
      </c>
      <c r="G757" s="110">
        <v>0</v>
      </c>
      <c r="H757" s="121">
        <v>0</v>
      </c>
      <c r="J757" s="110">
        <v>751</v>
      </c>
      <c r="K757" s="113">
        <v>41307</v>
      </c>
      <c r="L757" s="125"/>
    </row>
    <row r="758" spans="5:12" hidden="1" x14ac:dyDescent="0.3">
      <c r="E758" s="110">
        <v>752</v>
      </c>
      <c r="F758" s="113">
        <v>41308</v>
      </c>
      <c r="G758" s="110">
        <v>0</v>
      </c>
      <c r="H758" s="121">
        <v>0</v>
      </c>
      <c r="J758" s="110">
        <v>752</v>
      </c>
      <c r="K758" s="113">
        <v>41308</v>
      </c>
      <c r="L758" s="125"/>
    </row>
    <row r="759" spans="5:12" hidden="1" x14ac:dyDescent="0.3">
      <c r="E759" s="110">
        <v>753</v>
      </c>
      <c r="F759" s="113">
        <v>41309</v>
      </c>
      <c r="G759" s="110">
        <v>0</v>
      </c>
      <c r="H759" s="121">
        <v>0</v>
      </c>
      <c r="J759" s="110">
        <v>753</v>
      </c>
      <c r="K759" s="113">
        <v>41309</v>
      </c>
      <c r="L759" s="125"/>
    </row>
    <row r="760" spans="5:12" hidden="1" x14ac:dyDescent="0.3">
      <c r="E760" s="110">
        <v>754</v>
      </c>
      <c r="F760" s="113">
        <v>41310</v>
      </c>
      <c r="G760" s="110">
        <v>0</v>
      </c>
      <c r="H760" s="121">
        <v>0</v>
      </c>
      <c r="J760" s="110">
        <v>754</v>
      </c>
      <c r="K760" s="113">
        <v>41310</v>
      </c>
      <c r="L760" s="125"/>
    </row>
    <row r="761" spans="5:12" hidden="1" x14ac:dyDescent="0.3">
      <c r="E761" s="110">
        <v>755</v>
      </c>
      <c r="F761" s="113">
        <v>41311</v>
      </c>
      <c r="G761" s="110">
        <v>0</v>
      </c>
      <c r="H761" s="121">
        <v>0</v>
      </c>
      <c r="J761" s="110">
        <v>755</v>
      </c>
      <c r="K761" s="113">
        <v>41311</v>
      </c>
      <c r="L761" s="125"/>
    </row>
    <row r="762" spans="5:12" hidden="1" x14ac:dyDescent="0.3">
      <c r="E762" s="110">
        <v>756</v>
      </c>
      <c r="F762" s="113">
        <v>41312</v>
      </c>
      <c r="G762" s="110">
        <v>0</v>
      </c>
      <c r="H762" s="121">
        <v>0</v>
      </c>
      <c r="J762" s="110">
        <v>756</v>
      </c>
      <c r="K762" s="113">
        <v>41312</v>
      </c>
      <c r="L762" s="125"/>
    </row>
    <row r="763" spans="5:12" hidden="1" x14ac:dyDescent="0.3">
      <c r="E763" s="110">
        <v>757</v>
      </c>
      <c r="F763" s="113">
        <v>41313</v>
      </c>
      <c r="G763" s="110">
        <v>0</v>
      </c>
      <c r="H763" s="121">
        <v>0</v>
      </c>
      <c r="J763" s="110">
        <v>757</v>
      </c>
      <c r="K763" s="113">
        <v>41313</v>
      </c>
      <c r="L763" s="125"/>
    </row>
    <row r="764" spans="5:12" hidden="1" x14ac:dyDescent="0.3">
      <c r="E764" s="110">
        <v>758</v>
      </c>
      <c r="F764" s="113">
        <v>41314</v>
      </c>
      <c r="G764" s="110">
        <v>0</v>
      </c>
      <c r="H764" s="121">
        <v>0</v>
      </c>
      <c r="J764" s="110">
        <v>758</v>
      </c>
      <c r="K764" s="113">
        <v>41314</v>
      </c>
      <c r="L764" s="125"/>
    </row>
    <row r="765" spans="5:12" hidden="1" x14ac:dyDescent="0.3">
      <c r="E765" s="110">
        <v>759</v>
      </c>
      <c r="F765" s="113">
        <v>41315</v>
      </c>
      <c r="G765" s="110">
        <v>0</v>
      </c>
      <c r="H765" s="121">
        <v>0</v>
      </c>
      <c r="J765" s="110">
        <v>759</v>
      </c>
      <c r="K765" s="113">
        <v>41315</v>
      </c>
      <c r="L765" s="125"/>
    </row>
    <row r="766" spans="5:12" hidden="1" x14ac:dyDescent="0.3">
      <c r="E766" s="110">
        <v>760</v>
      </c>
      <c r="F766" s="113">
        <v>41316</v>
      </c>
      <c r="G766" s="110">
        <v>0</v>
      </c>
      <c r="H766" s="121">
        <v>0</v>
      </c>
      <c r="J766" s="110">
        <v>760</v>
      </c>
      <c r="K766" s="113">
        <v>41316</v>
      </c>
      <c r="L766" s="125"/>
    </row>
    <row r="767" spans="5:12" hidden="1" x14ac:dyDescent="0.3">
      <c r="E767" s="110">
        <v>761</v>
      </c>
      <c r="F767" s="113">
        <v>41317</v>
      </c>
      <c r="G767" s="110">
        <v>0</v>
      </c>
      <c r="H767" s="121">
        <v>0</v>
      </c>
      <c r="J767" s="110">
        <v>761</v>
      </c>
      <c r="K767" s="113">
        <v>41317</v>
      </c>
      <c r="L767" s="125"/>
    </row>
    <row r="768" spans="5:12" hidden="1" x14ac:dyDescent="0.3">
      <c r="E768" s="110">
        <v>762</v>
      </c>
      <c r="F768" s="113">
        <v>41318</v>
      </c>
      <c r="G768" s="110">
        <v>0</v>
      </c>
      <c r="H768" s="121">
        <v>0</v>
      </c>
      <c r="J768" s="110">
        <v>762</v>
      </c>
      <c r="K768" s="113">
        <v>41318</v>
      </c>
      <c r="L768" s="125"/>
    </row>
    <row r="769" spans="5:12" hidden="1" x14ac:dyDescent="0.3">
      <c r="E769" s="110">
        <v>763</v>
      </c>
      <c r="F769" s="113">
        <v>41319</v>
      </c>
      <c r="G769" s="110">
        <v>0</v>
      </c>
      <c r="H769" s="121">
        <v>0</v>
      </c>
      <c r="J769" s="110">
        <v>763</v>
      </c>
      <c r="K769" s="113">
        <v>41319</v>
      </c>
      <c r="L769" s="125"/>
    </row>
    <row r="770" spans="5:12" hidden="1" x14ac:dyDescent="0.3">
      <c r="E770" s="110">
        <v>764</v>
      </c>
      <c r="F770" s="113">
        <v>41320</v>
      </c>
      <c r="G770" s="110">
        <v>0</v>
      </c>
      <c r="H770" s="121">
        <v>0</v>
      </c>
      <c r="J770" s="110">
        <v>764</v>
      </c>
      <c r="K770" s="113">
        <v>41320</v>
      </c>
      <c r="L770" s="125"/>
    </row>
    <row r="771" spans="5:12" hidden="1" x14ac:dyDescent="0.3">
      <c r="E771" s="110">
        <v>765</v>
      </c>
      <c r="F771" s="113">
        <v>41321</v>
      </c>
      <c r="G771" s="110">
        <v>0</v>
      </c>
      <c r="H771" s="121">
        <v>0</v>
      </c>
      <c r="J771" s="110">
        <v>765</v>
      </c>
      <c r="K771" s="113">
        <v>41321</v>
      </c>
      <c r="L771" s="125"/>
    </row>
    <row r="772" spans="5:12" hidden="1" x14ac:dyDescent="0.3">
      <c r="E772" s="110">
        <v>766</v>
      </c>
      <c r="F772" s="113">
        <v>41322</v>
      </c>
      <c r="G772" s="110">
        <v>0</v>
      </c>
      <c r="H772" s="121">
        <v>0</v>
      </c>
      <c r="J772" s="110">
        <v>766</v>
      </c>
      <c r="K772" s="113">
        <v>41322</v>
      </c>
      <c r="L772" s="125"/>
    </row>
    <row r="773" spans="5:12" hidden="1" x14ac:dyDescent="0.3">
      <c r="E773" s="110">
        <v>767</v>
      </c>
      <c r="F773" s="113">
        <v>41323</v>
      </c>
      <c r="G773" s="110">
        <v>0</v>
      </c>
      <c r="H773" s="121">
        <v>0</v>
      </c>
      <c r="J773" s="110">
        <v>767</v>
      </c>
      <c r="K773" s="113">
        <v>41323</v>
      </c>
      <c r="L773" s="125"/>
    </row>
    <row r="774" spans="5:12" hidden="1" x14ac:dyDescent="0.3">
      <c r="E774" s="110">
        <v>768</v>
      </c>
      <c r="F774" s="113">
        <v>41324</v>
      </c>
      <c r="G774" s="110">
        <v>0</v>
      </c>
      <c r="H774" s="121">
        <v>0</v>
      </c>
      <c r="J774" s="110">
        <v>768</v>
      </c>
      <c r="K774" s="113">
        <v>41324</v>
      </c>
      <c r="L774" s="125"/>
    </row>
    <row r="775" spans="5:12" hidden="1" x14ac:dyDescent="0.3">
      <c r="E775" s="110">
        <v>769</v>
      </c>
      <c r="F775" s="113">
        <v>41325</v>
      </c>
      <c r="G775" s="110">
        <v>0</v>
      </c>
      <c r="H775" s="121">
        <v>0</v>
      </c>
      <c r="J775" s="110">
        <v>769</v>
      </c>
      <c r="K775" s="113">
        <v>41325</v>
      </c>
      <c r="L775" s="125"/>
    </row>
    <row r="776" spans="5:12" hidden="1" x14ac:dyDescent="0.3">
      <c r="E776" s="110">
        <v>770</v>
      </c>
      <c r="F776" s="113">
        <v>41326</v>
      </c>
      <c r="G776" s="110">
        <v>0</v>
      </c>
      <c r="H776" s="121">
        <v>0</v>
      </c>
      <c r="J776" s="110">
        <v>770</v>
      </c>
      <c r="K776" s="113">
        <v>41326</v>
      </c>
      <c r="L776" s="125"/>
    </row>
    <row r="777" spans="5:12" hidden="1" x14ac:dyDescent="0.3">
      <c r="E777" s="110">
        <v>771</v>
      </c>
      <c r="F777" s="113">
        <v>41327</v>
      </c>
      <c r="G777" s="110">
        <v>0</v>
      </c>
      <c r="H777" s="121">
        <v>0</v>
      </c>
      <c r="J777" s="110">
        <v>771</v>
      </c>
      <c r="K777" s="113">
        <v>41327</v>
      </c>
      <c r="L777" s="125"/>
    </row>
    <row r="778" spans="5:12" hidden="1" x14ac:dyDescent="0.3">
      <c r="E778" s="110">
        <v>772</v>
      </c>
      <c r="F778" s="113">
        <v>41328</v>
      </c>
      <c r="G778" s="110">
        <v>0</v>
      </c>
      <c r="H778" s="121">
        <v>0</v>
      </c>
      <c r="J778" s="110">
        <v>772</v>
      </c>
      <c r="K778" s="113">
        <v>41328</v>
      </c>
      <c r="L778" s="125"/>
    </row>
    <row r="779" spans="5:12" hidden="1" x14ac:dyDescent="0.3">
      <c r="E779" s="110">
        <v>773</v>
      </c>
      <c r="F779" s="113">
        <v>41329</v>
      </c>
      <c r="G779" s="110">
        <v>0</v>
      </c>
      <c r="H779" s="121">
        <v>0</v>
      </c>
      <c r="J779" s="110">
        <v>773</v>
      </c>
      <c r="K779" s="113">
        <v>41329</v>
      </c>
      <c r="L779" s="125"/>
    </row>
    <row r="780" spans="5:12" hidden="1" x14ac:dyDescent="0.3">
      <c r="E780" s="110">
        <v>774</v>
      </c>
      <c r="F780" s="113">
        <v>41330</v>
      </c>
      <c r="G780" s="110">
        <v>0</v>
      </c>
      <c r="H780" s="121">
        <v>0</v>
      </c>
      <c r="J780" s="110">
        <v>774</v>
      </c>
      <c r="K780" s="113">
        <v>41330</v>
      </c>
      <c r="L780" s="125"/>
    </row>
    <row r="781" spans="5:12" hidden="1" x14ac:dyDescent="0.3">
      <c r="E781" s="110">
        <v>775</v>
      </c>
      <c r="F781" s="113">
        <v>41331</v>
      </c>
      <c r="G781" s="110">
        <v>0</v>
      </c>
      <c r="H781" s="121">
        <v>0</v>
      </c>
      <c r="J781" s="110">
        <v>775</v>
      </c>
      <c r="K781" s="113">
        <v>41331</v>
      </c>
      <c r="L781" s="125"/>
    </row>
    <row r="782" spans="5:12" hidden="1" x14ac:dyDescent="0.3">
      <c r="E782" s="110">
        <v>776</v>
      </c>
      <c r="F782" s="113">
        <v>41332</v>
      </c>
      <c r="G782" s="110">
        <v>0</v>
      </c>
      <c r="H782" s="121">
        <v>0</v>
      </c>
      <c r="J782" s="110">
        <v>776</v>
      </c>
      <c r="K782" s="113">
        <v>41332</v>
      </c>
      <c r="L782" s="125"/>
    </row>
    <row r="783" spans="5:12" hidden="1" x14ac:dyDescent="0.3">
      <c r="E783" s="110">
        <v>777</v>
      </c>
      <c r="F783" s="113">
        <v>41333</v>
      </c>
      <c r="G783" s="110">
        <v>0</v>
      </c>
      <c r="H783" s="121">
        <v>0</v>
      </c>
      <c r="J783" s="110">
        <v>777</v>
      </c>
      <c r="K783" s="113">
        <v>41333</v>
      </c>
      <c r="L783" s="125"/>
    </row>
    <row r="784" spans="5:12" hidden="1" x14ac:dyDescent="0.3">
      <c r="E784" s="110">
        <v>778</v>
      </c>
      <c r="F784" s="113">
        <v>41334</v>
      </c>
      <c r="G784" s="110">
        <v>0</v>
      </c>
      <c r="H784" s="121">
        <v>0</v>
      </c>
      <c r="J784" s="110">
        <v>778</v>
      </c>
      <c r="K784" s="113">
        <v>41334</v>
      </c>
      <c r="L784" s="125"/>
    </row>
    <row r="785" spans="5:12" hidden="1" x14ac:dyDescent="0.3">
      <c r="E785" s="110">
        <v>779</v>
      </c>
      <c r="F785" s="113">
        <v>41335</v>
      </c>
      <c r="G785" s="110">
        <v>0</v>
      </c>
      <c r="H785" s="121">
        <v>0</v>
      </c>
      <c r="J785" s="110">
        <v>779</v>
      </c>
      <c r="K785" s="113">
        <v>41335</v>
      </c>
      <c r="L785" s="125"/>
    </row>
    <row r="786" spans="5:12" hidden="1" x14ac:dyDescent="0.3">
      <c r="E786" s="110">
        <v>780</v>
      </c>
      <c r="F786" s="113">
        <v>41336</v>
      </c>
      <c r="G786" s="110">
        <v>0</v>
      </c>
      <c r="H786" s="121">
        <v>0</v>
      </c>
      <c r="J786" s="110">
        <v>780</v>
      </c>
      <c r="K786" s="113">
        <v>41336</v>
      </c>
      <c r="L786" s="125"/>
    </row>
    <row r="787" spans="5:12" hidden="1" x14ac:dyDescent="0.3">
      <c r="E787" s="110">
        <v>781</v>
      </c>
      <c r="F787" s="113">
        <v>41337</v>
      </c>
      <c r="G787" s="110">
        <v>0</v>
      </c>
      <c r="H787" s="121">
        <v>0</v>
      </c>
      <c r="J787" s="110">
        <v>781</v>
      </c>
      <c r="K787" s="113">
        <v>41337</v>
      </c>
      <c r="L787" s="125"/>
    </row>
    <row r="788" spans="5:12" hidden="1" x14ac:dyDescent="0.3">
      <c r="E788" s="110">
        <v>782</v>
      </c>
      <c r="F788" s="113">
        <v>41338</v>
      </c>
      <c r="G788" s="110">
        <v>0</v>
      </c>
      <c r="H788" s="121">
        <v>0</v>
      </c>
      <c r="J788" s="110">
        <v>782</v>
      </c>
      <c r="K788" s="113">
        <v>41338</v>
      </c>
      <c r="L788" s="125"/>
    </row>
    <row r="789" spans="5:12" hidden="1" x14ac:dyDescent="0.3">
      <c r="E789" s="110">
        <v>783</v>
      </c>
      <c r="F789" s="113">
        <v>41339</v>
      </c>
      <c r="G789" s="110">
        <v>0</v>
      </c>
      <c r="H789" s="121">
        <v>0</v>
      </c>
      <c r="J789" s="110">
        <v>783</v>
      </c>
      <c r="K789" s="113">
        <v>41339</v>
      </c>
      <c r="L789" s="125"/>
    </row>
    <row r="790" spans="5:12" hidden="1" x14ac:dyDescent="0.3">
      <c r="E790" s="110">
        <v>784</v>
      </c>
      <c r="F790" s="113">
        <v>41340</v>
      </c>
      <c r="G790" s="110">
        <v>0</v>
      </c>
      <c r="H790" s="121">
        <v>0</v>
      </c>
      <c r="J790" s="110">
        <v>784</v>
      </c>
      <c r="K790" s="113">
        <v>41340</v>
      </c>
      <c r="L790" s="125"/>
    </row>
    <row r="791" spans="5:12" hidden="1" x14ac:dyDescent="0.3">
      <c r="E791" s="110">
        <v>785</v>
      </c>
      <c r="F791" s="113">
        <v>41341</v>
      </c>
      <c r="G791" s="110">
        <v>0</v>
      </c>
      <c r="H791" s="121">
        <v>0</v>
      </c>
      <c r="J791" s="110">
        <v>785</v>
      </c>
      <c r="K791" s="113">
        <v>41341</v>
      </c>
      <c r="L791" s="125"/>
    </row>
    <row r="792" spans="5:12" hidden="1" x14ac:dyDescent="0.3">
      <c r="E792" s="110">
        <v>786</v>
      </c>
      <c r="F792" s="113">
        <v>41342</v>
      </c>
      <c r="G792" s="110">
        <v>0</v>
      </c>
      <c r="H792" s="121">
        <v>0</v>
      </c>
      <c r="J792" s="110">
        <v>786</v>
      </c>
      <c r="K792" s="113">
        <v>41342</v>
      </c>
      <c r="L792" s="125"/>
    </row>
    <row r="793" spans="5:12" hidden="1" x14ac:dyDescent="0.3">
      <c r="E793" s="110">
        <v>787</v>
      </c>
      <c r="F793" s="113">
        <v>41343</v>
      </c>
      <c r="G793" s="110">
        <v>0</v>
      </c>
      <c r="H793" s="121">
        <v>0</v>
      </c>
      <c r="J793" s="110">
        <v>787</v>
      </c>
      <c r="K793" s="113">
        <v>41343</v>
      </c>
      <c r="L793" s="125"/>
    </row>
    <row r="794" spans="5:12" hidden="1" x14ac:dyDescent="0.3">
      <c r="E794" s="110">
        <v>788</v>
      </c>
      <c r="F794" s="113">
        <v>41344</v>
      </c>
      <c r="G794" s="110">
        <v>0</v>
      </c>
      <c r="H794" s="121">
        <v>0</v>
      </c>
      <c r="J794" s="110">
        <v>788</v>
      </c>
      <c r="K794" s="113">
        <v>41344</v>
      </c>
      <c r="L794" s="125"/>
    </row>
    <row r="795" spans="5:12" hidden="1" x14ac:dyDescent="0.3">
      <c r="E795" s="110">
        <v>789</v>
      </c>
      <c r="F795" s="113">
        <v>41345</v>
      </c>
      <c r="G795" s="110">
        <v>0</v>
      </c>
      <c r="H795" s="121">
        <v>0</v>
      </c>
      <c r="J795" s="110">
        <v>789</v>
      </c>
      <c r="K795" s="113">
        <v>41345</v>
      </c>
      <c r="L795" s="125"/>
    </row>
    <row r="796" spans="5:12" hidden="1" x14ac:dyDescent="0.3">
      <c r="E796" s="110">
        <v>790</v>
      </c>
      <c r="F796" s="113">
        <v>41346</v>
      </c>
      <c r="G796" s="110">
        <v>0</v>
      </c>
      <c r="H796" s="121">
        <v>0</v>
      </c>
      <c r="J796" s="110">
        <v>790</v>
      </c>
      <c r="K796" s="113">
        <v>41346</v>
      </c>
      <c r="L796" s="125"/>
    </row>
    <row r="797" spans="5:12" hidden="1" x14ac:dyDescent="0.3">
      <c r="E797" s="110">
        <v>791</v>
      </c>
      <c r="F797" s="113">
        <v>41347</v>
      </c>
      <c r="G797" s="110">
        <v>0</v>
      </c>
      <c r="H797" s="121">
        <v>0</v>
      </c>
      <c r="J797" s="110">
        <v>791</v>
      </c>
      <c r="K797" s="113">
        <v>41347</v>
      </c>
      <c r="L797" s="125"/>
    </row>
    <row r="798" spans="5:12" hidden="1" x14ac:dyDescent="0.3">
      <c r="E798" s="110">
        <v>792</v>
      </c>
      <c r="F798" s="113">
        <v>41348</v>
      </c>
      <c r="G798" s="110">
        <v>0</v>
      </c>
      <c r="H798" s="121">
        <v>0</v>
      </c>
      <c r="J798" s="110">
        <v>792</v>
      </c>
      <c r="K798" s="113">
        <v>41348</v>
      </c>
      <c r="L798" s="125"/>
    </row>
    <row r="799" spans="5:12" hidden="1" x14ac:dyDescent="0.3">
      <c r="E799" s="110">
        <v>793</v>
      </c>
      <c r="F799" s="113">
        <v>41349</v>
      </c>
      <c r="G799" s="110">
        <v>0</v>
      </c>
      <c r="H799" s="121">
        <v>0</v>
      </c>
      <c r="J799" s="110">
        <v>793</v>
      </c>
      <c r="K799" s="113">
        <v>41349</v>
      </c>
      <c r="L799" s="125"/>
    </row>
    <row r="800" spans="5:12" hidden="1" x14ac:dyDescent="0.3">
      <c r="E800" s="110">
        <v>794</v>
      </c>
      <c r="F800" s="113">
        <v>41350</v>
      </c>
      <c r="G800" s="110">
        <v>0</v>
      </c>
      <c r="H800" s="121">
        <v>0</v>
      </c>
      <c r="J800" s="110">
        <v>794</v>
      </c>
      <c r="K800" s="113">
        <v>41350</v>
      </c>
      <c r="L800" s="125"/>
    </row>
    <row r="801" spans="5:12" hidden="1" x14ac:dyDescent="0.3">
      <c r="E801" s="110">
        <v>795</v>
      </c>
      <c r="F801" s="113">
        <v>41351</v>
      </c>
      <c r="G801" s="110">
        <v>0</v>
      </c>
      <c r="H801" s="121">
        <v>0</v>
      </c>
      <c r="J801" s="110">
        <v>795</v>
      </c>
      <c r="K801" s="113">
        <v>41351</v>
      </c>
      <c r="L801" s="125"/>
    </row>
    <row r="802" spans="5:12" hidden="1" x14ac:dyDescent="0.3">
      <c r="E802" s="110">
        <v>796</v>
      </c>
      <c r="F802" s="113">
        <v>41352</v>
      </c>
      <c r="G802" s="110">
        <v>0</v>
      </c>
      <c r="H802" s="121">
        <v>0</v>
      </c>
      <c r="J802" s="110">
        <v>796</v>
      </c>
      <c r="K802" s="113">
        <v>41352</v>
      </c>
      <c r="L802" s="125"/>
    </row>
    <row r="803" spans="5:12" hidden="1" x14ac:dyDescent="0.3">
      <c r="E803" s="110">
        <v>797</v>
      </c>
      <c r="F803" s="113">
        <v>41353</v>
      </c>
      <c r="G803" s="110">
        <v>0</v>
      </c>
      <c r="H803" s="121">
        <v>0</v>
      </c>
      <c r="J803" s="110">
        <v>797</v>
      </c>
      <c r="K803" s="113">
        <v>41353</v>
      </c>
      <c r="L803" s="125"/>
    </row>
    <row r="804" spans="5:12" hidden="1" x14ac:dyDescent="0.3">
      <c r="E804" s="110">
        <v>798</v>
      </c>
      <c r="F804" s="113">
        <v>41354</v>
      </c>
      <c r="G804" s="110">
        <v>0</v>
      </c>
      <c r="H804" s="121">
        <v>0</v>
      </c>
      <c r="J804" s="110">
        <v>798</v>
      </c>
      <c r="K804" s="113">
        <v>41354</v>
      </c>
      <c r="L804" s="125"/>
    </row>
    <row r="805" spans="5:12" hidden="1" x14ac:dyDescent="0.3">
      <c r="E805" s="110">
        <v>799</v>
      </c>
      <c r="F805" s="113">
        <v>41355</v>
      </c>
      <c r="G805" s="110">
        <v>0</v>
      </c>
      <c r="H805" s="121">
        <v>0</v>
      </c>
      <c r="J805" s="110">
        <v>799</v>
      </c>
      <c r="K805" s="113">
        <v>41355</v>
      </c>
      <c r="L805" s="125"/>
    </row>
    <row r="806" spans="5:12" hidden="1" x14ac:dyDescent="0.3">
      <c r="E806" s="110">
        <v>800</v>
      </c>
      <c r="F806" s="113">
        <v>41356</v>
      </c>
      <c r="G806" s="110">
        <v>0</v>
      </c>
      <c r="H806" s="121">
        <v>0</v>
      </c>
      <c r="J806" s="110">
        <v>800</v>
      </c>
      <c r="K806" s="113">
        <v>41356</v>
      </c>
      <c r="L806" s="125"/>
    </row>
    <row r="807" spans="5:12" hidden="1" x14ac:dyDescent="0.3">
      <c r="E807" s="110">
        <v>801</v>
      </c>
      <c r="F807" s="113">
        <v>41357</v>
      </c>
      <c r="G807" s="110">
        <v>0</v>
      </c>
      <c r="H807" s="121">
        <v>0</v>
      </c>
      <c r="J807" s="110">
        <v>801</v>
      </c>
      <c r="K807" s="113">
        <v>41357</v>
      </c>
      <c r="L807" s="125"/>
    </row>
    <row r="808" spans="5:12" hidden="1" x14ac:dyDescent="0.3">
      <c r="E808" s="110">
        <v>802</v>
      </c>
      <c r="F808" s="113">
        <v>41358</v>
      </c>
      <c r="G808" s="110">
        <v>0</v>
      </c>
      <c r="H808" s="121">
        <v>0</v>
      </c>
      <c r="J808" s="110">
        <v>802</v>
      </c>
      <c r="K808" s="113">
        <v>41358</v>
      </c>
      <c r="L808" s="125"/>
    </row>
    <row r="809" spans="5:12" hidden="1" x14ac:dyDescent="0.3">
      <c r="E809" s="110">
        <v>803</v>
      </c>
      <c r="F809" s="113">
        <v>41359</v>
      </c>
      <c r="G809" s="110">
        <v>0</v>
      </c>
      <c r="H809" s="121">
        <v>0</v>
      </c>
      <c r="J809" s="110">
        <v>803</v>
      </c>
      <c r="K809" s="113">
        <v>41359</v>
      </c>
      <c r="L809" s="125"/>
    </row>
    <row r="810" spans="5:12" hidden="1" x14ac:dyDescent="0.3">
      <c r="E810" s="110">
        <v>804</v>
      </c>
      <c r="F810" s="113">
        <v>41360</v>
      </c>
      <c r="G810" s="110">
        <v>0</v>
      </c>
      <c r="H810" s="121">
        <v>0</v>
      </c>
      <c r="J810" s="110">
        <v>804</v>
      </c>
      <c r="K810" s="113">
        <v>41360</v>
      </c>
      <c r="L810" s="125"/>
    </row>
    <row r="811" spans="5:12" hidden="1" x14ac:dyDescent="0.3">
      <c r="E811" s="110">
        <v>805</v>
      </c>
      <c r="F811" s="113">
        <v>41361</v>
      </c>
      <c r="G811" s="110">
        <v>0</v>
      </c>
      <c r="H811" s="121">
        <v>0</v>
      </c>
      <c r="J811" s="110">
        <v>805</v>
      </c>
      <c r="K811" s="113">
        <v>41361</v>
      </c>
      <c r="L811" s="125"/>
    </row>
    <row r="812" spans="5:12" hidden="1" x14ac:dyDescent="0.3">
      <c r="E812" s="110">
        <v>806</v>
      </c>
      <c r="F812" s="113">
        <v>41362</v>
      </c>
      <c r="G812" s="110">
        <v>0</v>
      </c>
      <c r="H812" s="121">
        <v>0</v>
      </c>
      <c r="J812" s="110">
        <v>806</v>
      </c>
      <c r="K812" s="113">
        <v>41362</v>
      </c>
      <c r="L812" s="125"/>
    </row>
    <row r="813" spans="5:12" hidden="1" x14ac:dyDescent="0.3">
      <c r="E813" s="110">
        <v>807</v>
      </c>
      <c r="F813" s="113">
        <v>41363</v>
      </c>
      <c r="G813" s="110">
        <v>0</v>
      </c>
      <c r="H813" s="121">
        <v>0</v>
      </c>
      <c r="J813" s="110">
        <v>807</v>
      </c>
      <c r="K813" s="113">
        <v>41363</v>
      </c>
      <c r="L813" s="125"/>
    </row>
    <row r="814" spans="5:12" hidden="1" x14ac:dyDescent="0.3">
      <c r="E814" s="110">
        <v>808</v>
      </c>
      <c r="F814" s="113">
        <v>41364</v>
      </c>
      <c r="G814" s="110">
        <v>0</v>
      </c>
      <c r="H814" s="121">
        <v>0</v>
      </c>
      <c r="J814" s="110">
        <v>808</v>
      </c>
      <c r="K814" s="113">
        <v>41364</v>
      </c>
      <c r="L814" s="125"/>
    </row>
    <row r="815" spans="5:12" hidden="1" x14ac:dyDescent="0.3">
      <c r="E815" s="110">
        <v>809</v>
      </c>
      <c r="F815" s="113">
        <v>41365</v>
      </c>
      <c r="G815" s="110">
        <v>0</v>
      </c>
      <c r="H815" s="121">
        <v>0</v>
      </c>
      <c r="J815" s="110">
        <v>809</v>
      </c>
      <c r="K815" s="113">
        <v>41365</v>
      </c>
      <c r="L815" s="125"/>
    </row>
    <row r="816" spans="5:12" hidden="1" x14ac:dyDescent="0.3">
      <c r="E816" s="110">
        <v>810</v>
      </c>
      <c r="F816" s="113">
        <v>41366</v>
      </c>
      <c r="G816" s="110">
        <v>0</v>
      </c>
      <c r="H816" s="121">
        <v>0</v>
      </c>
      <c r="J816" s="110">
        <v>810</v>
      </c>
      <c r="K816" s="113">
        <v>41366</v>
      </c>
      <c r="L816" s="125"/>
    </row>
    <row r="817" spans="5:12" hidden="1" x14ac:dyDescent="0.3">
      <c r="E817" s="110">
        <v>811</v>
      </c>
      <c r="F817" s="113">
        <v>41367</v>
      </c>
      <c r="G817" s="110">
        <v>0</v>
      </c>
      <c r="H817" s="121">
        <v>0</v>
      </c>
      <c r="J817" s="110">
        <v>811</v>
      </c>
      <c r="K817" s="113">
        <v>41367</v>
      </c>
      <c r="L817" s="125"/>
    </row>
    <row r="818" spans="5:12" hidden="1" x14ac:dyDescent="0.3">
      <c r="E818" s="110">
        <v>812</v>
      </c>
      <c r="F818" s="113">
        <v>41368</v>
      </c>
      <c r="G818" s="110">
        <v>0</v>
      </c>
      <c r="H818" s="121">
        <v>0</v>
      </c>
      <c r="J818" s="110">
        <v>812</v>
      </c>
      <c r="K818" s="113">
        <v>41368</v>
      </c>
      <c r="L818" s="125"/>
    </row>
    <row r="819" spans="5:12" hidden="1" x14ac:dyDescent="0.3">
      <c r="E819" s="110">
        <v>813</v>
      </c>
      <c r="F819" s="113">
        <v>41369</v>
      </c>
      <c r="G819" s="110">
        <v>0</v>
      </c>
      <c r="H819" s="121">
        <v>0</v>
      </c>
      <c r="J819" s="110">
        <v>813</v>
      </c>
      <c r="K819" s="113">
        <v>41369</v>
      </c>
      <c r="L819" s="125"/>
    </row>
    <row r="820" spans="5:12" hidden="1" x14ac:dyDescent="0.3">
      <c r="E820" s="110">
        <v>814</v>
      </c>
      <c r="F820" s="113">
        <v>41370</v>
      </c>
      <c r="G820" s="110">
        <v>0</v>
      </c>
      <c r="H820" s="121">
        <v>0</v>
      </c>
      <c r="J820" s="110">
        <v>814</v>
      </c>
      <c r="K820" s="113">
        <v>41370</v>
      </c>
      <c r="L820" s="125"/>
    </row>
    <row r="821" spans="5:12" hidden="1" x14ac:dyDescent="0.3">
      <c r="E821" s="110">
        <v>815</v>
      </c>
      <c r="F821" s="113">
        <v>41371</v>
      </c>
      <c r="G821" s="110">
        <v>0</v>
      </c>
      <c r="H821" s="121">
        <v>0</v>
      </c>
      <c r="J821" s="110">
        <v>815</v>
      </c>
      <c r="K821" s="113">
        <v>41371</v>
      </c>
      <c r="L821" s="125"/>
    </row>
    <row r="822" spans="5:12" hidden="1" x14ac:dyDescent="0.3">
      <c r="E822" s="110">
        <v>816</v>
      </c>
      <c r="F822" s="113">
        <v>41372</v>
      </c>
      <c r="G822" s="110">
        <v>0</v>
      </c>
      <c r="H822" s="121">
        <v>0</v>
      </c>
      <c r="J822" s="110">
        <v>816</v>
      </c>
      <c r="K822" s="113">
        <v>41372</v>
      </c>
      <c r="L822" s="125"/>
    </row>
    <row r="823" spans="5:12" hidden="1" x14ac:dyDescent="0.3">
      <c r="E823" s="110">
        <v>817</v>
      </c>
      <c r="F823" s="113">
        <v>41373</v>
      </c>
      <c r="G823" s="110">
        <v>0</v>
      </c>
      <c r="H823" s="121">
        <v>0</v>
      </c>
      <c r="J823" s="110">
        <v>817</v>
      </c>
      <c r="K823" s="113">
        <v>41373</v>
      </c>
      <c r="L823" s="125"/>
    </row>
    <row r="824" spans="5:12" hidden="1" x14ac:dyDescent="0.3">
      <c r="E824" s="110">
        <v>818</v>
      </c>
      <c r="F824" s="113">
        <v>41374</v>
      </c>
      <c r="G824" s="110">
        <v>0</v>
      </c>
      <c r="H824" s="121">
        <v>0</v>
      </c>
      <c r="J824" s="110">
        <v>818</v>
      </c>
      <c r="K824" s="113">
        <v>41374</v>
      </c>
      <c r="L824" s="125"/>
    </row>
    <row r="825" spans="5:12" hidden="1" x14ac:dyDescent="0.3">
      <c r="E825" s="110">
        <v>819</v>
      </c>
      <c r="F825" s="113">
        <v>41375</v>
      </c>
      <c r="G825" s="110">
        <v>0</v>
      </c>
      <c r="H825" s="121">
        <v>0</v>
      </c>
      <c r="J825" s="110">
        <v>819</v>
      </c>
      <c r="K825" s="113">
        <v>41375</v>
      </c>
      <c r="L825" s="125"/>
    </row>
    <row r="826" spans="5:12" hidden="1" x14ac:dyDescent="0.3">
      <c r="E826" s="110">
        <v>820</v>
      </c>
      <c r="F826" s="113">
        <v>41376</v>
      </c>
      <c r="G826" s="110">
        <v>0</v>
      </c>
      <c r="H826" s="121">
        <v>0</v>
      </c>
      <c r="J826" s="110">
        <v>820</v>
      </c>
      <c r="K826" s="113">
        <v>41376</v>
      </c>
      <c r="L826" s="125"/>
    </row>
    <row r="827" spans="5:12" hidden="1" x14ac:dyDescent="0.3">
      <c r="E827" s="110">
        <v>821</v>
      </c>
      <c r="F827" s="113">
        <v>41377</v>
      </c>
      <c r="G827" s="110">
        <v>0</v>
      </c>
      <c r="H827" s="121">
        <v>0</v>
      </c>
      <c r="J827" s="110">
        <v>821</v>
      </c>
      <c r="K827" s="113">
        <v>41377</v>
      </c>
      <c r="L827" s="125"/>
    </row>
    <row r="828" spans="5:12" hidden="1" x14ac:dyDescent="0.3">
      <c r="E828" s="110">
        <v>822</v>
      </c>
      <c r="F828" s="113">
        <v>41378</v>
      </c>
      <c r="G828" s="110">
        <v>0</v>
      </c>
      <c r="H828" s="121">
        <v>0</v>
      </c>
      <c r="J828" s="110">
        <v>822</v>
      </c>
      <c r="K828" s="113">
        <v>41378</v>
      </c>
      <c r="L828" s="125"/>
    </row>
    <row r="829" spans="5:12" hidden="1" x14ac:dyDescent="0.3">
      <c r="E829" s="110">
        <v>823</v>
      </c>
      <c r="F829" s="113">
        <v>41379</v>
      </c>
      <c r="G829" s="110">
        <v>0</v>
      </c>
      <c r="H829" s="121">
        <v>0</v>
      </c>
      <c r="J829" s="110">
        <v>823</v>
      </c>
      <c r="K829" s="113">
        <v>41379</v>
      </c>
      <c r="L829" s="125"/>
    </row>
    <row r="830" spans="5:12" hidden="1" x14ac:dyDescent="0.3">
      <c r="E830" s="110">
        <v>824</v>
      </c>
      <c r="F830" s="113">
        <v>41380</v>
      </c>
      <c r="G830" s="110">
        <v>0</v>
      </c>
      <c r="H830" s="121">
        <v>0</v>
      </c>
      <c r="J830" s="110">
        <v>824</v>
      </c>
      <c r="K830" s="113">
        <v>41380</v>
      </c>
      <c r="L830" s="125"/>
    </row>
    <row r="831" spans="5:12" hidden="1" x14ac:dyDescent="0.3">
      <c r="E831" s="110">
        <v>825</v>
      </c>
      <c r="F831" s="113">
        <v>41381</v>
      </c>
      <c r="G831" s="110">
        <v>0</v>
      </c>
      <c r="H831" s="121">
        <v>0</v>
      </c>
      <c r="J831" s="110">
        <v>825</v>
      </c>
      <c r="K831" s="113">
        <v>41381</v>
      </c>
      <c r="L831" s="125"/>
    </row>
    <row r="832" spans="5:12" hidden="1" x14ac:dyDescent="0.3">
      <c r="E832" s="110">
        <v>826</v>
      </c>
      <c r="F832" s="113">
        <v>41382</v>
      </c>
      <c r="G832" s="110">
        <v>0</v>
      </c>
      <c r="H832" s="121">
        <v>0</v>
      </c>
      <c r="J832" s="110">
        <v>826</v>
      </c>
      <c r="K832" s="113">
        <v>41382</v>
      </c>
      <c r="L832" s="125"/>
    </row>
    <row r="833" spans="5:12" hidden="1" x14ac:dyDescent="0.3">
      <c r="E833" s="110">
        <v>827</v>
      </c>
      <c r="F833" s="113">
        <v>41383</v>
      </c>
      <c r="G833" s="110">
        <v>0</v>
      </c>
      <c r="H833" s="121">
        <v>0</v>
      </c>
      <c r="J833" s="110">
        <v>827</v>
      </c>
      <c r="K833" s="113">
        <v>41383</v>
      </c>
      <c r="L833" s="125"/>
    </row>
    <row r="834" spans="5:12" hidden="1" x14ac:dyDescent="0.3">
      <c r="E834" s="110">
        <v>828</v>
      </c>
      <c r="F834" s="113">
        <v>41384</v>
      </c>
      <c r="G834" s="110">
        <v>0</v>
      </c>
      <c r="H834" s="121">
        <v>0</v>
      </c>
      <c r="J834" s="110">
        <v>828</v>
      </c>
      <c r="K834" s="113">
        <v>41384</v>
      </c>
      <c r="L834" s="125"/>
    </row>
    <row r="835" spans="5:12" hidden="1" x14ac:dyDescent="0.3">
      <c r="E835" s="110">
        <v>829</v>
      </c>
      <c r="F835" s="113">
        <v>41385</v>
      </c>
      <c r="G835" s="110">
        <v>0</v>
      </c>
      <c r="H835" s="121">
        <v>0</v>
      </c>
      <c r="J835" s="110">
        <v>829</v>
      </c>
      <c r="K835" s="113">
        <v>41385</v>
      </c>
      <c r="L835" s="125"/>
    </row>
    <row r="836" spans="5:12" hidden="1" x14ac:dyDescent="0.3">
      <c r="E836" s="110">
        <v>830</v>
      </c>
      <c r="F836" s="113">
        <v>41386</v>
      </c>
      <c r="G836" s="110">
        <v>0</v>
      </c>
      <c r="H836" s="121">
        <v>0</v>
      </c>
      <c r="J836" s="110">
        <v>830</v>
      </c>
      <c r="K836" s="113">
        <v>41386</v>
      </c>
      <c r="L836" s="125"/>
    </row>
    <row r="837" spans="5:12" hidden="1" x14ac:dyDescent="0.3">
      <c r="E837" s="110">
        <v>831</v>
      </c>
      <c r="F837" s="113">
        <v>41387</v>
      </c>
      <c r="G837" s="110">
        <v>0</v>
      </c>
      <c r="H837" s="121">
        <v>0</v>
      </c>
      <c r="J837" s="110">
        <v>831</v>
      </c>
      <c r="K837" s="113">
        <v>41387</v>
      </c>
      <c r="L837" s="125"/>
    </row>
    <row r="838" spans="5:12" hidden="1" x14ac:dyDescent="0.3">
      <c r="E838" s="110">
        <v>832</v>
      </c>
      <c r="F838" s="113">
        <v>41388</v>
      </c>
      <c r="G838" s="110">
        <v>0</v>
      </c>
      <c r="H838" s="121">
        <v>0</v>
      </c>
      <c r="J838" s="110">
        <v>832</v>
      </c>
      <c r="K838" s="113">
        <v>41388</v>
      </c>
      <c r="L838" s="125"/>
    </row>
    <row r="839" spans="5:12" hidden="1" x14ac:dyDescent="0.3">
      <c r="E839" s="110">
        <v>833</v>
      </c>
      <c r="F839" s="113">
        <v>41389</v>
      </c>
      <c r="G839" s="110">
        <v>0</v>
      </c>
      <c r="H839" s="121">
        <v>0</v>
      </c>
      <c r="J839" s="110">
        <v>833</v>
      </c>
      <c r="K839" s="113">
        <v>41389</v>
      </c>
      <c r="L839" s="125"/>
    </row>
    <row r="840" spans="5:12" hidden="1" x14ac:dyDescent="0.3">
      <c r="E840" s="110">
        <v>834</v>
      </c>
      <c r="F840" s="113">
        <v>41390</v>
      </c>
      <c r="G840" s="110">
        <v>0</v>
      </c>
      <c r="H840" s="121">
        <v>0</v>
      </c>
      <c r="J840" s="110">
        <v>834</v>
      </c>
      <c r="K840" s="113">
        <v>41390</v>
      </c>
      <c r="L840" s="125"/>
    </row>
    <row r="841" spans="5:12" hidden="1" x14ac:dyDescent="0.3">
      <c r="E841" s="110">
        <v>835</v>
      </c>
      <c r="F841" s="113">
        <v>41391</v>
      </c>
      <c r="G841" s="110">
        <v>0</v>
      </c>
      <c r="H841" s="121">
        <v>0</v>
      </c>
      <c r="J841" s="110">
        <v>835</v>
      </c>
      <c r="K841" s="113">
        <v>41391</v>
      </c>
      <c r="L841" s="125"/>
    </row>
    <row r="842" spans="5:12" hidden="1" x14ac:dyDescent="0.3">
      <c r="E842" s="110">
        <v>836</v>
      </c>
      <c r="F842" s="113">
        <v>41392</v>
      </c>
      <c r="G842" s="110">
        <v>0</v>
      </c>
      <c r="H842" s="121">
        <v>0</v>
      </c>
      <c r="J842" s="110">
        <v>836</v>
      </c>
      <c r="K842" s="113">
        <v>41392</v>
      </c>
      <c r="L842" s="125"/>
    </row>
    <row r="843" spans="5:12" hidden="1" x14ac:dyDescent="0.3">
      <c r="E843" s="110">
        <v>837</v>
      </c>
      <c r="F843" s="113">
        <v>41393</v>
      </c>
      <c r="G843" s="110">
        <v>0</v>
      </c>
      <c r="H843" s="121">
        <v>0</v>
      </c>
      <c r="J843" s="110">
        <v>837</v>
      </c>
      <c r="K843" s="113">
        <v>41393</v>
      </c>
      <c r="L843" s="125"/>
    </row>
    <row r="844" spans="5:12" hidden="1" x14ac:dyDescent="0.3">
      <c r="E844" s="110">
        <v>838</v>
      </c>
      <c r="F844" s="113">
        <v>41394</v>
      </c>
      <c r="G844" s="110">
        <v>0</v>
      </c>
      <c r="H844" s="121">
        <v>0</v>
      </c>
      <c r="J844" s="110">
        <v>838</v>
      </c>
      <c r="K844" s="113">
        <v>41394</v>
      </c>
      <c r="L844" s="125"/>
    </row>
    <row r="845" spans="5:12" hidden="1" x14ac:dyDescent="0.3">
      <c r="E845" s="110">
        <v>839</v>
      </c>
      <c r="F845" s="113">
        <v>41395</v>
      </c>
      <c r="G845" s="110">
        <v>0</v>
      </c>
      <c r="H845" s="121">
        <v>0</v>
      </c>
      <c r="J845" s="110">
        <v>839</v>
      </c>
      <c r="K845" s="113">
        <v>41395</v>
      </c>
      <c r="L845" s="125"/>
    </row>
    <row r="846" spans="5:12" hidden="1" x14ac:dyDescent="0.3">
      <c r="E846" s="110">
        <v>840</v>
      </c>
      <c r="F846" s="113">
        <v>41396</v>
      </c>
      <c r="G846" s="110">
        <v>0</v>
      </c>
      <c r="H846" s="121">
        <v>0</v>
      </c>
      <c r="J846" s="110">
        <v>840</v>
      </c>
      <c r="K846" s="113">
        <v>41396</v>
      </c>
      <c r="L846" s="125"/>
    </row>
    <row r="847" spans="5:12" hidden="1" x14ac:dyDescent="0.3">
      <c r="E847" s="110">
        <v>841</v>
      </c>
      <c r="F847" s="113">
        <v>41397</v>
      </c>
      <c r="G847" s="110">
        <v>0</v>
      </c>
      <c r="H847" s="121">
        <v>0</v>
      </c>
      <c r="J847" s="110">
        <v>841</v>
      </c>
      <c r="K847" s="113">
        <v>41397</v>
      </c>
      <c r="L847" s="125"/>
    </row>
    <row r="848" spans="5:12" hidden="1" x14ac:dyDescent="0.3">
      <c r="E848" s="110">
        <v>842</v>
      </c>
      <c r="F848" s="113">
        <v>41398</v>
      </c>
      <c r="G848" s="110">
        <v>0</v>
      </c>
      <c r="H848" s="121">
        <v>0</v>
      </c>
      <c r="J848" s="110">
        <v>842</v>
      </c>
      <c r="K848" s="113">
        <v>41398</v>
      </c>
      <c r="L848" s="125"/>
    </row>
    <row r="849" spans="5:12" hidden="1" x14ac:dyDescent="0.3">
      <c r="E849" s="110">
        <v>843</v>
      </c>
      <c r="F849" s="113">
        <v>41399</v>
      </c>
      <c r="G849" s="110">
        <v>0</v>
      </c>
      <c r="H849" s="121">
        <v>0</v>
      </c>
      <c r="J849" s="110">
        <v>843</v>
      </c>
      <c r="K849" s="113">
        <v>41399</v>
      </c>
      <c r="L849" s="125"/>
    </row>
    <row r="850" spans="5:12" hidden="1" x14ac:dyDescent="0.3">
      <c r="E850" s="110">
        <v>844</v>
      </c>
      <c r="F850" s="113">
        <v>41400</v>
      </c>
      <c r="G850" s="110">
        <v>0</v>
      </c>
      <c r="H850" s="121">
        <v>0</v>
      </c>
      <c r="J850" s="110">
        <v>844</v>
      </c>
      <c r="K850" s="113">
        <v>41400</v>
      </c>
      <c r="L850" s="125"/>
    </row>
    <row r="851" spans="5:12" hidden="1" x14ac:dyDescent="0.3">
      <c r="E851" s="110">
        <v>845</v>
      </c>
      <c r="F851" s="113">
        <v>41401</v>
      </c>
      <c r="G851" s="110">
        <v>0</v>
      </c>
      <c r="H851" s="121">
        <v>0</v>
      </c>
      <c r="J851" s="110">
        <v>845</v>
      </c>
      <c r="K851" s="113">
        <v>41401</v>
      </c>
      <c r="L851" s="125"/>
    </row>
    <row r="852" spans="5:12" hidden="1" x14ac:dyDescent="0.3">
      <c r="E852" s="110">
        <v>846</v>
      </c>
      <c r="F852" s="113">
        <v>41402</v>
      </c>
      <c r="G852" s="110">
        <v>0</v>
      </c>
      <c r="H852" s="121">
        <v>0</v>
      </c>
      <c r="J852" s="110">
        <v>846</v>
      </c>
      <c r="K852" s="113">
        <v>41402</v>
      </c>
      <c r="L852" s="125"/>
    </row>
    <row r="853" spans="5:12" hidden="1" x14ac:dyDescent="0.3">
      <c r="E853" s="110">
        <v>847</v>
      </c>
      <c r="F853" s="113">
        <v>41403</v>
      </c>
      <c r="G853" s="110">
        <v>0</v>
      </c>
      <c r="H853" s="121">
        <v>0</v>
      </c>
      <c r="J853" s="110">
        <v>847</v>
      </c>
      <c r="K853" s="113">
        <v>41403</v>
      </c>
      <c r="L853" s="125"/>
    </row>
    <row r="854" spans="5:12" hidden="1" x14ac:dyDescent="0.3">
      <c r="E854" s="110">
        <v>848</v>
      </c>
      <c r="F854" s="113">
        <v>41404</v>
      </c>
      <c r="G854" s="110">
        <v>0</v>
      </c>
      <c r="H854" s="121">
        <v>0</v>
      </c>
      <c r="J854" s="110">
        <v>848</v>
      </c>
      <c r="K854" s="113">
        <v>41404</v>
      </c>
      <c r="L854" s="125"/>
    </row>
    <row r="855" spans="5:12" hidden="1" x14ac:dyDescent="0.3">
      <c r="E855" s="110">
        <v>849</v>
      </c>
      <c r="F855" s="113">
        <v>41405</v>
      </c>
      <c r="G855" s="110">
        <v>0</v>
      </c>
      <c r="H855" s="121">
        <v>0</v>
      </c>
      <c r="J855" s="110">
        <v>849</v>
      </c>
      <c r="K855" s="113">
        <v>41405</v>
      </c>
      <c r="L855" s="125"/>
    </row>
    <row r="856" spans="5:12" hidden="1" x14ac:dyDescent="0.3">
      <c r="E856" s="110">
        <v>850</v>
      </c>
      <c r="F856" s="113">
        <v>41406</v>
      </c>
      <c r="G856" s="110">
        <v>0</v>
      </c>
      <c r="H856" s="121">
        <v>0</v>
      </c>
      <c r="J856" s="110">
        <v>850</v>
      </c>
      <c r="K856" s="113">
        <v>41406</v>
      </c>
      <c r="L856" s="125"/>
    </row>
    <row r="857" spans="5:12" hidden="1" x14ac:dyDescent="0.3">
      <c r="E857" s="110">
        <v>851</v>
      </c>
      <c r="F857" s="113">
        <v>41407</v>
      </c>
      <c r="G857" s="110">
        <v>0</v>
      </c>
      <c r="H857" s="121">
        <v>0</v>
      </c>
      <c r="J857" s="110">
        <v>851</v>
      </c>
      <c r="K857" s="113">
        <v>41407</v>
      </c>
      <c r="L857" s="125"/>
    </row>
    <row r="858" spans="5:12" hidden="1" x14ac:dyDescent="0.3">
      <c r="E858" s="110">
        <v>852</v>
      </c>
      <c r="F858" s="113">
        <v>41408</v>
      </c>
      <c r="G858" s="110">
        <v>0</v>
      </c>
      <c r="H858" s="121">
        <v>0</v>
      </c>
      <c r="J858" s="110">
        <v>852</v>
      </c>
      <c r="K858" s="113">
        <v>41408</v>
      </c>
      <c r="L858" s="125"/>
    </row>
    <row r="859" spans="5:12" hidden="1" x14ac:dyDescent="0.3">
      <c r="E859" s="110">
        <v>853</v>
      </c>
      <c r="F859" s="113">
        <v>41409</v>
      </c>
      <c r="G859" s="110">
        <v>0</v>
      </c>
      <c r="H859" s="121">
        <v>0</v>
      </c>
      <c r="J859" s="110">
        <v>853</v>
      </c>
      <c r="K859" s="113">
        <v>41409</v>
      </c>
      <c r="L859" s="125"/>
    </row>
    <row r="860" spans="5:12" hidden="1" x14ac:dyDescent="0.3">
      <c r="E860" s="110">
        <v>854</v>
      </c>
      <c r="F860" s="113">
        <v>41410</v>
      </c>
      <c r="G860" s="110">
        <v>0</v>
      </c>
      <c r="H860" s="121">
        <v>0</v>
      </c>
      <c r="J860" s="110">
        <v>854</v>
      </c>
      <c r="K860" s="113">
        <v>41410</v>
      </c>
      <c r="L860" s="125"/>
    </row>
    <row r="861" spans="5:12" hidden="1" x14ac:dyDescent="0.3">
      <c r="E861" s="110">
        <v>855</v>
      </c>
      <c r="F861" s="113">
        <v>41411</v>
      </c>
      <c r="G861" s="110">
        <v>0</v>
      </c>
      <c r="H861" s="121">
        <v>0</v>
      </c>
      <c r="J861" s="110">
        <v>855</v>
      </c>
      <c r="K861" s="113">
        <v>41411</v>
      </c>
      <c r="L861" s="125"/>
    </row>
    <row r="862" spans="5:12" hidden="1" x14ac:dyDescent="0.3">
      <c r="E862" s="110">
        <v>856</v>
      </c>
      <c r="F862" s="113">
        <v>41412</v>
      </c>
      <c r="G862" s="110">
        <v>0</v>
      </c>
      <c r="H862" s="121">
        <v>0</v>
      </c>
      <c r="J862" s="110">
        <v>856</v>
      </c>
      <c r="K862" s="113">
        <v>41412</v>
      </c>
      <c r="L862" s="125"/>
    </row>
    <row r="863" spans="5:12" hidden="1" x14ac:dyDescent="0.3">
      <c r="E863" s="110">
        <v>857</v>
      </c>
      <c r="F863" s="113">
        <v>41413</v>
      </c>
      <c r="G863" s="110">
        <v>0</v>
      </c>
      <c r="H863" s="121">
        <v>0</v>
      </c>
      <c r="J863" s="110">
        <v>857</v>
      </c>
      <c r="K863" s="113">
        <v>41413</v>
      </c>
      <c r="L863" s="125"/>
    </row>
    <row r="864" spans="5:12" hidden="1" x14ac:dyDescent="0.3">
      <c r="E864" s="110">
        <v>858</v>
      </c>
      <c r="F864" s="113">
        <v>41414</v>
      </c>
      <c r="G864" s="110">
        <v>0</v>
      </c>
      <c r="H864" s="121">
        <v>0</v>
      </c>
      <c r="J864" s="110">
        <v>858</v>
      </c>
      <c r="K864" s="113">
        <v>41414</v>
      </c>
      <c r="L864" s="125"/>
    </row>
    <row r="865" spans="5:12" hidden="1" x14ac:dyDescent="0.3">
      <c r="E865" s="110">
        <v>859</v>
      </c>
      <c r="F865" s="113">
        <v>41415</v>
      </c>
      <c r="G865" s="110">
        <v>0</v>
      </c>
      <c r="H865" s="121">
        <v>0</v>
      </c>
      <c r="J865" s="110">
        <v>859</v>
      </c>
      <c r="K865" s="113">
        <v>41415</v>
      </c>
      <c r="L865" s="125"/>
    </row>
    <row r="866" spans="5:12" hidden="1" x14ac:dyDescent="0.3">
      <c r="E866" s="110">
        <v>860</v>
      </c>
      <c r="F866" s="113">
        <v>41416</v>
      </c>
      <c r="G866" s="110">
        <v>0</v>
      </c>
      <c r="H866" s="121">
        <v>0</v>
      </c>
      <c r="J866" s="110">
        <v>860</v>
      </c>
      <c r="K866" s="113">
        <v>41416</v>
      </c>
      <c r="L866" s="125"/>
    </row>
    <row r="867" spans="5:12" hidden="1" x14ac:dyDescent="0.3">
      <c r="E867" s="110">
        <v>861</v>
      </c>
      <c r="F867" s="113">
        <v>41417</v>
      </c>
      <c r="G867" s="110">
        <v>0</v>
      </c>
      <c r="H867" s="121">
        <v>0</v>
      </c>
      <c r="J867" s="110">
        <v>861</v>
      </c>
      <c r="K867" s="113">
        <v>41417</v>
      </c>
      <c r="L867" s="125"/>
    </row>
    <row r="868" spans="5:12" hidden="1" x14ac:dyDescent="0.3">
      <c r="E868" s="110">
        <v>862</v>
      </c>
      <c r="F868" s="113">
        <v>41418</v>
      </c>
      <c r="G868" s="110">
        <v>0</v>
      </c>
      <c r="H868" s="121">
        <v>0</v>
      </c>
      <c r="J868" s="110">
        <v>862</v>
      </c>
      <c r="K868" s="113">
        <v>41418</v>
      </c>
      <c r="L868" s="125"/>
    </row>
    <row r="869" spans="5:12" hidden="1" x14ac:dyDescent="0.25">
      <c r="E869" s="110">
        <v>863</v>
      </c>
      <c r="F869" s="113">
        <v>41419</v>
      </c>
      <c r="G869" s="110">
        <v>3.37</v>
      </c>
      <c r="H869" s="129">
        <f>XNPV(C15,G869:G1965,F869:F1965)</f>
        <v>104.40265367181169</v>
      </c>
      <c r="J869" s="110">
        <v>863</v>
      </c>
      <c r="K869" s="113">
        <v>41419</v>
      </c>
      <c r="L869" s="125"/>
    </row>
    <row r="870" spans="5:12" hidden="1" x14ac:dyDescent="0.3">
      <c r="E870" s="110">
        <v>864</v>
      </c>
      <c r="F870" s="113">
        <v>41420</v>
      </c>
      <c r="G870" s="110">
        <v>0</v>
      </c>
      <c r="H870" s="121">
        <v>0</v>
      </c>
      <c r="J870" s="110">
        <v>864</v>
      </c>
      <c r="K870" s="113">
        <v>41420</v>
      </c>
      <c r="L870" s="125"/>
    </row>
    <row r="871" spans="5:12" hidden="1" x14ac:dyDescent="0.3">
      <c r="E871" s="110">
        <v>865</v>
      </c>
      <c r="F871" s="113">
        <v>41421</v>
      </c>
      <c r="G871" s="110">
        <v>0</v>
      </c>
      <c r="H871" s="121">
        <v>0</v>
      </c>
      <c r="J871" s="110">
        <v>865</v>
      </c>
      <c r="K871" s="113">
        <v>41421</v>
      </c>
      <c r="L871" s="125"/>
    </row>
    <row r="872" spans="5:12" hidden="1" x14ac:dyDescent="0.3">
      <c r="E872" s="110">
        <v>866</v>
      </c>
      <c r="F872" s="113">
        <v>41422</v>
      </c>
      <c r="G872" s="110">
        <v>0</v>
      </c>
      <c r="H872" s="121">
        <v>0</v>
      </c>
      <c r="J872" s="110">
        <v>866</v>
      </c>
      <c r="K872" s="113">
        <v>41422</v>
      </c>
      <c r="L872" s="125"/>
    </row>
    <row r="873" spans="5:12" hidden="1" x14ac:dyDescent="0.3">
      <c r="E873" s="110">
        <v>867</v>
      </c>
      <c r="F873" s="113">
        <v>41423</v>
      </c>
      <c r="G873" s="110">
        <v>0</v>
      </c>
      <c r="H873" s="121">
        <v>0</v>
      </c>
      <c r="J873" s="110">
        <v>867</v>
      </c>
      <c r="K873" s="113">
        <v>41423</v>
      </c>
      <c r="L873" s="125"/>
    </row>
    <row r="874" spans="5:12" hidden="1" x14ac:dyDescent="0.3">
      <c r="E874" s="110">
        <v>868</v>
      </c>
      <c r="F874" s="113">
        <v>41424</v>
      </c>
      <c r="G874" s="110">
        <v>0</v>
      </c>
      <c r="H874" s="121">
        <v>0</v>
      </c>
      <c r="J874" s="110">
        <v>868</v>
      </c>
      <c r="K874" s="113">
        <v>41424</v>
      </c>
      <c r="L874" s="125"/>
    </row>
    <row r="875" spans="5:12" hidden="1" x14ac:dyDescent="0.3">
      <c r="E875" s="110">
        <v>869</v>
      </c>
      <c r="F875" s="113">
        <v>41425</v>
      </c>
      <c r="G875" s="110">
        <v>0</v>
      </c>
      <c r="H875" s="121">
        <v>0</v>
      </c>
      <c r="J875" s="110">
        <v>869</v>
      </c>
      <c r="K875" s="113">
        <v>41425</v>
      </c>
      <c r="L875" s="125"/>
    </row>
    <row r="876" spans="5:12" hidden="1" x14ac:dyDescent="0.3">
      <c r="E876" s="110">
        <v>870</v>
      </c>
      <c r="F876" s="113">
        <v>41426</v>
      </c>
      <c r="G876" s="110">
        <v>0</v>
      </c>
      <c r="H876" s="121">
        <v>0</v>
      </c>
      <c r="J876" s="110">
        <v>870</v>
      </c>
      <c r="K876" s="113">
        <v>41426</v>
      </c>
      <c r="L876" s="125"/>
    </row>
    <row r="877" spans="5:12" hidden="1" x14ac:dyDescent="0.3">
      <c r="E877" s="110">
        <v>871</v>
      </c>
      <c r="F877" s="113">
        <v>41427</v>
      </c>
      <c r="G877" s="110">
        <v>0</v>
      </c>
      <c r="H877" s="121">
        <v>0</v>
      </c>
      <c r="J877" s="110">
        <v>871</v>
      </c>
      <c r="K877" s="113">
        <v>41427</v>
      </c>
      <c r="L877" s="125"/>
    </row>
    <row r="878" spans="5:12" hidden="1" x14ac:dyDescent="0.3">
      <c r="E878" s="110">
        <v>872</v>
      </c>
      <c r="F878" s="113">
        <v>41428</v>
      </c>
      <c r="G878" s="110">
        <v>0</v>
      </c>
      <c r="H878" s="121">
        <v>0</v>
      </c>
      <c r="J878" s="110">
        <v>872</v>
      </c>
      <c r="K878" s="113">
        <v>41428</v>
      </c>
      <c r="L878" s="125"/>
    </row>
    <row r="879" spans="5:12" hidden="1" x14ac:dyDescent="0.3">
      <c r="E879" s="110">
        <v>873</v>
      </c>
      <c r="F879" s="113">
        <v>41429</v>
      </c>
      <c r="G879" s="110">
        <v>0</v>
      </c>
      <c r="H879" s="121">
        <v>0</v>
      </c>
      <c r="J879" s="110">
        <v>873</v>
      </c>
      <c r="K879" s="113">
        <v>41429</v>
      </c>
      <c r="L879" s="125"/>
    </row>
    <row r="880" spans="5:12" hidden="1" x14ac:dyDescent="0.3">
      <c r="E880" s="110">
        <v>874</v>
      </c>
      <c r="F880" s="113">
        <v>41430</v>
      </c>
      <c r="G880" s="110">
        <v>0</v>
      </c>
      <c r="H880" s="121">
        <v>0</v>
      </c>
      <c r="J880" s="110">
        <v>874</v>
      </c>
      <c r="K880" s="113">
        <v>41430</v>
      </c>
      <c r="L880" s="125"/>
    </row>
    <row r="881" spans="5:12" hidden="1" x14ac:dyDescent="0.3">
      <c r="E881" s="110">
        <v>875</v>
      </c>
      <c r="F881" s="113">
        <v>41431</v>
      </c>
      <c r="G881" s="110">
        <v>0</v>
      </c>
      <c r="H881" s="121">
        <v>0</v>
      </c>
      <c r="J881" s="110">
        <v>875</v>
      </c>
      <c r="K881" s="113">
        <v>41431</v>
      </c>
      <c r="L881" s="125"/>
    </row>
    <row r="882" spans="5:12" hidden="1" x14ac:dyDescent="0.3">
      <c r="E882" s="110">
        <v>876</v>
      </c>
      <c r="F882" s="113">
        <v>41432</v>
      </c>
      <c r="G882" s="110">
        <v>0</v>
      </c>
      <c r="H882" s="121">
        <v>0</v>
      </c>
      <c r="J882" s="110">
        <v>876</v>
      </c>
      <c r="K882" s="113">
        <v>41432</v>
      </c>
      <c r="L882" s="125"/>
    </row>
    <row r="883" spans="5:12" hidden="1" x14ac:dyDescent="0.3">
      <c r="E883" s="110">
        <v>877</v>
      </c>
      <c r="F883" s="113">
        <v>41433</v>
      </c>
      <c r="G883" s="110">
        <v>0</v>
      </c>
      <c r="H883" s="121">
        <v>0</v>
      </c>
      <c r="J883" s="110">
        <v>877</v>
      </c>
      <c r="K883" s="113">
        <v>41433</v>
      </c>
      <c r="L883" s="125"/>
    </row>
    <row r="884" spans="5:12" hidden="1" x14ac:dyDescent="0.3">
      <c r="E884" s="110">
        <v>878</v>
      </c>
      <c r="F884" s="113">
        <v>41434</v>
      </c>
      <c r="G884" s="110">
        <v>0</v>
      </c>
      <c r="H884" s="121">
        <v>0</v>
      </c>
      <c r="J884" s="110">
        <v>878</v>
      </c>
      <c r="K884" s="113">
        <v>41434</v>
      </c>
      <c r="L884" s="125"/>
    </row>
    <row r="885" spans="5:12" hidden="1" x14ac:dyDescent="0.3">
      <c r="E885" s="110">
        <v>879</v>
      </c>
      <c r="F885" s="113">
        <v>41435</v>
      </c>
      <c r="G885" s="110">
        <v>0</v>
      </c>
      <c r="H885" s="121">
        <v>0</v>
      </c>
      <c r="J885" s="110">
        <v>879</v>
      </c>
      <c r="K885" s="113">
        <v>41435</v>
      </c>
      <c r="L885" s="125"/>
    </row>
    <row r="886" spans="5:12" hidden="1" x14ac:dyDescent="0.3">
      <c r="E886" s="110">
        <v>880</v>
      </c>
      <c r="F886" s="113">
        <v>41436</v>
      </c>
      <c r="G886" s="110">
        <v>0</v>
      </c>
      <c r="H886" s="121">
        <v>0</v>
      </c>
      <c r="J886" s="110">
        <v>880</v>
      </c>
      <c r="K886" s="113">
        <v>41436</v>
      </c>
      <c r="L886" s="125"/>
    </row>
    <row r="887" spans="5:12" hidden="1" x14ac:dyDescent="0.3">
      <c r="E887" s="110">
        <v>881</v>
      </c>
      <c r="F887" s="113">
        <v>41437</v>
      </c>
      <c r="G887" s="110">
        <v>0</v>
      </c>
      <c r="H887" s="121">
        <v>0</v>
      </c>
      <c r="J887" s="110">
        <v>881</v>
      </c>
      <c r="K887" s="113">
        <v>41437</v>
      </c>
      <c r="L887" s="125"/>
    </row>
    <row r="888" spans="5:12" hidden="1" x14ac:dyDescent="0.3">
      <c r="E888" s="110">
        <v>882</v>
      </c>
      <c r="F888" s="113">
        <v>41438</v>
      </c>
      <c r="G888" s="110">
        <v>0</v>
      </c>
      <c r="H888" s="121">
        <v>0</v>
      </c>
      <c r="J888" s="110">
        <v>882</v>
      </c>
      <c r="K888" s="113">
        <v>41438</v>
      </c>
      <c r="L888" s="125"/>
    </row>
    <row r="889" spans="5:12" hidden="1" x14ac:dyDescent="0.3">
      <c r="E889" s="110">
        <v>883</v>
      </c>
      <c r="F889" s="113">
        <v>41439</v>
      </c>
      <c r="G889" s="110">
        <v>0</v>
      </c>
      <c r="H889" s="121">
        <v>0</v>
      </c>
      <c r="J889" s="110">
        <v>883</v>
      </c>
      <c r="K889" s="113">
        <v>41439</v>
      </c>
      <c r="L889" s="125"/>
    </row>
    <row r="890" spans="5:12" hidden="1" x14ac:dyDescent="0.3">
      <c r="E890" s="110">
        <v>884</v>
      </c>
      <c r="F890" s="113">
        <v>41440</v>
      </c>
      <c r="G890" s="110">
        <v>0</v>
      </c>
      <c r="H890" s="121">
        <v>0</v>
      </c>
      <c r="J890" s="110">
        <v>884</v>
      </c>
      <c r="K890" s="113">
        <v>41440</v>
      </c>
      <c r="L890" s="125"/>
    </row>
    <row r="891" spans="5:12" hidden="1" x14ac:dyDescent="0.3">
      <c r="E891" s="110">
        <v>885</v>
      </c>
      <c r="F891" s="113">
        <v>41441</v>
      </c>
      <c r="G891" s="110">
        <v>0</v>
      </c>
      <c r="H891" s="121">
        <v>0</v>
      </c>
      <c r="J891" s="110">
        <v>885</v>
      </c>
      <c r="K891" s="113">
        <v>41441</v>
      </c>
      <c r="L891" s="125"/>
    </row>
    <row r="892" spans="5:12" hidden="1" x14ac:dyDescent="0.3">
      <c r="E892" s="110">
        <v>886</v>
      </c>
      <c r="F892" s="113">
        <v>41442</v>
      </c>
      <c r="G892" s="110">
        <v>0</v>
      </c>
      <c r="H892" s="121">
        <v>0</v>
      </c>
      <c r="J892" s="110">
        <v>886</v>
      </c>
      <c r="K892" s="113">
        <v>41442</v>
      </c>
      <c r="L892" s="125"/>
    </row>
    <row r="893" spans="5:12" hidden="1" x14ac:dyDescent="0.3">
      <c r="E893" s="110">
        <v>887</v>
      </c>
      <c r="F893" s="113">
        <v>41443</v>
      </c>
      <c r="G893" s="110">
        <v>0</v>
      </c>
      <c r="H893" s="121">
        <v>0</v>
      </c>
      <c r="J893" s="110">
        <v>887</v>
      </c>
      <c r="K893" s="113">
        <v>41443</v>
      </c>
      <c r="L893" s="125"/>
    </row>
    <row r="894" spans="5:12" hidden="1" x14ac:dyDescent="0.3">
      <c r="E894" s="110">
        <v>888</v>
      </c>
      <c r="F894" s="113">
        <v>41444</v>
      </c>
      <c r="G894" s="110">
        <v>0</v>
      </c>
      <c r="H894" s="121">
        <v>0</v>
      </c>
      <c r="J894" s="110">
        <v>888</v>
      </c>
      <c r="K894" s="113">
        <v>41444</v>
      </c>
      <c r="L894" s="125"/>
    </row>
    <row r="895" spans="5:12" hidden="1" x14ac:dyDescent="0.3">
      <c r="E895" s="110">
        <v>889</v>
      </c>
      <c r="F895" s="113">
        <v>41445</v>
      </c>
      <c r="G895" s="110">
        <v>0</v>
      </c>
      <c r="H895" s="121">
        <v>0</v>
      </c>
      <c r="J895" s="110">
        <v>889</v>
      </c>
      <c r="K895" s="113">
        <v>41445</v>
      </c>
      <c r="L895" s="125"/>
    </row>
    <row r="896" spans="5:12" hidden="1" x14ac:dyDescent="0.3">
      <c r="E896" s="110">
        <v>890</v>
      </c>
      <c r="F896" s="113">
        <v>41446</v>
      </c>
      <c r="G896" s="110">
        <v>0</v>
      </c>
      <c r="H896" s="121">
        <v>0</v>
      </c>
      <c r="J896" s="110">
        <v>890</v>
      </c>
      <c r="K896" s="113">
        <v>41446</v>
      </c>
      <c r="L896" s="125"/>
    </row>
    <row r="897" spans="5:12" hidden="1" x14ac:dyDescent="0.3">
      <c r="E897" s="110">
        <v>891</v>
      </c>
      <c r="F897" s="113">
        <v>41447</v>
      </c>
      <c r="G897" s="110">
        <v>0</v>
      </c>
      <c r="H897" s="121">
        <v>0</v>
      </c>
      <c r="J897" s="110">
        <v>891</v>
      </c>
      <c r="K897" s="113">
        <v>41447</v>
      </c>
      <c r="L897" s="125"/>
    </row>
    <row r="898" spans="5:12" hidden="1" x14ac:dyDescent="0.3">
      <c r="E898" s="110">
        <v>892</v>
      </c>
      <c r="F898" s="113">
        <v>41448</v>
      </c>
      <c r="G898" s="110">
        <v>0</v>
      </c>
      <c r="H898" s="121">
        <v>0</v>
      </c>
      <c r="J898" s="110">
        <v>892</v>
      </c>
      <c r="K898" s="113">
        <v>41448</v>
      </c>
      <c r="L898" s="125"/>
    </row>
    <row r="899" spans="5:12" hidden="1" x14ac:dyDescent="0.3">
      <c r="E899" s="110">
        <v>893</v>
      </c>
      <c r="F899" s="113">
        <v>41449</v>
      </c>
      <c r="G899" s="110">
        <v>0</v>
      </c>
      <c r="H899" s="121">
        <v>0</v>
      </c>
      <c r="J899" s="110">
        <v>893</v>
      </c>
      <c r="K899" s="113">
        <v>41449</v>
      </c>
      <c r="L899" s="125"/>
    </row>
    <row r="900" spans="5:12" hidden="1" x14ac:dyDescent="0.3">
      <c r="E900" s="110">
        <v>894</v>
      </c>
      <c r="F900" s="113">
        <v>41450</v>
      </c>
      <c r="G900" s="110">
        <v>0</v>
      </c>
      <c r="H900" s="121">
        <v>0</v>
      </c>
      <c r="J900" s="110">
        <v>894</v>
      </c>
      <c r="K900" s="113">
        <v>41450</v>
      </c>
      <c r="L900" s="125"/>
    </row>
    <row r="901" spans="5:12" hidden="1" x14ac:dyDescent="0.3">
      <c r="E901" s="110">
        <v>895</v>
      </c>
      <c r="F901" s="113">
        <v>41451</v>
      </c>
      <c r="G901" s="110">
        <v>0</v>
      </c>
      <c r="H901" s="121">
        <v>0</v>
      </c>
      <c r="J901" s="110">
        <v>895</v>
      </c>
      <c r="K901" s="113">
        <v>41451</v>
      </c>
      <c r="L901" s="125"/>
    </row>
    <row r="902" spans="5:12" hidden="1" x14ac:dyDescent="0.3">
      <c r="E902" s="110">
        <v>896</v>
      </c>
      <c r="F902" s="113">
        <v>41452</v>
      </c>
      <c r="G902" s="110">
        <v>0</v>
      </c>
      <c r="H902" s="121">
        <v>0</v>
      </c>
      <c r="J902" s="110">
        <v>896</v>
      </c>
      <c r="K902" s="113">
        <v>41452</v>
      </c>
      <c r="L902" s="125"/>
    </row>
    <row r="903" spans="5:12" hidden="1" x14ac:dyDescent="0.3">
      <c r="E903" s="110">
        <v>897</v>
      </c>
      <c r="F903" s="113">
        <v>41453</v>
      </c>
      <c r="G903" s="110">
        <v>0</v>
      </c>
      <c r="H903" s="121">
        <v>0</v>
      </c>
      <c r="J903" s="110">
        <v>897</v>
      </c>
      <c r="K903" s="113">
        <v>41453</v>
      </c>
      <c r="L903" s="125"/>
    </row>
    <row r="904" spans="5:12" hidden="1" x14ac:dyDescent="0.3">
      <c r="E904" s="110">
        <v>898</v>
      </c>
      <c r="F904" s="113">
        <v>41454</v>
      </c>
      <c r="G904" s="110">
        <v>0</v>
      </c>
      <c r="H904" s="121">
        <v>0</v>
      </c>
      <c r="J904" s="110">
        <v>898</v>
      </c>
      <c r="K904" s="113">
        <v>41454</v>
      </c>
      <c r="L904" s="125"/>
    </row>
    <row r="905" spans="5:12" hidden="1" x14ac:dyDescent="0.3">
      <c r="E905" s="110">
        <v>899</v>
      </c>
      <c r="F905" s="113">
        <v>41455</v>
      </c>
      <c r="G905" s="110">
        <v>0</v>
      </c>
      <c r="H905" s="121">
        <v>0</v>
      </c>
      <c r="J905" s="110">
        <v>899</v>
      </c>
      <c r="K905" s="113">
        <v>41455</v>
      </c>
      <c r="L905" s="125"/>
    </row>
    <row r="906" spans="5:12" hidden="1" x14ac:dyDescent="0.3">
      <c r="E906" s="110">
        <v>900</v>
      </c>
      <c r="F906" s="113">
        <v>41456</v>
      </c>
      <c r="G906" s="110">
        <v>0</v>
      </c>
      <c r="H906" s="121">
        <v>0</v>
      </c>
      <c r="J906" s="110">
        <v>900</v>
      </c>
      <c r="K906" s="113">
        <v>41456</v>
      </c>
      <c r="L906" s="125"/>
    </row>
    <row r="907" spans="5:12" hidden="1" x14ac:dyDescent="0.3">
      <c r="E907" s="110">
        <v>901</v>
      </c>
      <c r="F907" s="113">
        <v>41457</v>
      </c>
      <c r="G907" s="110">
        <v>0</v>
      </c>
      <c r="H907" s="121">
        <v>0</v>
      </c>
      <c r="J907" s="110">
        <v>901</v>
      </c>
      <c r="K907" s="113">
        <v>41457</v>
      </c>
      <c r="L907" s="125"/>
    </row>
    <row r="908" spans="5:12" hidden="1" x14ac:dyDescent="0.3">
      <c r="E908" s="110">
        <v>902</v>
      </c>
      <c r="F908" s="113">
        <v>41458</v>
      </c>
      <c r="G908" s="110">
        <v>0</v>
      </c>
      <c r="H908" s="121">
        <v>0</v>
      </c>
      <c r="J908" s="110">
        <v>902</v>
      </c>
      <c r="K908" s="113">
        <v>41458</v>
      </c>
      <c r="L908" s="125"/>
    </row>
    <row r="909" spans="5:12" hidden="1" x14ac:dyDescent="0.3">
      <c r="E909" s="110">
        <v>903</v>
      </c>
      <c r="F909" s="113">
        <v>41459</v>
      </c>
      <c r="G909" s="110">
        <v>0</v>
      </c>
      <c r="H909" s="121">
        <v>0</v>
      </c>
      <c r="J909" s="110">
        <v>903</v>
      </c>
      <c r="K909" s="113">
        <v>41459</v>
      </c>
      <c r="L909" s="125"/>
    </row>
    <row r="910" spans="5:12" hidden="1" x14ac:dyDescent="0.3">
      <c r="E910" s="110">
        <v>904</v>
      </c>
      <c r="F910" s="113">
        <v>41460</v>
      </c>
      <c r="G910" s="110">
        <v>0</v>
      </c>
      <c r="H910" s="121">
        <v>0</v>
      </c>
      <c r="J910" s="110">
        <v>904</v>
      </c>
      <c r="K910" s="113">
        <v>41460</v>
      </c>
      <c r="L910" s="125"/>
    </row>
    <row r="911" spans="5:12" hidden="1" x14ac:dyDescent="0.3">
      <c r="E911" s="110">
        <v>905</v>
      </c>
      <c r="F911" s="113">
        <v>41461</v>
      </c>
      <c r="G911" s="110">
        <v>0</v>
      </c>
      <c r="H911" s="121">
        <v>0</v>
      </c>
      <c r="J911" s="110">
        <v>905</v>
      </c>
      <c r="K911" s="113">
        <v>41461</v>
      </c>
      <c r="L911" s="125"/>
    </row>
    <row r="912" spans="5:12" hidden="1" x14ac:dyDescent="0.3">
      <c r="E912" s="110">
        <v>906</v>
      </c>
      <c r="F912" s="113">
        <v>41462</v>
      </c>
      <c r="G912" s="110">
        <v>0</v>
      </c>
      <c r="H912" s="121">
        <v>0</v>
      </c>
      <c r="J912" s="110">
        <v>906</v>
      </c>
      <c r="K912" s="113">
        <v>41462</v>
      </c>
      <c r="L912" s="125"/>
    </row>
    <row r="913" spans="5:12" hidden="1" x14ac:dyDescent="0.3">
      <c r="E913" s="110">
        <v>907</v>
      </c>
      <c r="F913" s="113">
        <v>41463</v>
      </c>
      <c r="G913" s="110">
        <v>0</v>
      </c>
      <c r="H913" s="121">
        <v>0</v>
      </c>
      <c r="J913" s="110">
        <v>907</v>
      </c>
      <c r="K913" s="113">
        <v>41463</v>
      </c>
      <c r="L913" s="125"/>
    </row>
    <row r="914" spans="5:12" hidden="1" x14ac:dyDescent="0.3">
      <c r="E914" s="110">
        <v>908</v>
      </c>
      <c r="F914" s="113">
        <v>41464</v>
      </c>
      <c r="G914" s="110">
        <v>0</v>
      </c>
      <c r="H914" s="121">
        <v>0</v>
      </c>
      <c r="J914" s="110">
        <v>908</v>
      </c>
      <c r="K914" s="113">
        <v>41464</v>
      </c>
      <c r="L914" s="125"/>
    </row>
    <row r="915" spans="5:12" hidden="1" x14ac:dyDescent="0.3">
      <c r="E915" s="110">
        <v>909</v>
      </c>
      <c r="F915" s="113">
        <v>41465</v>
      </c>
      <c r="G915" s="110">
        <v>0</v>
      </c>
      <c r="H915" s="121">
        <v>0</v>
      </c>
      <c r="J915" s="110">
        <v>909</v>
      </c>
      <c r="K915" s="113">
        <v>41465</v>
      </c>
      <c r="L915" s="125"/>
    </row>
    <row r="916" spans="5:12" hidden="1" x14ac:dyDescent="0.3">
      <c r="E916" s="110">
        <v>910</v>
      </c>
      <c r="F916" s="113">
        <v>41466</v>
      </c>
      <c r="G916" s="110">
        <v>0</v>
      </c>
      <c r="H916" s="121">
        <v>0</v>
      </c>
      <c r="J916" s="110">
        <v>910</v>
      </c>
      <c r="K916" s="113">
        <v>41466</v>
      </c>
      <c r="L916" s="125"/>
    </row>
    <row r="917" spans="5:12" hidden="1" x14ac:dyDescent="0.3">
      <c r="E917" s="110">
        <v>911</v>
      </c>
      <c r="F917" s="113">
        <v>41467</v>
      </c>
      <c r="G917" s="110">
        <v>0</v>
      </c>
      <c r="H917" s="121">
        <v>0</v>
      </c>
      <c r="J917" s="110">
        <v>911</v>
      </c>
      <c r="K917" s="113">
        <v>41467</v>
      </c>
      <c r="L917" s="125"/>
    </row>
    <row r="918" spans="5:12" hidden="1" x14ac:dyDescent="0.3">
      <c r="E918" s="110">
        <v>912</v>
      </c>
      <c r="F918" s="113">
        <v>41468</v>
      </c>
      <c r="G918" s="110">
        <v>0</v>
      </c>
      <c r="H918" s="121">
        <v>0</v>
      </c>
      <c r="J918" s="110">
        <v>912</v>
      </c>
      <c r="K918" s="113">
        <v>41468</v>
      </c>
      <c r="L918" s="125"/>
    </row>
    <row r="919" spans="5:12" hidden="1" x14ac:dyDescent="0.3">
      <c r="E919" s="110">
        <v>913</v>
      </c>
      <c r="F919" s="113">
        <v>41469</v>
      </c>
      <c r="G919" s="110">
        <v>0</v>
      </c>
      <c r="H919" s="121">
        <v>0</v>
      </c>
      <c r="J919" s="110">
        <v>913</v>
      </c>
      <c r="K919" s="113">
        <v>41469</v>
      </c>
      <c r="L919" s="125"/>
    </row>
    <row r="920" spans="5:12" hidden="1" x14ac:dyDescent="0.3">
      <c r="E920" s="110">
        <v>914</v>
      </c>
      <c r="F920" s="113">
        <v>41470</v>
      </c>
      <c r="G920" s="110">
        <v>0</v>
      </c>
      <c r="H920" s="121">
        <v>0</v>
      </c>
      <c r="J920" s="110">
        <v>914</v>
      </c>
      <c r="K920" s="113">
        <v>41470</v>
      </c>
      <c r="L920" s="125"/>
    </row>
    <row r="921" spans="5:12" hidden="1" x14ac:dyDescent="0.3">
      <c r="E921" s="110">
        <v>915</v>
      </c>
      <c r="F921" s="113">
        <v>41471</v>
      </c>
      <c r="G921" s="110">
        <v>0</v>
      </c>
      <c r="H921" s="121">
        <v>0</v>
      </c>
      <c r="J921" s="110">
        <v>915</v>
      </c>
      <c r="K921" s="113">
        <v>41471</v>
      </c>
      <c r="L921" s="125"/>
    </row>
    <row r="922" spans="5:12" hidden="1" x14ac:dyDescent="0.3">
      <c r="E922" s="110">
        <v>916</v>
      </c>
      <c r="F922" s="113">
        <v>41472</v>
      </c>
      <c r="G922" s="110">
        <v>0</v>
      </c>
      <c r="H922" s="121">
        <v>0</v>
      </c>
      <c r="J922" s="110">
        <v>916</v>
      </c>
      <c r="K922" s="113">
        <v>41472</v>
      </c>
      <c r="L922" s="125"/>
    </row>
    <row r="923" spans="5:12" hidden="1" x14ac:dyDescent="0.3">
      <c r="E923" s="110">
        <v>917</v>
      </c>
      <c r="F923" s="113">
        <v>41473</v>
      </c>
      <c r="G923" s="110">
        <v>0</v>
      </c>
      <c r="H923" s="121">
        <v>0</v>
      </c>
      <c r="J923" s="110">
        <v>917</v>
      </c>
      <c r="K923" s="113">
        <v>41473</v>
      </c>
      <c r="L923" s="125"/>
    </row>
    <row r="924" spans="5:12" hidden="1" x14ac:dyDescent="0.3">
      <c r="E924" s="110">
        <v>918</v>
      </c>
      <c r="F924" s="113">
        <v>41474</v>
      </c>
      <c r="G924" s="110">
        <v>0</v>
      </c>
      <c r="H924" s="121">
        <v>0</v>
      </c>
      <c r="J924" s="110">
        <v>918</v>
      </c>
      <c r="K924" s="113">
        <v>41474</v>
      </c>
      <c r="L924" s="125"/>
    </row>
    <row r="925" spans="5:12" hidden="1" x14ac:dyDescent="0.3">
      <c r="E925" s="110">
        <v>919</v>
      </c>
      <c r="F925" s="113">
        <v>41475</v>
      </c>
      <c r="G925" s="110">
        <v>0</v>
      </c>
      <c r="H925" s="121">
        <v>0</v>
      </c>
      <c r="J925" s="110">
        <v>919</v>
      </c>
      <c r="K925" s="113">
        <v>41475</v>
      </c>
      <c r="L925" s="125"/>
    </row>
    <row r="926" spans="5:12" hidden="1" x14ac:dyDescent="0.3">
      <c r="E926" s="110">
        <v>920</v>
      </c>
      <c r="F926" s="113">
        <v>41476</v>
      </c>
      <c r="G926" s="110">
        <v>0</v>
      </c>
      <c r="H926" s="121">
        <v>0</v>
      </c>
      <c r="J926" s="110">
        <v>920</v>
      </c>
      <c r="K926" s="113">
        <v>41476</v>
      </c>
      <c r="L926" s="125"/>
    </row>
    <row r="927" spans="5:12" hidden="1" x14ac:dyDescent="0.3">
      <c r="E927" s="110">
        <v>921</v>
      </c>
      <c r="F927" s="113">
        <v>41477</v>
      </c>
      <c r="G927" s="110">
        <v>0</v>
      </c>
      <c r="H927" s="121">
        <v>0</v>
      </c>
      <c r="J927" s="110">
        <v>921</v>
      </c>
      <c r="K927" s="113">
        <v>41477</v>
      </c>
      <c r="L927" s="125"/>
    </row>
    <row r="928" spans="5:12" hidden="1" x14ac:dyDescent="0.3">
      <c r="E928" s="110">
        <v>922</v>
      </c>
      <c r="F928" s="113">
        <v>41478</v>
      </c>
      <c r="G928" s="110">
        <v>0</v>
      </c>
      <c r="H928" s="121">
        <v>0</v>
      </c>
      <c r="J928" s="110">
        <v>922</v>
      </c>
      <c r="K928" s="113">
        <v>41478</v>
      </c>
      <c r="L928" s="125"/>
    </row>
    <row r="929" spans="5:12" hidden="1" x14ac:dyDescent="0.3">
      <c r="E929" s="110">
        <v>923</v>
      </c>
      <c r="F929" s="113">
        <v>41479</v>
      </c>
      <c r="G929" s="110">
        <v>0</v>
      </c>
      <c r="H929" s="121">
        <v>0</v>
      </c>
      <c r="J929" s="110">
        <v>923</v>
      </c>
      <c r="K929" s="113">
        <v>41479</v>
      </c>
      <c r="L929" s="125"/>
    </row>
    <row r="930" spans="5:12" hidden="1" x14ac:dyDescent="0.3">
      <c r="E930" s="110">
        <v>924</v>
      </c>
      <c r="F930" s="113">
        <v>41480</v>
      </c>
      <c r="G930" s="110">
        <v>0</v>
      </c>
      <c r="H930" s="121">
        <v>0</v>
      </c>
      <c r="J930" s="110">
        <v>924</v>
      </c>
      <c r="K930" s="113">
        <v>41480</v>
      </c>
      <c r="L930" s="125"/>
    </row>
    <row r="931" spans="5:12" hidden="1" x14ac:dyDescent="0.3">
      <c r="E931" s="110">
        <v>925</v>
      </c>
      <c r="F931" s="113">
        <v>41481</v>
      </c>
      <c r="G931" s="110">
        <v>0</v>
      </c>
      <c r="H931" s="121">
        <v>0</v>
      </c>
      <c r="J931" s="110">
        <v>925</v>
      </c>
      <c r="K931" s="113">
        <v>41481</v>
      </c>
      <c r="L931" s="125"/>
    </row>
    <row r="932" spans="5:12" hidden="1" x14ac:dyDescent="0.3">
      <c r="E932" s="110">
        <v>926</v>
      </c>
      <c r="F932" s="113">
        <v>41482</v>
      </c>
      <c r="G932" s="110">
        <v>0</v>
      </c>
      <c r="H932" s="121">
        <v>0</v>
      </c>
      <c r="J932" s="110">
        <v>926</v>
      </c>
      <c r="K932" s="113">
        <v>41482</v>
      </c>
      <c r="L932" s="125"/>
    </row>
    <row r="933" spans="5:12" hidden="1" x14ac:dyDescent="0.3">
      <c r="E933" s="110">
        <v>927</v>
      </c>
      <c r="F933" s="113">
        <v>41483</v>
      </c>
      <c r="G933" s="110">
        <v>0</v>
      </c>
      <c r="H933" s="121">
        <v>0</v>
      </c>
      <c r="J933" s="110">
        <v>927</v>
      </c>
      <c r="K933" s="113">
        <v>41483</v>
      </c>
      <c r="L933" s="125"/>
    </row>
    <row r="934" spans="5:12" hidden="1" x14ac:dyDescent="0.3">
      <c r="E934" s="110">
        <v>928</v>
      </c>
      <c r="F934" s="113">
        <v>41484</v>
      </c>
      <c r="G934" s="110">
        <v>0</v>
      </c>
      <c r="H934" s="121">
        <v>0</v>
      </c>
      <c r="J934" s="110">
        <v>928</v>
      </c>
      <c r="K934" s="113">
        <v>41484</v>
      </c>
      <c r="L934" s="125"/>
    </row>
    <row r="935" spans="5:12" hidden="1" x14ac:dyDescent="0.3">
      <c r="E935" s="110">
        <v>929</v>
      </c>
      <c r="F935" s="113">
        <v>41485</v>
      </c>
      <c r="G935" s="110">
        <v>0</v>
      </c>
      <c r="H935" s="121">
        <v>0</v>
      </c>
      <c r="J935" s="110">
        <v>929</v>
      </c>
      <c r="K935" s="113">
        <v>41485</v>
      </c>
      <c r="L935" s="125"/>
    </row>
    <row r="936" spans="5:12" hidden="1" x14ac:dyDescent="0.3">
      <c r="E936" s="110">
        <v>930</v>
      </c>
      <c r="F936" s="113">
        <v>41486</v>
      </c>
      <c r="G936" s="110">
        <v>0</v>
      </c>
      <c r="H936" s="121">
        <v>0</v>
      </c>
      <c r="J936" s="110">
        <v>930</v>
      </c>
      <c r="K936" s="113">
        <v>41486</v>
      </c>
      <c r="L936" s="125"/>
    </row>
    <row r="937" spans="5:12" hidden="1" x14ac:dyDescent="0.3">
      <c r="E937" s="110">
        <v>931</v>
      </c>
      <c r="F937" s="113">
        <v>41487</v>
      </c>
      <c r="G937" s="110">
        <v>0</v>
      </c>
      <c r="H937" s="121">
        <v>0</v>
      </c>
      <c r="J937" s="110">
        <v>931</v>
      </c>
      <c r="K937" s="113">
        <v>41487</v>
      </c>
      <c r="L937" s="125"/>
    </row>
    <row r="938" spans="5:12" hidden="1" x14ac:dyDescent="0.3">
      <c r="E938" s="110">
        <v>932</v>
      </c>
      <c r="F938" s="113">
        <v>41488</v>
      </c>
      <c r="G938" s="110">
        <v>0</v>
      </c>
      <c r="H938" s="121">
        <v>0</v>
      </c>
      <c r="J938" s="110">
        <v>932</v>
      </c>
      <c r="K938" s="113">
        <v>41488</v>
      </c>
      <c r="L938" s="125"/>
    </row>
    <row r="939" spans="5:12" hidden="1" x14ac:dyDescent="0.3">
      <c r="E939" s="110">
        <v>933</v>
      </c>
      <c r="F939" s="113">
        <v>41489</v>
      </c>
      <c r="G939" s="110">
        <v>0</v>
      </c>
      <c r="H939" s="121">
        <v>0</v>
      </c>
      <c r="J939" s="110">
        <v>933</v>
      </c>
      <c r="K939" s="113">
        <v>41489</v>
      </c>
      <c r="L939" s="125"/>
    </row>
    <row r="940" spans="5:12" hidden="1" x14ac:dyDescent="0.3">
      <c r="E940" s="110">
        <v>934</v>
      </c>
      <c r="F940" s="113">
        <v>41490</v>
      </c>
      <c r="G940" s="110">
        <v>0</v>
      </c>
      <c r="H940" s="121">
        <v>0</v>
      </c>
      <c r="J940" s="110">
        <v>934</v>
      </c>
      <c r="K940" s="113">
        <v>41490</v>
      </c>
      <c r="L940" s="125"/>
    </row>
    <row r="941" spans="5:12" hidden="1" x14ac:dyDescent="0.3">
      <c r="E941" s="110">
        <v>935</v>
      </c>
      <c r="F941" s="113">
        <v>41491</v>
      </c>
      <c r="G941" s="110">
        <v>0</v>
      </c>
      <c r="H941" s="121">
        <v>0</v>
      </c>
      <c r="J941" s="110">
        <v>935</v>
      </c>
      <c r="K941" s="113">
        <v>41491</v>
      </c>
      <c r="L941" s="125"/>
    </row>
    <row r="942" spans="5:12" hidden="1" x14ac:dyDescent="0.3">
      <c r="E942" s="110">
        <v>936</v>
      </c>
      <c r="F942" s="113">
        <v>41492</v>
      </c>
      <c r="G942" s="110">
        <v>0</v>
      </c>
      <c r="H942" s="121">
        <v>0</v>
      </c>
      <c r="J942" s="110">
        <v>936</v>
      </c>
      <c r="K942" s="113">
        <v>41492</v>
      </c>
      <c r="L942" s="125"/>
    </row>
    <row r="943" spans="5:12" hidden="1" x14ac:dyDescent="0.3">
      <c r="E943" s="110">
        <v>937</v>
      </c>
      <c r="F943" s="113">
        <v>41493</v>
      </c>
      <c r="G943" s="110">
        <v>0</v>
      </c>
      <c r="H943" s="121">
        <v>0</v>
      </c>
      <c r="J943" s="110">
        <v>937</v>
      </c>
      <c r="K943" s="113">
        <v>41493</v>
      </c>
      <c r="L943" s="125"/>
    </row>
    <row r="944" spans="5:12" hidden="1" x14ac:dyDescent="0.3">
      <c r="E944" s="110">
        <v>938</v>
      </c>
      <c r="F944" s="113">
        <v>41494</v>
      </c>
      <c r="G944" s="110">
        <v>0</v>
      </c>
      <c r="H944" s="121">
        <v>0</v>
      </c>
      <c r="J944" s="110">
        <v>938</v>
      </c>
      <c r="K944" s="113">
        <v>41494</v>
      </c>
      <c r="L944" s="125"/>
    </row>
    <row r="945" spans="5:12" hidden="1" x14ac:dyDescent="0.3">
      <c r="E945" s="110">
        <v>939</v>
      </c>
      <c r="F945" s="113">
        <v>41495</v>
      </c>
      <c r="G945" s="110">
        <v>0</v>
      </c>
      <c r="H945" s="121">
        <v>0</v>
      </c>
      <c r="J945" s="110">
        <v>939</v>
      </c>
      <c r="K945" s="113">
        <v>41495</v>
      </c>
      <c r="L945" s="125"/>
    </row>
    <row r="946" spans="5:12" hidden="1" x14ac:dyDescent="0.3">
      <c r="E946" s="110">
        <v>940</v>
      </c>
      <c r="F946" s="113">
        <v>41496</v>
      </c>
      <c r="G946" s="110">
        <v>0</v>
      </c>
      <c r="H946" s="121">
        <v>0</v>
      </c>
      <c r="J946" s="110">
        <v>940</v>
      </c>
      <c r="K946" s="113">
        <v>41496</v>
      </c>
      <c r="L946" s="125"/>
    </row>
    <row r="947" spans="5:12" hidden="1" x14ac:dyDescent="0.3">
      <c r="E947" s="110">
        <v>941</v>
      </c>
      <c r="F947" s="113">
        <v>41497</v>
      </c>
      <c r="G947" s="110">
        <v>0</v>
      </c>
      <c r="H947" s="121">
        <v>0</v>
      </c>
      <c r="J947" s="110">
        <v>941</v>
      </c>
      <c r="K947" s="113">
        <v>41497</v>
      </c>
      <c r="L947" s="125"/>
    </row>
    <row r="948" spans="5:12" hidden="1" x14ac:dyDescent="0.3">
      <c r="E948" s="110">
        <v>942</v>
      </c>
      <c r="F948" s="113">
        <v>41498</v>
      </c>
      <c r="G948" s="110">
        <v>0</v>
      </c>
      <c r="H948" s="121">
        <v>0</v>
      </c>
      <c r="J948" s="110">
        <v>942</v>
      </c>
      <c r="K948" s="113">
        <v>41498</v>
      </c>
      <c r="L948" s="125"/>
    </row>
    <row r="949" spans="5:12" hidden="1" x14ac:dyDescent="0.3">
      <c r="E949" s="110">
        <v>943</v>
      </c>
      <c r="F949" s="113">
        <v>41499</v>
      </c>
      <c r="G949" s="110">
        <v>0</v>
      </c>
      <c r="H949" s="121">
        <v>0</v>
      </c>
      <c r="J949" s="110">
        <v>943</v>
      </c>
      <c r="K949" s="113">
        <v>41499</v>
      </c>
      <c r="L949" s="125"/>
    </row>
    <row r="950" spans="5:12" hidden="1" x14ac:dyDescent="0.3">
      <c r="E950" s="110">
        <v>944</v>
      </c>
      <c r="F950" s="113">
        <v>41500</v>
      </c>
      <c r="G950" s="110">
        <v>0</v>
      </c>
      <c r="H950" s="121">
        <v>0</v>
      </c>
      <c r="J950" s="110">
        <v>944</v>
      </c>
      <c r="K950" s="113">
        <v>41500</v>
      </c>
      <c r="L950" s="125"/>
    </row>
    <row r="951" spans="5:12" hidden="1" x14ac:dyDescent="0.3">
      <c r="E951" s="110">
        <v>945</v>
      </c>
      <c r="F951" s="113">
        <v>41501</v>
      </c>
      <c r="G951" s="110">
        <v>0</v>
      </c>
      <c r="H951" s="121">
        <v>0</v>
      </c>
      <c r="J951" s="110">
        <v>945</v>
      </c>
      <c r="K951" s="113">
        <v>41501</v>
      </c>
      <c r="L951" s="125"/>
    </row>
    <row r="952" spans="5:12" hidden="1" x14ac:dyDescent="0.3">
      <c r="E952" s="110">
        <v>946</v>
      </c>
      <c r="F952" s="113">
        <v>41502</v>
      </c>
      <c r="G952" s="110">
        <v>0</v>
      </c>
      <c r="H952" s="121">
        <v>0</v>
      </c>
      <c r="J952" s="110">
        <v>946</v>
      </c>
      <c r="K952" s="113">
        <v>41502</v>
      </c>
      <c r="L952" s="125"/>
    </row>
    <row r="953" spans="5:12" hidden="1" x14ac:dyDescent="0.3">
      <c r="E953" s="110">
        <v>947</v>
      </c>
      <c r="F953" s="113">
        <v>41503</v>
      </c>
      <c r="G953" s="110">
        <v>0</v>
      </c>
      <c r="H953" s="121">
        <v>0</v>
      </c>
      <c r="J953" s="110">
        <v>947</v>
      </c>
      <c r="K953" s="113">
        <v>41503</v>
      </c>
      <c r="L953" s="125"/>
    </row>
    <row r="954" spans="5:12" hidden="1" x14ac:dyDescent="0.3">
      <c r="E954" s="110">
        <v>948</v>
      </c>
      <c r="F954" s="113">
        <v>41504</v>
      </c>
      <c r="G954" s="110">
        <v>0</v>
      </c>
      <c r="H954" s="121">
        <v>0</v>
      </c>
      <c r="J954" s="110">
        <v>948</v>
      </c>
      <c r="K954" s="113">
        <v>41504</v>
      </c>
      <c r="L954" s="125"/>
    </row>
    <row r="955" spans="5:12" hidden="1" x14ac:dyDescent="0.3">
      <c r="E955" s="110">
        <v>949</v>
      </c>
      <c r="F955" s="113">
        <v>41505</v>
      </c>
      <c r="G955" s="110">
        <v>0</v>
      </c>
      <c r="H955" s="121">
        <v>0</v>
      </c>
      <c r="J955" s="110">
        <v>949</v>
      </c>
      <c r="K955" s="113">
        <v>41505</v>
      </c>
      <c r="L955" s="125"/>
    </row>
    <row r="956" spans="5:12" hidden="1" x14ac:dyDescent="0.3">
      <c r="E956" s="110">
        <v>950</v>
      </c>
      <c r="F956" s="113">
        <v>41506</v>
      </c>
      <c r="G956" s="110">
        <v>0</v>
      </c>
      <c r="H956" s="121">
        <v>0</v>
      </c>
      <c r="J956" s="110">
        <v>950</v>
      </c>
      <c r="K956" s="113">
        <v>41506</v>
      </c>
      <c r="L956" s="125"/>
    </row>
    <row r="957" spans="5:12" hidden="1" x14ac:dyDescent="0.3">
      <c r="E957" s="110">
        <v>951</v>
      </c>
      <c r="F957" s="113">
        <v>41507</v>
      </c>
      <c r="G957" s="110">
        <v>0</v>
      </c>
      <c r="H957" s="121">
        <v>0</v>
      </c>
      <c r="J957" s="110">
        <v>951</v>
      </c>
      <c r="K957" s="113">
        <v>41507</v>
      </c>
      <c r="L957" s="125"/>
    </row>
    <row r="958" spans="5:12" hidden="1" x14ac:dyDescent="0.3">
      <c r="E958" s="110">
        <v>952</v>
      </c>
      <c r="F958" s="113">
        <v>41508</v>
      </c>
      <c r="G958" s="110">
        <v>0</v>
      </c>
      <c r="H958" s="121">
        <v>0</v>
      </c>
      <c r="J958" s="110">
        <v>952</v>
      </c>
      <c r="K958" s="113">
        <v>41508</v>
      </c>
      <c r="L958" s="125"/>
    </row>
    <row r="959" spans="5:12" hidden="1" x14ac:dyDescent="0.3">
      <c r="E959" s="110">
        <v>953</v>
      </c>
      <c r="F959" s="113">
        <v>41509</v>
      </c>
      <c r="G959" s="110">
        <v>0</v>
      </c>
      <c r="H959" s="121">
        <v>0</v>
      </c>
      <c r="J959" s="110">
        <v>953</v>
      </c>
      <c r="K959" s="113">
        <v>41509</v>
      </c>
      <c r="L959" s="125"/>
    </row>
    <row r="960" spans="5:12" hidden="1" x14ac:dyDescent="0.3">
      <c r="E960" s="110">
        <v>954</v>
      </c>
      <c r="F960" s="113">
        <v>41510</v>
      </c>
      <c r="G960" s="110">
        <v>0</v>
      </c>
      <c r="H960" s="121">
        <v>0</v>
      </c>
      <c r="J960" s="110">
        <v>954</v>
      </c>
      <c r="K960" s="113">
        <v>41510</v>
      </c>
      <c r="L960" s="125"/>
    </row>
    <row r="961" spans="5:12" hidden="1" x14ac:dyDescent="0.3">
      <c r="E961" s="110">
        <v>955</v>
      </c>
      <c r="F961" s="113">
        <v>41511</v>
      </c>
      <c r="G961" s="110">
        <v>0</v>
      </c>
      <c r="H961" s="121">
        <v>0</v>
      </c>
      <c r="J961" s="110">
        <v>955</v>
      </c>
      <c r="K961" s="113">
        <v>41511</v>
      </c>
      <c r="L961" s="125"/>
    </row>
    <row r="962" spans="5:12" hidden="1" x14ac:dyDescent="0.3">
      <c r="E962" s="110">
        <v>956</v>
      </c>
      <c r="F962" s="113">
        <v>41512</v>
      </c>
      <c r="G962" s="110">
        <v>0</v>
      </c>
      <c r="H962" s="121">
        <v>0</v>
      </c>
      <c r="J962" s="110">
        <v>956</v>
      </c>
      <c r="K962" s="113">
        <v>41512</v>
      </c>
      <c r="L962" s="125"/>
    </row>
    <row r="963" spans="5:12" hidden="1" x14ac:dyDescent="0.3">
      <c r="E963" s="110">
        <v>957</v>
      </c>
      <c r="F963" s="113">
        <v>41513</v>
      </c>
      <c r="G963" s="110">
        <v>0</v>
      </c>
      <c r="H963" s="121">
        <v>0</v>
      </c>
      <c r="J963" s="110">
        <v>957</v>
      </c>
      <c r="K963" s="113">
        <v>41513</v>
      </c>
      <c r="L963" s="125"/>
    </row>
    <row r="964" spans="5:12" hidden="1" x14ac:dyDescent="0.3">
      <c r="E964" s="110">
        <v>958</v>
      </c>
      <c r="F964" s="113">
        <v>41514</v>
      </c>
      <c r="G964" s="110">
        <v>0</v>
      </c>
      <c r="H964" s="121">
        <v>0</v>
      </c>
      <c r="J964" s="110">
        <v>958</v>
      </c>
      <c r="K964" s="113">
        <v>41514</v>
      </c>
      <c r="L964" s="125"/>
    </row>
    <row r="965" spans="5:12" hidden="1" x14ac:dyDescent="0.3">
      <c r="E965" s="110">
        <v>959</v>
      </c>
      <c r="F965" s="113">
        <v>41515</v>
      </c>
      <c r="G965" s="110">
        <v>0</v>
      </c>
      <c r="H965" s="121">
        <v>0</v>
      </c>
      <c r="J965" s="110">
        <v>959</v>
      </c>
      <c r="K965" s="113">
        <v>41515</v>
      </c>
      <c r="L965" s="125"/>
    </row>
    <row r="966" spans="5:12" hidden="1" x14ac:dyDescent="0.3">
      <c r="E966" s="110">
        <v>960</v>
      </c>
      <c r="F966" s="113">
        <v>41516</v>
      </c>
      <c r="G966" s="110">
        <v>0</v>
      </c>
      <c r="H966" s="121">
        <v>0</v>
      </c>
      <c r="J966" s="110">
        <v>960</v>
      </c>
      <c r="K966" s="113">
        <v>41516</v>
      </c>
      <c r="L966" s="125"/>
    </row>
    <row r="967" spans="5:12" hidden="1" x14ac:dyDescent="0.3">
      <c r="E967" s="110">
        <v>961</v>
      </c>
      <c r="F967" s="113">
        <v>41517</v>
      </c>
      <c r="G967" s="110">
        <v>0</v>
      </c>
      <c r="H967" s="121">
        <v>0</v>
      </c>
      <c r="J967" s="110">
        <v>961</v>
      </c>
      <c r="K967" s="113">
        <v>41517</v>
      </c>
      <c r="L967" s="125"/>
    </row>
    <row r="968" spans="5:12" hidden="1" x14ac:dyDescent="0.3">
      <c r="E968" s="110">
        <v>962</v>
      </c>
      <c r="F968" s="113">
        <v>41518</v>
      </c>
      <c r="G968" s="110">
        <v>0</v>
      </c>
      <c r="H968" s="121">
        <v>0</v>
      </c>
      <c r="J968" s="110">
        <v>962</v>
      </c>
      <c r="K968" s="113">
        <v>41518</v>
      </c>
      <c r="L968" s="125"/>
    </row>
    <row r="969" spans="5:12" hidden="1" x14ac:dyDescent="0.3">
      <c r="E969" s="110">
        <v>963</v>
      </c>
      <c r="F969" s="113">
        <v>41519</v>
      </c>
      <c r="G969" s="110">
        <v>0</v>
      </c>
      <c r="H969" s="121">
        <v>0</v>
      </c>
      <c r="J969" s="110">
        <v>963</v>
      </c>
      <c r="K969" s="113">
        <v>41519</v>
      </c>
      <c r="L969" s="125"/>
    </row>
    <row r="970" spans="5:12" hidden="1" x14ac:dyDescent="0.3">
      <c r="E970" s="110">
        <v>964</v>
      </c>
      <c r="F970" s="113">
        <v>41520</v>
      </c>
      <c r="G970" s="110">
        <v>0</v>
      </c>
      <c r="H970" s="121">
        <v>0</v>
      </c>
      <c r="J970" s="110">
        <v>964</v>
      </c>
      <c r="K970" s="113">
        <v>41520</v>
      </c>
      <c r="L970" s="125"/>
    </row>
    <row r="971" spans="5:12" hidden="1" x14ac:dyDescent="0.3">
      <c r="E971" s="110">
        <v>965</v>
      </c>
      <c r="F971" s="113">
        <v>41521</v>
      </c>
      <c r="G971" s="110">
        <v>0</v>
      </c>
      <c r="H971" s="121">
        <v>0</v>
      </c>
      <c r="J971" s="110">
        <v>965</v>
      </c>
      <c r="K971" s="113">
        <v>41521</v>
      </c>
      <c r="L971" s="125"/>
    </row>
    <row r="972" spans="5:12" hidden="1" x14ac:dyDescent="0.3">
      <c r="E972" s="110">
        <v>966</v>
      </c>
      <c r="F972" s="113">
        <v>41522</v>
      </c>
      <c r="G972" s="110">
        <v>0</v>
      </c>
      <c r="H972" s="121">
        <v>0</v>
      </c>
      <c r="J972" s="110">
        <v>966</v>
      </c>
      <c r="K972" s="113">
        <v>41522</v>
      </c>
      <c r="L972" s="125"/>
    </row>
    <row r="973" spans="5:12" hidden="1" x14ac:dyDescent="0.3">
      <c r="E973" s="110">
        <v>967</v>
      </c>
      <c r="F973" s="113">
        <v>41523</v>
      </c>
      <c r="G973" s="110">
        <v>0</v>
      </c>
      <c r="H973" s="121">
        <v>0</v>
      </c>
      <c r="J973" s="110">
        <v>967</v>
      </c>
      <c r="K973" s="113">
        <v>41523</v>
      </c>
      <c r="L973" s="125"/>
    </row>
    <row r="974" spans="5:12" hidden="1" x14ac:dyDescent="0.3">
      <c r="E974" s="110">
        <v>968</v>
      </c>
      <c r="F974" s="113">
        <v>41524</v>
      </c>
      <c r="G974" s="110">
        <v>0</v>
      </c>
      <c r="H974" s="121">
        <v>0</v>
      </c>
      <c r="J974" s="110">
        <v>968</v>
      </c>
      <c r="K974" s="113">
        <v>41524</v>
      </c>
      <c r="L974" s="125"/>
    </row>
    <row r="975" spans="5:12" hidden="1" x14ac:dyDescent="0.3">
      <c r="E975" s="110">
        <v>969</v>
      </c>
      <c r="F975" s="113">
        <v>41525</v>
      </c>
      <c r="G975" s="110">
        <v>0</v>
      </c>
      <c r="H975" s="121">
        <v>0</v>
      </c>
      <c r="J975" s="110">
        <v>969</v>
      </c>
      <c r="K975" s="113">
        <v>41525</v>
      </c>
      <c r="L975" s="125"/>
    </row>
    <row r="976" spans="5:12" hidden="1" x14ac:dyDescent="0.3">
      <c r="E976" s="110">
        <v>970</v>
      </c>
      <c r="F976" s="113">
        <v>41526</v>
      </c>
      <c r="G976" s="110">
        <v>0</v>
      </c>
      <c r="H976" s="121">
        <v>0</v>
      </c>
      <c r="J976" s="110">
        <v>970</v>
      </c>
      <c r="K976" s="113">
        <v>41526</v>
      </c>
      <c r="L976" s="125"/>
    </row>
    <row r="977" spans="5:12" hidden="1" x14ac:dyDescent="0.3">
      <c r="E977" s="110">
        <v>971</v>
      </c>
      <c r="F977" s="113">
        <v>41527</v>
      </c>
      <c r="G977" s="110">
        <v>0</v>
      </c>
      <c r="H977" s="121">
        <v>0</v>
      </c>
      <c r="J977" s="110">
        <v>971</v>
      </c>
      <c r="K977" s="113">
        <v>41527</v>
      </c>
      <c r="L977" s="125"/>
    </row>
    <row r="978" spans="5:12" hidden="1" x14ac:dyDescent="0.3">
      <c r="E978" s="110">
        <v>972</v>
      </c>
      <c r="F978" s="113">
        <v>41528</v>
      </c>
      <c r="G978" s="110">
        <v>0</v>
      </c>
      <c r="H978" s="121">
        <v>0</v>
      </c>
      <c r="J978" s="110">
        <v>972</v>
      </c>
      <c r="K978" s="113">
        <v>41528</v>
      </c>
      <c r="L978" s="125"/>
    </row>
    <row r="979" spans="5:12" hidden="1" x14ac:dyDescent="0.3">
      <c r="E979" s="110">
        <v>973</v>
      </c>
      <c r="F979" s="113">
        <v>41529</v>
      </c>
      <c r="G979" s="110">
        <v>0</v>
      </c>
      <c r="H979" s="121">
        <v>0</v>
      </c>
      <c r="J979" s="110">
        <v>973</v>
      </c>
      <c r="K979" s="113">
        <v>41529</v>
      </c>
      <c r="L979" s="125"/>
    </row>
    <row r="980" spans="5:12" hidden="1" x14ac:dyDescent="0.3">
      <c r="E980" s="110">
        <v>974</v>
      </c>
      <c r="F980" s="113">
        <v>41530</v>
      </c>
      <c r="G980" s="110">
        <v>0</v>
      </c>
      <c r="H980" s="121">
        <v>0</v>
      </c>
      <c r="J980" s="110">
        <v>974</v>
      </c>
      <c r="K980" s="113">
        <v>41530</v>
      </c>
      <c r="L980" s="125"/>
    </row>
    <row r="981" spans="5:12" hidden="1" x14ac:dyDescent="0.3">
      <c r="E981" s="110">
        <v>975</v>
      </c>
      <c r="F981" s="113">
        <v>41531</v>
      </c>
      <c r="G981" s="110">
        <v>0</v>
      </c>
      <c r="H981" s="121">
        <v>0</v>
      </c>
      <c r="J981" s="110">
        <v>975</v>
      </c>
      <c r="K981" s="113">
        <v>41531</v>
      </c>
      <c r="L981" s="125"/>
    </row>
    <row r="982" spans="5:12" hidden="1" x14ac:dyDescent="0.3">
      <c r="E982" s="110">
        <v>976</v>
      </c>
      <c r="F982" s="113">
        <v>41532</v>
      </c>
      <c r="G982" s="110">
        <v>0</v>
      </c>
      <c r="H982" s="121">
        <v>0</v>
      </c>
      <c r="J982" s="110">
        <v>976</v>
      </c>
      <c r="K982" s="113">
        <v>41532</v>
      </c>
      <c r="L982" s="125"/>
    </row>
    <row r="983" spans="5:12" hidden="1" x14ac:dyDescent="0.3">
      <c r="E983" s="110">
        <v>977</v>
      </c>
      <c r="F983" s="113">
        <v>41533</v>
      </c>
      <c r="G983" s="110">
        <v>0</v>
      </c>
      <c r="H983" s="121">
        <v>0</v>
      </c>
      <c r="J983" s="110">
        <v>977</v>
      </c>
      <c r="K983" s="113">
        <v>41533</v>
      </c>
      <c r="L983" s="125"/>
    </row>
    <row r="984" spans="5:12" hidden="1" x14ac:dyDescent="0.3">
      <c r="E984" s="110">
        <v>978</v>
      </c>
      <c r="F984" s="113">
        <v>41534</v>
      </c>
      <c r="G984" s="110">
        <v>0</v>
      </c>
      <c r="H984" s="121">
        <v>0</v>
      </c>
      <c r="J984" s="110">
        <v>978</v>
      </c>
      <c r="K984" s="113">
        <v>41534</v>
      </c>
      <c r="L984" s="125"/>
    </row>
    <row r="985" spans="5:12" hidden="1" x14ac:dyDescent="0.3">
      <c r="E985" s="110">
        <v>979</v>
      </c>
      <c r="F985" s="113">
        <v>41535</v>
      </c>
      <c r="G985" s="110">
        <v>0</v>
      </c>
      <c r="H985" s="121">
        <v>0</v>
      </c>
      <c r="J985" s="110">
        <v>979</v>
      </c>
      <c r="K985" s="113">
        <v>41535</v>
      </c>
      <c r="L985" s="125"/>
    </row>
    <row r="986" spans="5:12" hidden="1" x14ac:dyDescent="0.3">
      <c r="E986" s="110">
        <v>980</v>
      </c>
      <c r="F986" s="113">
        <v>41536</v>
      </c>
      <c r="G986" s="110">
        <v>0</v>
      </c>
      <c r="H986" s="121">
        <v>0</v>
      </c>
      <c r="J986" s="110">
        <v>980</v>
      </c>
      <c r="K986" s="113">
        <v>41536</v>
      </c>
      <c r="L986" s="125"/>
    </row>
    <row r="987" spans="5:12" hidden="1" x14ac:dyDescent="0.3">
      <c r="E987" s="110">
        <v>981</v>
      </c>
      <c r="F987" s="113">
        <v>41537</v>
      </c>
      <c r="G987" s="110">
        <v>0</v>
      </c>
      <c r="H987" s="121">
        <v>0</v>
      </c>
      <c r="J987" s="110">
        <v>981</v>
      </c>
      <c r="K987" s="113">
        <v>41537</v>
      </c>
      <c r="L987" s="125"/>
    </row>
    <row r="988" spans="5:12" hidden="1" x14ac:dyDescent="0.3">
      <c r="E988" s="110">
        <v>982</v>
      </c>
      <c r="F988" s="113">
        <v>41538</v>
      </c>
      <c r="G988" s="110">
        <v>0</v>
      </c>
      <c r="H988" s="121">
        <v>0</v>
      </c>
      <c r="J988" s="110">
        <v>982</v>
      </c>
      <c r="K988" s="113">
        <v>41538</v>
      </c>
      <c r="L988" s="125"/>
    </row>
    <row r="989" spans="5:12" hidden="1" x14ac:dyDescent="0.3">
      <c r="E989" s="110">
        <v>983</v>
      </c>
      <c r="F989" s="113">
        <v>41539</v>
      </c>
      <c r="G989" s="110">
        <v>0</v>
      </c>
      <c r="H989" s="121">
        <v>0</v>
      </c>
      <c r="J989" s="110">
        <v>983</v>
      </c>
      <c r="K989" s="113">
        <v>41539</v>
      </c>
      <c r="L989" s="125"/>
    </row>
    <row r="990" spans="5:12" hidden="1" x14ac:dyDescent="0.3">
      <c r="E990" s="110">
        <v>984</v>
      </c>
      <c r="F990" s="113">
        <v>41540</v>
      </c>
      <c r="G990" s="110">
        <v>0</v>
      </c>
      <c r="H990" s="121">
        <v>0</v>
      </c>
      <c r="J990" s="110">
        <v>984</v>
      </c>
      <c r="K990" s="113">
        <v>41540</v>
      </c>
      <c r="L990" s="125"/>
    </row>
    <row r="991" spans="5:12" hidden="1" x14ac:dyDescent="0.3">
      <c r="E991" s="110">
        <v>985</v>
      </c>
      <c r="F991" s="113">
        <v>41541</v>
      </c>
      <c r="G991" s="110">
        <v>0</v>
      </c>
      <c r="H991" s="121">
        <v>0</v>
      </c>
      <c r="J991" s="110">
        <v>985</v>
      </c>
      <c r="K991" s="113">
        <v>41541</v>
      </c>
      <c r="L991" s="125"/>
    </row>
    <row r="992" spans="5:12" hidden="1" x14ac:dyDescent="0.3">
      <c r="E992" s="110">
        <v>986</v>
      </c>
      <c r="F992" s="113">
        <v>41542</v>
      </c>
      <c r="G992" s="110">
        <v>0</v>
      </c>
      <c r="H992" s="121">
        <v>0</v>
      </c>
      <c r="J992" s="110">
        <v>986</v>
      </c>
      <c r="K992" s="113">
        <v>41542</v>
      </c>
      <c r="L992" s="125"/>
    </row>
    <row r="993" spans="5:12" hidden="1" x14ac:dyDescent="0.3">
      <c r="E993" s="110">
        <v>987</v>
      </c>
      <c r="F993" s="113">
        <v>41543</v>
      </c>
      <c r="G993" s="110">
        <v>0</v>
      </c>
      <c r="H993" s="121">
        <v>0</v>
      </c>
      <c r="J993" s="110">
        <v>987</v>
      </c>
      <c r="K993" s="113">
        <v>41543</v>
      </c>
      <c r="L993" s="125"/>
    </row>
    <row r="994" spans="5:12" hidden="1" x14ac:dyDescent="0.3">
      <c r="E994" s="110">
        <v>988</v>
      </c>
      <c r="F994" s="113">
        <v>41544</v>
      </c>
      <c r="G994" s="110">
        <v>0</v>
      </c>
      <c r="H994" s="121">
        <v>0</v>
      </c>
      <c r="J994" s="110">
        <v>988</v>
      </c>
      <c r="K994" s="113">
        <v>41544</v>
      </c>
      <c r="L994" s="125"/>
    </row>
    <row r="995" spans="5:12" hidden="1" x14ac:dyDescent="0.3">
      <c r="E995" s="110">
        <v>989</v>
      </c>
      <c r="F995" s="113">
        <v>41545</v>
      </c>
      <c r="G995" s="110">
        <v>0</v>
      </c>
      <c r="H995" s="121">
        <v>0</v>
      </c>
      <c r="J995" s="110">
        <v>989</v>
      </c>
      <c r="K995" s="113">
        <v>41545</v>
      </c>
      <c r="L995" s="125"/>
    </row>
    <row r="996" spans="5:12" hidden="1" x14ac:dyDescent="0.3">
      <c r="E996" s="110">
        <v>990</v>
      </c>
      <c r="F996" s="113">
        <v>41546</v>
      </c>
      <c r="G996" s="110">
        <v>0</v>
      </c>
      <c r="H996" s="121">
        <v>0</v>
      </c>
      <c r="J996" s="110">
        <v>990</v>
      </c>
      <c r="K996" s="113">
        <v>41546</v>
      </c>
      <c r="L996" s="125"/>
    </row>
    <row r="997" spans="5:12" hidden="1" x14ac:dyDescent="0.3">
      <c r="E997" s="110">
        <v>991</v>
      </c>
      <c r="F997" s="113">
        <v>41547</v>
      </c>
      <c r="G997" s="110">
        <v>0</v>
      </c>
      <c r="H997" s="121">
        <v>0</v>
      </c>
      <c r="J997" s="110">
        <v>991</v>
      </c>
      <c r="K997" s="113">
        <v>41547</v>
      </c>
      <c r="L997" s="125"/>
    </row>
    <row r="998" spans="5:12" hidden="1" x14ac:dyDescent="0.3">
      <c r="E998" s="110">
        <v>992</v>
      </c>
      <c r="F998" s="113">
        <v>41548</v>
      </c>
      <c r="G998" s="110">
        <v>0</v>
      </c>
      <c r="H998" s="121">
        <v>0</v>
      </c>
      <c r="J998" s="110">
        <v>992</v>
      </c>
      <c r="K998" s="113">
        <v>41548</v>
      </c>
      <c r="L998" s="125"/>
    </row>
    <row r="999" spans="5:12" hidden="1" x14ac:dyDescent="0.3">
      <c r="E999" s="110">
        <v>993</v>
      </c>
      <c r="F999" s="113">
        <v>41549</v>
      </c>
      <c r="G999" s="110">
        <v>0</v>
      </c>
      <c r="H999" s="121">
        <v>0</v>
      </c>
      <c r="J999" s="110">
        <v>993</v>
      </c>
      <c r="K999" s="113">
        <v>41549</v>
      </c>
      <c r="L999" s="125"/>
    </row>
    <row r="1000" spans="5:12" hidden="1" x14ac:dyDescent="0.3">
      <c r="E1000" s="110">
        <v>994</v>
      </c>
      <c r="F1000" s="113">
        <v>41550</v>
      </c>
      <c r="G1000" s="110">
        <v>0</v>
      </c>
      <c r="H1000" s="121">
        <v>0</v>
      </c>
      <c r="J1000" s="110">
        <v>994</v>
      </c>
      <c r="K1000" s="113">
        <v>41550</v>
      </c>
      <c r="L1000" s="125"/>
    </row>
    <row r="1001" spans="5:12" hidden="1" x14ac:dyDescent="0.3">
      <c r="E1001" s="110">
        <v>995</v>
      </c>
      <c r="F1001" s="113">
        <v>41551</v>
      </c>
      <c r="G1001" s="110">
        <v>0</v>
      </c>
      <c r="H1001" s="121">
        <v>0</v>
      </c>
      <c r="J1001" s="110">
        <v>995</v>
      </c>
      <c r="K1001" s="113">
        <v>41551</v>
      </c>
      <c r="L1001" s="125"/>
    </row>
    <row r="1002" spans="5:12" hidden="1" x14ac:dyDescent="0.3">
      <c r="E1002" s="110">
        <v>996</v>
      </c>
      <c r="F1002" s="113">
        <v>41552</v>
      </c>
      <c r="G1002" s="110">
        <v>0</v>
      </c>
      <c r="H1002" s="121">
        <v>0</v>
      </c>
      <c r="J1002" s="110">
        <v>996</v>
      </c>
      <c r="K1002" s="113">
        <v>41552</v>
      </c>
      <c r="L1002" s="125"/>
    </row>
    <row r="1003" spans="5:12" hidden="1" x14ac:dyDescent="0.3">
      <c r="E1003" s="110">
        <v>997</v>
      </c>
      <c r="F1003" s="113">
        <v>41553</v>
      </c>
      <c r="G1003" s="110">
        <v>0</v>
      </c>
      <c r="H1003" s="121">
        <v>0</v>
      </c>
      <c r="J1003" s="110">
        <v>997</v>
      </c>
      <c r="K1003" s="113">
        <v>41553</v>
      </c>
      <c r="L1003" s="125"/>
    </row>
    <row r="1004" spans="5:12" hidden="1" x14ac:dyDescent="0.3">
      <c r="E1004" s="110">
        <v>998</v>
      </c>
      <c r="F1004" s="113">
        <v>41554</v>
      </c>
      <c r="G1004" s="110">
        <v>0</v>
      </c>
      <c r="H1004" s="121">
        <v>0</v>
      </c>
      <c r="J1004" s="110">
        <v>998</v>
      </c>
      <c r="K1004" s="113">
        <v>41554</v>
      </c>
      <c r="L1004" s="125"/>
    </row>
    <row r="1005" spans="5:12" hidden="1" x14ac:dyDescent="0.3">
      <c r="E1005" s="110">
        <v>999</v>
      </c>
      <c r="F1005" s="113">
        <v>41555</v>
      </c>
      <c r="G1005" s="110">
        <v>0</v>
      </c>
      <c r="H1005" s="121">
        <v>0</v>
      </c>
      <c r="J1005" s="110">
        <v>999</v>
      </c>
      <c r="K1005" s="113">
        <v>41555</v>
      </c>
      <c r="L1005" s="125"/>
    </row>
    <row r="1006" spans="5:12" hidden="1" x14ac:dyDescent="0.3">
      <c r="E1006" s="110">
        <v>1000</v>
      </c>
      <c r="F1006" s="113">
        <v>41556</v>
      </c>
      <c r="G1006" s="110">
        <v>0</v>
      </c>
      <c r="H1006" s="121">
        <v>0</v>
      </c>
      <c r="J1006" s="110">
        <v>1000</v>
      </c>
      <c r="K1006" s="113">
        <v>41556</v>
      </c>
      <c r="L1006" s="125"/>
    </row>
    <row r="1007" spans="5:12" hidden="1" x14ac:dyDescent="0.3">
      <c r="E1007" s="110">
        <v>1001</v>
      </c>
      <c r="F1007" s="113">
        <v>41557</v>
      </c>
      <c r="G1007" s="110">
        <v>0</v>
      </c>
      <c r="H1007" s="121">
        <v>0</v>
      </c>
      <c r="J1007" s="110">
        <v>1001</v>
      </c>
      <c r="K1007" s="113">
        <v>41557</v>
      </c>
      <c r="L1007" s="125"/>
    </row>
    <row r="1008" spans="5:12" hidden="1" x14ac:dyDescent="0.3">
      <c r="E1008" s="110">
        <v>1002</v>
      </c>
      <c r="F1008" s="113">
        <v>41558</v>
      </c>
      <c r="G1008" s="110">
        <v>0</v>
      </c>
      <c r="H1008" s="121">
        <v>0</v>
      </c>
      <c r="J1008" s="110">
        <v>1002</v>
      </c>
      <c r="K1008" s="113">
        <v>41558</v>
      </c>
      <c r="L1008" s="125"/>
    </row>
    <row r="1009" spans="5:12" hidden="1" x14ac:dyDescent="0.3">
      <c r="E1009" s="110">
        <v>1003</v>
      </c>
      <c r="F1009" s="113">
        <v>41559</v>
      </c>
      <c r="G1009" s="110">
        <v>0</v>
      </c>
      <c r="H1009" s="121">
        <v>0</v>
      </c>
      <c r="J1009" s="110">
        <v>1003</v>
      </c>
      <c r="K1009" s="113">
        <v>41559</v>
      </c>
      <c r="L1009" s="125"/>
    </row>
    <row r="1010" spans="5:12" hidden="1" x14ac:dyDescent="0.3">
      <c r="E1010" s="110">
        <v>1004</v>
      </c>
      <c r="F1010" s="113">
        <v>41560</v>
      </c>
      <c r="G1010" s="110">
        <v>0</v>
      </c>
      <c r="H1010" s="121">
        <v>0</v>
      </c>
      <c r="J1010" s="110">
        <v>1004</v>
      </c>
      <c r="K1010" s="113">
        <v>41560</v>
      </c>
      <c r="L1010" s="125"/>
    </row>
    <row r="1011" spans="5:12" hidden="1" x14ac:dyDescent="0.3">
      <c r="E1011" s="110">
        <v>1005</v>
      </c>
      <c r="F1011" s="113">
        <v>41561</v>
      </c>
      <c r="G1011" s="110">
        <v>0</v>
      </c>
      <c r="H1011" s="121">
        <v>0</v>
      </c>
      <c r="J1011" s="110">
        <v>1005</v>
      </c>
      <c r="K1011" s="113">
        <v>41561</v>
      </c>
      <c r="L1011" s="125"/>
    </row>
    <row r="1012" spans="5:12" hidden="1" x14ac:dyDescent="0.3">
      <c r="E1012" s="110">
        <v>1006</v>
      </c>
      <c r="F1012" s="113">
        <v>41562</v>
      </c>
      <c r="G1012" s="110">
        <v>0</v>
      </c>
      <c r="H1012" s="121">
        <v>0</v>
      </c>
      <c r="J1012" s="110">
        <v>1006</v>
      </c>
      <c r="K1012" s="113">
        <v>41562</v>
      </c>
      <c r="L1012" s="125"/>
    </row>
    <row r="1013" spans="5:12" hidden="1" x14ac:dyDescent="0.3">
      <c r="E1013" s="110">
        <v>1007</v>
      </c>
      <c r="F1013" s="113">
        <v>41563</v>
      </c>
      <c r="G1013" s="110">
        <v>0</v>
      </c>
      <c r="H1013" s="121">
        <v>0</v>
      </c>
      <c r="J1013" s="110">
        <v>1007</v>
      </c>
      <c r="K1013" s="113">
        <v>41563</v>
      </c>
      <c r="L1013" s="125"/>
    </row>
    <row r="1014" spans="5:12" hidden="1" x14ac:dyDescent="0.3">
      <c r="E1014" s="110">
        <v>1008</v>
      </c>
      <c r="F1014" s="113">
        <v>41564</v>
      </c>
      <c r="G1014" s="110">
        <v>0</v>
      </c>
      <c r="H1014" s="121">
        <v>0</v>
      </c>
      <c r="J1014" s="110">
        <v>1008</v>
      </c>
      <c r="K1014" s="113">
        <v>41564</v>
      </c>
      <c r="L1014" s="125"/>
    </row>
    <row r="1015" spans="5:12" hidden="1" x14ac:dyDescent="0.3">
      <c r="E1015" s="110">
        <v>1009</v>
      </c>
      <c r="F1015" s="113">
        <v>41565</v>
      </c>
      <c r="G1015" s="110">
        <v>0</v>
      </c>
      <c r="H1015" s="121">
        <v>0</v>
      </c>
      <c r="J1015" s="110">
        <v>1009</v>
      </c>
      <c r="K1015" s="113">
        <v>41565</v>
      </c>
      <c r="L1015" s="125"/>
    </row>
    <row r="1016" spans="5:12" hidden="1" x14ac:dyDescent="0.3">
      <c r="E1016" s="110">
        <v>1010</v>
      </c>
      <c r="F1016" s="113">
        <v>41566</v>
      </c>
      <c r="G1016" s="110">
        <v>0</v>
      </c>
      <c r="H1016" s="121">
        <v>0</v>
      </c>
      <c r="J1016" s="110">
        <v>1010</v>
      </c>
      <c r="K1016" s="113">
        <v>41566</v>
      </c>
      <c r="L1016" s="125"/>
    </row>
    <row r="1017" spans="5:12" hidden="1" x14ac:dyDescent="0.3">
      <c r="E1017" s="110">
        <v>1011</v>
      </c>
      <c r="F1017" s="113">
        <v>41567</v>
      </c>
      <c r="G1017" s="110">
        <v>0</v>
      </c>
      <c r="H1017" s="121">
        <v>0</v>
      </c>
      <c r="J1017" s="110">
        <v>1011</v>
      </c>
      <c r="K1017" s="113">
        <v>41567</v>
      </c>
      <c r="L1017" s="125"/>
    </row>
    <row r="1018" spans="5:12" hidden="1" x14ac:dyDescent="0.3">
      <c r="E1018" s="110">
        <v>1012</v>
      </c>
      <c r="F1018" s="113">
        <v>41568</v>
      </c>
      <c r="G1018" s="110">
        <v>0</v>
      </c>
      <c r="H1018" s="121">
        <v>0</v>
      </c>
      <c r="J1018" s="110">
        <v>1012</v>
      </c>
      <c r="K1018" s="113">
        <v>41568</v>
      </c>
      <c r="L1018" s="125"/>
    </row>
    <row r="1019" spans="5:12" hidden="1" x14ac:dyDescent="0.3">
      <c r="E1019" s="110">
        <v>1013</v>
      </c>
      <c r="F1019" s="113">
        <v>41569</v>
      </c>
      <c r="G1019" s="110">
        <v>0</v>
      </c>
      <c r="H1019" s="121">
        <v>0</v>
      </c>
      <c r="J1019" s="110">
        <v>1013</v>
      </c>
      <c r="K1019" s="113">
        <v>41569</v>
      </c>
      <c r="L1019" s="125"/>
    </row>
    <row r="1020" spans="5:12" hidden="1" x14ac:dyDescent="0.3">
      <c r="E1020" s="110">
        <v>1014</v>
      </c>
      <c r="F1020" s="113">
        <v>41570</v>
      </c>
      <c r="G1020" s="110">
        <v>0</v>
      </c>
      <c r="H1020" s="121">
        <v>0</v>
      </c>
      <c r="J1020" s="110">
        <v>1014</v>
      </c>
      <c r="K1020" s="113">
        <v>41570</v>
      </c>
      <c r="L1020" s="125"/>
    </row>
    <row r="1021" spans="5:12" hidden="1" x14ac:dyDescent="0.3">
      <c r="E1021" s="110">
        <v>1015</v>
      </c>
      <c r="F1021" s="113">
        <v>41571</v>
      </c>
      <c r="G1021" s="110">
        <v>0</v>
      </c>
      <c r="H1021" s="121">
        <v>0</v>
      </c>
      <c r="J1021" s="110">
        <v>1015</v>
      </c>
      <c r="K1021" s="113">
        <v>41571</v>
      </c>
      <c r="L1021" s="125"/>
    </row>
    <row r="1022" spans="5:12" hidden="1" x14ac:dyDescent="0.3">
      <c r="E1022" s="110">
        <v>1016</v>
      </c>
      <c r="F1022" s="113">
        <v>41572</v>
      </c>
      <c r="G1022" s="110">
        <v>0</v>
      </c>
      <c r="H1022" s="121">
        <v>0</v>
      </c>
      <c r="J1022" s="110">
        <v>1016</v>
      </c>
      <c r="K1022" s="113">
        <v>41572</v>
      </c>
      <c r="L1022" s="125"/>
    </row>
    <row r="1023" spans="5:12" hidden="1" x14ac:dyDescent="0.3">
      <c r="E1023" s="110">
        <v>1017</v>
      </c>
      <c r="F1023" s="113">
        <v>41573</v>
      </c>
      <c r="G1023" s="110">
        <v>0</v>
      </c>
      <c r="H1023" s="121">
        <v>0</v>
      </c>
      <c r="J1023" s="110">
        <v>1017</v>
      </c>
      <c r="K1023" s="113">
        <v>41573</v>
      </c>
      <c r="L1023" s="125"/>
    </row>
    <row r="1024" spans="5:12" hidden="1" x14ac:dyDescent="0.3">
      <c r="E1024" s="110">
        <v>1018</v>
      </c>
      <c r="F1024" s="113">
        <v>41574</v>
      </c>
      <c r="G1024" s="110">
        <v>0</v>
      </c>
      <c r="H1024" s="121">
        <v>0</v>
      </c>
      <c r="J1024" s="110">
        <v>1018</v>
      </c>
      <c r="K1024" s="113">
        <v>41574</v>
      </c>
      <c r="L1024" s="125"/>
    </row>
    <row r="1025" spans="5:12" hidden="1" x14ac:dyDescent="0.3">
      <c r="E1025" s="110">
        <v>1019</v>
      </c>
      <c r="F1025" s="113">
        <v>41575</v>
      </c>
      <c r="G1025" s="110">
        <v>0</v>
      </c>
      <c r="H1025" s="121">
        <v>0</v>
      </c>
      <c r="J1025" s="110">
        <v>1019</v>
      </c>
      <c r="K1025" s="113">
        <v>41575</v>
      </c>
      <c r="L1025" s="125"/>
    </row>
    <row r="1026" spans="5:12" hidden="1" x14ac:dyDescent="0.3">
      <c r="E1026" s="110">
        <v>1020</v>
      </c>
      <c r="F1026" s="113">
        <v>41576</v>
      </c>
      <c r="G1026" s="110">
        <v>0</v>
      </c>
      <c r="H1026" s="121">
        <v>0</v>
      </c>
      <c r="J1026" s="110">
        <v>1020</v>
      </c>
      <c r="K1026" s="113">
        <v>41576</v>
      </c>
      <c r="L1026" s="125"/>
    </row>
    <row r="1027" spans="5:12" hidden="1" x14ac:dyDescent="0.3">
      <c r="E1027" s="110">
        <v>1021</v>
      </c>
      <c r="F1027" s="113">
        <v>41577</v>
      </c>
      <c r="G1027" s="110">
        <v>0</v>
      </c>
      <c r="H1027" s="121">
        <v>0</v>
      </c>
      <c r="J1027" s="110">
        <v>1021</v>
      </c>
      <c r="K1027" s="113">
        <v>41577</v>
      </c>
      <c r="L1027" s="125"/>
    </row>
    <row r="1028" spans="5:12" hidden="1" x14ac:dyDescent="0.3">
      <c r="E1028" s="110">
        <v>1022</v>
      </c>
      <c r="F1028" s="113">
        <v>41578</v>
      </c>
      <c r="G1028" s="110">
        <v>0</v>
      </c>
      <c r="H1028" s="121">
        <v>0</v>
      </c>
      <c r="J1028" s="110">
        <v>1022</v>
      </c>
      <c r="K1028" s="113">
        <v>41578</v>
      </c>
      <c r="L1028" s="125"/>
    </row>
    <row r="1029" spans="5:12" hidden="1" x14ac:dyDescent="0.3">
      <c r="E1029" s="110">
        <v>1023</v>
      </c>
      <c r="F1029" s="113">
        <v>41579</v>
      </c>
      <c r="G1029" s="110">
        <v>0</v>
      </c>
      <c r="H1029" s="121">
        <v>0</v>
      </c>
      <c r="J1029" s="110">
        <v>1023</v>
      </c>
      <c r="K1029" s="113">
        <v>41579</v>
      </c>
      <c r="L1029" s="125"/>
    </row>
    <row r="1030" spans="5:12" hidden="1" x14ac:dyDescent="0.3">
      <c r="E1030" s="110">
        <v>1024</v>
      </c>
      <c r="F1030" s="113">
        <v>41580</v>
      </c>
      <c r="G1030" s="110">
        <v>0</v>
      </c>
      <c r="H1030" s="121">
        <v>0</v>
      </c>
      <c r="J1030" s="110">
        <v>1024</v>
      </c>
      <c r="K1030" s="113">
        <v>41580</v>
      </c>
      <c r="L1030" s="125"/>
    </row>
    <row r="1031" spans="5:12" hidden="1" x14ac:dyDescent="0.3">
      <c r="E1031" s="110">
        <v>1025</v>
      </c>
      <c r="F1031" s="113">
        <v>41581</v>
      </c>
      <c r="G1031" s="110">
        <v>0</v>
      </c>
      <c r="H1031" s="121">
        <v>0</v>
      </c>
      <c r="J1031" s="110">
        <v>1025</v>
      </c>
      <c r="K1031" s="113">
        <v>41581</v>
      </c>
      <c r="L1031" s="125"/>
    </row>
    <row r="1032" spans="5:12" hidden="1" x14ac:dyDescent="0.3">
      <c r="E1032" s="110">
        <v>1026</v>
      </c>
      <c r="F1032" s="113">
        <v>41582</v>
      </c>
      <c r="G1032" s="110">
        <v>0</v>
      </c>
      <c r="H1032" s="121">
        <v>0</v>
      </c>
      <c r="J1032" s="110">
        <v>1026</v>
      </c>
      <c r="K1032" s="113">
        <v>41582</v>
      </c>
      <c r="L1032" s="125"/>
    </row>
    <row r="1033" spans="5:12" hidden="1" x14ac:dyDescent="0.3">
      <c r="E1033" s="110">
        <v>1027</v>
      </c>
      <c r="F1033" s="113">
        <v>41583</v>
      </c>
      <c r="G1033" s="110">
        <v>0</v>
      </c>
      <c r="H1033" s="121">
        <v>0</v>
      </c>
      <c r="J1033" s="110">
        <v>1027</v>
      </c>
      <c r="K1033" s="113">
        <v>41583</v>
      </c>
      <c r="L1033" s="125"/>
    </row>
    <row r="1034" spans="5:12" hidden="1" x14ac:dyDescent="0.3">
      <c r="E1034" s="110">
        <v>1028</v>
      </c>
      <c r="F1034" s="113">
        <v>41584</v>
      </c>
      <c r="G1034" s="110">
        <v>0</v>
      </c>
      <c r="H1034" s="121">
        <v>0</v>
      </c>
      <c r="J1034" s="110">
        <v>1028</v>
      </c>
      <c r="K1034" s="113">
        <v>41584</v>
      </c>
      <c r="L1034" s="125"/>
    </row>
    <row r="1035" spans="5:12" hidden="1" x14ac:dyDescent="0.3">
      <c r="E1035" s="110">
        <v>1029</v>
      </c>
      <c r="F1035" s="113">
        <v>41585</v>
      </c>
      <c r="G1035" s="110">
        <v>0</v>
      </c>
      <c r="H1035" s="121">
        <v>0</v>
      </c>
      <c r="J1035" s="110">
        <v>1029</v>
      </c>
      <c r="K1035" s="113">
        <v>41585</v>
      </c>
      <c r="L1035" s="125"/>
    </row>
    <row r="1036" spans="5:12" hidden="1" x14ac:dyDescent="0.3">
      <c r="E1036" s="110">
        <v>1030</v>
      </c>
      <c r="F1036" s="113">
        <v>41586</v>
      </c>
      <c r="G1036" s="110">
        <v>0</v>
      </c>
      <c r="H1036" s="121">
        <v>0</v>
      </c>
      <c r="J1036" s="110">
        <v>1030</v>
      </c>
      <c r="K1036" s="113">
        <v>41586</v>
      </c>
      <c r="L1036" s="125"/>
    </row>
    <row r="1037" spans="5:12" hidden="1" x14ac:dyDescent="0.3">
      <c r="E1037" s="110">
        <v>1031</v>
      </c>
      <c r="F1037" s="113">
        <v>41587</v>
      </c>
      <c r="G1037" s="110">
        <v>0</v>
      </c>
      <c r="H1037" s="121">
        <v>0</v>
      </c>
      <c r="J1037" s="110">
        <v>1031</v>
      </c>
      <c r="K1037" s="113">
        <v>41587</v>
      </c>
      <c r="L1037" s="125"/>
    </row>
    <row r="1038" spans="5:12" hidden="1" x14ac:dyDescent="0.3">
      <c r="E1038" s="110">
        <v>1032</v>
      </c>
      <c r="F1038" s="113">
        <v>41588</v>
      </c>
      <c r="G1038" s="110">
        <v>0</v>
      </c>
      <c r="H1038" s="121">
        <v>0</v>
      </c>
      <c r="J1038" s="110">
        <v>1032</v>
      </c>
      <c r="K1038" s="113">
        <v>41588</v>
      </c>
      <c r="L1038" s="125"/>
    </row>
    <row r="1039" spans="5:12" hidden="1" x14ac:dyDescent="0.3">
      <c r="E1039" s="110">
        <v>1033</v>
      </c>
      <c r="F1039" s="113">
        <v>41589</v>
      </c>
      <c r="G1039" s="110">
        <v>0</v>
      </c>
      <c r="H1039" s="121">
        <v>0</v>
      </c>
      <c r="J1039" s="110">
        <v>1033</v>
      </c>
      <c r="K1039" s="113">
        <v>41589</v>
      </c>
      <c r="L1039" s="125"/>
    </row>
    <row r="1040" spans="5:12" hidden="1" x14ac:dyDescent="0.3">
      <c r="E1040" s="110">
        <v>1034</v>
      </c>
      <c r="F1040" s="113">
        <v>41590</v>
      </c>
      <c r="G1040" s="110">
        <v>0</v>
      </c>
      <c r="H1040" s="121">
        <v>0</v>
      </c>
      <c r="J1040" s="110">
        <v>1034</v>
      </c>
      <c r="K1040" s="113">
        <v>41590</v>
      </c>
      <c r="L1040" s="125"/>
    </row>
    <row r="1041" spans="5:12" hidden="1" x14ac:dyDescent="0.3">
      <c r="E1041" s="110">
        <v>1035</v>
      </c>
      <c r="F1041" s="113">
        <v>41591</v>
      </c>
      <c r="G1041" s="110">
        <v>0</v>
      </c>
      <c r="H1041" s="121">
        <v>0</v>
      </c>
      <c r="J1041" s="110">
        <v>1035</v>
      </c>
      <c r="K1041" s="113">
        <v>41591</v>
      </c>
      <c r="L1041" s="125"/>
    </row>
    <row r="1042" spans="5:12" hidden="1" x14ac:dyDescent="0.3">
      <c r="E1042" s="110">
        <v>1036</v>
      </c>
      <c r="F1042" s="113">
        <v>41592</v>
      </c>
      <c r="G1042" s="110">
        <v>0</v>
      </c>
      <c r="H1042" s="121">
        <v>0</v>
      </c>
      <c r="J1042" s="110">
        <v>1036</v>
      </c>
      <c r="K1042" s="113">
        <v>41592</v>
      </c>
      <c r="L1042" s="125"/>
    </row>
    <row r="1043" spans="5:12" hidden="1" x14ac:dyDescent="0.3">
      <c r="E1043" s="110">
        <v>1037</v>
      </c>
      <c r="F1043" s="113">
        <v>41593</v>
      </c>
      <c r="G1043" s="110">
        <v>0</v>
      </c>
      <c r="H1043" s="121">
        <v>0</v>
      </c>
      <c r="J1043" s="110">
        <v>1037</v>
      </c>
      <c r="K1043" s="113">
        <v>41593</v>
      </c>
      <c r="L1043" s="125"/>
    </row>
    <row r="1044" spans="5:12" hidden="1" x14ac:dyDescent="0.3">
      <c r="E1044" s="110">
        <v>1038</v>
      </c>
      <c r="F1044" s="113">
        <v>41594</v>
      </c>
      <c r="G1044" s="110">
        <v>0</v>
      </c>
      <c r="H1044" s="121">
        <v>0</v>
      </c>
      <c r="J1044" s="110">
        <v>1038</v>
      </c>
      <c r="K1044" s="113">
        <v>41594</v>
      </c>
      <c r="L1044" s="125"/>
    </row>
    <row r="1045" spans="5:12" hidden="1" x14ac:dyDescent="0.3">
      <c r="E1045" s="110">
        <v>1039</v>
      </c>
      <c r="F1045" s="113">
        <v>41595</v>
      </c>
      <c r="G1045" s="110">
        <v>0</v>
      </c>
      <c r="H1045" s="121">
        <v>0</v>
      </c>
      <c r="J1045" s="110">
        <v>1039</v>
      </c>
      <c r="K1045" s="113">
        <v>41595</v>
      </c>
      <c r="L1045" s="125"/>
    </row>
    <row r="1046" spans="5:12" hidden="1" x14ac:dyDescent="0.3">
      <c r="E1046" s="110">
        <v>1040</v>
      </c>
      <c r="F1046" s="113">
        <v>41596</v>
      </c>
      <c r="G1046" s="110">
        <v>0</v>
      </c>
      <c r="H1046" s="121">
        <v>0</v>
      </c>
      <c r="J1046" s="110">
        <v>1040</v>
      </c>
      <c r="K1046" s="113">
        <v>41596</v>
      </c>
      <c r="L1046" s="125"/>
    </row>
    <row r="1047" spans="5:12" hidden="1" x14ac:dyDescent="0.3">
      <c r="E1047" s="110">
        <v>1041</v>
      </c>
      <c r="F1047" s="113">
        <v>41597</v>
      </c>
      <c r="G1047" s="110">
        <v>0</v>
      </c>
      <c r="H1047" s="121">
        <v>0</v>
      </c>
      <c r="J1047" s="110">
        <v>1041</v>
      </c>
      <c r="K1047" s="113">
        <v>41597</v>
      </c>
      <c r="L1047" s="125"/>
    </row>
    <row r="1048" spans="5:12" hidden="1" x14ac:dyDescent="0.3">
      <c r="E1048" s="110">
        <v>1042</v>
      </c>
      <c r="F1048" s="113">
        <v>41598</v>
      </c>
      <c r="G1048" s="110">
        <v>0</v>
      </c>
      <c r="H1048" s="121">
        <v>0</v>
      </c>
      <c r="J1048" s="110">
        <v>1042</v>
      </c>
      <c r="K1048" s="113">
        <v>41598</v>
      </c>
      <c r="L1048" s="125"/>
    </row>
    <row r="1049" spans="5:12" hidden="1" x14ac:dyDescent="0.3">
      <c r="E1049" s="110">
        <v>1043</v>
      </c>
      <c r="F1049" s="113">
        <v>41599</v>
      </c>
      <c r="G1049" s="110">
        <v>0</v>
      </c>
      <c r="H1049" s="121">
        <v>0</v>
      </c>
      <c r="J1049" s="110">
        <v>1043</v>
      </c>
      <c r="K1049" s="113">
        <v>41599</v>
      </c>
      <c r="L1049" s="125"/>
    </row>
    <row r="1050" spans="5:12" hidden="1" x14ac:dyDescent="0.3">
      <c r="E1050" s="110">
        <v>1044</v>
      </c>
      <c r="F1050" s="113">
        <v>41600</v>
      </c>
      <c r="G1050" s="110">
        <v>0</v>
      </c>
      <c r="H1050" s="121">
        <v>0</v>
      </c>
      <c r="J1050" s="110">
        <v>1044</v>
      </c>
      <c r="K1050" s="113">
        <v>41600</v>
      </c>
      <c r="L1050" s="125"/>
    </row>
    <row r="1051" spans="5:12" hidden="1" x14ac:dyDescent="0.3">
      <c r="E1051" s="110">
        <v>1045</v>
      </c>
      <c r="F1051" s="113">
        <v>41601</v>
      </c>
      <c r="G1051" s="110">
        <v>0</v>
      </c>
      <c r="H1051" s="121">
        <v>0</v>
      </c>
      <c r="J1051" s="110">
        <v>1045</v>
      </c>
      <c r="K1051" s="113">
        <v>41601</v>
      </c>
      <c r="L1051" s="125"/>
    </row>
    <row r="1052" spans="5:12" hidden="1" x14ac:dyDescent="0.3">
      <c r="E1052" s="110">
        <v>1046</v>
      </c>
      <c r="F1052" s="113">
        <v>41602</v>
      </c>
      <c r="G1052" s="110">
        <v>0</v>
      </c>
      <c r="H1052" s="121">
        <v>0</v>
      </c>
      <c r="J1052" s="110">
        <v>1046</v>
      </c>
      <c r="K1052" s="113">
        <v>41602</v>
      </c>
      <c r="L1052" s="125"/>
    </row>
    <row r="1053" spans="5:12" hidden="1" x14ac:dyDescent="0.3">
      <c r="E1053" s="110">
        <v>1047</v>
      </c>
      <c r="F1053" s="113">
        <v>41603</v>
      </c>
      <c r="G1053" s="110">
        <v>0</v>
      </c>
      <c r="H1053" s="121">
        <v>0</v>
      </c>
      <c r="J1053" s="110">
        <v>1047</v>
      </c>
      <c r="K1053" s="113">
        <v>41603</v>
      </c>
      <c r="L1053" s="125"/>
    </row>
    <row r="1054" spans="5:12" hidden="1" x14ac:dyDescent="0.3">
      <c r="E1054" s="110">
        <v>1048</v>
      </c>
      <c r="F1054" s="113">
        <v>41604</v>
      </c>
      <c r="G1054" s="110">
        <v>0</v>
      </c>
      <c r="H1054" s="121">
        <v>0</v>
      </c>
      <c r="J1054" s="110">
        <v>1048</v>
      </c>
      <c r="K1054" s="113">
        <v>41604</v>
      </c>
      <c r="L1054" s="125"/>
    </row>
    <row r="1055" spans="5:12" hidden="1" x14ac:dyDescent="0.3">
      <c r="E1055" s="110">
        <v>1049</v>
      </c>
      <c r="F1055" s="113">
        <v>41605</v>
      </c>
      <c r="G1055" s="110">
        <v>0</v>
      </c>
      <c r="H1055" s="121">
        <v>0</v>
      </c>
      <c r="J1055" s="110">
        <v>1049</v>
      </c>
      <c r="K1055" s="113">
        <v>41605</v>
      </c>
      <c r="L1055" s="125"/>
    </row>
    <row r="1056" spans="5:12" hidden="1" x14ac:dyDescent="0.3">
      <c r="E1056" s="110">
        <v>1050</v>
      </c>
      <c r="F1056" s="113">
        <v>41606</v>
      </c>
      <c r="G1056" s="110">
        <v>0</v>
      </c>
      <c r="H1056" s="121">
        <v>0</v>
      </c>
      <c r="J1056" s="110">
        <v>1050</v>
      </c>
      <c r="K1056" s="113">
        <v>41606</v>
      </c>
      <c r="L1056" s="125"/>
    </row>
    <row r="1057" spans="5:12" hidden="1" x14ac:dyDescent="0.3">
      <c r="E1057" s="110">
        <v>1051</v>
      </c>
      <c r="F1057" s="113">
        <v>41607</v>
      </c>
      <c r="G1057" s="110">
        <v>0</v>
      </c>
      <c r="H1057" s="121">
        <v>0</v>
      </c>
      <c r="J1057" s="110">
        <v>1051</v>
      </c>
      <c r="K1057" s="113">
        <v>41607</v>
      </c>
      <c r="L1057" s="125"/>
    </row>
    <row r="1058" spans="5:12" hidden="1" x14ac:dyDescent="0.3">
      <c r="E1058" s="110">
        <v>1052</v>
      </c>
      <c r="F1058" s="113">
        <v>41608</v>
      </c>
      <c r="G1058" s="110">
        <v>0</v>
      </c>
      <c r="H1058" s="121">
        <v>0</v>
      </c>
      <c r="J1058" s="110">
        <v>1052</v>
      </c>
      <c r="K1058" s="113">
        <v>41608</v>
      </c>
      <c r="L1058" s="125"/>
    </row>
    <row r="1059" spans="5:12" hidden="1" x14ac:dyDescent="0.3">
      <c r="E1059" s="110">
        <v>1053</v>
      </c>
      <c r="F1059" s="113">
        <v>41609</v>
      </c>
      <c r="G1059" s="110">
        <v>0</v>
      </c>
      <c r="H1059" s="121">
        <v>0</v>
      </c>
      <c r="J1059" s="110">
        <v>1053</v>
      </c>
      <c r="K1059" s="113">
        <v>41609</v>
      </c>
      <c r="L1059" s="125"/>
    </row>
    <row r="1060" spans="5:12" hidden="1" x14ac:dyDescent="0.3">
      <c r="E1060" s="110">
        <v>1054</v>
      </c>
      <c r="F1060" s="113">
        <v>41610</v>
      </c>
      <c r="G1060" s="110">
        <v>0</v>
      </c>
      <c r="H1060" s="121">
        <v>0</v>
      </c>
      <c r="J1060" s="110">
        <v>1054</v>
      </c>
      <c r="K1060" s="113">
        <v>41610</v>
      </c>
      <c r="L1060" s="125"/>
    </row>
    <row r="1061" spans="5:12" hidden="1" x14ac:dyDescent="0.3">
      <c r="E1061" s="110">
        <v>1055</v>
      </c>
      <c r="F1061" s="113">
        <v>41611</v>
      </c>
      <c r="G1061" s="110">
        <v>0</v>
      </c>
      <c r="H1061" s="121">
        <v>0</v>
      </c>
      <c r="J1061" s="110">
        <v>1055</v>
      </c>
      <c r="K1061" s="113">
        <v>41611</v>
      </c>
      <c r="L1061" s="125"/>
    </row>
    <row r="1062" spans="5:12" hidden="1" x14ac:dyDescent="0.3">
      <c r="E1062" s="110">
        <v>1056</v>
      </c>
      <c r="F1062" s="113">
        <v>41612</v>
      </c>
      <c r="G1062" s="110">
        <v>0</v>
      </c>
      <c r="H1062" s="121">
        <v>0</v>
      </c>
      <c r="J1062" s="110">
        <v>1056</v>
      </c>
      <c r="K1062" s="113">
        <v>41612</v>
      </c>
      <c r="L1062" s="125"/>
    </row>
    <row r="1063" spans="5:12" hidden="1" x14ac:dyDescent="0.3">
      <c r="E1063" s="110">
        <v>1057</v>
      </c>
      <c r="F1063" s="113">
        <v>41613</v>
      </c>
      <c r="G1063" s="110">
        <v>0</v>
      </c>
      <c r="H1063" s="121">
        <v>0</v>
      </c>
      <c r="J1063" s="110">
        <v>1057</v>
      </c>
      <c r="K1063" s="113">
        <v>41613</v>
      </c>
      <c r="L1063" s="125"/>
    </row>
    <row r="1064" spans="5:12" hidden="1" x14ac:dyDescent="0.3">
      <c r="E1064" s="110">
        <v>1058</v>
      </c>
      <c r="F1064" s="113">
        <v>41614</v>
      </c>
      <c r="G1064" s="110">
        <v>0</v>
      </c>
      <c r="H1064" s="121">
        <v>0</v>
      </c>
      <c r="J1064" s="110">
        <v>1058</v>
      </c>
      <c r="K1064" s="113">
        <v>41614</v>
      </c>
      <c r="L1064" s="125"/>
    </row>
    <row r="1065" spans="5:12" hidden="1" x14ac:dyDescent="0.3">
      <c r="E1065" s="110">
        <v>1059</v>
      </c>
      <c r="F1065" s="113">
        <v>41615</v>
      </c>
      <c r="G1065" s="110">
        <v>0</v>
      </c>
      <c r="H1065" s="121">
        <v>0</v>
      </c>
      <c r="J1065" s="110">
        <v>1059</v>
      </c>
      <c r="K1065" s="113">
        <v>41615</v>
      </c>
      <c r="L1065" s="125"/>
    </row>
    <row r="1066" spans="5:12" hidden="1" x14ac:dyDescent="0.3">
      <c r="E1066" s="110">
        <v>1060</v>
      </c>
      <c r="F1066" s="113">
        <v>41616</v>
      </c>
      <c r="G1066" s="110">
        <v>0</v>
      </c>
      <c r="H1066" s="121">
        <v>0</v>
      </c>
      <c r="J1066" s="110">
        <v>1060</v>
      </c>
      <c r="K1066" s="113">
        <v>41616</v>
      </c>
      <c r="L1066" s="125"/>
    </row>
    <row r="1067" spans="5:12" hidden="1" x14ac:dyDescent="0.3">
      <c r="E1067" s="110">
        <v>1061</v>
      </c>
      <c r="F1067" s="113">
        <v>41617</v>
      </c>
      <c r="G1067" s="110">
        <v>0</v>
      </c>
      <c r="H1067" s="121">
        <v>0</v>
      </c>
      <c r="J1067" s="110">
        <v>1061</v>
      </c>
      <c r="K1067" s="113">
        <v>41617</v>
      </c>
      <c r="L1067" s="125"/>
    </row>
    <row r="1068" spans="5:12" hidden="1" x14ac:dyDescent="0.3">
      <c r="E1068" s="110">
        <v>1062</v>
      </c>
      <c r="F1068" s="113">
        <v>41618</v>
      </c>
      <c r="G1068" s="110">
        <v>0</v>
      </c>
      <c r="H1068" s="121">
        <v>0</v>
      </c>
      <c r="J1068" s="110">
        <v>1062</v>
      </c>
      <c r="K1068" s="113">
        <v>41618</v>
      </c>
      <c r="L1068" s="125"/>
    </row>
    <row r="1069" spans="5:12" hidden="1" x14ac:dyDescent="0.3">
      <c r="E1069" s="110">
        <v>1063</v>
      </c>
      <c r="F1069" s="113">
        <v>41619</v>
      </c>
      <c r="G1069" s="110">
        <v>0</v>
      </c>
      <c r="H1069" s="121">
        <v>0</v>
      </c>
      <c r="J1069" s="110">
        <v>1063</v>
      </c>
      <c r="K1069" s="113">
        <v>41619</v>
      </c>
      <c r="L1069" s="125"/>
    </row>
    <row r="1070" spans="5:12" hidden="1" x14ac:dyDescent="0.3">
      <c r="E1070" s="110">
        <v>1064</v>
      </c>
      <c r="F1070" s="113">
        <v>41620</v>
      </c>
      <c r="G1070" s="110">
        <v>0</v>
      </c>
      <c r="H1070" s="121">
        <v>0</v>
      </c>
      <c r="J1070" s="110">
        <v>1064</v>
      </c>
      <c r="K1070" s="113">
        <v>41620</v>
      </c>
      <c r="L1070" s="125"/>
    </row>
    <row r="1071" spans="5:12" hidden="1" x14ac:dyDescent="0.3">
      <c r="E1071" s="110">
        <v>1065</v>
      </c>
      <c r="F1071" s="113">
        <v>41621</v>
      </c>
      <c r="G1071" s="110">
        <v>0</v>
      </c>
      <c r="H1071" s="121">
        <v>0</v>
      </c>
      <c r="J1071" s="110">
        <v>1065</v>
      </c>
      <c r="K1071" s="113">
        <v>41621</v>
      </c>
      <c r="L1071" s="125"/>
    </row>
    <row r="1072" spans="5:12" hidden="1" x14ac:dyDescent="0.3">
      <c r="E1072" s="110">
        <v>1066</v>
      </c>
      <c r="F1072" s="113">
        <v>41622</v>
      </c>
      <c r="G1072" s="110">
        <v>0</v>
      </c>
      <c r="H1072" s="121">
        <v>0</v>
      </c>
      <c r="J1072" s="110">
        <v>1066</v>
      </c>
      <c r="K1072" s="113">
        <v>41622</v>
      </c>
      <c r="L1072" s="125"/>
    </row>
    <row r="1073" spans="5:12" hidden="1" x14ac:dyDescent="0.3">
      <c r="E1073" s="110">
        <v>1067</v>
      </c>
      <c r="F1073" s="113">
        <v>41623</v>
      </c>
      <c r="G1073" s="110">
        <v>0</v>
      </c>
      <c r="H1073" s="121">
        <v>0</v>
      </c>
      <c r="J1073" s="110">
        <v>1067</v>
      </c>
      <c r="K1073" s="113">
        <v>41623</v>
      </c>
      <c r="L1073" s="125"/>
    </row>
    <row r="1074" spans="5:12" hidden="1" x14ac:dyDescent="0.3">
      <c r="E1074" s="110">
        <v>1068</v>
      </c>
      <c r="F1074" s="113">
        <v>41624</v>
      </c>
      <c r="G1074" s="110">
        <v>0</v>
      </c>
      <c r="H1074" s="121">
        <v>0</v>
      </c>
      <c r="J1074" s="110">
        <v>1068</v>
      </c>
      <c r="K1074" s="113">
        <v>41624</v>
      </c>
      <c r="L1074" s="125"/>
    </row>
    <row r="1075" spans="5:12" hidden="1" x14ac:dyDescent="0.3">
      <c r="E1075" s="110">
        <v>1069</v>
      </c>
      <c r="F1075" s="113">
        <v>41625</v>
      </c>
      <c r="G1075" s="110">
        <v>0</v>
      </c>
      <c r="H1075" s="121">
        <v>0</v>
      </c>
      <c r="J1075" s="110">
        <v>1069</v>
      </c>
      <c r="K1075" s="113">
        <v>41625</v>
      </c>
      <c r="L1075" s="125"/>
    </row>
    <row r="1076" spans="5:12" hidden="1" x14ac:dyDescent="0.3">
      <c r="E1076" s="110">
        <v>1070</v>
      </c>
      <c r="F1076" s="113">
        <v>41626</v>
      </c>
      <c r="G1076" s="110">
        <v>0</v>
      </c>
      <c r="H1076" s="121">
        <v>0</v>
      </c>
      <c r="J1076" s="110">
        <v>1070</v>
      </c>
      <c r="K1076" s="113">
        <v>41626</v>
      </c>
      <c r="L1076" s="125"/>
    </row>
    <row r="1077" spans="5:12" hidden="1" x14ac:dyDescent="0.3">
      <c r="E1077" s="110">
        <v>1071</v>
      </c>
      <c r="F1077" s="113">
        <v>41627</v>
      </c>
      <c r="G1077" s="110">
        <v>0</v>
      </c>
      <c r="H1077" s="121">
        <v>0</v>
      </c>
      <c r="J1077" s="110">
        <v>1071</v>
      </c>
      <c r="K1077" s="113">
        <v>41627</v>
      </c>
      <c r="L1077" s="125"/>
    </row>
    <row r="1078" spans="5:12" hidden="1" x14ac:dyDescent="0.3">
      <c r="E1078" s="110">
        <v>1072</v>
      </c>
      <c r="F1078" s="113">
        <v>41628</v>
      </c>
      <c r="G1078" s="110">
        <v>0</v>
      </c>
      <c r="H1078" s="121">
        <v>0</v>
      </c>
      <c r="J1078" s="110">
        <v>1072</v>
      </c>
      <c r="K1078" s="113">
        <v>41628</v>
      </c>
      <c r="L1078" s="125"/>
    </row>
    <row r="1079" spans="5:12" hidden="1" x14ac:dyDescent="0.3">
      <c r="E1079" s="110">
        <v>1073</v>
      </c>
      <c r="F1079" s="113">
        <v>41629</v>
      </c>
      <c r="G1079" s="110">
        <v>0</v>
      </c>
      <c r="H1079" s="121">
        <v>0</v>
      </c>
      <c r="J1079" s="110">
        <v>1073</v>
      </c>
      <c r="K1079" s="113">
        <v>41629</v>
      </c>
      <c r="L1079" s="125"/>
    </row>
    <row r="1080" spans="5:12" hidden="1" x14ac:dyDescent="0.3">
      <c r="E1080" s="110">
        <v>1074</v>
      </c>
      <c r="F1080" s="113">
        <v>41630</v>
      </c>
      <c r="G1080" s="110">
        <v>0</v>
      </c>
      <c r="H1080" s="121">
        <v>0</v>
      </c>
      <c r="J1080" s="110">
        <v>1074</v>
      </c>
      <c r="K1080" s="113">
        <v>41630</v>
      </c>
      <c r="L1080" s="125"/>
    </row>
    <row r="1081" spans="5:12" hidden="1" x14ac:dyDescent="0.3">
      <c r="E1081" s="110">
        <v>1075</v>
      </c>
      <c r="F1081" s="113">
        <v>41631</v>
      </c>
      <c r="G1081" s="110">
        <v>0</v>
      </c>
      <c r="H1081" s="121">
        <v>0</v>
      </c>
      <c r="J1081" s="110">
        <v>1075</v>
      </c>
      <c r="K1081" s="113">
        <v>41631</v>
      </c>
      <c r="L1081" s="125"/>
    </row>
    <row r="1082" spans="5:12" hidden="1" x14ac:dyDescent="0.3">
      <c r="E1082" s="110">
        <v>1076</v>
      </c>
      <c r="F1082" s="113">
        <v>41632</v>
      </c>
      <c r="G1082" s="110">
        <v>0</v>
      </c>
      <c r="H1082" s="121">
        <v>0</v>
      </c>
      <c r="J1082" s="110">
        <v>1076</v>
      </c>
      <c r="K1082" s="113">
        <v>41632</v>
      </c>
      <c r="L1082" s="125"/>
    </row>
    <row r="1083" spans="5:12" hidden="1" x14ac:dyDescent="0.3">
      <c r="E1083" s="110">
        <v>1077</v>
      </c>
      <c r="F1083" s="113">
        <v>41633</v>
      </c>
      <c r="G1083" s="110">
        <v>0</v>
      </c>
      <c r="H1083" s="121">
        <v>0</v>
      </c>
      <c r="J1083" s="110">
        <v>1077</v>
      </c>
      <c r="K1083" s="113">
        <v>41633</v>
      </c>
      <c r="L1083" s="125"/>
    </row>
    <row r="1084" spans="5:12" hidden="1" x14ac:dyDescent="0.3">
      <c r="E1084" s="110">
        <v>1078</v>
      </c>
      <c r="F1084" s="113">
        <v>41634</v>
      </c>
      <c r="G1084" s="110">
        <v>0</v>
      </c>
      <c r="H1084" s="121">
        <v>0</v>
      </c>
      <c r="J1084" s="110">
        <v>1078</v>
      </c>
      <c r="K1084" s="113">
        <v>41634</v>
      </c>
      <c r="L1084" s="125"/>
    </row>
    <row r="1085" spans="5:12" hidden="1" x14ac:dyDescent="0.3">
      <c r="E1085" s="110">
        <v>1079</v>
      </c>
      <c r="F1085" s="113">
        <v>41635</v>
      </c>
      <c r="G1085" s="110">
        <v>0</v>
      </c>
      <c r="H1085" s="121">
        <v>0</v>
      </c>
      <c r="J1085" s="110">
        <v>1079</v>
      </c>
      <c r="K1085" s="113">
        <v>41635</v>
      </c>
      <c r="L1085" s="125"/>
    </row>
    <row r="1086" spans="5:12" hidden="1" x14ac:dyDescent="0.3">
      <c r="E1086" s="110">
        <v>1080</v>
      </c>
      <c r="F1086" s="113">
        <v>41636</v>
      </c>
      <c r="G1086" s="110">
        <v>0</v>
      </c>
      <c r="H1086" s="121">
        <v>0</v>
      </c>
      <c r="J1086" s="110">
        <v>1080</v>
      </c>
      <c r="K1086" s="113">
        <v>41636</v>
      </c>
      <c r="L1086" s="125"/>
    </row>
    <row r="1087" spans="5:12" hidden="1" x14ac:dyDescent="0.3">
      <c r="E1087" s="110">
        <v>1081</v>
      </c>
      <c r="F1087" s="113">
        <v>41637</v>
      </c>
      <c r="G1087" s="110">
        <v>0</v>
      </c>
      <c r="H1087" s="121">
        <v>0</v>
      </c>
      <c r="J1087" s="110">
        <v>1081</v>
      </c>
      <c r="K1087" s="113">
        <v>41637</v>
      </c>
      <c r="L1087" s="125"/>
    </row>
    <row r="1088" spans="5:12" hidden="1" x14ac:dyDescent="0.3">
      <c r="E1088" s="110">
        <v>1082</v>
      </c>
      <c r="F1088" s="113">
        <v>41638</v>
      </c>
      <c r="G1088" s="110">
        <v>0</v>
      </c>
      <c r="H1088" s="121">
        <v>0</v>
      </c>
      <c r="J1088" s="110">
        <v>1082</v>
      </c>
      <c r="K1088" s="113">
        <v>41638</v>
      </c>
      <c r="L1088" s="125"/>
    </row>
    <row r="1089" spans="5:12" hidden="1" x14ac:dyDescent="0.3">
      <c r="E1089" s="110">
        <v>1083</v>
      </c>
      <c r="F1089" s="113">
        <v>41639</v>
      </c>
      <c r="G1089" s="110">
        <v>0</v>
      </c>
      <c r="H1089" s="121">
        <v>0</v>
      </c>
      <c r="J1089" s="110">
        <v>1083</v>
      </c>
      <c r="K1089" s="113">
        <v>41639</v>
      </c>
      <c r="L1089" s="125"/>
    </row>
    <row r="1090" spans="5:12" hidden="1" x14ac:dyDescent="0.3">
      <c r="E1090" s="110">
        <v>1084</v>
      </c>
      <c r="F1090" s="113">
        <v>41640</v>
      </c>
      <c r="G1090" s="110">
        <v>0</v>
      </c>
      <c r="H1090" s="121">
        <v>0</v>
      </c>
      <c r="J1090" s="110">
        <v>1084</v>
      </c>
      <c r="K1090" s="113">
        <v>41640</v>
      </c>
      <c r="L1090" s="125"/>
    </row>
    <row r="1091" spans="5:12" hidden="1" x14ac:dyDescent="0.3">
      <c r="E1091" s="110">
        <v>1085</v>
      </c>
      <c r="F1091" s="113">
        <v>41641</v>
      </c>
      <c r="G1091" s="110">
        <v>0</v>
      </c>
      <c r="H1091" s="121">
        <v>0</v>
      </c>
      <c r="J1091" s="110">
        <v>1085</v>
      </c>
      <c r="K1091" s="113">
        <v>41641</v>
      </c>
      <c r="L1091" s="125"/>
    </row>
    <row r="1092" spans="5:12" hidden="1" x14ac:dyDescent="0.3">
      <c r="E1092" s="110">
        <v>1086</v>
      </c>
      <c r="F1092" s="113">
        <v>41642</v>
      </c>
      <c r="G1092" s="110">
        <v>0</v>
      </c>
      <c r="H1092" s="121">
        <v>0</v>
      </c>
      <c r="J1092" s="110">
        <v>1086</v>
      </c>
      <c r="K1092" s="113">
        <v>41642</v>
      </c>
      <c r="L1092" s="125"/>
    </row>
    <row r="1093" spans="5:12" hidden="1" x14ac:dyDescent="0.3">
      <c r="E1093" s="110">
        <v>1087</v>
      </c>
      <c r="F1093" s="113">
        <v>41643</v>
      </c>
      <c r="G1093" s="110">
        <v>0</v>
      </c>
      <c r="H1093" s="121">
        <v>0</v>
      </c>
      <c r="J1093" s="110">
        <v>1087</v>
      </c>
      <c r="K1093" s="113">
        <v>41643</v>
      </c>
      <c r="L1093" s="125"/>
    </row>
    <row r="1094" spans="5:12" hidden="1" x14ac:dyDescent="0.3">
      <c r="E1094" s="110">
        <v>1088</v>
      </c>
      <c r="F1094" s="113">
        <v>41644</v>
      </c>
      <c r="G1094" s="110">
        <v>0</v>
      </c>
      <c r="H1094" s="121">
        <v>0</v>
      </c>
      <c r="J1094" s="110">
        <v>1088</v>
      </c>
      <c r="K1094" s="113">
        <v>41644</v>
      </c>
      <c r="L1094" s="125"/>
    </row>
    <row r="1095" spans="5:12" hidden="1" x14ac:dyDescent="0.3">
      <c r="E1095" s="110">
        <v>1089</v>
      </c>
      <c r="F1095" s="113">
        <v>41645</v>
      </c>
      <c r="G1095" s="110">
        <v>0</v>
      </c>
      <c r="H1095" s="121">
        <v>0</v>
      </c>
      <c r="J1095" s="110">
        <v>1089</v>
      </c>
      <c r="K1095" s="113">
        <v>41645</v>
      </c>
      <c r="L1095" s="125"/>
    </row>
    <row r="1096" spans="5:12" hidden="1" x14ac:dyDescent="0.3">
      <c r="E1096" s="110">
        <v>1090</v>
      </c>
      <c r="F1096" s="113">
        <v>41646</v>
      </c>
      <c r="G1096" s="110">
        <v>0</v>
      </c>
      <c r="H1096" s="121">
        <v>0</v>
      </c>
      <c r="J1096" s="110">
        <v>1090</v>
      </c>
      <c r="K1096" s="113">
        <v>41646</v>
      </c>
      <c r="L1096" s="125"/>
    </row>
    <row r="1097" spans="5:12" hidden="1" x14ac:dyDescent="0.3">
      <c r="E1097" s="110">
        <v>1091</v>
      </c>
      <c r="F1097" s="113">
        <v>41647</v>
      </c>
      <c r="G1097" s="110">
        <v>0</v>
      </c>
      <c r="H1097" s="121">
        <v>0</v>
      </c>
      <c r="J1097" s="110">
        <v>1091</v>
      </c>
      <c r="K1097" s="113">
        <v>41647</v>
      </c>
      <c r="L1097" s="125"/>
    </row>
    <row r="1098" spans="5:12" hidden="1" x14ac:dyDescent="0.3">
      <c r="E1098" s="110">
        <v>1092</v>
      </c>
      <c r="F1098" s="113">
        <v>41648</v>
      </c>
      <c r="G1098" s="110">
        <v>0</v>
      </c>
      <c r="H1098" s="121">
        <v>0</v>
      </c>
      <c r="J1098" s="110">
        <v>1092</v>
      </c>
      <c r="K1098" s="113">
        <v>41648</v>
      </c>
      <c r="L1098" s="125"/>
    </row>
    <row r="1099" spans="5:12" hidden="1" x14ac:dyDescent="0.3">
      <c r="E1099" s="110">
        <v>1093</v>
      </c>
      <c r="F1099" s="113">
        <v>41649</v>
      </c>
      <c r="G1099" s="110">
        <v>0</v>
      </c>
      <c r="H1099" s="121">
        <v>0</v>
      </c>
      <c r="J1099" s="110">
        <v>1093</v>
      </c>
      <c r="K1099" s="113">
        <v>41649</v>
      </c>
      <c r="L1099" s="125"/>
    </row>
    <row r="1100" spans="5:12" hidden="1" x14ac:dyDescent="0.3">
      <c r="E1100" s="110">
        <v>1094</v>
      </c>
      <c r="F1100" s="113">
        <v>41650</v>
      </c>
      <c r="G1100" s="110">
        <v>0</v>
      </c>
      <c r="H1100" s="121">
        <v>0</v>
      </c>
      <c r="J1100" s="110">
        <v>1094</v>
      </c>
      <c r="K1100" s="113">
        <v>41650</v>
      </c>
      <c r="L1100" s="125"/>
    </row>
    <row r="1101" spans="5:12" hidden="1" x14ac:dyDescent="0.3">
      <c r="E1101" s="110">
        <v>1095</v>
      </c>
      <c r="F1101" s="113">
        <v>41651</v>
      </c>
      <c r="G1101" s="110">
        <v>0</v>
      </c>
      <c r="H1101" s="121">
        <v>0</v>
      </c>
      <c r="J1101" s="110">
        <v>1095</v>
      </c>
      <c r="K1101" s="113">
        <v>41651</v>
      </c>
      <c r="L1101" s="125"/>
    </row>
    <row r="1102" spans="5:12" hidden="1" x14ac:dyDescent="0.3">
      <c r="E1102" s="110">
        <v>1096</v>
      </c>
      <c r="F1102" s="113">
        <v>41652</v>
      </c>
      <c r="G1102" s="110">
        <v>0</v>
      </c>
      <c r="H1102" s="121">
        <v>0</v>
      </c>
      <c r="J1102" s="110">
        <v>1096</v>
      </c>
      <c r="K1102" s="113">
        <v>41652</v>
      </c>
      <c r="L1102" s="125"/>
    </row>
    <row r="1103" spans="5:12" hidden="1" x14ac:dyDescent="0.3">
      <c r="E1103" s="110">
        <v>1097</v>
      </c>
      <c r="F1103" s="113">
        <v>41653</v>
      </c>
      <c r="G1103" s="110">
        <v>0</v>
      </c>
      <c r="H1103" s="121">
        <v>0</v>
      </c>
      <c r="J1103" s="110">
        <v>1097</v>
      </c>
      <c r="K1103" s="113">
        <v>41653</v>
      </c>
      <c r="L1103" s="125"/>
    </row>
    <row r="1104" spans="5:12" hidden="1" x14ac:dyDescent="0.3">
      <c r="E1104" s="110">
        <v>1098</v>
      </c>
      <c r="F1104" s="113">
        <v>41654</v>
      </c>
      <c r="G1104" s="110">
        <v>0</v>
      </c>
      <c r="H1104" s="121">
        <v>0</v>
      </c>
      <c r="J1104" s="110">
        <v>1098</v>
      </c>
      <c r="K1104" s="113">
        <v>41654</v>
      </c>
      <c r="L1104" s="125"/>
    </row>
    <row r="1105" spans="5:12" hidden="1" x14ac:dyDescent="0.3">
      <c r="E1105" s="110">
        <v>1099</v>
      </c>
      <c r="F1105" s="113">
        <v>41655</v>
      </c>
      <c r="G1105" s="110">
        <v>0</v>
      </c>
      <c r="H1105" s="121">
        <v>0</v>
      </c>
      <c r="J1105" s="110">
        <v>1099</v>
      </c>
      <c r="K1105" s="113">
        <v>41655</v>
      </c>
      <c r="L1105" s="125"/>
    </row>
    <row r="1106" spans="5:12" hidden="1" x14ac:dyDescent="0.3">
      <c r="E1106" s="110">
        <v>1100</v>
      </c>
      <c r="F1106" s="113">
        <v>41656</v>
      </c>
      <c r="G1106" s="110">
        <v>0</v>
      </c>
      <c r="H1106" s="121">
        <v>0</v>
      </c>
      <c r="J1106" s="110">
        <v>1100</v>
      </c>
      <c r="K1106" s="113">
        <v>41656</v>
      </c>
      <c r="L1106" s="125"/>
    </row>
    <row r="1107" spans="5:12" hidden="1" x14ac:dyDescent="0.3">
      <c r="E1107" s="110">
        <v>1101</v>
      </c>
      <c r="F1107" s="113">
        <v>41657</v>
      </c>
      <c r="G1107" s="110">
        <v>0</v>
      </c>
      <c r="H1107" s="121">
        <v>0</v>
      </c>
      <c r="J1107" s="110">
        <v>1101</v>
      </c>
      <c r="K1107" s="113">
        <v>41657</v>
      </c>
      <c r="L1107" s="125"/>
    </row>
    <row r="1108" spans="5:12" hidden="1" x14ac:dyDescent="0.3">
      <c r="E1108" s="110">
        <v>1102</v>
      </c>
      <c r="F1108" s="113">
        <v>41658</v>
      </c>
      <c r="G1108" s="110">
        <v>0</v>
      </c>
      <c r="H1108" s="121">
        <v>0</v>
      </c>
      <c r="J1108" s="110">
        <v>1102</v>
      </c>
      <c r="K1108" s="113">
        <v>41658</v>
      </c>
      <c r="L1108" s="125"/>
    </row>
    <row r="1109" spans="5:12" hidden="1" x14ac:dyDescent="0.3">
      <c r="E1109" s="110">
        <v>1103</v>
      </c>
      <c r="F1109" s="113">
        <v>41659</v>
      </c>
      <c r="G1109" s="110">
        <v>0</v>
      </c>
      <c r="H1109" s="121">
        <v>0</v>
      </c>
      <c r="J1109" s="110">
        <v>1103</v>
      </c>
      <c r="K1109" s="113">
        <v>41659</v>
      </c>
      <c r="L1109" s="125"/>
    </row>
    <row r="1110" spans="5:12" hidden="1" x14ac:dyDescent="0.3">
      <c r="E1110" s="110">
        <v>1104</v>
      </c>
      <c r="F1110" s="113">
        <v>41660</v>
      </c>
      <c r="G1110" s="110">
        <v>0</v>
      </c>
      <c r="H1110" s="121">
        <v>0</v>
      </c>
      <c r="J1110" s="110">
        <v>1104</v>
      </c>
      <c r="K1110" s="113">
        <v>41660</v>
      </c>
      <c r="L1110" s="125"/>
    </row>
    <row r="1111" spans="5:12" hidden="1" x14ac:dyDescent="0.3">
      <c r="E1111" s="110">
        <v>1105</v>
      </c>
      <c r="F1111" s="113">
        <v>41661</v>
      </c>
      <c r="G1111" s="110">
        <v>0</v>
      </c>
      <c r="H1111" s="121">
        <v>0</v>
      </c>
      <c r="J1111" s="110">
        <v>1105</v>
      </c>
      <c r="K1111" s="113">
        <v>41661</v>
      </c>
      <c r="L1111" s="125"/>
    </row>
    <row r="1112" spans="5:12" hidden="1" x14ac:dyDescent="0.3">
      <c r="E1112" s="110">
        <v>1106</v>
      </c>
      <c r="F1112" s="113">
        <v>41662</v>
      </c>
      <c r="G1112" s="110">
        <v>0</v>
      </c>
      <c r="H1112" s="121">
        <v>0</v>
      </c>
      <c r="J1112" s="110">
        <v>1106</v>
      </c>
      <c r="K1112" s="113">
        <v>41662</v>
      </c>
      <c r="L1112" s="125"/>
    </row>
    <row r="1113" spans="5:12" hidden="1" x14ac:dyDescent="0.3">
      <c r="E1113" s="110">
        <v>1107</v>
      </c>
      <c r="F1113" s="113">
        <v>41663</v>
      </c>
      <c r="G1113" s="110">
        <v>0</v>
      </c>
      <c r="H1113" s="121">
        <v>0</v>
      </c>
      <c r="J1113" s="110">
        <v>1107</v>
      </c>
      <c r="K1113" s="113">
        <v>41663</v>
      </c>
      <c r="L1113" s="125"/>
    </row>
    <row r="1114" spans="5:12" hidden="1" x14ac:dyDescent="0.3">
      <c r="E1114" s="110">
        <v>1108</v>
      </c>
      <c r="F1114" s="113">
        <v>41664</v>
      </c>
      <c r="G1114" s="110">
        <v>0</v>
      </c>
      <c r="H1114" s="121">
        <v>0</v>
      </c>
      <c r="J1114" s="110">
        <v>1108</v>
      </c>
      <c r="K1114" s="113">
        <v>41664</v>
      </c>
      <c r="L1114" s="125"/>
    </row>
    <row r="1115" spans="5:12" hidden="1" x14ac:dyDescent="0.3">
      <c r="E1115" s="110">
        <v>1109</v>
      </c>
      <c r="F1115" s="113">
        <v>41665</v>
      </c>
      <c r="G1115" s="110">
        <v>0</v>
      </c>
      <c r="H1115" s="121">
        <v>0</v>
      </c>
      <c r="J1115" s="110">
        <v>1109</v>
      </c>
      <c r="K1115" s="113">
        <v>41665</v>
      </c>
      <c r="L1115" s="125"/>
    </row>
    <row r="1116" spans="5:12" hidden="1" x14ac:dyDescent="0.3">
      <c r="E1116" s="110">
        <v>1110</v>
      </c>
      <c r="F1116" s="113">
        <v>41666</v>
      </c>
      <c r="G1116" s="110">
        <v>0</v>
      </c>
      <c r="H1116" s="121">
        <v>0</v>
      </c>
      <c r="J1116" s="110">
        <v>1110</v>
      </c>
      <c r="K1116" s="113">
        <v>41666</v>
      </c>
      <c r="L1116" s="125"/>
    </row>
    <row r="1117" spans="5:12" hidden="1" x14ac:dyDescent="0.3">
      <c r="E1117" s="110">
        <v>1111</v>
      </c>
      <c r="F1117" s="113">
        <v>41667</v>
      </c>
      <c r="G1117" s="110">
        <v>0</v>
      </c>
      <c r="H1117" s="121">
        <v>0</v>
      </c>
      <c r="J1117" s="110">
        <v>1111</v>
      </c>
      <c r="K1117" s="113">
        <v>41667</v>
      </c>
      <c r="L1117" s="125"/>
    </row>
    <row r="1118" spans="5:12" hidden="1" x14ac:dyDescent="0.3">
      <c r="E1118" s="110">
        <v>1112</v>
      </c>
      <c r="F1118" s="113">
        <v>41668</v>
      </c>
      <c r="G1118" s="110">
        <v>0</v>
      </c>
      <c r="H1118" s="121">
        <v>0</v>
      </c>
      <c r="J1118" s="110">
        <v>1112</v>
      </c>
      <c r="K1118" s="113">
        <v>41668</v>
      </c>
      <c r="L1118" s="125"/>
    </row>
    <row r="1119" spans="5:12" hidden="1" x14ac:dyDescent="0.3">
      <c r="E1119" s="110">
        <v>1113</v>
      </c>
      <c r="F1119" s="113">
        <v>41669</v>
      </c>
      <c r="G1119" s="110">
        <v>0</v>
      </c>
      <c r="H1119" s="121">
        <v>0</v>
      </c>
      <c r="J1119" s="110">
        <v>1113</v>
      </c>
      <c r="K1119" s="113">
        <v>41669</v>
      </c>
      <c r="L1119" s="125"/>
    </row>
    <row r="1120" spans="5:12" hidden="1" x14ac:dyDescent="0.3">
      <c r="E1120" s="110">
        <v>1114</v>
      </c>
      <c r="F1120" s="113">
        <v>41670</v>
      </c>
      <c r="G1120" s="110">
        <v>0</v>
      </c>
      <c r="H1120" s="121">
        <v>0</v>
      </c>
      <c r="J1120" s="110">
        <v>1114</v>
      </c>
      <c r="K1120" s="113">
        <v>41670</v>
      </c>
      <c r="L1120" s="125"/>
    </row>
    <row r="1121" spans="5:12" hidden="1" x14ac:dyDescent="0.3">
      <c r="E1121" s="110">
        <v>1115</v>
      </c>
      <c r="F1121" s="113">
        <v>41671</v>
      </c>
      <c r="G1121" s="110">
        <v>0</v>
      </c>
      <c r="H1121" s="121">
        <v>0</v>
      </c>
      <c r="J1121" s="110">
        <v>1115</v>
      </c>
      <c r="K1121" s="113">
        <v>41671</v>
      </c>
      <c r="L1121" s="125"/>
    </row>
    <row r="1122" spans="5:12" hidden="1" x14ac:dyDescent="0.3">
      <c r="E1122" s="110">
        <v>1116</v>
      </c>
      <c r="F1122" s="113">
        <v>41672</v>
      </c>
      <c r="G1122" s="110">
        <v>0</v>
      </c>
      <c r="H1122" s="121">
        <v>0</v>
      </c>
      <c r="J1122" s="110">
        <v>1116</v>
      </c>
      <c r="K1122" s="113">
        <v>41672</v>
      </c>
      <c r="L1122" s="125"/>
    </row>
    <row r="1123" spans="5:12" hidden="1" x14ac:dyDescent="0.3">
      <c r="E1123" s="110">
        <v>1117</v>
      </c>
      <c r="F1123" s="113">
        <v>41673</v>
      </c>
      <c r="G1123" s="110">
        <v>0</v>
      </c>
      <c r="H1123" s="121">
        <v>0</v>
      </c>
      <c r="J1123" s="110">
        <v>1117</v>
      </c>
      <c r="K1123" s="113">
        <v>41673</v>
      </c>
      <c r="L1123" s="125"/>
    </row>
    <row r="1124" spans="5:12" hidden="1" x14ac:dyDescent="0.3">
      <c r="E1124" s="110">
        <v>1118</v>
      </c>
      <c r="F1124" s="113">
        <v>41674</v>
      </c>
      <c r="G1124" s="110">
        <v>0</v>
      </c>
      <c r="H1124" s="121">
        <v>0</v>
      </c>
      <c r="J1124" s="110">
        <v>1118</v>
      </c>
      <c r="K1124" s="113">
        <v>41674</v>
      </c>
      <c r="L1124" s="125"/>
    </row>
    <row r="1125" spans="5:12" hidden="1" x14ac:dyDescent="0.3">
      <c r="E1125" s="110">
        <v>1119</v>
      </c>
      <c r="F1125" s="113">
        <v>41675</v>
      </c>
      <c r="G1125" s="110">
        <v>0</v>
      </c>
      <c r="H1125" s="121">
        <v>0</v>
      </c>
      <c r="J1125" s="110">
        <v>1119</v>
      </c>
      <c r="K1125" s="113">
        <v>41675</v>
      </c>
      <c r="L1125" s="125"/>
    </row>
    <row r="1126" spans="5:12" hidden="1" x14ac:dyDescent="0.3">
      <c r="E1126" s="110">
        <v>1120</v>
      </c>
      <c r="F1126" s="113">
        <v>41676</v>
      </c>
      <c r="G1126" s="110">
        <v>0</v>
      </c>
      <c r="H1126" s="121">
        <v>0</v>
      </c>
      <c r="J1126" s="110">
        <v>1120</v>
      </c>
      <c r="K1126" s="113">
        <v>41676</v>
      </c>
      <c r="L1126" s="125"/>
    </row>
    <row r="1127" spans="5:12" hidden="1" x14ac:dyDescent="0.3">
      <c r="E1127" s="110">
        <v>1121</v>
      </c>
      <c r="F1127" s="113">
        <v>41677</v>
      </c>
      <c r="G1127" s="110">
        <v>0</v>
      </c>
      <c r="H1127" s="121">
        <v>0</v>
      </c>
      <c r="J1127" s="110">
        <v>1121</v>
      </c>
      <c r="K1127" s="113">
        <v>41677</v>
      </c>
      <c r="L1127" s="125"/>
    </row>
    <row r="1128" spans="5:12" hidden="1" x14ac:dyDescent="0.3">
      <c r="E1128" s="110">
        <v>1122</v>
      </c>
      <c r="F1128" s="113">
        <v>41678</v>
      </c>
      <c r="G1128" s="110">
        <v>0</v>
      </c>
      <c r="H1128" s="121">
        <v>0</v>
      </c>
      <c r="J1128" s="110">
        <v>1122</v>
      </c>
      <c r="K1128" s="113">
        <v>41678</v>
      </c>
      <c r="L1128" s="125"/>
    </row>
    <row r="1129" spans="5:12" hidden="1" x14ac:dyDescent="0.3">
      <c r="E1129" s="110">
        <v>1123</v>
      </c>
      <c r="F1129" s="113">
        <v>41679</v>
      </c>
      <c r="G1129" s="110">
        <v>0</v>
      </c>
      <c r="H1129" s="121">
        <v>0</v>
      </c>
      <c r="J1129" s="110">
        <v>1123</v>
      </c>
      <c r="K1129" s="113">
        <v>41679</v>
      </c>
      <c r="L1129" s="125"/>
    </row>
    <row r="1130" spans="5:12" hidden="1" x14ac:dyDescent="0.3">
      <c r="E1130" s="110">
        <v>1124</v>
      </c>
      <c r="F1130" s="113">
        <v>41680</v>
      </c>
      <c r="G1130" s="110">
        <v>0</v>
      </c>
      <c r="H1130" s="121">
        <v>0</v>
      </c>
      <c r="J1130" s="110">
        <v>1124</v>
      </c>
      <c r="K1130" s="113">
        <v>41680</v>
      </c>
      <c r="L1130" s="125"/>
    </row>
    <row r="1131" spans="5:12" hidden="1" x14ac:dyDescent="0.3">
      <c r="E1131" s="110">
        <v>1125</v>
      </c>
      <c r="F1131" s="113">
        <v>41681</v>
      </c>
      <c r="G1131" s="110">
        <v>0</v>
      </c>
      <c r="H1131" s="121">
        <v>0</v>
      </c>
      <c r="J1131" s="110">
        <v>1125</v>
      </c>
      <c r="K1131" s="113">
        <v>41681</v>
      </c>
      <c r="L1131" s="125"/>
    </row>
    <row r="1132" spans="5:12" hidden="1" x14ac:dyDescent="0.3">
      <c r="E1132" s="110">
        <v>1126</v>
      </c>
      <c r="F1132" s="113">
        <v>41682</v>
      </c>
      <c r="G1132" s="110">
        <v>0</v>
      </c>
      <c r="H1132" s="121">
        <v>0</v>
      </c>
      <c r="J1132" s="110">
        <v>1126</v>
      </c>
      <c r="K1132" s="113">
        <v>41682</v>
      </c>
      <c r="L1132" s="125"/>
    </row>
    <row r="1133" spans="5:12" hidden="1" x14ac:dyDescent="0.3">
      <c r="E1133" s="110">
        <v>1127</v>
      </c>
      <c r="F1133" s="113">
        <v>41683</v>
      </c>
      <c r="G1133" s="110">
        <v>0</v>
      </c>
      <c r="H1133" s="121">
        <v>0</v>
      </c>
      <c r="J1133" s="110">
        <v>1127</v>
      </c>
      <c r="K1133" s="113">
        <v>41683</v>
      </c>
      <c r="L1133" s="125"/>
    </row>
    <row r="1134" spans="5:12" hidden="1" x14ac:dyDescent="0.3">
      <c r="E1134" s="110">
        <v>1128</v>
      </c>
      <c r="F1134" s="113">
        <v>41684</v>
      </c>
      <c r="G1134" s="110">
        <v>0</v>
      </c>
      <c r="H1134" s="121">
        <v>0</v>
      </c>
      <c r="J1134" s="110">
        <v>1128</v>
      </c>
      <c r="K1134" s="113">
        <v>41684</v>
      </c>
      <c r="L1134" s="125"/>
    </row>
    <row r="1135" spans="5:12" hidden="1" x14ac:dyDescent="0.3">
      <c r="E1135" s="110">
        <v>1129</v>
      </c>
      <c r="F1135" s="113">
        <v>41685</v>
      </c>
      <c r="G1135" s="110">
        <v>0</v>
      </c>
      <c r="H1135" s="121">
        <v>0</v>
      </c>
      <c r="J1135" s="110">
        <v>1129</v>
      </c>
      <c r="K1135" s="113">
        <v>41685</v>
      </c>
      <c r="L1135" s="125"/>
    </row>
    <row r="1136" spans="5:12" hidden="1" x14ac:dyDescent="0.3">
      <c r="E1136" s="110">
        <v>1130</v>
      </c>
      <c r="F1136" s="113">
        <v>41686</v>
      </c>
      <c r="G1136" s="110">
        <v>0</v>
      </c>
      <c r="H1136" s="121">
        <v>0</v>
      </c>
      <c r="J1136" s="110">
        <v>1130</v>
      </c>
      <c r="K1136" s="113">
        <v>41686</v>
      </c>
      <c r="L1136" s="125"/>
    </row>
    <row r="1137" spans="5:12" hidden="1" x14ac:dyDescent="0.3">
      <c r="E1137" s="110">
        <v>1131</v>
      </c>
      <c r="F1137" s="113">
        <v>41687</v>
      </c>
      <c r="G1137" s="110">
        <v>0</v>
      </c>
      <c r="H1137" s="121">
        <v>0</v>
      </c>
      <c r="J1137" s="110">
        <v>1131</v>
      </c>
      <c r="K1137" s="113">
        <v>41687</v>
      </c>
      <c r="L1137" s="125"/>
    </row>
    <row r="1138" spans="5:12" hidden="1" x14ac:dyDescent="0.3">
      <c r="E1138" s="110">
        <v>1132</v>
      </c>
      <c r="F1138" s="113">
        <v>41688</v>
      </c>
      <c r="G1138" s="110">
        <v>0</v>
      </c>
      <c r="H1138" s="121">
        <v>0</v>
      </c>
      <c r="J1138" s="110">
        <v>1132</v>
      </c>
      <c r="K1138" s="113">
        <v>41688</v>
      </c>
      <c r="L1138" s="125"/>
    </row>
    <row r="1139" spans="5:12" hidden="1" x14ac:dyDescent="0.3">
      <c r="E1139" s="110">
        <v>1133</v>
      </c>
      <c r="F1139" s="113">
        <v>41689</v>
      </c>
      <c r="G1139" s="110">
        <v>0</v>
      </c>
      <c r="H1139" s="121">
        <v>0</v>
      </c>
      <c r="J1139" s="110">
        <v>1133</v>
      </c>
      <c r="K1139" s="113">
        <v>41689</v>
      </c>
      <c r="L1139" s="125"/>
    </row>
    <row r="1140" spans="5:12" hidden="1" x14ac:dyDescent="0.3">
      <c r="E1140" s="110">
        <v>1134</v>
      </c>
      <c r="F1140" s="113">
        <v>41690</v>
      </c>
      <c r="G1140" s="110">
        <v>0</v>
      </c>
      <c r="H1140" s="121">
        <v>0</v>
      </c>
      <c r="J1140" s="110">
        <v>1134</v>
      </c>
      <c r="K1140" s="113">
        <v>41690</v>
      </c>
      <c r="L1140" s="125"/>
    </row>
    <row r="1141" spans="5:12" hidden="1" x14ac:dyDescent="0.3">
      <c r="E1141" s="110">
        <v>1135</v>
      </c>
      <c r="F1141" s="113">
        <v>41691</v>
      </c>
      <c r="G1141" s="110">
        <v>0</v>
      </c>
      <c r="H1141" s="121">
        <v>0</v>
      </c>
      <c r="J1141" s="110">
        <v>1135</v>
      </c>
      <c r="K1141" s="113">
        <v>41691</v>
      </c>
      <c r="L1141" s="125"/>
    </row>
    <row r="1142" spans="5:12" hidden="1" x14ac:dyDescent="0.3">
      <c r="E1142" s="110">
        <v>1136</v>
      </c>
      <c r="F1142" s="113">
        <v>41692</v>
      </c>
      <c r="G1142" s="110">
        <v>0</v>
      </c>
      <c r="H1142" s="121">
        <v>0</v>
      </c>
      <c r="J1142" s="110">
        <v>1136</v>
      </c>
      <c r="K1142" s="113">
        <v>41692</v>
      </c>
      <c r="L1142" s="125"/>
    </row>
    <row r="1143" spans="5:12" hidden="1" x14ac:dyDescent="0.3">
      <c r="E1143" s="110">
        <v>1137</v>
      </c>
      <c r="F1143" s="113">
        <v>41693</v>
      </c>
      <c r="G1143" s="110">
        <v>0</v>
      </c>
      <c r="H1143" s="121">
        <v>0</v>
      </c>
      <c r="J1143" s="110">
        <v>1137</v>
      </c>
      <c r="K1143" s="113">
        <v>41693</v>
      </c>
      <c r="L1143" s="125"/>
    </row>
    <row r="1144" spans="5:12" hidden="1" x14ac:dyDescent="0.3">
      <c r="E1144" s="110">
        <v>1138</v>
      </c>
      <c r="F1144" s="113">
        <v>41694</v>
      </c>
      <c r="G1144" s="110">
        <v>0</v>
      </c>
      <c r="H1144" s="121">
        <v>0</v>
      </c>
      <c r="J1144" s="110">
        <v>1138</v>
      </c>
      <c r="K1144" s="113">
        <v>41694</v>
      </c>
      <c r="L1144" s="125"/>
    </row>
    <row r="1145" spans="5:12" hidden="1" x14ac:dyDescent="0.3">
      <c r="E1145" s="110">
        <v>1139</v>
      </c>
      <c r="F1145" s="113">
        <v>41695</v>
      </c>
      <c r="G1145" s="110">
        <v>0</v>
      </c>
      <c r="H1145" s="121">
        <v>0</v>
      </c>
      <c r="J1145" s="110">
        <v>1139</v>
      </c>
      <c r="K1145" s="113">
        <v>41695</v>
      </c>
      <c r="L1145" s="125"/>
    </row>
    <row r="1146" spans="5:12" hidden="1" x14ac:dyDescent="0.3">
      <c r="E1146" s="110">
        <v>1140</v>
      </c>
      <c r="F1146" s="113">
        <v>41696</v>
      </c>
      <c r="G1146" s="110">
        <v>0</v>
      </c>
      <c r="H1146" s="121">
        <v>0</v>
      </c>
      <c r="J1146" s="110">
        <v>1140</v>
      </c>
      <c r="K1146" s="113">
        <v>41696</v>
      </c>
      <c r="L1146" s="125"/>
    </row>
    <row r="1147" spans="5:12" hidden="1" x14ac:dyDescent="0.3">
      <c r="E1147" s="110">
        <v>1141</v>
      </c>
      <c r="F1147" s="113">
        <v>41697</v>
      </c>
      <c r="G1147" s="110">
        <v>0</v>
      </c>
      <c r="H1147" s="121">
        <v>0</v>
      </c>
      <c r="J1147" s="110">
        <v>1141</v>
      </c>
      <c r="K1147" s="113">
        <v>41697</v>
      </c>
      <c r="L1147" s="125"/>
    </row>
    <row r="1148" spans="5:12" hidden="1" x14ac:dyDescent="0.3">
      <c r="E1148" s="110">
        <v>1142</v>
      </c>
      <c r="F1148" s="113">
        <v>41698</v>
      </c>
      <c r="G1148" s="110">
        <v>0</v>
      </c>
      <c r="H1148" s="121">
        <v>0</v>
      </c>
      <c r="J1148" s="110">
        <v>1142</v>
      </c>
      <c r="K1148" s="113">
        <v>41698</v>
      </c>
      <c r="L1148" s="125"/>
    </row>
    <row r="1149" spans="5:12" hidden="1" x14ac:dyDescent="0.3">
      <c r="E1149" s="110">
        <v>1143</v>
      </c>
      <c r="F1149" s="113">
        <v>41699</v>
      </c>
      <c r="G1149" s="110">
        <v>0</v>
      </c>
      <c r="H1149" s="121">
        <v>0</v>
      </c>
      <c r="J1149" s="110">
        <v>1143</v>
      </c>
      <c r="K1149" s="113">
        <v>41699</v>
      </c>
      <c r="L1149" s="125"/>
    </row>
    <row r="1150" spans="5:12" hidden="1" x14ac:dyDescent="0.3">
      <c r="E1150" s="110">
        <v>1144</v>
      </c>
      <c r="F1150" s="113">
        <v>41700</v>
      </c>
      <c r="G1150" s="110">
        <v>0</v>
      </c>
      <c r="H1150" s="121">
        <v>0</v>
      </c>
      <c r="J1150" s="110">
        <v>1144</v>
      </c>
      <c r="K1150" s="113">
        <v>41700</v>
      </c>
      <c r="L1150" s="125"/>
    </row>
    <row r="1151" spans="5:12" hidden="1" x14ac:dyDescent="0.3">
      <c r="E1151" s="110">
        <v>1145</v>
      </c>
      <c r="F1151" s="113">
        <v>41701</v>
      </c>
      <c r="G1151" s="110">
        <v>0</v>
      </c>
      <c r="H1151" s="121">
        <v>0</v>
      </c>
      <c r="J1151" s="110">
        <v>1145</v>
      </c>
      <c r="K1151" s="113">
        <v>41701</v>
      </c>
      <c r="L1151" s="125"/>
    </row>
    <row r="1152" spans="5:12" hidden="1" x14ac:dyDescent="0.3">
      <c r="E1152" s="110">
        <v>1146</v>
      </c>
      <c r="F1152" s="113">
        <v>41702</v>
      </c>
      <c r="G1152" s="110">
        <v>0</v>
      </c>
      <c r="H1152" s="121">
        <v>0</v>
      </c>
      <c r="J1152" s="110">
        <v>1146</v>
      </c>
      <c r="K1152" s="113">
        <v>41702</v>
      </c>
      <c r="L1152" s="125"/>
    </row>
    <row r="1153" spans="5:12" hidden="1" x14ac:dyDescent="0.3">
      <c r="E1153" s="110">
        <v>1147</v>
      </c>
      <c r="F1153" s="113">
        <v>41703</v>
      </c>
      <c r="G1153" s="110">
        <v>0</v>
      </c>
      <c r="H1153" s="121">
        <v>0</v>
      </c>
      <c r="J1153" s="110">
        <v>1147</v>
      </c>
      <c r="K1153" s="113">
        <v>41703</v>
      </c>
      <c r="L1153" s="125"/>
    </row>
    <row r="1154" spans="5:12" hidden="1" x14ac:dyDescent="0.3">
      <c r="E1154" s="110">
        <v>1148</v>
      </c>
      <c r="F1154" s="113">
        <v>41704</v>
      </c>
      <c r="G1154" s="110">
        <v>0</v>
      </c>
      <c r="H1154" s="121">
        <v>0</v>
      </c>
      <c r="J1154" s="110">
        <v>1148</v>
      </c>
      <c r="K1154" s="113">
        <v>41704</v>
      </c>
      <c r="L1154" s="125"/>
    </row>
    <row r="1155" spans="5:12" hidden="1" x14ac:dyDescent="0.3">
      <c r="E1155" s="110">
        <v>1149</v>
      </c>
      <c r="F1155" s="113">
        <v>41705</v>
      </c>
      <c r="G1155" s="110">
        <v>0</v>
      </c>
      <c r="H1155" s="121">
        <v>0</v>
      </c>
      <c r="J1155" s="110">
        <v>1149</v>
      </c>
      <c r="K1155" s="113">
        <v>41705</v>
      </c>
      <c r="L1155" s="125"/>
    </row>
    <row r="1156" spans="5:12" hidden="1" x14ac:dyDescent="0.3">
      <c r="E1156" s="110">
        <v>1150</v>
      </c>
      <c r="F1156" s="113">
        <v>41706</v>
      </c>
      <c r="G1156" s="110">
        <v>0</v>
      </c>
      <c r="H1156" s="121">
        <v>0</v>
      </c>
      <c r="J1156" s="110">
        <v>1150</v>
      </c>
      <c r="K1156" s="113">
        <v>41706</v>
      </c>
      <c r="L1156" s="125"/>
    </row>
    <row r="1157" spans="5:12" hidden="1" x14ac:dyDescent="0.3">
      <c r="E1157" s="110">
        <v>1151</v>
      </c>
      <c r="F1157" s="113">
        <v>41707</v>
      </c>
      <c r="G1157" s="110">
        <v>0</v>
      </c>
      <c r="H1157" s="121">
        <v>0</v>
      </c>
      <c r="J1157" s="110">
        <v>1151</v>
      </c>
      <c r="K1157" s="113">
        <v>41707</v>
      </c>
      <c r="L1157" s="125"/>
    </row>
    <row r="1158" spans="5:12" hidden="1" x14ac:dyDescent="0.3">
      <c r="E1158" s="110">
        <v>1152</v>
      </c>
      <c r="F1158" s="113">
        <v>41708</v>
      </c>
      <c r="G1158" s="110">
        <v>0</v>
      </c>
      <c r="H1158" s="121">
        <v>0</v>
      </c>
      <c r="J1158" s="110">
        <v>1152</v>
      </c>
      <c r="K1158" s="113">
        <v>41708</v>
      </c>
      <c r="L1158" s="125"/>
    </row>
    <row r="1159" spans="5:12" hidden="1" x14ac:dyDescent="0.3">
      <c r="E1159" s="110">
        <v>1153</v>
      </c>
      <c r="F1159" s="113">
        <v>41709</v>
      </c>
      <c r="G1159" s="110">
        <v>0</v>
      </c>
      <c r="H1159" s="121">
        <v>0</v>
      </c>
      <c r="J1159" s="110">
        <v>1153</v>
      </c>
      <c r="K1159" s="113">
        <v>41709</v>
      </c>
      <c r="L1159" s="125"/>
    </row>
    <row r="1160" spans="5:12" hidden="1" x14ac:dyDescent="0.3">
      <c r="E1160" s="110">
        <v>1154</v>
      </c>
      <c r="F1160" s="113">
        <v>41710</v>
      </c>
      <c r="G1160" s="110">
        <v>0</v>
      </c>
      <c r="H1160" s="121">
        <v>0</v>
      </c>
      <c r="J1160" s="110">
        <v>1154</v>
      </c>
      <c r="K1160" s="113">
        <v>41710</v>
      </c>
      <c r="L1160" s="125"/>
    </row>
    <row r="1161" spans="5:12" hidden="1" x14ac:dyDescent="0.3">
      <c r="E1161" s="110">
        <v>1155</v>
      </c>
      <c r="F1161" s="113">
        <v>41711</v>
      </c>
      <c r="G1161" s="110">
        <v>0</v>
      </c>
      <c r="H1161" s="121">
        <v>0</v>
      </c>
      <c r="J1161" s="110">
        <v>1155</v>
      </c>
      <c r="K1161" s="113">
        <v>41711</v>
      </c>
      <c r="L1161" s="125"/>
    </row>
    <row r="1162" spans="5:12" hidden="1" x14ac:dyDescent="0.3">
      <c r="E1162" s="110">
        <v>1156</v>
      </c>
      <c r="F1162" s="113">
        <v>41712</v>
      </c>
      <c r="G1162" s="110">
        <v>0</v>
      </c>
      <c r="H1162" s="121">
        <v>0</v>
      </c>
      <c r="J1162" s="110">
        <v>1156</v>
      </c>
      <c r="K1162" s="113">
        <v>41712</v>
      </c>
      <c r="L1162" s="125"/>
    </row>
    <row r="1163" spans="5:12" hidden="1" x14ac:dyDescent="0.3">
      <c r="E1163" s="110">
        <v>1157</v>
      </c>
      <c r="F1163" s="113">
        <v>41713</v>
      </c>
      <c r="G1163" s="110">
        <v>0</v>
      </c>
      <c r="H1163" s="121">
        <v>0</v>
      </c>
      <c r="J1163" s="110">
        <v>1157</v>
      </c>
      <c r="K1163" s="113">
        <v>41713</v>
      </c>
      <c r="L1163" s="125"/>
    </row>
    <row r="1164" spans="5:12" hidden="1" x14ac:dyDescent="0.3">
      <c r="E1164" s="110">
        <v>1158</v>
      </c>
      <c r="F1164" s="113">
        <v>41714</v>
      </c>
      <c r="G1164" s="110">
        <v>0</v>
      </c>
      <c r="H1164" s="121">
        <v>0</v>
      </c>
      <c r="J1164" s="110">
        <v>1158</v>
      </c>
      <c r="K1164" s="113">
        <v>41714</v>
      </c>
      <c r="L1164" s="125"/>
    </row>
    <row r="1165" spans="5:12" hidden="1" x14ac:dyDescent="0.3">
      <c r="E1165" s="110">
        <v>1159</v>
      </c>
      <c r="F1165" s="113">
        <v>41715</v>
      </c>
      <c r="G1165" s="110">
        <v>0</v>
      </c>
      <c r="H1165" s="121">
        <v>0</v>
      </c>
      <c r="J1165" s="110">
        <v>1159</v>
      </c>
      <c r="K1165" s="113">
        <v>41715</v>
      </c>
      <c r="L1165" s="125"/>
    </row>
    <row r="1166" spans="5:12" hidden="1" x14ac:dyDescent="0.3">
      <c r="E1166" s="110">
        <v>1160</v>
      </c>
      <c r="F1166" s="113">
        <v>41716</v>
      </c>
      <c r="G1166" s="110">
        <v>0</v>
      </c>
      <c r="H1166" s="121">
        <v>0</v>
      </c>
      <c r="J1166" s="110">
        <v>1160</v>
      </c>
      <c r="K1166" s="113">
        <v>41716</v>
      </c>
      <c r="L1166" s="125"/>
    </row>
    <row r="1167" spans="5:12" hidden="1" x14ac:dyDescent="0.3">
      <c r="E1167" s="110">
        <v>1161</v>
      </c>
      <c r="F1167" s="113">
        <v>41717</v>
      </c>
      <c r="G1167" s="110">
        <v>0</v>
      </c>
      <c r="H1167" s="121">
        <v>0</v>
      </c>
      <c r="J1167" s="110">
        <v>1161</v>
      </c>
      <c r="K1167" s="113">
        <v>41717</v>
      </c>
      <c r="L1167" s="125"/>
    </row>
    <row r="1168" spans="5:12" hidden="1" x14ac:dyDescent="0.3">
      <c r="E1168" s="110">
        <v>1162</v>
      </c>
      <c r="F1168" s="113">
        <v>41718</v>
      </c>
      <c r="G1168" s="110">
        <v>0</v>
      </c>
      <c r="H1168" s="121">
        <v>0</v>
      </c>
      <c r="J1168" s="110">
        <v>1162</v>
      </c>
      <c r="K1168" s="113">
        <v>41718</v>
      </c>
      <c r="L1168" s="125"/>
    </row>
    <row r="1169" spans="5:12" hidden="1" x14ac:dyDescent="0.3">
      <c r="E1169" s="110">
        <v>1163</v>
      </c>
      <c r="F1169" s="113">
        <v>41719</v>
      </c>
      <c r="G1169" s="110">
        <v>0</v>
      </c>
      <c r="H1169" s="121">
        <v>0</v>
      </c>
      <c r="J1169" s="110">
        <v>1163</v>
      </c>
      <c r="K1169" s="113">
        <v>41719</v>
      </c>
      <c r="L1169" s="125"/>
    </row>
    <row r="1170" spans="5:12" hidden="1" x14ac:dyDescent="0.3">
      <c r="E1170" s="110">
        <v>1164</v>
      </c>
      <c r="F1170" s="113">
        <v>41720</v>
      </c>
      <c r="G1170" s="110">
        <v>0</v>
      </c>
      <c r="H1170" s="121">
        <v>0</v>
      </c>
      <c r="J1170" s="110">
        <v>1164</v>
      </c>
      <c r="K1170" s="113">
        <v>41720</v>
      </c>
      <c r="L1170" s="125"/>
    </row>
    <row r="1171" spans="5:12" hidden="1" x14ac:dyDescent="0.3">
      <c r="E1171" s="110">
        <v>1165</v>
      </c>
      <c r="F1171" s="113">
        <v>41721</v>
      </c>
      <c r="G1171" s="110">
        <v>0</v>
      </c>
      <c r="H1171" s="121">
        <v>0</v>
      </c>
      <c r="J1171" s="110">
        <v>1165</v>
      </c>
      <c r="K1171" s="113">
        <v>41721</v>
      </c>
      <c r="L1171" s="125"/>
    </row>
    <row r="1172" spans="5:12" hidden="1" x14ac:dyDescent="0.3">
      <c r="E1172" s="110">
        <v>1166</v>
      </c>
      <c r="F1172" s="113">
        <v>41722</v>
      </c>
      <c r="G1172" s="110">
        <v>0</v>
      </c>
      <c r="H1172" s="121">
        <v>0</v>
      </c>
      <c r="J1172" s="110">
        <v>1166</v>
      </c>
      <c r="K1172" s="113">
        <v>41722</v>
      </c>
      <c r="L1172" s="125"/>
    </row>
    <row r="1173" spans="5:12" hidden="1" x14ac:dyDescent="0.3">
      <c r="E1173" s="110">
        <v>1167</v>
      </c>
      <c r="F1173" s="113">
        <v>41723</v>
      </c>
      <c r="G1173" s="110">
        <v>0</v>
      </c>
      <c r="H1173" s="121">
        <v>0</v>
      </c>
      <c r="J1173" s="110">
        <v>1167</v>
      </c>
      <c r="K1173" s="113">
        <v>41723</v>
      </c>
      <c r="L1173" s="125"/>
    </row>
    <row r="1174" spans="5:12" hidden="1" x14ac:dyDescent="0.3">
      <c r="E1174" s="110">
        <v>1168</v>
      </c>
      <c r="F1174" s="113">
        <v>41724</v>
      </c>
      <c r="G1174" s="110">
        <v>0</v>
      </c>
      <c r="H1174" s="121">
        <v>0</v>
      </c>
      <c r="J1174" s="110">
        <v>1168</v>
      </c>
      <c r="K1174" s="113">
        <v>41724</v>
      </c>
      <c r="L1174" s="125"/>
    </row>
    <row r="1175" spans="5:12" hidden="1" x14ac:dyDescent="0.3">
      <c r="E1175" s="110">
        <v>1169</v>
      </c>
      <c r="F1175" s="113">
        <v>41725</v>
      </c>
      <c r="G1175" s="110">
        <v>0</v>
      </c>
      <c r="H1175" s="121">
        <v>0</v>
      </c>
      <c r="J1175" s="110">
        <v>1169</v>
      </c>
      <c r="K1175" s="113">
        <v>41725</v>
      </c>
      <c r="L1175" s="125"/>
    </row>
    <row r="1176" spans="5:12" hidden="1" x14ac:dyDescent="0.3">
      <c r="E1176" s="110">
        <v>1170</v>
      </c>
      <c r="F1176" s="113">
        <v>41726</v>
      </c>
      <c r="G1176" s="110">
        <v>0</v>
      </c>
      <c r="H1176" s="121">
        <v>0</v>
      </c>
      <c r="J1176" s="110">
        <v>1170</v>
      </c>
      <c r="K1176" s="113">
        <v>41726</v>
      </c>
      <c r="L1176" s="125"/>
    </row>
    <row r="1177" spans="5:12" hidden="1" x14ac:dyDescent="0.3">
      <c r="E1177" s="110">
        <v>1171</v>
      </c>
      <c r="F1177" s="113">
        <v>41727</v>
      </c>
      <c r="G1177" s="110">
        <v>0</v>
      </c>
      <c r="H1177" s="121">
        <v>0</v>
      </c>
      <c r="J1177" s="110">
        <v>1171</v>
      </c>
      <c r="K1177" s="113">
        <v>41727</v>
      </c>
      <c r="L1177" s="125"/>
    </row>
    <row r="1178" spans="5:12" hidden="1" x14ac:dyDescent="0.3">
      <c r="E1178" s="110">
        <v>1172</v>
      </c>
      <c r="F1178" s="113">
        <v>41728</v>
      </c>
      <c r="G1178" s="110">
        <v>0</v>
      </c>
      <c r="H1178" s="121">
        <v>0</v>
      </c>
      <c r="J1178" s="110">
        <v>1172</v>
      </c>
      <c r="K1178" s="113">
        <v>41728</v>
      </c>
      <c r="L1178" s="125"/>
    </row>
    <row r="1179" spans="5:12" hidden="1" x14ac:dyDescent="0.3">
      <c r="E1179" s="110">
        <v>1173</v>
      </c>
      <c r="F1179" s="113">
        <v>41729</v>
      </c>
      <c r="G1179" s="110">
        <v>0</v>
      </c>
      <c r="H1179" s="121">
        <v>0</v>
      </c>
      <c r="J1179" s="110">
        <v>1173</v>
      </c>
      <c r="K1179" s="113">
        <v>41729</v>
      </c>
      <c r="L1179" s="125"/>
    </row>
    <row r="1180" spans="5:12" hidden="1" x14ac:dyDescent="0.3">
      <c r="E1180" s="110">
        <v>1174</v>
      </c>
      <c r="F1180" s="113">
        <v>41730</v>
      </c>
      <c r="G1180" s="110">
        <v>0</v>
      </c>
      <c r="H1180" s="121">
        <v>0</v>
      </c>
      <c r="J1180" s="110">
        <v>1174</v>
      </c>
      <c r="K1180" s="113">
        <v>41730</v>
      </c>
      <c r="L1180" s="125"/>
    </row>
    <row r="1181" spans="5:12" hidden="1" x14ac:dyDescent="0.3">
      <c r="E1181" s="110">
        <v>1175</v>
      </c>
      <c r="F1181" s="113">
        <v>41731</v>
      </c>
      <c r="G1181" s="110">
        <v>0</v>
      </c>
      <c r="H1181" s="121">
        <v>0</v>
      </c>
      <c r="J1181" s="110">
        <v>1175</v>
      </c>
      <c r="K1181" s="113">
        <v>41731</v>
      </c>
      <c r="L1181" s="125"/>
    </row>
    <row r="1182" spans="5:12" hidden="1" x14ac:dyDescent="0.3">
      <c r="E1182" s="110">
        <v>1176</v>
      </c>
      <c r="F1182" s="113">
        <v>41732</v>
      </c>
      <c r="G1182" s="110">
        <v>0</v>
      </c>
      <c r="H1182" s="121">
        <v>0</v>
      </c>
      <c r="J1182" s="110">
        <v>1176</v>
      </c>
      <c r="K1182" s="113">
        <v>41732</v>
      </c>
      <c r="L1182" s="125"/>
    </row>
    <row r="1183" spans="5:12" hidden="1" x14ac:dyDescent="0.3">
      <c r="E1183" s="110">
        <v>1177</v>
      </c>
      <c r="F1183" s="113">
        <v>41733</v>
      </c>
      <c r="G1183" s="110">
        <v>0</v>
      </c>
      <c r="H1183" s="121">
        <v>0</v>
      </c>
      <c r="J1183" s="110">
        <v>1177</v>
      </c>
      <c r="K1183" s="113">
        <v>41733</v>
      </c>
      <c r="L1183" s="125"/>
    </row>
    <row r="1184" spans="5:12" hidden="1" x14ac:dyDescent="0.3">
      <c r="E1184" s="110">
        <v>1178</v>
      </c>
      <c r="F1184" s="113">
        <v>41734</v>
      </c>
      <c r="G1184" s="110">
        <v>0</v>
      </c>
      <c r="H1184" s="121">
        <v>0</v>
      </c>
      <c r="J1184" s="110">
        <v>1178</v>
      </c>
      <c r="K1184" s="113">
        <v>41734</v>
      </c>
      <c r="L1184" s="125"/>
    </row>
    <row r="1185" spans="5:12" hidden="1" x14ac:dyDescent="0.3">
      <c r="E1185" s="110">
        <v>1179</v>
      </c>
      <c r="F1185" s="113">
        <v>41735</v>
      </c>
      <c r="G1185" s="110">
        <v>0</v>
      </c>
      <c r="H1185" s="121">
        <v>0</v>
      </c>
      <c r="J1185" s="110">
        <v>1179</v>
      </c>
      <c r="K1185" s="113">
        <v>41735</v>
      </c>
      <c r="L1185" s="125"/>
    </row>
    <row r="1186" spans="5:12" hidden="1" x14ac:dyDescent="0.3">
      <c r="E1186" s="110">
        <v>1180</v>
      </c>
      <c r="F1186" s="113">
        <v>41736</v>
      </c>
      <c r="G1186" s="110">
        <v>0</v>
      </c>
      <c r="H1186" s="121">
        <v>0</v>
      </c>
      <c r="J1186" s="110">
        <v>1180</v>
      </c>
      <c r="K1186" s="113">
        <v>41736</v>
      </c>
      <c r="L1186" s="125"/>
    </row>
    <row r="1187" spans="5:12" hidden="1" x14ac:dyDescent="0.3">
      <c r="E1187" s="110">
        <v>1181</v>
      </c>
      <c r="F1187" s="113">
        <v>41737</v>
      </c>
      <c r="G1187" s="110">
        <v>0</v>
      </c>
      <c r="H1187" s="121">
        <v>0</v>
      </c>
      <c r="J1187" s="110">
        <v>1181</v>
      </c>
      <c r="K1187" s="113">
        <v>41737</v>
      </c>
      <c r="L1187" s="125"/>
    </row>
    <row r="1188" spans="5:12" hidden="1" x14ac:dyDescent="0.3">
      <c r="E1188" s="110">
        <v>1182</v>
      </c>
      <c r="F1188" s="113">
        <v>41738</v>
      </c>
      <c r="G1188" s="110">
        <v>0</v>
      </c>
      <c r="H1188" s="121">
        <v>0</v>
      </c>
      <c r="J1188" s="110">
        <v>1182</v>
      </c>
      <c r="K1188" s="113">
        <v>41738</v>
      </c>
      <c r="L1188" s="125"/>
    </row>
    <row r="1189" spans="5:12" hidden="1" x14ac:dyDescent="0.3">
      <c r="E1189" s="110">
        <v>1183</v>
      </c>
      <c r="F1189" s="113">
        <v>41739</v>
      </c>
      <c r="G1189" s="110">
        <v>0</v>
      </c>
      <c r="H1189" s="121">
        <v>0</v>
      </c>
      <c r="J1189" s="110">
        <v>1183</v>
      </c>
      <c r="K1189" s="113">
        <v>41739</v>
      </c>
      <c r="L1189" s="125"/>
    </row>
    <row r="1190" spans="5:12" hidden="1" x14ac:dyDescent="0.3">
      <c r="E1190" s="110">
        <v>1184</v>
      </c>
      <c r="F1190" s="113">
        <v>41740</v>
      </c>
      <c r="G1190" s="110">
        <v>0</v>
      </c>
      <c r="H1190" s="121">
        <v>0</v>
      </c>
      <c r="J1190" s="110">
        <v>1184</v>
      </c>
      <c r="K1190" s="113">
        <v>41740</v>
      </c>
      <c r="L1190" s="125"/>
    </row>
    <row r="1191" spans="5:12" hidden="1" x14ac:dyDescent="0.3">
      <c r="E1191" s="110">
        <v>1185</v>
      </c>
      <c r="F1191" s="113">
        <v>41741</v>
      </c>
      <c r="G1191" s="110">
        <v>0</v>
      </c>
      <c r="H1191" s="121">
        <v>0</v>
      </c>
      <c r="J1191" s="110">
        <v>1185</v>
      </c>
      <c r="K1191" s="113">
        <v>41741</v>
      </c>
      <c r="L1191" s="125"/>
    </row>
    <row r="1192" spans="5:12" hidden="1" x14ac:dyDescent="0.3">
      <c r="E1192" s="110">
        <v>1186</v>
      </c>
      <c r="F1192" s="113">
        <v>41742</v>
      </c>
      <c r="G1192" s="110">
        <v>0</v>
      </c>
      <c r="H1192" s="121">
        <v>0</v>
      </c>
      <c r="J1192" s="110">
        <v>1186</v>
      </c>
      <c r="K1192" s="113">
        <v>41742</v>
      </c>
      <c r="L1192" s="125"/>
    </row>
    <row r="1193" spans="5:12" hidden="1" x14ac:dyDescent="0.3">
      <c r="E1193" s="110">
        <v>1187</v>
      </c>
      <c r="F1193" s="113">
        <v>41743</v>
      </c>
      <c r="G1193" s="110">
        <v>0</v>
      </c>
      <c r="H1193" s="121">
        <v>0</v>
      </c>
      <c r="J1193" s="110">
        <v>1187</v>
      </c>
      <c r="K1193" s="113">
        <v>41743</v>
      </c>
      <c r="L1193" s="125"/>
    </row>
    <row r="1194" spans="5:12" hidden="1" x14ac:dyDescent="0.3">
      <c r="E1194" s="110">
        <v>1188</v>
      </c>
      <c r="F1194" s="113">
        <v>41744</v>
      </c>
      <c r="G1194" s="110">
        <v>0</v>
      </c>
      <c r="H1194" s="121">
        <v>0</v>
      </c>
      <c r="J1194" s="110">
        <v>1188</v>
      </c>
      <c r="K1194" s="113">
        <v>41744</v>
      </c>
      <c r="L1194" s="125"/>
    </row>
    <row r="1195" spans="5:12" hidden="1" x14ac:dyDescent="0.3">
      <c r="E1195" s="110">
        <v>1189</v>
      </c>
      <c r="F1195" s="113">
        <v>41745</v>
      </c>
      <c r="G1195" s="110">
        <v>0</v>
      </c>
      <c r="H1195" s="121">
        <v>0</v>
      </c>
      <c r="J1195" s="110">
        <v>1189</v>
      </c>
      <c r="K1195" s="113">
        <v>41745</v>
      </c>
      <c r="L1195" s="125"/>
    </row>
    <row r="1196" spans="5:12" hidden="1" x14ac:dyDescent="0.3">
      <c r="E1196" s="110">
        <v>1190</v>
      </c>
      <c r="F1196" s="113">
        <v>41746</v>
      </c>
      <c r="G1196" s="110">
        <v>0</v>
      </c>
      <c r="H1196" s="121">
        <v>0</v>
      </c>
      <c r="J1196" s="110">
        <v>1190</v>
      </c>
      <c r="K1196" s="113">
        <v>41746</v>
      </c>
      <c r="L1196" s="125"/>
    </row>
    <row r="1197" spans="5:12" hidden="1" x14ac:dyDescent="0.3">
      <c r="E1197" s="110">
        <v>1191</v>
      </c>
      <c r="F1197" s="113">
        <v>41747</v>
      </c>
      <c r="G1197" s="110">
        <v>0</v>
      </c>
      <c r="H1197" s="121">
        <v>0</v>
      </c>
      <c r="J1197" s="110">
        <v>1191</v>
      </c>
      <c r="K1197" s="113">
        <v>41747</v>
      </c>
      <c r="L1197" s="125"/>
    </row>
    <row r="1198" spans="5:12" hidden="1" x14ac:dyDescent="0.3">
      <c r="E1198" s="110">
        <v>1192</v>
      </c>
      <c r="F1198" s="113">
        <v>41748</v>
      </c>
      <c r="G1198" s="110">
        <v>0</v>
      </c>
      <c r="H1198" s="121">
        <v>0</v>
      </c>
      <c r="J1198" s="110">
        <v>1192</v>
      </c>
      <c r="K1198" s="113">
        <v>41748</v>
      </c>
      <c r="L1198" s="125"/>
    </row>
    <row r="1199" spans="5:12" hidden="1" x14ac:dyDescent="0.3">
      <c r="E1199" s="110">
        <v>1193</v>
      </c>
      <c r="F1199" s="113">
        <v>41749</v>
      </c>
      <c r="G1199" s="110">
        <v>0</v>
      </c>
      <c r="H1199" s="121">
        <v>0</v>
      </c>
      <c r="J1199" s="110">
        <v>1193</v>
      </c>
      <c r="K1199" s="113">
        <v>41749</v>
      </c>
      <c r="L1199" s="125"/>
    </row>
    <row r="1200" spans="5:12" hidden="1" x14ac:dyDescent="0.3">
      <c r="E1200" s="110">
        <v>1194</v>
      </c>
      <c r="F1200" s="113">
        <v>41750</v>
      </c>
      <c r="G1200" s="110">
        <v>0</v>
      </c>
      <c r="H1200" s="121">
        <v>0</v>
      </c>
      <c r="J1200" s="110">
        <v>1194</v>
      </c>
      <c r="K1200" s="113">
        <v>41750</v>
      </c>
      <c r="L1200" s="125"/>
    </row>
    <row r="1201" spans="5:12" hidden="1" x14ac:dyDescent="0.3">
      <c r="E1201" s="110">
        <v>1195</v>
      </c>
      <c r="F1201" s="113">
        <v>41751</v>
      </c>
      <c r="G1201" s="110">
        <v>0</v>
      </c>
      <c r="H1201" s="121">
        <v>0</v>
      </c>
      <c r="J1201" s="110">
        <v>1195</v>
      </c>
      <c r="K1201" s="113">
        <v>41751</v>
      </c>
      <c r="L1201" s="125"/>
    </row>
    <row r="1202" spans="5:12" hidden="1" x14ac:dyDescent="0.3">
      <c r="E1202" s="110">
        <v>1196</v>
      </c>
      <c r="F1202" s="113">
        <v>41752</v>
      </c>
      <c r="G1202" s="110">
        <v>0</v>
      </c>
      <c r="H1202" s="121">
        <v>0</v>
      </c>
      <c r="J1202" s="110">
        <v>1196</v>
      </c>
      <c r="K1202" s="113">
        <v>41752</v>
      </c>
      <c r="L1202" s="125"/>
    </row>
    <row r="1203" spans="5:12" hidden="1" x14ac:dyDescent="0.3">
      <c r="E1203" s="110">
        <v>1197</v>
      </c>
      <c r="F1203" s="113">
        <v>41753</v>
      </c>
      <c r="G1203" s="110">
        <v>0</v>
      </c>
      <c r="H1203" s="121">
        <v>0</v>
      </c>
      <c r="J1203" s="110">
        <v>1197</v>
      </c>
      <c r="K1203" s="113">
        <v>41753</v>
      </c>
      <c r="L1203" s="125"/>
    </row>
    <row r="1204" spans="5:12" hidden="1" x14ac:dyDescent="0.3">
      <c r="E1204" s="110">
        <v>1198</v>
      </c>
      <c r="F1204" s="113">
        <v>41754</v>
      </c>
      <c r="G1204" s="110">
        <v>0</v>
      </c>
      <c r="H1204" s="121">
        <v>0</v>
      </c>
      <c r="J1204" s="110">
        <v>1198</v>
      </c>
      <c r="K1204" s="113">
        <v>41754</v>
      </c>
      <c r="L1204" s="125"/>
    </row>
    <row r="1205" spans="5:12" hidden="1" x14ac:dyDescent="0.3">
      <c r="E1205" s="110">
        <v>1199</v>
      </c>
      <c r="F1205" s="113">
        <v>41755</v>
      </c>
      <c r="G1205" s="110">
        <v>0</v>
      </c>
      <c r="H1205" s="121">
        <v>0</v>
      </c>
      <c r="J1205" s="110">
        <v>1199</v>
      </c>
      <c r="K1205" s="113">
        <v>41755</v>
      </c>
      <c r="L1205" s="125"/>
    </row>
    <row r="1206" spans="5:12" hidden="1" x14ac:dyDescent="0.3">
      <c r="E1206" s="110">
        <v>1200</v>
      </c>
      <c r="F1206" s="113">
        <v>41756</v>
      </c>
      <c r="G1206" s="110">
        <v>0</v>
      </c>
      <c r="H1206" s="121">
        <v>0</v>
      </c>
      <c r="J1206" s="110">
        <v>1200</v>
      </c>
      <c r="K1206" s="113">
        <v>41756</v>
      </c>
      <c r="L1206" s="125"/>
    </row>
    <row r="1207" spans="5:12" hidden="1" x14ac:dyDescent="0.3">
      <c r="E1207" s="110">
        <v>1201</v>
      </c>
      <c r="F1207" s="113">
        <v>41757</v>
      </c>
      <c r="G1207" s="110">
        <v>0</v>
      </c>
      <c r="H1207" s="121">
        <v>0</v>
      </c>
      <c r="J1207" s="110">
        <v>1201</v>
      </c>
      <c r="K1207" s="113">
        <v>41757</v>
      </c>
      <c r="L1207" s="125"/>
    </row>
    <row r="1208" spans="5:12" hidden="1" x14ac:dyDescent="0.3">
      <c r="E1208" s="110">
        <v>1202</v>
      </c>
      <c r="F1208" s="113">
        <v>41758</v>
      </c>
      <c r="G1208" s="110">
        <v>0</v>
      </c>
      <c r="H1208" s="121">
        <v>0</v>
      </c>
      <c r="J1208" s="110">
        <v>1202</v>
      </c>
      <c r="K1208" s="113">
        <v>41758</v>
      </c>
      <c r="L1208" s="125"/>
    </row>
    <row r="1209" spans="5:12" hidden="1" x14ac:dyDescent="0.3">
      <c r="E1209" s="110">
        <v>1203</v>
      </c>
      <c r="F1209" s="113">
        <v>41759</v>
      </c>
      <c r="G1209" s="110">
        <v>0</v>
      </c>
      <c r="H1209" s="121">
        <v>0</v>
      </c>
      <c r="J1209" s="110">
        <v>1203</v>
      </c>
      <c r="K1209" s="113">
        <v>41759</v>
      </c>
      <c r="L1209" s="125"/>
    </row>
    <row r="1210" spans="5:12" hidden="1" x14ac:dyDescent="0.3">
      <c r="E1210" s="110">
        <v>1204</v>
      </c>
      <c r="F1210" s="113">
        <v>41760</v>
      </c>
      <c r="G1210" s="110">
        <v>0</v>
      </c>
      <c r="H1210" s="121">
        <v>0</v>
      </c>
      <c r="J1210" s="110">
        <v>1204</v>
      </c>
      <c r="K1210" s="113">
        <v>41760</v>
      </c>
      <c r="L1210" s="125"/>
    </row>
    <row r="1211" spans="5:12" hidden="1" x14ac:dyDescent="0.3">
      <c r="E1211" s="110">
        <v>1205</v>
      </c>
      <c r="F1211" s="113">
        <v>41761</v>
      </c>
      <c r="G1211" s="110">
        <v>0</v>
      </c>
      <c r="H1211" s="121">
        <v>0</v>
      </c>
      <c r="J1211" s="110">
        <v>1205</v>
      </c>
      <c r="K1211" s="113">
        <v>41761</v>
      </c>
      <c r="L1211" s="125"/>
    </row>
    <row r="1212" spans="5:12" hidden="1" x14ac:dyDescent="0.3">
      <c r="E1212" s="110">
        <v>1206</v>
      </c>
      <c r="F1212" s="113">
        <v>41762</v>
      </c>
      <c r="G1212" s="110">
        <v>0</v>
      </c>
      <c r="H1212" s="121">
        <v>0</v>
      </c>
      <c r="J1212" s="110">
        <v>1206</v>
      </c>
      <c r="K1212" s="113">
        <v>41762</v>
      </c>
      <c r="L1212" s="125"/>
    </row>
    <row r="1213" spans="5:12" hidden="1" x14ac:dyDescent="0.3">
      <c r="E1213" s="110">
        <v>1207</v>
      </c>
      <c r="F1213" s="113">
        <v>41763</v>
      </c>
      <c r="G1213" s="110">
        <v>0</v>
      </c>
      <c r="H1213" s="121">
        <v>0</v>
      </c>
      <c r="J1213" s="110">
        <v>1207</v>
      </c>
      <c r="K1213" s="113">
        <v>41763</v>
      </c>
      <c r="L1213" s="125"/>
    </row>
    <row r="1214" spans="5:12" hidden="1" x14ac:dyDescent="0.3">
      <c r="E1214" s="110">
        <v>1208</v>
      </c>
      <c r="F1214" s="113">
        <v>41764</v>
      </c>
      <c r="G1214" s="110">
        <v>0</v>
      </c>
      <c r="H1214" s="121">
        <v>0</v>
      </c>
      <c r="J1214" s="110">
        <v>1208</v>
      </c>
      <c r="K1214" s="113">
        <v>41764</v>
      </c>
      <c r="L1214" s="125"/>
    </row>
    <row r="1215" spans="5:12" hidden="1" x14ac:dyDescent="0.3">
      <c r="E1215" s="110">
        <v>1209</v>
      </c>
      <c r="F1215" s="113">
        <v>41765</v>
      </c>
      <c r="G1215" s="110">
        <v>0</v>
      </c>
      <c r="H1215" s="121">
        <v>0</v>
      </c>
      <c r="J1215" s="110">
        <v>1209</v>
      </c>
      <c r="K1215" s="113">
        <v>41765</v>
      </c>
      <c r="L1215" s="125"/>
    </row>
    <row r="1216" spans="5:12" hidden="1" x14ac:dyDescent="0.3">
      <c r="E1216" s="110">
        <v>1210</v>
      </c>
      <c r="F1216" s="113">
        <v>41766</v>
      </c>
      <c r="G1216" s="110">
        <v>0</v>
      </c>
      <c r="H1216" s="121">
        <v>0</v>
      </c>
      <c r="J1216" s="110">
        <v>1210</v>
      </c>
      <c r="K1216" s="113">
        <v>41766</v>
      </c>
      <c r="L1216" s="125"/>
    </row>
    <row r="1217" spans="5:12" hidden="1" x14ac:dyDescent="0.3">
      <c r="E1217" s="110">
        <v>1211</v>
      </c>
      <c r="F1217" s="113">
        <v>41767</v>
      </c>
      <c r="G1217" s="110">
        <v>0</v>
      </c>
      <c r="H1217" s="121">
        <v>0</v>
      </c>
      <c r="J1217" s="110">
        <v>1211</v>
      </c>
      <c r="K1217" s="113">
        <v>41767</v>
      </c>
      <c r="L1217" s="125"/>
    </row>
    <row r="1218" spans="5:12" hidden="1" x14ac:dyDescent="0.3">
      <c r="E1218" s="110">
        <v>1212</v>
      </c>
      <c r="F1218" s="113">
        <v>41768</v>
      </c>
      <c r="G1218" s="110">
        <v>0</v>
      </c>
      <c r="H1218" s="121">
        <v>0</v>
      </c>
      <c r="J1218" s="110">
        <v>1212</v>
      </c>
      <c r="K1218" s="113">
        <v>41768</v>
      </c>
      <c r="L1218" s="125"/>
    </row>
    <row r="1219" spans="5:12" hidden="1" x14ac:dyDescent="0.3">
      <c r="E1219" s="110">
        <v>1213</v>
      </c>
      <c r="F1219" s="113">
        <v>41769</v>
      </c>
      <c r="G1219" s="110">
        <v>0</v>
      </c>
      <c r="H1219" s="121">
        <v>0</v>
      </c>
      <c r="J1219" s="110">
        <v>1213</v>
      </c>
      <c r="K1219" s="113">
        <v>41769</v>
      </c>
      <c r="L1219" s="125"/>
    </row>
    <row r="1220" spans="5:12" hidden="1" x14ac:dyDescent="0.3">
      <c r="E1220" s="110">
        <v>1214</v>
      </c>
      <c r="F1220" s="113">
        <v>41770</v>
      </c>
      <c r="G1220" s="110">
        <v>0</v>
      </c>
      <c r="H1220" s="121">
        <v>0</v>
      </c>
      <c r="J1220" s="110">
        <v>1214</v>
      </c>
      <c r="K1220" s="113">
        <v>41770</v>
      </c>
      <c r="L1220" s="125"/>
    </row>
    <row r="1221" spans="5:12" hidden="1" x14ac:dyDescent="0.3">
      <c r="E1221" s="110">
        <v>1215</v>
      </c>
      <c r="F1221" s="113">
        <v>41771</v>
      </c>
      <c r="G1221" s="110">
        <v>0</v>
      </c>
      <c r="H1221" s="121">
        <v>0</v>
      </c>
      <c r="J1221" s="110">
        <v>1215</v>
      </c>
      <c r="K1221" s="113">
        <v>41771</v>
      </c>
      <c r="L1221" s="125"/>
    </row>
    <row r="1222" spans="5:12" hidden="1" x14ac:dyDescent="0.3">
      <c r="E1222" s="110">
        <v>1216</v>
      </c>
      <c r="F1222" s="113">
        <v>41772</v>
      </c>
      <c r="G1222" s="110">
        <v>0</v>
      </c>
      <c r="H1222" s="121">
        <v>0</v>
      </c>
      <c r="J1222" s="110">
        <v>1216</v>
      </c>
      <c r="K1222" s="113">
        <v>41772</v>
      </c>
      <c r="L1222" s="125"/>
    </row>
    <row r="1223" spans="5:12" hidden="1" x14ac:dyDescent="0.3">
      <c r="E1223" s="110">
        <v>1217</v>
      </c>
      <c r="F1223" s="113">
        <v>41773</v>
      </c>
      <c r="G1223" s="110">
        <v>0</v>
      </c>
      <c r="H1223" s="121">
        <v>0</v>
      </c>
      <c r="J1223" s="110">
        <v>1217</v>
      </c>
      <c r="K1223" s="113">
        <v>41773</v>
      </c>
      <c r="L1223" s="125"/>
    </row>
    <row r="1224" spans="5:12" hidden="1" x14ac:dyDescent="0.3">
      <c r="E1224" s="110">
        <v>1218</v>
      </c>
      <c r="F1224" s="113">
        <v>41774</v>
      </c>
      <c r="G1224" s="110">
        <v>0</v>
      </c>
      <c r="H1224" s="121">
        <v>0</v>
      </c>
      <c r="J1224" s="110">
        <v>1218</v>
      </c>
      <c r="K1224" s="113">
        <v>41774</v>
      </c>
      <c r="L1224" s="125"/>
    </row>
    <row r="1225" spans="5:12" hidden="1" x14ac:dyDescent="0.3">
      <c r="E1225" s="110">
        <v>1219</v>
      </c>
      <c r="F1225" s="113">
        <v>41775</v>
      </c>
      <c r="G1225" s="110">
        <v>0</v>
      </c>
      <c r="H1225" s="121">
        <v>0</v>
      </c>
      <c r="J1225" s="110">
        <v>1219</v>
      </c>
      <c r="K1225" s="113">
        <v>41775</v>
      </c>
      <c r="L1225" s="125"/>
    </row>
    <row r="1226" spans="5:12" hidden="1" x14ac:dyDescent="0.3">
      <c r="E1226" s="110">
        <v>1220</v>
      </c>
      <c r="F1226" s="113">
        <v>41776</v>
      </c>
      <c r="G1226" s="110">
        <v>0</v>
      </c>
      <c r="H1226" s="121">
        <v>0</v>
      </c>
      <c r="J1226" s="110">
        <v>1220</v>
      </c>
      <c r="K1226" s="113">
        <v>41776</v>
      </c>
      <c r="L1226" s="125"/>
    </row>
    <row r="1227" spans="5:12" hidden="1" x14ac:dyDescent="0.3">
      <c r="E1227" s="110">
        <v>1221</v>
      </c>
      <c r="F1227" s="113">
        <v>41777</v>
      </c>
      <c r="G1227" s="110">
        <v>0</v>
      </c>
      <c r="H1227" s="121">
        <v>0</v>
      </c>
      <c r="J1227" s="110">
        <v>1221</v>
      </c>
      <c r="K1227" s="113">
        <v>41777</v>
      </c>
      <c r="L1227" s="125"/>
    </row>
    <row r="1228" spans="5:12" hidden="1" x14ac:dyDescent="0.3">
      <c r="E1228" s="110">
        <v>1222</v>
      </c>
      <c r="F1228" s="113">
        <v>41778</v>
      </c>
      <c r="G1228" s="110">
        <v>0</v>
      </c>
      <c r="H1228" s="121">
        <v>0</v>
      </c>
      <c r="J1228" s="110">
        <v>1222</v>
      </c>
      <c r="K1228" s="113">
        <v>41778</v>
      </c>
      <c r="L1228" s="125"/>
    </row>
    <row r="1229" spans="5:12" hidden="1" x14ac:dyDescent="0.3">
      <c r="E1229" s="110">
        <v>1223</v>
      </c>
      <c r="F1229" s="113">
        <v>41779</v>
      </c>
      <c r="G1229" s="110">
        <v>0</v>
      </c>
      <c r="H1229" s="121">
        <v>0</v>
      </c>
      <c r="J1229" s="110">
        <v>1223</v>
      </c>
      <c r="K1229" s="113">
        <v>41779</v>
      </c>
      <c r="L1229" s="125"/>
    </row>
    <row r="1230" spans="5:12" hidden="1" x14ac:dyDescent="0.3">
      <c r="E1230" s="110">
        <v>1224</v>
      </c>
      <c r="F1230" s="113">
        <v>41780</v>
      </c>
      <c r="G1230" s="110">
        <v>0</v>
      </c>
      <c r="H1230" s="121">
        <v>0</v>
      </c>
      <c r="J1230" s="110">
        <v>1224</v>
      </c>
      <c r="K1230" s="113">
        <v>41780</v>
      </c>
      <c r="L1230" s="125"/>
    </row>
    <row r="1231" spans="5:12" hidden="1" x14ac:dyDescent="0.3">
      <c r="E1231" s="110">
        <v>1225</v>
      </c>
      <c r="F1231" s="113">
        <v>41781</v>
      </c>
      <c r="G1231" s="110">
        <v>0</v>
      </c>
      <c r="H1231" s="121">
        <v>0</v>
      </c>
      <c r="J1231" s="110">
        <v>1225</v>
      </c>
      <c r="K1231" s="113">
        <v>41781</v>
      </c>
      <c r="L1231" s="125"/>
    </row>
    <row r="1232" spans="5:12" hidden="1" x14ac:dyDescent="0.3">
      <c r="E1232" s="110">
        <v>1226</v>
      </c>
      <c r="F1232" s="113">
        <v>41782</v>
      </c>
      <c r="G1232" s="110">
        <v>0</v>
      </c>
      <c r="H1232" s="121">
        <v>0</v>
      </c>
      <c r="J1232" s="110">
        <v>1226</v>
      </c>
      <c r="K1232" s="113">
        <v>41782</v>
      </c>
      <c r="L1232" s="125"/>
    </row>
    <row r="1233" spans="5:12" hidden="1" x14ac:dyDescent="0.3">
      <c r="E1233" s="110">
        <v>1227</v>
      </c>
      <c r="F1233" s="113">
        <v>41783</v>
      </c>
      <c r="G1233" s="110">
        <v>0</v>
      </c>
      <c r="H1233" s="121">
        <v>0</v>
      </c>
      <c r="J1233" s="110">
        <v>1227</v>
      </c>
      <c r="K1233" s="113">
        <v>41783</v>
      </c>
      <c r="L1233" s="125"/>
    </row>
    <row r="1234" spans="5:12" hidden="1" x14ac:dyDescent="0.3">
      <c r="E1234" s="110">
        <v>1228</v>
      </c>
      <c r="F1234" s="113">
        <v>41784</v>
      </c>
      <c r="G1234" s="110">
        <v>3.37</v>
      </c>
      <c r="H1234" s="128">
        <f>XNPV(C15,G1234:G1965,F1234:F1965)</f>
        <v>104.06585600034684</v>
      </c>
      <c r="J1234" s="110">
        <v>1228</v>
      </c>
      <c r="K1234" s="113">
        <v>41784</v>
      </c>
      <c r="L1234" s="125"/>
    </row>
    <row r="1235" spans="5:12" hidden="1" x14ac:dyDescent="0.3">
      <c r="E1235" s="110">
        <v>1229</v>
      </c>
      <c r="F1235" s="113">
        <v>41785</v>
      </c>
      <c r="G1235" s="110">
        <v>0</v>
      </c>
      <c r="H1235" s="121">
        <v>0</v>
      </c>
      <c r="J1235" s="110">
        <v>1229</v>
      </c>
      <c r="K1235" s="113">
        <v>41785</v>
      </c>
      <c r="L1235" s="125"/>
    </row>
    <row r="1236" spans="5:12" hidden="1" x14ac:dyDescent="0.3">
      <c r="E1236" s="110">
        <v>1230</v>
      </c>
      <c r="F1236" s="113">
        <v>41786</v>
      </c>
      <c r="G1236" s="110">
        <v>0</v>
      </c>
      <c r="H1236" s="121">
        <v>0</v>
      </c>
      <c r="J1236" s="110">
        <v>1230</v>
      </c>
      <c r="K1236" s="113">
        <v>41786</v>
      </c>
      <c r="L1236" s="125"/>
    </row>
    <row r="1237" spans="5:12" hidden="1" x14ac:dyDescent="0.3">
      <c r="E1237" s="110">
        <v>1231</v>
      </c>
      <c r="F1237" s="113">
        <v>41787</v>
      </c>
      <c r="G1237" s="110">
        <v>0</v>
      </c>
      <c r="H1237" s="121">
        <v>0</v>
      </c>
      <c r="J1237" s="110">
        <v>1231</v>
      </c>
      <c r="K1237" s="113">
        <v>41787</v>
      </c>
      <c r="L1237" s="125"/>
    </row>
    <row r="1238" spans="5:12" hidden="1" x14ac:dyDescent="0.3">
      <c r="E1238" s="110">
        <v>1232</v>
      </c>
      <c r="F1238" s="113">
        <v>41788</v>
      </c>
      <c r="G1238" s="110">
        <v>0</v>
      </c>
      <c r="H1238" s="121">
        <v>0</v>
      </c>
      <c r="J1238" s="110">
        <v>1232</v>
      </c>
      <c r="K1238" s="113">
        <v>41788</v>
      </c>
      <c r="L1238" s="125"/>
    </row>
    <row r="1239" spans="5:12" hidden="1" x14ac:dyDescent="0.3">
      <c r="E1239" s="110">
        <v>1233</v>
      </c>
      <c r="F1239" s="113">
        <v>41789</v>
      </c>
      <c r="G1239" s="110">
        <v>0</v>
      </c>
      <c r="H1239" s="121">
        <v>0</v>
      </c>
      <c r="J1239" s="110">
        <v>1233</v>
      </c>
      <c r="K1239" s="113">
        <v>41789</v>
      </c>
      <c r="L1239" s="125"/>
    </row>
    <row r="1240" spans="5:12" hidden="1" x14ac:dyDescent="0.3">
      <c r="E1240" s="110">
        <v>1234</v>
      </c>
      <c r="F1240" s="113">
        <v>41790</v>
      </c>
      <c r="G1240" s="110">
        <v>0</v>
      </c>
      <c r="H1240" s="121">
        <v>0</v>
      </c>
      <c r="J1240" s="110">
        <v>1234</v>
      </c>
      <c r="K1240" s="113">
        <v>41790</v>
      </c>
      <c r="L1240" s="125"/>
    </row>
    <row r="1241" spans="5:12" hidden="1" x14ac:dyDescent="0.3">
      <c r="E1241" s="110">
        <v>1235</v>
      </c>
      <c r="F1241" s="113">
        <v>41791</v>
      </c>
      <c r="G1241" s="110">
        <v>0</v>
      </c>
      <c r="H1241" s="121">
        <v>0</v>
      </c>
      <c r="J1241" s="110">
        <v>1235</v>
      </c>
      <c r="K1241" s="113">
        <v>41791</v>
      </c>
      <c r="L1241" s="125"/>
    </row>
    <row r="1242" spans="5:12" hidden="1" x14ac:dyDescent="0.3">
      <c r="E1242" s="110">
        <v>1236</v>
      </c>
      <c r="F1242" s="113">
        <v>41792</v>
      </c>
      <c r="G1242" s="110">
        <v>0</v>
      </c>
      <c r="H1242" s="121">
        <v>0</v>
      </c>
      <c r="J1242" s="110">
        <v>1236</v>
      </c>
      <c r="K1242" s="113">
        <v>41792</v>
      </c>
      <c r="L1242" s="125"/>
    </row>
    <row r="1243" spans="5:12" hidden="1" x14ac:dyDescent="0.3">
      <c r="E1243" s="110">
        <v>1237</v>
      </c>
      <c r="F1243" s="113">
        <v>41793</v>
      </c>
      <c r="G1243" s="110">
        <v>0</v>
      </c>
      <c r="H1243" s="121">
        <v>0</v>
      </c>
      <c r="J1243" s="110">
        <v>1237</v>
      </c>
      <c r="K1243" s="113">
        <v>41793</v>
      </c>
      <c r="L1243" s="125"/>
    </row>
    <row r="1244" spans="5:12" hidden="1" x14ac:dyDescent="0.3">
      <c r="E1244" s="110">
        <v>1238</v>
      </c>
      <c r="F1244" s="113">
        <v>41794</v>
      </c>
      <c r="G1244" s="110">
        <v>0</v>
      </c>
      <c r="H1244" s="121">
        <v>0</v>
      </c>
      <c r="J1244" s="110">
        <v>1238</v>
      </c>
      <c r="K1244" s="113">
        <v>41794</v>
      </c>
      <c r="L1244" s="125"/>
    </row>
    <row r="1245" spans="5:12" hidden="1" x14ac:dyDescent="0.3">
      <c r="E1245" s="110">
        <v>1239</v>
      </c>
      <c r="F1245" s="113">
        <v>41795</v>
      </c>
      <c r="G1245" s="110">
        <v>0</v>
      </c>
      <c r="H1245" s="121">
        <v>0</v>
      </c>
      <c r="J1245" s="110">
        <v>1239</v>
      </c>
      <c r="K1245" s="113">
        <v>41795</v>
      </c>
      <c r="L1245" s="125"/>
    </row>
    <row r="1246" spans="5:12" hidden="1" x14ac:dyDescent="0.3">
      <c r="E1246" s="110">
        <v>1240</v>
      </c>
      <c r="F1246" s="113">
        <v>41796</v>
      </c>
      <c r="G1246" s="110">
        <v>0</v>
      </c>
      <c r="H1246" s="121">
        <v>0</v>
      </c>
      <c r="J1246" s="110">
        <v>1240</v>
      </c>
      <c r="K1246" s="113">
        <v>41796</v>
      </c>
      <c r="L1246" s="125"/>
    </row>
    <row r="1247" spans="5:12" hidden="1" x14ac:dyDescent="0.3">
      <c r="E1247" s="110">
        <v>1241</v>
      </c>
      <c r="F1247" s="113">
        <v>41797</v>
      </c>
      <c r="G1247" s="110">
        <v>0</v>
      </c>
      <c r="H1247" s="121">
        <v>0</v>
      </c>
      <c r="J1247" s="110">
        <v>1241</v>
      </c>
      <c r="K1247" s="113">
        <v>41797</v>
      </c>
      <c r="L1247" s="125"/>
    </row>
    <row r="1248" spans="5:12" hidden="1" x14ac:dyDescent="0.3">
      <c r="E1248" s="110">
        <v>1242</v>
      </c>
      <c r="F1248" s="113">
        <v>41798</v>
      </c>
      <c r="G1248" s="110">
        <v>0</v>
      </c>
      <c r="H1248" s="121">
        <v>0</v>
      </c>
      <c r="J1248" s="110">
        <v>1242</v>
      </c>
      <c r="K1248" s="113">
        <v>41798</v>
      </c>
      <c r="L1248" s="125"/>
    </row>
    <row r="1249" spans="5:12" hidden="1" x14ac:dyDescent="0.3">
      <c r="E1249" s="110">
        <v>1243</v>
      </c>
      <c r="F1249" s="113">
        <v>41799</v>
      </c>
      <c r="G1249" s="110">
        <v>0</v>
      </c>
      <c r="H1249" s="121">
        <v>0</v>
      </c>
      <c r="J1249" s="110">
        <v>1243</v>
      </c>
      <c r="K1249" s="113">
        <v>41799</v>
      </c>
      <c r="L1249" s="125"/>
    </row>
    <row r="1250" spans="5:12" hidden="1" x14ac:dyDescent="0.3">
      <c r="E1250" s="110">
        <v>1244</v>
      </c>
      <c r="F1250" s="113">
        <v>41800</v>
      </c>
      <c r="G1250" s="110">
        <v>0</v>
      </c>
      <c r="H1250" s="121">
        <v>0</v>
      </c>
      <c r="J1250" s="110">
        <v>1244</v>
      </c>
      <c r="K1250" s="113">
        <v>41800</v>
      </c>
      <c r="L1250" s="125"/>
    </row>
    <row r="1251" spans="5:12" hidden="1" x14ac:dyDescent="0.3">
      <c r="E1251" s="110">
        <v>1245</v>
      </c>
      <c r="F1251" s="113">
        <v>41801</v>
      </c>
      <c r="G1251" s="110">
        <v>0</v>
      </c>
      <c r="H1251" s="121">
        <v>0</v>
      </c>
      <c r="J1251" s="110">
        <v>1245</v>
      </c>
      <c r="K1251" s="113">
        <v>41801</v>
      </c>
      <c r="L1251" s="125"/>
    </row>
    <row r="1252" spans="5:12" hidden="1" x14ac:dyDescent="0.3">
      <c r="E1252" s="110">
        <v>1246</v>
      </c>
      <c r="F1252" s="113">
        <v>41802</v>
      </c>
      <c r="G1252" s="110">
        <v>0</v>
      </c>
      <c r="H1252" s="121">
        <v>0</v>
      </c>
      <c r="J1252" s="110">
        <v>1246</v>
      </c>
      <c r="K1252" s="113">
        <v>41802</v>
      </c>
      <c r="L1252" s="125"/>
    </row>
    <row r="1253" spans="5:12" hidden="1" x14ac:dyDescent="0.3">
      <c r="E1253" s="110">
        <v>1247</v>
      </c>
      <c r="F1253" s="113">
        <v>41803</v>
      </c>
      <c r="G1253" s="110">
        <v>0</v>
      </c>
      <c r="H1253" s="121">
        <v>0</v>
      </c>
      <c r="J1253" s="110">
        <v>1247</v>
      </c>
      <c r="K1253" s="113">
        <v>41803</v>
      </c>
      <c r="L1253" s="125"/>
    </row>
    <row r="1254" spans="5:12" hidden="1" x14ac:dyDescent="0.3">
      <c r="E1254" s="110">
        <v>1248</v>
      </c>
      <c r="F1254" s="113">
        <v>41804</v>
      </c>
      <c r="G1254" s="110">
        <v>0</v>
      </c>
      <c r="H1254" s="121">
        <v>0</v>
      </c>
      <c r="J1254" s="110">
        <v>1248</v>
      </c>
      <c r="K1254" s="113">
        <v>41804</v>
      </c>
      <c r="L1254" s="125"/>
    </row>
    <row r="1255" spans="5:12" hidden="1" x14ac:dyDescent="0.3">
      <c r="E1255" s="110">
        <v>1249</v>
      </c>
      <c r="F1255" s="113">
        <v>41805</v>
      </c>
      <c r="G1255" s="110">
        <v>0</v>
      </c>
      <c r="H1255" s="121">
        <v>0</v>
      </c>
      <c r="J1255" s="110">
        <v>1249</v>
      </c>
      <c r="K1255" s="113">
        <v>41805</v>
      </c>
      <c r="L1255" s="125"/>
    </row>
    <row r="1256" spans="5:12" hidden="1" x14ac:dyDescent="0.3">
      <c r="E1256" s="110">
        <v>1250</v>
      </c>
      <c r="F1256" s="113">
        <v>41806</v>
      </c>
      <c r="G1256" s="110">
        <v>0</v>
      </c>
      <c r="H1256" s="121">
        <v>0</v>
      </c>
      <c r="J1256" s="110">
        <v>1250</v>
      </c>
      <c r="K1256" s="113">
        <v>41806</v>
      </c>
      <c r="L1256" s="125"/>
    </row>
    <row r="1257" spans="5:12" hidden="1" x14ac:dyDescent="0.3">
      <c r="E1257" s="110">
        <v>1251</v>
      </c>
      <c r="F1257" s="113">
        <v>41807</v>
      </c>
      <c r="G1257" s="110">
        <v>0</v>
      </c>
      <c r="H1257" s="121">
        <v>0</v>
      </c>
      <c r="J1257" s="110">
        <v>1251</v>
      </c>
      <c r="K1257" s="113">
        <v>41807</v>
      </c>
      <c r="L1257" s="125"/>
    </row>
    <row r="1258" spans="5:12" hidden="1" x14ac:dyDescent="0.3">
      <c r="E1258" s="110">
        <v>1252</v>
      </c>
      <c r="F1258" s="113">
        <v>41808</v>
      </c>
      <c r="G1258" s="110">
        <v>0</v>
      </c>
      <c r="H1258" s="121">
        <v>0</v>
      </c>
      <c r="J1258" s="110">
        <v>1252</v>
      </c>
      <c r="K1258" s="113">
        <v>41808</v>
      </c>
      <c r="L1258" s="125"/>
    </row>
    <row r="1259" spans="5:12" hidden="1" x14ac:dyDescent="0.3">
      <c r="E1259" s="110">
        <v>1253</v>
      </c>
      <c r="F1259" s="113">
        <v>41809</v>
      </c>
      <c r="G1259" s="110">
        <v>0</v>
      </c>
      <c r="H1259" s="121">
        <v>0</v>
      </c>
      <c r="J1259" s="110">
        <v>1253</v>
      </c>
      <c r="K1259" s="113">
        <v>41809</v>
      </c>
      <c r="L1259" s="125"/>
    </row>
    <row r="1260" spans="5:12" hidden="1" x14ac:dyDescent="0.3">
      <c r="E1260" s="110">
        <v>1254</v>
      </c>
      <c r="F1260" s="113">
        <v>41810</v>
      </c>
      <c r="G1260" s="110">
        <v>0</v>
      </c>
      <c r="H1260" s="121">
        <v>0</v>
      </c>
      <c r="J1260" s="110">
        <v>1254</v>
      </c>
      <c r="K1260" s="113">
        <v>41810</v>
      </c>
      <c r="L1260" s="125"/>
    </row>
    <row r="1261" spans="5:12" hidden="1" x14ac:dyDescent="0.3">
      <c r="E1261" s="110">
        <v>1255</v>
      </c>
      <c r="F1261" s="113">
        <v>41811</v>
      </c>
      <c r="G1261" s="110">
        <v>0</v>
      </c>
      <c r="H1261" s="121">
        <v>0</v>
      </c>
      <c r="J1261" s="110">
        <v>1255</v>
      </c>
      <c r="K1261" s="113">
        <v>41811</v>
      </c>
      <c r="L1261" s="125"/>
    </row>
    <row r="1262" spans="5:12" hidden="1" x14ac:dyDescent="0.3">
      <c r="E1262" s="110">
        <v>1256</v>
      </c>
      <c r="F1262" s="113">
        <v>41812</v>
      </c>
      <c r="G1262" s="110">
        <v>0</v>
      </c>
      <c r="H1262" s="121">
        <v>0</v>
      </c>
      <c r="J1262" s="110">
        <v>1256</v>
      </c>
      <c r="K1262" s="113">
        <v>41812</v>
      </c>
      <c r="L1262" s="125"/>
    </row>
    <row r="1263" spans="5:12" hidden="1" x14ac:dyDescent="0.3">
      <c r="E1263" s="110">
        <v>1257</v>
      </c>
      <c r="F1263" s="113">
        <v>41813</v>
      </c>
      <c r="G1263" s="110">
        <v>0</v>
      </c>
      <c r="H1263" s="121">
        <v>0</v>
      </c>
      <c r="J1263" s="110">
        <v>1257</v>
      </c>
      <c r="K1263" s="113">
        <v>41813</v>
      </c>
      <c r="L1263" s="125"/>
    </row>
    <row r="1264" spans="5:12" hidden="1" x14ac:dyDescent="0.3">
      <c r="E1264" s="110">
        <v>1258</v>
      </c>
      <c r="F1264" s="113">
        <v>41814</v>
      </c>
      <c r="G1264" s="110">
        <v>0</v>
      </c>
      <c r="H1264" s="121">
        <v>0</v>
      </c>
      <c r="J1264" s="110">
        <v>1258</v>
      </c>
      <c r="K1264" s="113">
        <v>41814</v>
      </c>
      <c r="L1264" s="125"/>
    </row>
    <row r="1265" spans="5:12" hidden="1" x14ac:dyDescent="0.3">
      <c r="E1265" s="110">
        <v>1259</v>
      </c>
      <c r="F1265" s="113">
        <v>41815</v>
      </c>
      <c r="G1265" s="110">
        <v>0</v>
      </c>
      <c r="H1265" s="121">
        <v>0</v>
      </c>
      <c r="J1265" s="110">
        <v>1259</v>
      </c>
      <c r="K1265" s="113">
        <v>41815</v>
      </c>
      <c r="L1265" s="125"/>
    </row>
    <row r="1266" spans="5:12" hidden="1" x14ac:dyDescent="0.3">
      <c r="E1266" s="110">
        <v>1260</v>
      </c>
      <c r="F1266" s="113">
        <v>41816</v>
      </c>
      <c r="G1266" s="110">
        <v>0</v>
      </c>
      <c r="H1266" s="121">
        <v>0</v>
      </c>
      <c r="J1266" s="110">
        <v>1260</v>
      </c>
      <c r="K1266" s="113">
        <v>41816</v>
      </c>
      <c r="L1266" s="125"/>
    </row>
    <row r="1267" spans="5:12" hidden="1" x14ac:dyDescent="0.3">
      <c r="E1267" s="110">
        <v>1261</v>
      </c>
      <c r="F1267" s="113">
        <v>41817</v>
      </c>
      <c r="G1267" s="110">
        <v>0</v>
      </c>
      <c r="H1267" s="121">
        <v>0</v>
      </c>
      <c r="J1267" s="110">
        <v>1261</v>
      </c>
      <c r="K1267" s="113">
        <v>41817</v>
      </c>
      <c r="L1267" s="125"/>
    </row>
    <row r="1268" spans="5:12" hidden="1" x14ac:dyDescent="0.3">
      <c r="E1268" s="110">
        <v>1262</v>
      </c>
      <c r="F1268" s="113">
        <v>41818</v>
      </c>
      <c r="G1268" s="110">
        <v>0</v>
      </c>
      <c r="H1268" s="121">
        <v>0</v>
      </c>
      <c r="J1268" s="110">
        <v>1262</v>
      </c>
      <c r="K1268" s="113">
        <v>41818</v>
      </c>
      <c r="L1268" s="125"/>
    </row>
    <row r="1269" spans="5:12" hidden="1" x14ac:dyDescent="0.3">
      <c r="E1269" s="110">
        <v>1263</v>
      </c>
      <c r="F1269" s="113">
        <v>41819</v>
      </c>
      <c r="G1269" s="110">
        <v>0</v>
      </c>
      <c r="H1269" s="121">
        <v>0</v>
      </c>
      <c r="J1269" s="110">
        <v>1263</v>
      </c>
      <c r="K1269" s="113">
        <v>41819</v>
      </c>
      <c r="L1269" s="125"/>
    </row>
    <row r="1270" spans="5:12" hidden="1" x14ac:dyDescent="0.3">
      <c r="E1270" s="110">
        <v>1264</v>
      </c>
      <c r="F1270" s="113">
        <v>41820</v>
      </c>
      <c r="G1270" s="110">
        <v>0</v>
      </c>
      <c r="H1270" s="121">
        <v>0</v>
      </c>
      <c r="J1270" s="110">
        <v>1264</v>
      </c>
      <c r="K1270" s="113">
        <v>41820</v>
      </c>
      <c r="L1270" s="125"/>
    </row>
    <row r="1271" spans="5:12" hidden="1" x14ac:dyDescent="0.3">
      <c r="E1271" s="110">
        <v>1265</v>
      </c>
      <c r="F1271" s="113">
        <v>41821</v>
      </c>
      <c r="G1271" s="110">
        <v>0</v>
      </c>
      <c r="H1271" s="121">
        <v>0</v>
      </c>
      <c r="J1271" s="110">
        <v>1265</v>
      </c>
      <c r="K1271" s="113">
        <v>41821</v>
      </c>
      <c r="L1271" s="125"/>
    </row>
    <row r="1272" spans="5:12" hidden="1" x14ac:dyDescent="0.3">
      <c r="E1272" s="110">
        <v>1266</v>
      </c>
      <c r="F1272" s="113">
        <v>41822</v>
      </c>
      <c r="G1272" s="110">
        <v>0</v>
      </c>
      <c r="H1272" s="121">
        <v>0</v>
      </c>
      <c r="J1272" s="110">
        <v>1266</v>
      </c>
      <c r="K1272" s="113">
        <v>41822</v>
      </c>
      <c r="L1272" s="125"/>
    </row>
    <row r="1273" spans="5:12" hidden="1" x14ac:dyDescent="0.3">
      <c r="E1273" s="110">
        <v>1267</v>
      </c>
      <c r="F1273" s="113">
        <v>41823</v>
      </c>
      <c r="G1273" s="110">
        <v>0</v>
      </c>
      <c r="H1273" s="121">
        <v>0</v>
      </c>
      <c r="J1273" s="110">
        <v>1267</v>
      </c>
      <c r="K1273" s="113">
        <v>41823</v>
      </c>
      <c r="L1273" s="125"/>
    </row>
    <row r="1274" spans="5:12" hidden="1" x14ac:dyDescent="0.3">
      <c r="E1274" s="110">
        <v>1268</v>
      </c>
      <c r="F1274" s="113">
        <v>41824</v>
      </c>
      <c r="G1274" s="110">
        <v>0</v>
      </c>
      <c r="H1274" s="121">
        <v>0</v>
      </c>
      <c r="J1274" s="110">
        <v>1268</v>
      </c>
      <c r="K1274" s="113">
        <v>41824</v>
      </c>
      <c r="L1274" s="125"/>
    </row>
    <row r="1275" spans="5:12" hidden="1" x14ac:dyDescent="0.3">
      <c r="E1275" s="110">
        <v>1269</v>
      </c>
      <c r="F1275" s="113">
        <v>41825</v>
      </c>
      <c r="G1275" s="110">
        <v>0</v>
      </c>
      <c r="H1275" s="121">
        <v>0</v>
      </c>
      <c r="J1275" s="110">
        <v>1269</v>
      </c>
      <c r="K1275" s="113">
        <v>41825</v>
      </c>
      <c r="L1275" s="125"/>
    </row>
    <row r="1276" spans="5:12" hidden="1" x14ac:dyDescent="0.3">
      <c r="E1276" s="110">
        <v>1270</v>
      </c>
      <c r="F1276" s="113">
        <v>41826</v>
      </c>
      <c r="G1276" s="110">
        <v>0</v>
      </c>
      <c r="H1276" s="121">
        <v>0</v>
      </c>
      <c r="J1276" s="110">
        <v>1270</v>
      </c>
      <c r="K1276" s="113">
        <v>41826</v>
      </c>
      <c r="L1276" s="125"/>
    </row>
    <row r="1277" spans="5:12" hidden="1" x14ac:dyDescent="0.3">
      <c r="E1277" s="110">
        <v>1271</v>
      </c>
      <c r="F1277" s="113">
        <v>41827</v>
      </c>
      <c r="G1277" s="110">
        <v>0</v>
      </c>
      <c r="H1277" s="121">
        <v>0</v>
      </c>
      <c r="J1277" s="110">
        <v>1271</v>
      </c>
      <c r="K1277" s="113">
        <v>41827</v>
      </c>
      <c r="L1277" s="125"/>
    </row>
    <row r="1278" spans="5:12" hidden="1" x14ac:dyDescent="0.3">
      <c r="E1278" s="110">
        <v>1272</v>
      </c>
      <c r="F1278" s="113">
        <v>41828</v>
      </c>
      <c r="G1278" s="110">
        <v>0</v>
      </c>
      <c r="H1278" s="121">
        <v>0</v>
      </c>
      <c r="J1278" s="110">
        <v>1272</v>
      </c>
      <c r="K1278" s="113">
        <v>41828</v>
      </c>
      <c r="L1278" s="125"/>
    </row>
    <row r="1279" spans="5:12" hidden="1" x14ac:dyDescent="0.3">
      <c r="E1279" s="110">
        <v>1273</v>
      </c>
      <c r="F1279" s="113">
        <v>41829</v>
      </c>
      <c r="G1279" s="110">
        <v>0</v>
      </c>
      <c r="H1279" s="121">
        <v>0</v>
      </c>
      <c r="J1279" s="110">
        <v>1273</v>
      </c>
      <c r="K1279" s="113">
        <v>41829</v>
      </c>
      <c r="L1279" s="125"/>
    </row>
    <row r="1280" spans="5:12" hidden="1" x14ac:dyDescent="0.3">
      <c r="E1280" s="110">
        <v>1274</v>
      </c>
      <c r="F1280" s="113">
        <v>41830</v>
      </c>
      <c r="G1280" s="110">
        <v>0</v>
      </c>
      <c r="H1280" s="121">
        <v>0</v>
      </c>
      <c r="J1280" s="110">
        <v>1274</v>
      </c>
      <c r="K1280" s="113">
        <v>41830</v>
      </c>
      <c r="L1280" s="125"/>
    </row>
    <row r="1281" spans="5:12" hidden="1" x14ac:dyDescent="0.3">
      <c r="E1281" s="110">
        <v>1275</v>
      </c>
      <c r="F1281" s="113">
        <v>41831</v>
      </c>
      <c r="G1281" s="110">
        <v>0</v>
      </c>
      <c r="H1281" s="121">
        <v>0</v>
      </c>
      <c r="J1281" s="110">
        <v>1275</v>
      </c>
      <c r="K1281" s="113">
        <v>41831</v>
      </c>
      <c r="L1281" s="125"/>
    </row>
    <row r="1282" spans="5:12" hidden="1" x14ac:dyDescent="0.3">
      <c r="E1282" s="110">
        <v>1276</v>
      </c>
      <c r="F1282" s="113">
        <v>41832</v>
      </c>
      <c r="G1282" s="110">
        <v>0</v>
      </c>
      <c r="H1282" s="121">
        <v>0</v>
      </c>
      <c r="J1282" s="110">
        <v>1276</v>
      </c>
      <c r="K1282" s="113">
        <v>41832</v>
      </c>
      <c r="L1282" s="125"/>
    </row>
    <row r="1283" spans="5:12" hidden="1" x14ac:dyDescent="0.3">
      <c r="E1283" s="110">
        <v>1277</v>
      </c>
      <c r="F1283" s="113">
        <v>41833</v>
      </c>
      <c r="G1283" s="110">
        <v>0</v>
      </c>
      <c r="H1283" s="121">
        <v>0</v>
      </c>
      <c r="J1283" s="110">
        <v>1277</v>
      </c>
      <c r="K1283" s="113">
        <v>41833</v>
      </c>
      <c r="L1283" s="125"/>
    </row>
    <row r="1284" spans="5:12" hidden="1" x14ac:dyDescent="0.3">
      <c r="E1284" s="110">
        <v>1278</v>
      </c>
      <c r="F1284" s="113">
        <v>41834</v>
      </c>
      <c r="G1284" s="110">
        <v>0</v>
      </c>
      <c r="H1284" s="121">
        <v>0</v>
      </c>
      <c r="J1284" s="110">
        <v>1278</v>
      </c>
      <c r="K1284" s="113">
        <v>41834</v>
      </c>
      <c r="L1284" s="125"/>
    </row>
    <row r="1285" spans="5:12" hidden="1" x14ac:dyDescent="0.3">
      <c r="E1285" s="110">
        <v>1279</v>
      </c>
      <c r="F1285" s="113">
        <v>41835</v>
      </c>
      <c r="G1285" s="110">
        <v>0</v>
      </c>
      <c r="H1285" s="121">
        <v>0</v>
      </c>
      <c r="J1285" s="110">
        <v>1279</v>
      </c>
      <c r="K1285" s="113">
        <v>41835</v>
      </c>
      <c r="L1285" s="125"/>
    </row>
    <row r="1286" spans="5:12" hidden="1" x14ac:dyDescent="0.3">
      <c r="E1286" s="110">
        <v>1280</v>
      </c>
      <c r="F1286" s="113">
        <v>41836</v>
      </c>
      <c r="G1286" s="110">
        <v>0</v>
      </c>
      <c r="H1286" s="121">
        <v>0</v>
      </c>
      <c r="J1286" s="110">
        <v>1280</v>
      </c>
      <c r="K1286" s="113">
        <v>41836</v>
      </c>
      <c r="L1286" s="125"/>
    </row>
    <row r="1287" spans="5:12" hidden="1" x14ac:dyDescent="0.3">
      <c r="E1287" s="110">
        <v>1281</v>
      </c>
      <c r="F1287" s="113">
        <v>41837</v>
      </c>
      <c r="G1287" s="110">
        <v>0</v>
      </c>
      <c r="H1287" s="121">
        <v>0</v>
      </c>
      <c r="J1287" s="110">
        <v>1281</v>
      </c>
      <c r="K1287" s="113">
        <v>41837</v>
      </c>
      <c r="L1287" s="125"/>
    </row>
    <row r="1288" spans="5:12" hidden="1" x14ac:dyDescent="0.3">
      <c r="E1288" s="110">
        <v>1282</v>
      </c>
      <c r="F1288" s="113">
        <v>41838</v>
      </c>
      <c r="G1288" s="110">
        <v>0</v>
      </c>
      <c r="H1288" s="121">
        <v>0</v>
      </c>
      <c r="J1288" s="110">
        <v>1282</v>
      </c>
      <c r="K1288" s="113">
        <v>41838</v>
      </c>
      <c r="L1288" s="125"/>
    </row>
    <row r="1289" spans="5:12" hidden="1" x14ac:dyDescent="0.3">
      <c r="E1289" s="110">
        <v>1283</v>
      </c>
      <c r="F1289" s="113">
        <v>41839</v>
      </c>
      <c r="G1289" s="110">
        <v>0</v>
      </c>
      <c r="H1289" s="121">
        <v>0</v>
      </c>
      <c r="J1289" s="110">
        <v>1283</v>
      </c>
      <c r="K1289" s="113">
        <v>41839</v>
      </c>
      <c r="L1289" s="125"/>
    </row>
    <row r="1290" spans="5:12" hidden="1" x14ac:dyDescent="0.3">
      <c r="E1290" s="110">
        <v>1284</v>
      </c>
      <c r="F1290" s="113">
        <v>41840</v>
      </c>
      <c r="G1290" s="110">
        <v>0</v>
      </c>
      <c r="H1290" s="121">
        <v>0</v>
      </c>
      <c r="J1290" s="110">
        <v>1284</v>
      </c>
      <c r="K1290" s="113">
        <v>41840</v>
      </c>
      <c r="L1290" s="125"/>
    </row>
    <row r="1291" spans="5:12" hidden="1" x14ac:dyDescent="0.3">
      <c r="E1291" s="110">
        <v>1285</v>
      </c>
      <c r="F1291" s="113">
        <v>41841</v>
      </c>
      <c r="G1291" s="110">
        <v>0</v>
      </c>
      <c r="H1291" s="121">
        <v>0</v>
      </c>
      <c r="J1291" s="110">
        <v>1285</v>
      </c>
      <c r="K1291" s="113">
        <v>41841</v>
      </c>
      <c r="L1291" s="125"/>
    </row>
    <row r="1292" spans="5:12" hidden="1" x14ac:dyDescent="0.3">
      <c r="E1292" s="110">
        <v>1286</v>
      </c>
      <c r="F1292" s="113">
        <v>41842</v>
      </c>
      <c r="G1292" s="110">
        <v>0</v>
      </c>
      <c r="H1292" s="121">
        <v>0</v>
      </c>
      <c r="J1292" s="110">
        <v>1286</v>
      </c>
      <c r="K1292" s="113">
        <v>41842</v>
      </c>
      <c r="L1292" s="125"/>
    </row>
    <row r="1293" spans="5:12" hidden="1" x14ac:dyDescent="0.3">
      <c r="E1293" s="110">
        <v>1287</v>
      </c>
      <c r="F1293" s="113">
        <v>41843</v>
      </c>
      <c r="G1293" s="110">
        <v>0</v>
      </c>
      <c r="H1293" s="121">
        <v>0</v>
      </c>
      <c r="J1293" s="110">
        <v>1287</v>
      </c>
      <c r="K1293" s="113">
        <v>41843</v>
      </c>
      <c r="L1293" s="125"/>
    </row>
    <row r="1294" spans="5:12" hidden="1" x14ac:dyDescent="0.3">
      <c r="E1294" s="110">
        <v>1288</v>
      </c>
      <c r="F1294" s="113">
        <v>41844</v>
      </c>
      <c r="G1294" s="110">
        <v>0</v>
      </c>
      <c r="H1294" s="121">
        <v>0</v>
      </c>
      <c r="J1294" s="110">
        <v>1288</v>
      </c>
      <c r="K1294" s="113">
        <v>41844</v>
      </c>
      <c r="L1294" s="125"/>
    </row>
    <row r="1295" spans="5:12" hidden="1" x14ac:dyDescent="0.3">
      <c r="E1295" s="110">
        <v>1289</v>
      </c>
      <c r="F1295" s="113">
        <v>41845</v>
      </c>
      <c r="G1295" s="110">
        <v>0</v>
      </c>
      <c r="H1295" s="121">
        <v>0</v>
      </c>
      <c r="J1295" s="110">
        <v>1289</v>
      </c>
      <c r="K1295" s="113">
        <v>41845</v>
      </c>
      <c r="L1295" s="125"/>
    </row>
    <row r="1296" spans="5:12" hidden="1" x14ac:dyDescent="0.3">
      <c r="E1296" s="110">
        <v>1290</v>
      </c>
      <c r="F1296" s="113">
        <v>41846</v>
      </c>
      <c r="G1296" s="110">
        <v>0</v>
      </c>
      <c r="H1296" s="121">
        <v>0</v>
      </c>
      <c r="J1296" s="110">
        <v>1290</v>
      </c>
      <c r="K1296" s="113">
        <v>41846</v>
      </c>
      <c r="L1296" s="125"/>
    </row>
    <row r="1297" spans="5:12" hidden="1" x14ac:dyDescent="0.3">
      <c r="E1297" s="110">
        <v>1291</v>
      </c>
      <c r="F1297" s="113">
        <v>41847</v>
      </c>
      <c r="G1297" s="110">
        <v>0</v>
      </c>
      <c r="H1297" s="121">
        <v>0</v>
      </c>
      <c r="J1297" s="110">
        <v>1291</v>
      </c>
      <c r="K1297" s="113">
        <v>41847</v>
      </c>
      <c r="L1297" s="125"/>
    </row>
    <row r="1298" spans="5:12" hidden="1" x14ac:dyDescent="0.3">
      <c r="E1298" s="110">
        <v>1292</v>
      </c>
      <c r="F1298" s="113">
        <v>41848</v>
      </c>
      <c r="G1298" s="110">
        <v>0</v>
      </c>
      <c r="H1298" s="121">
        <v>0</v>
      </c>
      <c r="J1298" s="110">
        <v>1292</v>
      </c>
      <c r="K1298" s="113">
        <v>41848</v>
      </c>
      <c r="L1298" s="125"/>
    </row>
    <row r="1299" spans="5:12" hidden="1" x14ac:dyDescent="0.3">
      <c r="E1299" s="110">
        <v>1293</v>
      </c>
      <c r="F1299" s="113">
        <v>41849</v>
      </c>
      <c r="G1299" s="110">
        <v>0</v>
      </c>
      <c r="H1299" s="121">
        <v>0</v>
      </c>
      <c r="J1299" s="110">
        <v>1293</v>
      </c>
      <c r="K1299" s="113">
        <v>41849</v>
      </c>
      <c r="L1299" s="125"/>
    </row>
    <row r="1300" spans="5:12" hidden="1" x14ac:dyDescent="0.3">
      <c r="E1300" s="110">
        <v>1294</v>
      </c>
      <c r="F1300" s="113">
        <v>41850</v>
      </c>
      <c r="G1300" s="110">
        <v>0</v>
      </c>
      <c r="H1300" s="121">
        <v>0</v>
      </c>
      <c r="J1300" s="110">
        <v>1294</v>
      </c>
      <c r="K1300" s="113">
        <v>41850</v>
      </c>
      <c r="L1300" s="125"/>
    </row>
    <row r="1301" spans="5:12" hidden="1" x14ac:dyDescent="0.3">
      <c r="E1301" s="110">
        <v>1295</v>
      </c>
      <c r="F1301" s="113">
        <v>41851</v>
      </c>
      <c r="G1301" s="110">
        <v>0</v>
      </c>
      <c r="H1301" s="121">
        <v>0</v>
      </c>
      <c r="J1301" s="110">
        <v>1295</v>
      </c>
      <c r="K1301" s="113">
        <v>41851</v>
      </c>
      <c r="L1301" s="125"/>
    </row>
    <row r="1302" spans="5:12" hidden="1" x14ac:dyDescent="0.3">
      <c r="E1302" s="110">
        <v>1296</v>
      </c>
      <c r="F1302" s="113">
        <v>41852</v>
      </c>
      <c r="G1302" s="110">
        <v>0</v>
      </c>
      <c r="H1302" s="121">
        <v>0</v>
      </c>
      <c r="J1302" s="110">
        <v>1296</v>
      </c>
      <c r="K1302" s="113">
        <v>41852</v>
      </c>
      <c r="L1302" s="125"/>
    </row>
    <row r="1303" spans="5:12" hidden="1" x14ac:dyDescent="0.3">
      <c r="E1303" s="110">
        <v>1297</v>
      </c>
      <c r="F1303" s="113">
        <v>41853</v>
      </c>
      <c r="G1303" s="110">
        <v>0</v>
      </c>
      <c r="H1303" s="121">
        <v>0</v>
      </c>
      <c r="J1303" s="110">
        <v>1297</v>
      </c>
      <c r="K1303" s="113">
        <v>41853</v>
      </c>
      <c r="L1303" s="125"/>
    </row>
    <row r="1304" spans="5:12" hidden="1" x14ac:dyDescent="0.3">
      <c r="E1304" s="110">
        <v>1298</v>
      </c>
      <c r="F1304" s="113">
        <v>41854</v>
      </c>
      <c r="G1304" s="110">
        <v>0</v>
      </c>
      <c r="H1304" s="121">
        <v>0</v>
      </c>
      <c r="J1304" s="110">
        <v>1298</v>
      </c>
      <c r="K1304" s="113">
        <v>41854</v>
      </c>
      <c r="L1304" s="125"/>
    </row>
    <row r="1305" spans="5:12" hidden="1" x14ac:dyDescent="0.3">
      <c r="E1305" s="110">
        <v>1299</v>
      </c>
      <c r="F1305" s="113">
        <v>41855</v>
      </c>
      <c r="G1305" s="110">
        <v>0</v>
      </c>
      <c r="H1305" s="121">
        <v>0</v>
      </c>
      <c r="J1305" s="110">
        <v>1299</v>
      </c>
      <c r="K1305" s="113">
        <v>41855</v>
      </c>
      <c r="L1305" s="125"/>
    </row>
    <row r="1306" spans="5:12" hidden="1" x14ac:dyDescent="0.3">
      <c r="E1306" s="110">
        <v>1300</v>
      </c>
      <c r="F1306" s="113">
        <v>41856</v>
      </c>
      <c r="G1306" s="110">
        <v>0</v>
      </c>
      <c r="H1306" s="121">
        <v>0</v>
      </c>
      <c r="J1306" s="110">
        <v>1300</v>
      </c>
      <c r="K1306" s="113">
        <v>41856</v>
      </c>
      <c r="L1306" s="125"/>
    </row>
    <row r="1307" spans="5:12" hidden="1" x14ac:dyDescent="0.3">
      <c r="E1307" s="110">
        <v>1301</v>
      </c>
      <c r="F1307" s="113">
        <v>41857</v>
      </c>
      <c r="G1307" s="110">
        <v>0</v>
      </c>
      <c r="H1307" s="121">
        <v>0</v>
      </c>
      <c r="J1307" s="110">
        <v>1301</v>
      </c>
      <c r="K1307" s="113">
        <v>41857</v>
      </c>
      <c r="L1307" s="125"/>
    </row>
    <row r="1308" spans="5:12" hidden="1" x14ac:dyDescent="0.3">
      <c r="E1308" s="110">
        <v>1302</v>
      </c>
      <c r="F1308" s="113">
        <v>41858</v>
      </c>
      <c r="G1308" s="110">
        <v>0</v>
      </c>
      <c r="H1308" s="121">
        <v>0</v>
      </c>
      <c r="J1308" s="110">
        <v>1302</v>
      </c>
      <c r="K1308" s="113">
        <v>41858</v>
      </c>
      <c r="L1308" s="125"/>
    </row>
    <row r="1309" spans="5:12" hidden="1" x14ac:dyDescent="0.3">
      <c r="E1309" s="110">
        <v>1303</v>
      </c>
      <c r="F1309" s="113">
        <v>41859</v>
      </c>
      <c r="G1309" s="110">
        <v>0</v>
      </c>
      <c r="H1309" s="121">
        <v>0</v>
      </c>
      <c r="J1309" s="110">
        <v>1303</v>
      </c>
      <c r="K1309" s="113">
        <v>41859</v>
      </c>
      <c r="L1309" s="125"/>
    </row>
    <row r="1310" spans="5:12" hidden="1" x14ac:dyDescent="0.3">
      <c r="E1310" s="110">
        <v>1304</v>
      </c>
      <c r="F1310" s="113">
        <v>41860</v>
      </c>
      <c r="G1310" s="110">
        <v>0</v>
      </c>
      <c r="H1310" s="121">
        <v>0</v>
      </c>
      <c r="J1310" s="110">
        <v>1304</v>
      </c>
      <c r="K1310" s="113">
        <v>41860</v>
      </c>
      <c r="L1310" s="125"/>
    </row>
    <row r="1311" spans="5:12" hidden="1" x14ac:dyDescent="0.3">
      <c r="E1311" s="110">
        <v>1305</v>
      </c>
      <c r="F1311" s="113">
        <v>41861</v>
      </c>
      <c r="G1311" s="110">
        <v>0</v>
      </c>
      <c r="H1311" s="121">
        <v>0</v>
      </c>
      <c r="J1311" s="110">
        <v>1305</v>
      </c>
      <c r="K1311" s="113">
        <v>41861</v>
      </c>
      <c r="L1311" s="125"/>
    </row>
    <row r="1312" spans="5:12" hidden="1" x14ac:dyDescent="0.3">
      <c r="E1312" s="110">
        <v>1306</v>
      </c>
      <c r="F1312" s="113">
        <v>41862</v>
      </c>
      <c r="G1312" s="110">
        <v>0</v>
      </c>
      <c r="H1312" s="121">
        <v>0</v>
      </c>
      <c r="J1312" s="110">
        <v>1306</v>
      </c>
      <c r="K1312" s="113">
        <v>41862</v>
      </c>
      <c r="L1312" s="125"/>
    </row>
    <row r="1313" spans="5:12" hidden="1" x14ac:dyDescent="0.3">
      <c r="E1313" s="110">
        <v>1307</v>
      </c>
      <c r="F1313" s="113">
        <v>41863</v>
      </c>
      <c r="G1313" s="110">
        <v>0</v>
      </c>
      <c r="H1313" s="121">
        <v>0</v>
      </c>
      <c r="J1313" s="110">
        <v>1307</v>
      </c>
      <c r="K1313" s="113">
        <v>41863</v>
      </c>
      <c r="L1313" s="125"/>
    </row>
    <row r="1314" spans="5:12" hidden="1" x14ac:dyDescent="0.3">
      <c r="E1314" s="110">
        <v>1308</v>
      </c>
      <c r="F1314" s="113">
        <v>41864</v>
      </c>
      <c r="G1314" s="110">
        <v>0</v>
      </c>
      <c r="H1314" s="121">
        <v>0</v>
      </c>
      <c r="J1314" s="110">
        <v>1308</v>
      </c>
      <c r="K1314" s="113">
        <v>41864</v>
      </c>
      <c r="L1314" s="125"/>
    </row>
    <row r="1315" spans="5:12" hidden="1" x14ac:dyDescent="0.3">
      <c r="E1315" s="110">
        <v>1309</v>
      </c>
      <c r="F1315" s="113">
        <v>41865</v>
      </c>
      <c r="G1315" s="110">
        <v>0</v>
      </c>
      <c r="H1315" s="121">
        <v>0</v>
      </c>
      <c r="J1315" s="110">
        <v>1309</v>
      </c>
      <c r="K1315" s="113">
        <v>41865</v>
      </c>
      <c r="L1315" s="125"/>
    </row>
    <row r="1316" spans="5:12" hidden="1" x14ac:dyDescent="0.3">
      <c r="E1316" s="110">
        <v>1310</v>
      </c>
      <c r="F1316" s="113">
        <v>41866</v>
      </c>
      <c r="G1316" s="110">
        <v>0</v>
      </c>
      <c r="H1316" s="121">
        <v>0</v>
      </c>
      <c r="J1316" s="110">
        <v>1310</v>
      </c>
      <c r="K1316" s="113">
        <v>41866</v>
      </c>
      <c r="L1316" s="125"/>
    </row>
    <row r="1317" spans="5:12" hidden="1" x14ac:dyDescent="0.3">
      <c r="E1317" s="110">
        <v>1311</v>
      </c>
      <c r="F1317" s="113">
        <v>41867</v>
      </c>
      <c r="G1317" s="110">
        <v>0</v>
      </c>
      <c r="H1317" s="121">
        <v>0</v>
      </c>
      <c r="J1317" s="110">
        <v>1311</v>
      </c>
      <c r="K1317" s="113">
        <v>41867</v>
      </c>
      <c r="L1317" s="125"/>
    </row>
    <row r="1318" spans="5:12" hidden="1" x14ac:dyDescent="0.3">
      <c r="E1318" s="110">
        <v>1312</v>
      </c>
      <c r="F1318" s="113">
        <v>41868</v>
      </c>
      <c r="G1318" s="110">
        <v>0</v>
      </c>
      <c r="H1318" s="121">
        <v>0</v>
      </c>
      <c r="J1318" s="110">
        <v>1312</v>
      </c>
      <c r="K1318" s="113">
        <v>41868</v>
      </c>
      <c r="L1318" s="125"/>
    </row>
    <row r="1319" spans="5:12" hidden="1" x14ac:dyDescent="0.3">
      <c r="E1319" s="110">
        <v>1313</v>
      </c>
      <c r="F1319" s="113">
        <v>41869</v>
      </c>
      <c r="G1319" s="110">
        <v>0</v>
      </c>
      <c r="H1319" s="121">
        <v>0</v>
      </c>
      <c r="J1319" s="110">
        <v>1313</v>
      </c>
      <c r="K1319" s="113">
        <v>41869</v>
      </c>
      <c r="L1319" s="125"/>
    </row>
    <row r="1320" spans="5:12" hidden="1" x14ac:dyDescent="0.3">
      <c r="E1320" s="110">
        <v>1314</v>
      </c>
      <c r="F1320" s="113">
        <v>41870</v>
      </c>
      <c r="G1320" s="110">
        <v>0</v>
      </c>
      <c r="H1320" s="121">
        <v>0</v>
      </c>
      <c r="J1320" s="110">
        <v>1314</v>
      </c>
      <c r="K1320" s="113">
        <v>41870</v>
      </c>
      <c r="L1320" s="125"/>
    </row>
    <row r="1321" spans="5:12" hidden="1" x14ac:dyDescent="0.3">
      <c r="E1321" s="110">
        <v>1315</v>
      </c>
      <c r="F1321" s="113">
        <v>41871</v>
      </c>
      <c r="G1321" s="110">
        <v>0</v>
      </c>
      <c r="H1321" s="121">
        <v>0</v>
      </c>
      <c r="J1321" s="110">
        <v>1315</v>
      </c>
      <c r="K1321" s="113">
        <v>41871</v>
      </c>
      <c r="L1321" s="125"/>
    </row>
    <row r="1322" spans="5:12" hidden="1" x14ac:dyDescent="0.3">
      <c r="E1322" s="110">
        <v>1316</v>
      </c>
      <c r="F1322" s="113">
        <v>41872</v>
      </c>
      <c r="G1322" s="110">
        <v>0</v>
      </c>
      <c r="H1322" s="121">
        <v>0</v>
      </c>
      <c r="J1322" s="110">
        <v>1316</v>
      </c>
      <c r="K1322" s="113">
        <v>41872</v>
      </c>
      <c r="L1322" s="125"/>
    </row>
    <row r="1323" spans="5:12" hidden="1" x14ac:dyDescent="0.3">
      <c r="E1323" s="110">
        <v>1317</v>
      </c>
      <c r="F1323" s="113">
        <v>41873</v>
      </c>
      <c r="G1323" s="110">
        <v>0</v>
      </c>
      <c r="H1323" s="121">
        <v>0</v>
      </c>
      <c r="J1323" s="110">
        <v>1317</v>
      </c>
      <c r="K1323" s="113">
        <v>41873</v>
      </c>
      <c r="L1323" s="125"/>
    </row>
    <row r="1324" spans="5:12" hidden="1" x14ac:dyDescent="0.3">
      <c r="E1324" s="110">
        <v>1318</v>
      </c>
      <c r="F1324" s="113">
        <v>41874</v>
      </c>
      <c r="G1324" s="110">
        <v>0</v>
      </c>
      <c r="H1324" s="121">
        <v>0</v>
      </c>
      <c r="J1324" s="110">
        <v>1318</v>
      </c>
      <c r="K1324" s="113">
        <v>41874</v>
      </c>
      <c r="L1324" s="125"/>
    </row>
    <row r="1325" spans="5:12" hidden="1" x14ac:dyDescent="0.3">
      <c r="E1325" s="110">
        <v>1319</v>
      </c>
      <c r="F1325" s="113">
        <v>41875</v>
      </c>
      <c r="G1325" s="110">
        <v>0</v>
      </c>
      <c r="H1325" s="121">
        <v>0</v>
      </c>
      <c r="J1325" s="110">
        <v>1319</v>
      </c>
      <c r="K1325" s="113">
        <v>41875</v>
      </c>
      <c r="L1325" s="125"/>
    </row>
    <row r="1326" spans="5:12" hidden="1" x14ac:dyDescent="0.3">
      <c r="E1326" s="110">
        <v>1320</v>
      </c>
      <c r="F1326" s="113">
        <v>41876</v>
      </c>
      <c r="G1326" s="110">
        <v>0</v>
      </c>
      <c r="H1326" s="121">
        <v>0</v>
      </c>
      <c r="J1326" s="110">
        <v>1320</v>
      </c>
      <c r="K1326" s="113">
        <v>41876</v>
      </c>
      <c r="L1326" s="125"/>
    </row>
    <row r="1327" spans="5:12" hidden="1" x14ac:dyDescent="0.3">
      <c r="E1327" s="110">
        <v>1321</v>
      </c>
      <c r="F1327" s="113">
        <v>41877</v>
      </c>
      <c r="G1327" s="110">
        <v>0</v>
      </c>
      <c r="H1327" s="121">
        <v>0</v>
      </c>
      <c r="J1327" s="110">
        <v>1321</v>
      </c>
      <c r="K1327" s="113">
        <v>41877</v>
      </c>
      <c r="L1327" s="125"/>
    </row>
    <row r="1328" spans="5:12" hidden="1" x14ac:dyDescent="0.3">
      <c r="E1328" s="110">
        <v>1322</v>
      </c>
      <c r="F1328" s="113">
        <v>41878</v>
      </c>
      <c r="G1328" s="110">
        <v>0</v>
      </c>
      <c r="H1328" s="121">
        <v>0</v>
      </c>
      <c r="J1328" s="110">
        <v>1322</v>
      </c>
      <c r="K1328" s="113">
        <v>41878</v>
      </c>
      <c r="L1328" s="125"/>
    </row>
    <row r="1329" spans="5:12" hidden="1" x14ac:dyDescent="0.3">
      <c r="E1329" s="110">
        <v>1323</v>
      </c>
      <c r="F1329" s="113">
        <v>41879</v>
      </c>
      <c r="G1329" s="110">
        <v>0</v>
      </c>
      <c r="H1329" s="121">
        <v>0</v>
      </c>
      <c r="J1329" s="110">
        <v>1323</v>
      </c>
      <c r="K1329" s="113">
        <v>41879</v>
      </c>
      <c r="L1329" s="125"/>
    </row>
    <row r="1330" spans="5:12" hidden="1" x14ac:dyDescent="0.3">
      <c r="E1330" s="110">
        <v>1324</v>
      </c>
      <c r="F1330" s="113">
        <v>41880</v>
      </c>
      <c r="G1330" s="110">
        <v>0</v>
      </c>
      <c r="H1330" s="121">
        <v>0</v>
      </c>
      <c r="J1330" s="110">
        <v>1324</v>
      </c>
      <c r="K1330" s="113">
        <v>41880</v>
      </c>
      <c r="L1330" s="125"/>
    </row>
    <row r="1331" spans="5:12" hidden="1" x14ac:dyDescent="0.3">
      <c r="E1331" s="110">
        <v>1325</v>
      </c>
      <c r="F1331" s="113">
        <v>41881</v>
      </c>
      <c r="G1331" s="110">
        <v>0</v>
      </c>
      <c r="H1331" s="121">
        <v>0</v>
      </c>
      <c r="J1331" s="110">
        <v>1325</v>
      </c>
      <c r="K1331" s="113">
        <v>41881</v>
      </c>
      <c r="L1331" s="125"/>
    </row>
    <row r="1332" spans="5:12" hidden="1" x14ac:dyDescent="0.3">
      <c r="E1332" s="110">
        <v>1326</v>
      </c>
      <c r="F1332" s="113">
        <v>41882</v>
      </c>
      <c r="G1332" s="110">
        <v>0</v>
      </c>
      <c r="H1332" s="121">
        <v>0</v>
      </c>
      <c r="J1332" s="110">
        <v>1326</v>
      </c>
      <c r="K1332" s="113">
        <v>41882</v>
      </c>
      <c r="L1332" s="125"/>
    </row>
    <row r="1333" spans="5:12" hidden="1" x14ac:dyDescent="0.3">
      <c r="E1333" s="110">
        <v>1327</v>
      </c>
      <c r="F1333" s="113">
        <v>41883</v>
      </c>
      <c r="G1333" s="110">
        <v>0</v>
      </c>
      <c r="H1333" s="121">
        <v>0</v>
      </c>
      <c r="J1333" s="110">
        <v>1327</v>
      </c>
      <c r="K1333" s="113">
        <v>41883</v>
      </c>
      <c r="L1333" s="125"/>
    </row>
    <row r="1334" spans="5:12" hidden="1" x14ac:dyDescent="0.3">
      <c r="E1334" s="110">
        <v>1328</v>
      </c>
      <c r="F1334" s="113">
        <v>41884</v>
      </c>
      <c r="G1334" s="110">
        <v>0</v>
      </c>
      <c r="H1334" s="121">
        <v>0</v>
      </c>
      <c r="J1334" s="110">
        <v>1328</v>
      </c>
      <c r="K1334" s="113">
        <v>41884</v>
      </c>
      <c r="L1334" s="125"/>
    </row>
    <row r="1335" spans="5:12" hidden="1" x14ac:dyDescent="0.3">
      <c r="E1335" s="110">
        <v>1329</v>
      </c>
      <c r="F1335" s="113">
        <v>41885</v>
      </c>
      <c r="G1335" s="110">
        <v>0</v>
      </c>
      <c r="H1335" s="121">
        <v>0</v>
      </c>
      <c r="J1335" s="110">
        <v>1329</v>
      </c>
      <c r="K1335" s="113">
        <v>41885</v>
      </c>
      <c r="L1335" s="125"/>
    </row>
    <row r="1336" spans="5:12" hidden="1" x14ac:dyDescent="0.3">
      <c r="E1336" s="110">
        <v>1330</v>
      </c>
      <c r="F1336" s="113">
        <v>41886</v>
      </c>
      <c r="G1336" s="110">
        <v>0</v>
      </c>
      <c r="H1336" s="121">
        <v>0</v>
      </c>
      <c r="J1336" s="110">
        <v>1330</v>
      </c>
      <c r="K1336" s="113">
        <v>41886</v>
      </c>
      <c r="L1336" s="125"/>
    </row>
    <row r="1337" spans="5:12" hidden="1" x14ac:dyDescent="0.3">
      <c r="E1337" s="110">
        <v>1331</v>
      </c>
      <c r="F1337" s="113">
        <v>41887</v>
      </c>
      <c r="G1337" s="110">
        <v>0</v>
      </c>
      <c r="H1337" s="121">
        <v>0</v>
      </c>
      <c r="J1337" s="110">
        <v>1331</v>
      </c>
      <c r="K1337" s="113">
        <v>41887</v>
      </c>
      <c r="L1337" s="125"/>
    </row>
    <row r="1338" spans="5:12" hidden="1" x14ac:dyDescent="0.3">
      <c r="E1338" s="110">
        <v>1332</v>
      </c>
      <c r="F1338" s="113">
        <v>41888</v>
      </c>
      <c r="G1338" s="110">
        <v>0</v>
      </c>
      <c r="H1338" s="121">
        <v>0</v>
      </c>
      <c r="J1338" s="110">
        <v>1332</v>
      </c>
      <c r="K1338" s="113">
        <v>41888</v>
      </c>
      <c r="L1338" s="125"/>
    </row>
    <row r="1339" spans="5:12" hidden="1" x14ac:dyDescent="0.3">
      <c r="E1339" s="110">
        <v>1333</v>
      </c>
      <c r="F1339" s="113">
        <v>41889</v>
      </c>
      <c r="G1339" s="110">
        <v>0</v>
      </c>
      <c r="H1339" s="121">
        <v>0</v>
      </c>
      <c r="J1339" s="110">
        <v>1333</v>
      </c>
      <c r="K1339" s="113">
        <v>41889</v>
      </c>
      <c r="L1339" s="125"/>
    </row>
    <row r="1340" spans="5:12" hidden="1" x14ac:dyDescent="0.3">
      <c r="E1340" s="110">
        <v>1334</v>
      </c>
      <c r="F1340" s="113">
        <v>41890</v>
      </c>
      <c r="G1340" s="110">
        <v>0</v>
      </c>
      <c r="H1340" s="121">
        <v>0</v>
      </c>
      <c r="J1340" s="110">
        <v>1334</v>
      </c>
      <c r="K1340" s="113">
        <v>41890</v>
      </c>
      <c r="L1340" s="125"/>
    </row>
    <row r="1341" spans="5:12" hidden="1" x14ac:dyDescent="0.3">
      <c r="E1341" s="110">
        <v>1335</v>
      </c>
      <c r="F1341" s="113">
        <v>41891</v>
      </c>
      <c r="G1341" s="110">
        <v>0</v>
      </c>
      <c r="H1341" s="121">
        <v>0</v>
      </c>
      <c r="J1341" s="110">
        <v>1335</v>
      </c>
      <c r="K1341" s="113">
        <v>41891</v>
      </c>
      <c r="L1341" s="125"/>
    </row>
    <row r="1342" spans="5:12" hidden="1" x14ac:dyDescent="0.3">
      <c r="E1342" s="110">
        <v>1336</v>
      </c>
      <c r="F1342" s="113">
        <v>41892</v>
      </c>
      <c r="G1342" s="110">
        <v>0</v>
      </c>
      <c r="H1342" s="121">
        <v>0</v>
      </c>
      <c r="J1342" s="110">
        <v>1336</v>
      </c>
      <c r="K1342" s="113">
        <v>41892</v>
      </c>
      <c r="L1342" s="125"/>
    </row>
    <row r="1343" spans="5:12" hidden="1" x14ac:dyDescent="0.3">
      <c r="E1343" s="110">
        <v>1337</v>
      </c>
      <c r="F1343" s="113">
        <v>41893</v>
      </c>
      <c r="G1343" s="110">
        <v>0</v>
      </c>
      <c r="H1343" s="121">
        <v>0</v>
      </c>
      <c r="J1343" s="110">
        <v>1337</v>
      </c>
      <c r="K1343" s="113">
        <v>41893</v>
      </c>
      <c r="L1343" s="125"/>
    </row>
    <row r="1344" spans="5:12" hidden="1" x14ac:dyDescent="0.3">
      <c r="E1344" s="110">
        <v>1338</v>
      </c>
      <c r="F1344" s="113">
        <v>41894</v>
      </c>
      <c r="G1344" s="110">
        <v>0</v>
      </c>
      <c r="H1344" s="121">
        <v>0</v>
      </c>
      <c r="J1344" s="110">
        <v>1338</v>
      </c>
      <c r="K1344" s="113">
        <v>41894</v>
      </c>
      <c r="L1344" s="125"/>
    </row>
    <row r="1345" spans="5:12" hidden="1" x14ac:dyDescent="0.3">
      <c r="E1345" s="110">
        <v>1339</v>
      </c>
      <c r="F1345" s="113">
        <v>41895</v>
      </c>
      <c r="G1345" s="110">
        <v>0</v>
      </c>
      <c r="H1345" s="121">
        <v>0</v>
      </c>
      <c r="J1345" s="110">
        <v>1339</v>
      </c>
      <c r="K1345" s="113">
        <v>41895</v>
      </c>
      <c r="L1345" s="125"/>
    </row>
    <row r="1346" spans="5:12" hidden="1" x14ac:dyDescent="0.3">
      <c r="E1346" s="110">
        <v>1340</v>
      </c>
      <c r="F1346" s="113">
        <v>41896</v>
      </c>
      <c r="G1346" s="110">
        <v>0</v>
      </c>
      <c r="H1346" s="121">
        <v>0</v>
      </c>
      <c r="J1346" s="110">
        <v>1340</v>
      </c>
      <c r="K1346" s="113">
        <v>41896</v>
      </c>
      <c r="L1346" s="125"/>
    </row>
    <row r="1347" spans="5:12" hidden="1" x14ac:dyDescent="0.3">
      <c r="E1347" s="110">
        <v>1341</v>
      </c>
      <c r="F1347" s="113">
        <v>41897</v>
      </c>
      <c r="G1347" s="110">
        <v>0</v>
      </c>
      <c r="H1347" s="121">
        <v>0</v>
      </c>
      <c r="J1347" s="110">
        <v>1341</v>
      </c>
      <c r="K1347" s="113">
        <v>41897</v>
      </c>
      <c r="L1347" s="125"/>
    </row>
    <row r="1348" spans="5:12" hidden="1" x14ac:dyDescent="0.3">
      <c r="E1348" s="110">
        <v>1342</v>
      </c>
      <c r="F1348" s="113">
        <v>41898</v>
      </c>
      <c r="G1348" s="110">
        <v>0</v>
      </c>
      <c r="H1348" s="121">
        <v>0</v>
      </c>
      <c r="J1348" s="110">
        <v>1342</v>
      </c>
      <c r="K1348" s="113">
        <v>41898</v>
      </c>
      <c r="L1348" s="125"/>
    </row>
    <row r="1349" spans="5:12" hidden="1" x14ac:dyDescent="0.3">
      <c r="E1349" s="110">
        <v>1343</v>
      </c>
      <c r="F1349" s="113">
        <v>41899</v>
      </c>
      <c r="G1349" s="110">
        <v>0</v>
      </c>
      <c r="H1349" s="121">
        <v>0</v>
      </c>
      <c r="J1349" s="110">
        <v>1343</v>
      </c>
      <c r="K1349" s="113">
        <v>41899</v>
      </c>
      <c r="L1349" s="125"/>
    </row>
    <row r="1350" spans="5:12" hidden="1" x14ac:dyDescent="0.3">
      <c r="E1350" s="110">
        <v>1344</v>
      </c>
      <c r="F1350" s="113">
        <v>41900</v>
      </c>
      <c r="G1350" s="110">
        <v>0</v>
      </c>
      <c r="H1350" s="121">
        <v>0</v>
      </c>
      <c r="J1350" s="110">
        <v>1344</v>
      </c>
      <c r="K1350" s="113">
        <v>41900</v>
      </c>
      <c r="L1350" s="125"/>
    </row>
    <row r="1351" spans="5:12" hidden="1" x14ac:dyDescent="0.3">
      <c r="E1351" s="110">
        <v>1345</v>
      </c>
      <c r="F1351" s="113">
        <v>41901</v>
      </c>
      <c r="G1351" s="110">
        <v>0</v>
      </c>
      <c r="H1351" s="121">
        <v>0</v>
      </c>
      <c r="J1351" s="110">
        <v>1345</v>
      </c>
      <c r="K1351" s="113">
        <v>41901</v>
      </c>
      <c r="L1351" s="125"/>
    </row>
    <row r="1352" spans="5:12" hidden="1" x14ac:dyDescent="0.3">
      <c r="E1352" s="110">
        <v>1346</v>
      </c>
      <c r="F1352" s="113">
        <v>41902</v>
      </c>
      <c r="G1352" s="110">
        <v>0</v>
      </c>
      <c r="H1352" s="121">
        <v>0</v>
      </c>
      <c r="J1352" s="110">
        <v>1346</v>
      </c>
      <c r="K1352" s="113">
        <v>41902</v>
      </c>
      <c r="L1352" s="125"/>
    </row>
    <row r="1353" spans="5:12" hidden="1" x14ac:dyDescent="0.3">
      <c r="E1353" s="110">
        <v>1347</v>
      </c>
      <c r="F1353" s="113">
        <v>41903</v>
      </c>
      <c r="G1353" s="110">
        <v>0</v>
      </c>
      <c r="H1353" s="121">
        <v>0</v>
      </c>
      <c r="J1353" s="110">
        <v>1347</v>
      </c>
      <c r="K1353" s="113">
        <v>41903</v>
      </c>
      <c r="L1353" s="125"/>
    </row>
    <row r="1354" spans="5:12" hidden="1" x14ac:dyDescent="0.3">
      <c r="E1354" s="110">
        <v>1348</v>
      </c>
      <c r="F1354" s="113">
        <v>41904</v>
      </c>
      <c r="G1354" s="110">
        <v>0</v>
      </c>
      <c r="H1354" s="121">
        <v>0</v>
      </c>
      <c r="J1354" s="110">
        <v>1348</v>
      </c>
      <c r="K1354" s="113">
        <v>41904</v>
      </c>
      <c r="L1354" s="125"/>
    </row>
    <row r="1355" spans="5:12" hidden="1" x14ac:dyDescent="0.3">
      <c r="E1355" s="110">
        <v>1349</v>
      </c>
      <c r="F1355" s="113">
        <v>41905</v>
      </c>
      <c r="G1355" s="110">
        <v>0</v>
      </c>
      <c r="H1355" s="121">
        <v>0</v>
      </c>
      <c r="J1355" s="110">
        <v>1349</v>
      </c>
      <c r="K1355" s="113">
        <v>41905</v>
      </c>
      <c r="L1355" s="125"/>
    </row>
    <row r="1356" spans="5:12" hidden="1" x14ac:dyDescent="0.3">
      <c r="E1356" s="110">
        <v>1350</v>
      </c>
      <c r="F1356" s="113">
        <v>41906</v>
      </c>
      <c r="G1356" s="110">
        <v>0</v>
      </c>
      <c r="H1356" s="121">
        <v>0</v>
      </c>
      <c r="J1356" s="110">
        <v>1350</v>
      </c>
      <c r="K1356" s="113">
        <v>41906</v>
      </c>
      <c r="L1356" s="125"/>
    </row>
    <row r="1357" spans="5:12" hidden="1" x14ac:dyDescent="0.3">
      <c r="E1357" s="110">
        <v>1351</v>
      </c>
      <c r="F1357" s="113">
        <v>41907</v>
      </c>
      <c r="G1357" s="110">
        <v>0</v>
      </c>
      <c r="H1357" s="121">
        <v>0</v>
      </c>
      <c r="J1357" s="110">
        <v>1351</v>
      </c>
      <c r="K1357" s="113">
        <v>41907</v>
      </c>
      <c r="L1357" s="125"/>
    </row>
    <row r="1358" spans="5:12" hidden="1" x14ac:dyDescent="0.3">
      <c r="E1358" s="110">
        <v>1352</v>
      </c>
      <c r="F1358" s="113">
        <v>41908</v>
      </c>
      <c r="G1358" s="110">
        <v>0</v>
      </c>
      <c r="H1358" s="121">
        <v>0</v>
      </c>
      <c r="J1358" s="110">
        <v>1352</v>
      </c>
      <c r="K1358" s="113">
        <v>41908</v>
      </c>
      <c r="L1358" s="125"/>
    </row>
    <row r="1359" spans="5:12" hidden="1" x14ac:dyDescent="0.3">
      <c r="E1359" s="110">
        <v>1353</v>
      </c>
      <c r="F1359" s="113">
        <v>41909</v>
      </c>
      <c r="G1359" s="110">
        <v>0</v>
      </c>
      <c r="H1359" s="121">
        <v>0</v>
      </c>
      <c r="J1359" s="110">
        <v>1353</v>
      </c>
      <c r="K1359" s="113">
        <v>41909</v>
      </c>
      <c r="L1359" s="125"/>
    </row>
    <row r="1360" spans="5:12" hidden="1" x14ac:dyDescent="0.3">
      <c r="E1360" s="110">
        <v>1354</v>
      </c>
      <c r="F1360" s="113">
        <v>41910</v>
      </c>
      <c r="G1360" s="110">
        <v>0</v>
      </c>
      <c r="H1360" s="121">
        <v>0</v>
      </c>
      <c r="J1360" s="110">
        <v>1354</v>
      </c>
      <c r="K1360" s="113">
        <v>41910</v>
      </c>
      <c r="L1360" s="125"/>
    </row>
    <row r="1361" spans="5:12" hidden="1" x14ac:dyDescent="0.3">
      <c r="E1361" s="110">
        <v>1355</v>
      </c>
      <c r="F1361" s="113">
        <v>41911</v>
      </c>
      <c r="G1361" s="110">
        <v>0</v>
      </c>
      <c r="H1361" s="121">
        <v>0</v>
      </c>
      <c r="J1361" s="110">
        <v>1355</v>
      </c>
      <c r="K1361" s="113">
        <v>41911</v>
      </c>
      <c r="L1361" s="125"/>
    </row>
    <row r="1362" spans="5:12" hidden="1" x14ac:dyDescent="0.3">
      <c r="E1362" s="110">
        <v>1356</v>
      </c>
      <c r="F1362" s="113">
        <v>41912</v>
      </c>
      <c r="G1362" s="110">
        <v>0</v>
      </c>
      <c r="H1362" s="121">
        <v>0</v>
      </c>
      <c r="J1362" s="110">
        <v>1356</v>
      </c>
      <c r="K1362" s="113">
        <v>41912</v>
      </c>
      <c r="L1362" s="125"/>
    </row>
    <row r="1363" spans="5:12" hidden="1" x14ac:dyDescent="0.3">
      <c r="E1363" s="110">
        <v>1357</v>
      </c>
      <c r="F1363" s="113">
        <v>41913</v>
      </c>
      <c r="G1363" s="110">
        <v>0</v>
      </c>
      <c r="H1363" s="121">
        <v>0</v>
      </c>
      <c r="J1363" s="110">
        <v>1357</v>
      </c>
      <c r="K1363" s="113">
        <v>41913</v>
      </c>
      <c r="L1363" s="125"/>
    </row>
    <row r="1364" spans="5:12" hidden="1" x14ac:dyDescent="0.3">
      <c r="E1364" s="110">
        <v>1358</v>
      </c>
      <c r="F1364" s="113">
        <v>41914</v>
      </c>
      <c r="G1364" s="110">
        <v>0</v>
      </c>
      <c r="H1364" s="121">
        <v>0</v>
      </c>
      <c r="J1364" s="110">
        <v>1358</v>
      </c>
      <c r="K1364" s="113">
        <v>41914</v>
      </c>
      <c r="L1364" s="125"/>
    </row>
    <row r="1365" spans="5:12" hidden="1" x14ac:dyDescent="0.3">
      <c r="E1365" s="110">
        <v>1359</v>
      </c>
      <c r="F1365" s="113">
        <v>41915</v>
      </c>
      <c r="G1365" s="110">
        <v>0</v>
      </c>
      <c r="H1365" s="121">
        <v>0</v>
      </c>
      <c r="J1365" s="110">
        <v>1359</v>
      </c>
      <c r="K1365" s="113">
        <v>41915</v>
      </c>
      <c r="L1365" s="125"/>
    </row>
    <row r="1366" spans="5:12" hidden="1" x14ac:dyDescent="0.3">
      <c r="E1366" s="110">
        <v>1360</v>
      </c>
      <c r="F1366" s="113">
        <v>41916</v>
      </c>
      <c r="G1366" s="110">
        <v>0</v>
      </c>
      <c r="H1366" s="121">
        <v>0</v>
      </c>
      <c r="J1366" s="110">
        <v>1360</v>
      </c>
      <c r="K1366" s="113">
        <v>41916</v>
      </c>
      <c r="L1366" s="125"/>
    </row>
    <row r="1367" spans="5:12" hidden="1" x14ac:dyDescent="0.3">
      <c r="E1367" s="110">
        <v>1361</v>
      </c>
      <c r="F1367" s="113">
        <v>41917</v>
      </c>
      <c r="G1367" s="110">
        <v>0</v>
      </c>
      <c r="H1367" s="121">
        <v>0</v>
      </c>
      <c r="J1367" s="110">
        <v>1361</v>
      </c>
      <c r="K1367" s="113">
        <v>41917</v>
      </c>
      <c r="L1367" s="125"/>
    </row>
    <row r="1368" spans="5:12" hidden="1" x14ac:dyDescent="0.3">
      <c r="E1368" s="110">
        <v>1362</v>
      </c>
      <c r="F1368" s="113">
        <v>41918</v>
      </c>
      <c r="G1368" s="110">
        <v>0</v>
      </c>
      <c r="H1368" s="121">
        <v>0</v>
      </c>
      <c r="J1368" s="110">
        <v>1362</v>
      </c>
      <c r="K1368" s="113">
        <v>41918</v>
      </c>
      <c r="L1368" s="125"/>
    </row>
    <row r="1369" spans="5:12" hidden="1" x14ac:dyDescent="0.3">
      <c r="E1369" s="110">
        <v>1363</v>
      </c>
      <c r="F1369" s="113">
        <v>41919</v>
      </c>
      <c r="G1369" s="110">
        <v>0</v>
      </c>
      <c r="H1369" s="121">
        <v>0</v>
      </c>
      <c r="J1369" s="110">
        <v>1363</v>
      </c>
      <c r="K1369" s="113">
        <v>41919</v>
      </c>
      <c r="L1369" s="125"/>
    </row>
    <row r="1370" spans="5:12" hidden="1" x14ac:dyDescent="0.3">
      <c r="E1370" s="110">
        <v>1364</v>
      </c>
      <c r="F1370" s="113">
        <v>41920</v>
      </c>
      <c r="G1370" s="110">
        <v>0</v>
      </c>
      <c r="H1370" s="121">
        <v>0</v>
      </c>
      <c r="J1370" s="110">
        <v>1364</v>
      </c>
      <c r="K1370" s="113">
        <v>41920</v>
      </c>
      <c r="L1370" s="125"/>
    </row>
    <row r="1371" spans="5:12" hidden="1" x14ac:dyDescent="0.3">
      <c r="E1371" s="110">
        <v>1365</v>
      </c>
      <c r="F1371" s="113">
        <v>41921</v>
      </c>
      <c r="G1371" s="110">
        <v>0</v>
      </c>
      <c r="H1371" s="121">
        <v>0</v>
      </c>
      <c r="J1371" s="110">
        <v>1365</v>
      </c>
      <c r="K1371" s="113">
        <v>41921</v>
      </c>
      <c r="L1371" s="125"/>
    </row>
    <row r="1372" spans="5:12" hidden="1" x14ac:dyDescent="0.3">
      <c r="E1372" s="110">
        <v>1366</v>
      </c>
      <c r="F1372" s="113">
        <v>41922</v>
      </c>
      <c r="G1372" s="110">
        <v>0</v>
      </c>
      <c r="H1372" s="121">
        <v>0</v>
      </c>
      <c r="J1372" s="110">
        <v>1366</v>
      </c>
      <c r="K1372" s="113">
        <v>41922</v>
      </c>
      <c r="L1372" s="125"/>
    </row>
    <row r="1373" spans="5:12" hidden="1" x14ac:dyDescent="0.3">
      <c r="E1373" s="110">
        <v>1367</v>
      </c>
      <c r="F1373" s="113">
        <v>41923</v>
      </c>
      <c r="G1373" s="110">
        <v>0</v>
      </c>
      <c r="H1373" s="121">
        <v>0</v>
      </c>
      <c r="J1373" s="110">
        <v>1367</v>
      </c>
      <c r="K1373" s="113">
        <v>41923</v>
      </c>
      <c r="L1373" s="125"/>
    </row>
    <row r="1374" spans="5:12" hidden="1" x14ac:dyDescent="0.3">
      <c r="E1374" s="110">
        <v>1368</v>
      </c>
      <c r="F1374" s="113">
        <v>41924</v>
      </c>
      <c r="G1374" s="110">
        <v>0</v>
      </c>
      <c r="H1374" s="121">
        <v>0</v>
      </c>
      <c r="J1374" s="110">
        <v>1368</v>
      </c>
      <c r="K1374" s="113">
        <v>41924</v>
      </c>
      <c r="L1374" s="125"/>
    </row>
    <row r="1375" spans="5:12" hidden="1" x14ac:dyDescent="0.3">
      <c r="E1375" s="110">
        <v>1369</v>
      </c>
      <c r="F1375" s="113">
        <v>41925</v>
      </c>
      <c r="G1375" s="110">
        <v>0</v>
      </c>
      <c r="H1375" s="121">
        <v>0</v>
      </c>
      <c r="J1375" s="110">
        <v>1369</v>
      </c>
      <c r="K1375" s="113">
        <v>41925</v>
      </c>
      <c r="L1375" s="125"/>
    </row>
    <row r="1376" spans="5:12" hidden="1" x14ac:dyDescent="0.3">
      <c r="E1376" s="110">
        <v>1370</v>
      </c>
      <c r="F1376" s="113">
        <v>41926</v>
      </c>
      <c r="G1376" s="110">
        <v>0</v>
      </c>
      <c r="H1376" s="121">
        <v>0</v>
      </c>
      <c r="J1376" s="110">
        <v>1370</v>
      </c>
      <c r="K1376" s="113">
        <v>41926</v>
      </c>
      <c r="L1376" s="125"/>
    </row>
    <row r="1377" spans="5:12" hidden="1" x14ac:dyDescent="0.3">
      <c r="E1377" s="110">
        <v>1371</v>
      </c>
      <c r="F1377" s="113">
        <v>41927</v>
      </c>
      <c r="G1377" s="110">
        <v>0</v>
      </c>
      <c r="H1377" s="121">
        <v>0</v>
      </c>
      <c r="J1377" s="110">
        <v>1371</v>
      </c>
      <c r="K1377" s="113">
        <v>41927</v>
      </c>
      <c r="L1377" s="125"/>
    </row>
    <row r="1378" spans="5:12" hidden="1" x14ac:dyDescent="0.3">
      <c r="E1378" s="110">
        <v>1372</v>
      </c>
      <c r="F1378" s="113">
        <v>41928</v>
      </c>
      <c r="G1378" s="110">
        <v>0</v>
      </c>
      <c r="H1378" s="121">
        <v>0</v>
      </c>
      <c r="J1378" s="110">
        <v>1372</v>
      </c>
      <c r="K1378" s="113">
        <v>41928</v>
      </c>
      <c r="L1378" s="125"/>
    </row>
    <row r="1379" spans="5:12" hidden="1" x14ac:dyDescent="0.3">
      <c r="E1379" s="110">
        <v>1373</v>
      </c>
      <c r="F1379" s="113">
        <v>41929</v>
      </c>
      <c r="G1379" s="110">
        <v>0</v>
      </c>
      <c r="H1379" s="121">
        <v>0</v>
      </c>
      <c r="J1379" s="110">
        <v>1373</v>
      </c>
      <c r="K1379" s="113">
        <v>41929</v>
      </c>
      <c r="L1379" s="125"/>
    </row>
    <row r="1380" spans="5:12" hidden="1" x14ac:dyDescent="0.3">
      <c r="E1380" s="110">
        <v>1374</v>
      </c>
      <c r="F1380" s="113">
        <v>41930</v>
      </c>
      <c r="G1380" s="110">
        <v>0</v>
      </c>
      <c r="H1380" s="121">
        <v>0</v>
      </c>
      <c r="J1380" s="110">
        <v>1374</v>
      </c>
      <c r="K1380" s="113">
        <v>41930</v>
      </c>
      <c r="L1380" s="125"/>
    </row>
    <row r="1381" spans="5:12" hidden="1" x14ac:dyDescent="0.3">
      <c r="E1381" s="110">
        <v>1375</v>
      </c>
      <c r="F1381" s="113">
        <v>41931</v>
      </c>
      <c r="G1381" s="110">
        <v>0</v>
      </c>
      <c r="H1381" s="121">
        <v>0</v>
      </c>
      <c r="J1381" s="110">
        <v>1375</v>
      </c>
      <c r="K1381" s="113">
        <v>41931</v>
      </c>
      <c r="L1381" s="125"/>
    </row>
    <row r="1382" spans="5:12" hidden="1" x14ac:dyDescent="0.3">
      <c r="E1382" s="110">
        <v>1376</v>
      </c>
      <c r="F1382" s="113">
        <v>41932</v>
      </c>
      <c r="G1382" s="110">
        <v>0</v>
      </c>
      <c r="H1382" s="121">
        <v>0</v>
      </c>
      <c r="J1382" s="110">
        <v>1376</v>
      </c>
      <c r="K1382" s="113">
        <v>41932</v>
      </c>
      <c r="L1382" s="125"/>
    </row>
    <row r="1383" spans="5:12" hidden="1" x14ac:dyDescent="0.3">
      <c r="E1383" s="110">
        <v>1377</v>
      </c>
      <c r="F1383" s="113">
        <v>41933</v>
      </c>
      <c r="G1383" s="110">
        <v>0</v>
      </c>
      <c r="H1383" s="121">
        <v>0</v>
      </c>
      <c r="J1383" s="110">
        <v>1377</v>
      </c>
      <c r="K1383" s="113">
        <v>41933</v>
      </c>
      <c r="L1383" s="125"/>
    </row>
    <row r="1384" spans="5:12" hidden="1" x14ac:dyDescent="0.3">
      <c r="E1384" s="110">
        <v>1378</v>
      </c>
      <c r="F1384" s="113">
        <v>41934</v>
      </c>
      <c r="G1384" s="110">
        <v>0</v>
      </c>
      <c r="H1384" s="121">
        <v>0</v>
      </c>
      <c r="J1384" s="110">
        <v>1378</v>
      </c>
      <c r="K1384" s="113">
        <v>41934</v>
      </c>
      <c r="L1384" s="125"/>
    </row>
    <row r="1385" spans="5:12" hidden="1" x14ac:dyDescent="0.3">
      <c r="E1385" s="110">
        <v>1379</v>
      </c>
      <c r="F1385" s="113">
        <v>41935</v>
      </c>
      <c r="G1385" s="110">
        <v>0</v>
      </c>
      <c r="H1385" s="121">
        <v>0</v>
      </c>
      <c r="J1385" s="110">
        <v>1379</v>
      </c>
      <c r="K1385" s="113">
        <v>41935</v>
      </c>
      <c r="L1385" s="125"/>
    </row>
    <row r="1386" spans="5:12" hidden="1" x14ac:dyDescent="0.3">
      <c r="E1386" s="110">
        <v>1380</v>
      </c>
      <c r="F1386" s="113">
        <v>41936</v>
      </c>
      <c r="G1386" s="110">
        <v>0</v>
      </c>
      <c r="H1386" s="121">
        <v>0</v>
      </c>
      <c r="J1386" s="110">
        <v>1380</v>
      </c>
      <c r="K1386" s="113">
        <v>41936</v>
      </c>
      <c r="L1386" s="125"/>
    </row>
    <row r="1387" spans="5:12" hidden="1" x14ac:dyDescent="0.3">
      <c r="E1387" s="110">
        <v>1381</v>
      </c>
      <c r="F1387" s="113">
        <v>41937</v>
      </c>
      <c r="G1387" s="110">
        <v>0</v>
      </c>
      <c r="H1387" s="121">
        <v>0</v>
      </c>
      <c r="J1387" s="110">
        <v>1381</v>
      </c>
      <c r="K1387" s="113">
        <v>41937</v>
      </c>
      <c r="L1387" s="125"/>
    </row>
    <row r="1388" spans="5:12" hidden="1" x14ac:dyDescent="0.3">
      <c r="E1388" s="110">
        <v>1382</v>
      </c>
      <c r="F1388" s="113">
        <v>41938</v>
      </c>
      <c r="G1388" s="110">
        <v>0</v>
      </c>
      <c r="H1388" s="121">
        <v>0</v>
      </c>
      <c r="J1388" s="110">
        <v>1382</v>
      </c>
      <c r="K1388" s="113">
        <v>41938</v>
      </c>
      <c r="L1388" s="125"/>
    </row>
    <row r="1389" spans="5:12" hidden="1" x14ac:dyDescent="0.3">
      <c r="E1389" s="110">
        <v>1383</v>
      </c>
      <c r="F1389" s="113">
        <v>41939</v>
      </c>
      <c r="G1389" s="110">
        <v>0</v>
      </c>
      <c r="H1389" s="121">
        <v>0</v>
      </c>
      <c r="J1389" s="110">
        <v>1383</v>
      </c>
      <c r="K1389" s="113">
        <v>41939</v>
      </c>
      <c r="L1389" s="125"/>
    </row>
    <row r="1390" spans="5:12" hidden="1" x14ac:dyDescent="0.3">
      <c r="E1390" s="110">
        <v>1384</v>
      </c>
      <c r="F1390" s="113">
        <v>41940</v>
      </c>
      <c r="G1390" s="110">
        <v>0</v>
      </c>
      <c r="H1390" s="121">
        <v>0</v>
      </c>
      <c r="J1390" s="110">
        <v>1384</v>
      </c>
      <c r="K1390" s="113">
        <v>41940</v>
      </c>
      <c r="L1390" s="125"/>
    </row>
    <row r="1391" spans="5:12" hidden="1" x14ac:dyDescent="0.3">
      <c r="E1391" s="110">
        <v>1385</v>
      </c>
      <c r="F1391" s="113">
        <v>41941</v>
      </c>
      <c r="G1391" s="110">
        <v>0</v>
      </c>
      <c r="H1391" s="121">
        <v>0</v>
      </c>
      <c r="J1391" s="110">
        <v>1385</v>
      </c>
      <c r="K1391" s="113">
        <v>41941</v>
      </c>
      <c r="L1391" s="125"/>
    </row>
    <row r="1392" spans="5:12" hidden="1" x14ac:dyDescent="0.3">
      <c r="E1392" s="110">
        <v>1386</v>
      </c>
      <c r="F1392" s="113">
        <v>41942</v>
      </c>
      <c r="G1392" s="110">
        <v>0</v>
      </c>
      <c r="H1392" s="121">
        <v>0</v>
      </c>
      <c r="J1392" s="110">
        <v>1386</v>
      </c>
      <c r="K1392" s="113">
        <v>41942</v>
      </c>
      <c r="L1392" s="125"/>
    </row>
    <row r="1393" spans="5:12" hidden="1" x14ac:dyDescent="0.3">
      <c r="E1393" s="110">
        <v>1387</v>
      </c>
      <c r="F1393" s="113">
        <v>41943</v>
      </c>
      <c r="G1393" s="110">
        <v>0</v>
      </c>
      <c r="H1393" s="121">
        <v>0</v>
      </c>
      <c r="J1393" s="110">
        <v>1387</v>
      </c>
      <c r="K1393" s="113">
        <v>41943</v>
      </c>
      <c r="L1393" s="125"/>
    </row>
    <row r="1394" spans="5:12" hidden="1" x14ac:dyDescent="0.3">
      <c r="E1394" s="110">
        <v>1388</v>
      </c>
      <c r="F1394" s="113">
        <v>41944</v>
      </c>
      <c r="G1394" s="110">
        <v>0</v>
      </c>
      <c r="H1394" s="121">
        <v>0</v>
      </c>
      <c r="J1394" s="110">
        <v>1388</v>
      </c>
      <c r="K1394" s="113">
        <v>41944</v>
      </c>
      <c r="L1394" s="125"/>
    </row>
    <row r="1395" spans="5:12" hidden="1" x14ac:dyDescent="0.3">
      <c r="E1395" s="110">
        <v>1389</v>
      </c>
      <c r="F1395" s="113">
        <v>41945</v>
      </c>
      <c r="G1395" s="110">
        <v>0</v>
      </c>
      <c r="H1395" s="121">
        <v>0</v>
      </c>
      <c r="J1395" s="110">
        <v>1389</v>
      </c>
      <c r="K1395" s="113">
        <v>41945</v>
      </c>
      <c r="L1395" s="125"/>
    </row>
    <row r="1396" spans="5:12" hidden="1" x14ac:dyDescent="0.3">
      <c r="E1396" s="110">
        <v>1390</v>
      </c>
      <c r="F1396" s="113">
        <v>41946</v>
      </c>
      <c r="G1396" s="110">
        <v>0</v>
      </c>
      <c r="H1396" s="121">
        <v>0</v>
      </c>
      <c r="J1396" s="110">
        <v>1390</v>
      </c>
      <c r="K1396" s="113">
        <v>41946</v>
      </c>
      <c r="L1396" s="125"/>
    </row>
    <row r="1397" spans="5:12" hidden="1" x14ac:dyDescent="0.3">
      <c r="E1397" s="110">
        <v>1391</v>
      </c>
      <c r="F1397" s="113">
        <v>41947</v>
      </c>
      <c r="G1397" s="110">
        <v>0</v>
      </c>
      <c r="H1397" s="121">
        <v>0</v>
      </c>
      <c r="J1397" s="110">
        <v>1391</v>
      </c>
      <c r="K1397" s="113">
        <v>41947</v>
      </c>
      <c r="L1397" s="125"/>
    </row>
    <row r="1398" spans="5:12" hidden="1" x14ac:dyDescent="0.3">
      <c r="E1398" s="110">
        <v>1392</v>
      </c>
      <c r="F1398" s="113">
        <v>41948</v>
      </c>
      <c r="G1398" s="110">
        <v>0</v>
      </c>
      <c r="H1398" s="121">
        <v>0</v>
      </c>
      <c r="J1398" s="110">
        <v>1392</v>
      </c>
      <c r="K1398" s="113">
        <v>41948</v>
      </c>
      <c r="L1398" s="125"/>
    </row>
    <row r="1399" spans="5:12" hidden="1" x14ac:dyDescent="0.3">
      <c r="E1399" s="110">
        <v>1393</v>
      </c>
      <c r="F1399" s="113">
        <v>41949</v>
      </c>
      <c r="G1399" s="110">
        <v>0</v>
      </c>
      <c r="H1399" s="121">
        <v>0</v>
      </c>
      <c r="J1399" s="110">
        <v>1393</v>
      </c>
      <c r="K1399" s="113">
        <v>41949</v>
      </c>
      <c r="L1399" s="125"/>
    </row>
    <row r="1400" spans="5:12" hidden="1" x14ac:dyDescent="0.3">
      <c r="E1400" s="110">
        <v>1394</v>
      </c>
      <c r="F1400" s="113">
        <v>41950</v>
      </c>
      <c r="G1400" s="110">
        <v>0</v>
      </c>
      <c r="H1400" s="121">
        <v>0</v>
      </c>
      <c r="J1400" s="110">
        <v>1394</v>
      </c>
      <c r="K1400" s="113">
        <v>41950</v>
      </c>
      <c r="L1400" s="125"/>
    </row>
    <row r="1401" spans="5:12" hidden="1" x14ac:dyDescent="0.3">
      <c r="E1401" s="110">
        <v>1395</v>
      </c>
      <c r="F1401" s="113">
        <v>41951</v>
      </c>
      <c r="G1401" s="110">
        <v>0</v>
      </c>
      <c r="H1401" s="121">
        <v>0</v>
      </c>
      <c r="J1401" s="110">
        <v>1395</v>
      </c>
      <c r="K1401" s="113">
        <v>41951</v>
      </c>
      <c r="L1401" s="125"/>
    </row>
    <row r="1402" spans="5:12" hidden="1" x14ac:dyDescent="0.3">
      <c r="E1402" s="110">
        <v>1396</v>
      </c>
      <c r="F1402" s="113">
        <v>41952</v>
      </c>
      <c r="G1402" s="110">
        <v>0</v>
      </c>
      <c r="H1402" s="121">
        <v>0</v>
      </c>
      <c r="J1402" s="110">
        <v>1396</v>
      </c>
      <c r="K1402" s="113">
        <v>41952</v>
      </c>
      <c r="L1402" s="125"/>
    </row>
    <row r="1403" spans="5:12" hidden="1" x14ac:dyDescent="0.3">
      <c r="E1403" s="110">
        <v>1397</v>
      </c>
      <c r="F1403" s="113">
        <v>41953</v>
      </c>
      <c r="G1403" s="110">
        <v>0</v>
      </c>
      <c r="H1403" s="121">
        <v>0</v>
      </c>
      <c r="J1403" s="110">
        <v>1397</v>
      </c>
      <c r="K1403" s="113">
        <v>41953</v>
      </c>
      <c r="L1403" s="125"/>
    </row>
    <row r="1404" spans="5:12" hidden="1" x14ac:dyDescent="0.3">
      <c r="E1404" s="110">
        <v>1398</v>
      </c>
      <c r="F1404" s="113">
        <v>41954</v>
      </c>
      <c r="G1404" s="110">
        <v>0</v>
      </c>
      <c r="H1404" s="121">
        <v>0</v>
      </c>
      <c r="J1404" s="110">
        <v>1398</v>
      </c>
      <c r="K1404" s="113">
        <v>41954</v>
      </c>
      <c r="L1404" s="125"/>
    </row>
    <row r="1405" spans="5:12" hidden="1" x14ac:dyDescent="0.3">
      <c r="E1405" s="110">
        <v>1399</v>
      </c>
      <c r="F1405" s="113">
        <v>41955</v>
      </c>
      <c r="G1405" s="110">
        <v>0</v>
      </c>
      <c r="H1405" s="121">
        <v>0</v>
      </c>
      <c r="J1405" s="110">
        <v>1399</v>
      </c>
      <c r="K1405" s="113">
        <v>41955</v>
      </c>
      <c r="L1405" s="125"/>
    </row>
    <row r="1406" spans="5:12" hidden="1" x14ac:dyDescent="0.3">
      <c r="E1406" s="110">
        <v>1400</v>
      </c>
      <c r="F1406" s="113">
        <v>41956</v>
      </c>
      <c r="G1406" s="110">
        <v>0</v>
      </c>
      <c r="H1406" s="121">
        <v>0</v>
      </c>
      <c r="J1406" s="110">
        <v>1400</v>
      </c>
      <c r="K1406" s="113">
        <v>41956</v>
      </c>
      <c r="L1406" s="125"/>
    </row>
    <row r="1407" spans="5:12" hidden="1" x14ac:dyDescent="0.3">
      <c r="E1407" s="110">
        <v>1401</v>
      </c>
      <c r="F1407" s="113">
        <v>41957</v>
      </c>
      <c r="G1407" s="110">
        <v>0</v>
      </c>
      <c r="H1407" s="121">
        <v>0</v>
      </c>
      <c r="J1407" s="110">
        <v>1401</v>
      </c>
      <c r="K1407" s="113">
        <v>41957</v>
      </c>
      <c r="L1407" s="125"/>
    </row>
    <row r="1408" spans="5:12" hidden="1" x14ac:dyDescent="0.3">
      <c r="E1408" s="110">
        <v>1402</v>
      </c>
      <c r="F1408" s="113">
        <v>41958</v>
      </c>
      <c r="G1408" s="110">
        <v>0</v>
      </c>
      <c r="H1408" s="121">
        <v>0</v>
      </c>
      <c r="J1408" s="110">
        <v>1402</v>
      </c>
      <c r="K1408" s="113">
        <v>41958</v>
      </c>
      <c r="L1408" s="125"/>
    </row>
    <row r="1409" spans="5:12" hidden="1" x14ac:dyDescent="0.3">
      <c r="E1409" s="110">
        <v>1403</v>
      </c>
      <c r="F1409" s="113">
        <v>41959</v>
      </c>
      <c r="G1409" s="110">
        <v>0</v>
      </c>
      <c r="H1409" s="121">
        <v>0</v>
      </c>
      <c r="J1409" s="110">
        <v>1403</v>
      </c>
      <c r="K1409" s="113">
        <v>41959</v>
      </c>
      <c r="L1409" s="125"/>
    </row>
    <row r="1410" spans="5:12" hidden="1" x14ac:dyDescent="0.3">
      <c r="E1410" s="110">
        <v>1404</v>
      </c>
      <c r="F1410" s="113">
        <v>41960</v>
      </c>
      <c r="G1410" s="110">
        <v>0</v>
      </c>
      <c r="H1410" s="121">
        <v>0</v>
      </c>
      <c r="J1410" s="110">
        <v>1404</v>
      </c>
      <c r="K1410" s="113">
        <v>41960</v>
      </c>
      <c r="L1410" s="125"/>
    </row>
    <row r="1411" spans="5:12" hidden="1" x14ac:dyDescent="0.3">
      <c r="E1411" s="110">
        <v>1405</v>
      </c>
      <c r="F1411" s="113">
        <v>41961</v>
      </c>
      <c r="G1411" s="110">
        <v>0</v>
      </c>
      <c r="H1411" s="121">
        <v>0</v>
      </c>
      <c r="J1411" s="110">
        <v>1405</v>
      </c>
      <c r="K1411" s="113">
        <v>41961</v>
      </c>
      <c r="L1411" s="125"/>
    </row>
    <row r="1412" spans="5:12" hidden="1" x14ac:dyDescent="0.3">
      <c r="E1412" s="110">
        <v>1406</v>
      </c>
      <c r="F1412" s="113">
        <v>41962</v>
      </c>
      <c r="G1412" s="110">
        <v>0</v>
      </c>
      <c r="H1412" s="121">
        <v>0</v>
      </c>
      <c r="J1412" s="110">
        <v>1406</v>
      </c>
      <c r="K1412" s="113">
        <v>41962</v>
      </c>
      <c r="L1412" s="125"/>
    </row>
    <row r="1413" spans="5:12" hidden="1" x14ac:dyDescent="0.3">
      <c r="E1413" s="110">
        <v>1407</v>
      </c>
      <c r="F1413" s="113">
        <v>41963</v>
      </c>
      <c r="G1413" s="110">
        <v>0</v>
      </c>
      <c r="H1413" s="121">
        <v>0</v>
      </c>
      <c r="J1413" s="110">
        <v>1407</v>
      </c>
      <c r="K1413" s="113">
        <v>41963</v>
      </c>
      <c r="L1413" s="125"/>
    </row>
    <row r="1414" spans="5:12" hidden="1" x14ac:dyDescent="0.3">
      <c r="E1414" s="110">
        <v>1408</v>
      </c>
      <c r="F1414" s="113">
        <v>41964</v>
      </c>
      <c r="G1414" s="110">
        <v>0</v>
      </c>
      <c r="H1414" s="121">
        <v>0</v>
      </c>
      <c r="J1414" s="110">
        <v>1408</v>
      </c>
      <c r="K1414" s="113">
        <v>41964</v>
      </c>
      <c r="L1414" s="125"/>
    </row>
    <row r="1415" spans="5:12" hidden="1" x14ac:dyDescent="0.3">
      <c r="E1415" s="110">
        <v>1409</v>
      </c>
      <c r="F1415" s="113">
        <v>41965</v>
      </c>
      <c r="G1415" s="110">
        <v>0</v>
      </c>
      <c r="H1415" s="121">
        <v>0</v>
      </c>
      <c r="J1415" s="110">
        <v>1409</v>
      </c>
      <c r="K1415" s="113">
        <v>41965</v>
      </c>
      <c r="L1415" s="125"/>
    </row>
    <row r="1416" spans="5:12" hidden="1" x14ac:dyDescent="0.3">
      <c r="E1416" s="110">
        <v>1410</v>
      </c>
      <c r="F1416" s="113">
        <v>41966</v>
      </c>
      <c r="G1416" s="110">
        <v>0</v>
      </c>
      <c r="H1416" s="121">
        <v>0</v>
      </c>
      <c r="J1416" s="110">
        <v>1410</v>
      </c>
      <c r="K1416" s="113">
        <v>41966</v>
      </c>
      <c r="L1416" s="125"/>
    </row>
    <row r="1417" spans="5:12" hidden="1" x14ac:dyDescent="0.3">
      <c r="E1417" s="110">
        <v>1411</v>
      </c>
      <c r="F1417" s="113">
        <v>41967</v>
      </c>
      <c r="G1417" s="110">
        <v>0</v>
      </c>
      <c r="H1417" s="121">
        <v>0</v>
      </c>
      <c r="J1417" s="110">
        <v>1411</v>
      </c>
      <c r="K1417" s="113">
        <v>41967</v>
      </c>
      <c r="L1417" s="125"/>
    </row>
    <row r="1418" spans="5:12" hidden="1" x14ac:dyDescent="0.3">
      <c r="E1418" s="110">
        <v>1412</v>
      </c>
      <c r="F1418" s="113">
        <v>41968</v>
      </c>
      <c r="G1418" s="110">
        <v>0</v>
      </c>
      <c r="H1418" s="121">
        <v>0</v>
      </c>
      <c r="J1418" s="110">
        <v>1412</v>
      </c>
      <c r="K1418" s="113">
        <v>41968</v>
      </c>
      <c r="L1418" s="125"/>
    </row>
    <row r="1419" spans="5:12" hidden="1" x14ac:dyDescent="0.3">
      <c r="E1419" s="110">
        <v>1413</v>
      </c>
      <c r="F1419" s="113">
        <v>41969</v>
      </c>
      <c r="G1419" s="110">
        <v>0</v>
      </c>
      <c r="H1419" s="121">
        <v>0</v>
      </c>
      <c r="J1419" s="110">
        <v>1413</v>
      </c>
      <c r="K1419" s="113">
        <v>41969</v>
      </c>
      <c r="L1419" s="125"/>
    </row>
    <row r="1420" spans="5:12" hidden="1" x14ac:dyDescent="0.3">
      <c r="E1420" s="110">
        <v>1414</v>
      </c>
      <c r="F1420" s="113">
        <v>41970</v>
      </c>
      <c r="G1420" s="110">
        <v>0</v>
      </c>
      <c r="H1420" s="121">
        <v>0</v>
      </c>
      <c r="J1420" s="110">
        <v>1414</v>
      </c>
      <c r="K1420" s="113">
        <v>41970</v>
      </c>
      <c r="L1420" s="125"/>
    </row>
    <row r="1421" spans="5:12" hidden="1" x14ac:dyDescent="0.3">
      <c r="E1421" s="110">
        <v>1415</v>
      </c>
      <c r="F1421" s="113">
        <v>41971</v>
      </c>
      <c r="G1421" s="110">
        <v>0</v>
      </c>
      <c r="H1421" s="121">
        <v>0</v>
      </c>
      <c r="J1421" s="110">
        <v>1415</v>
      </c>
      <c r="K1421" s="113">
        <v>41971</v>
      </c>
      <c r="L1421" s="125"/>
    </row>
    <row r="1422" spans="5:12" hidden="1" x14ac:dyDescent="0.3">
      <c r="E1422" s="110">
        <v>1416</v>
      </c>
      <c r="F1422" s="113">
        <v>41972</v>
      </c>
      <c r="G1422" s="110">
        <v>0</v>
      </c>
      <c r="H1422" s="121">
        <v>0</v>
      </c>
      <c r="J1422" s="110">
        <v>1416</v>
      </c>
      <c r="K1422" s="113">
        <v>41972</v>
      </c>
      <c r="L1422" s="125"/>
    </row>
    <row r="1423" spans="5:12" hidden="1" x14ac:dyDescent="0.3">
      <c r="E1423" s="110">
        <v>1417</v>
      </c>
      <c r="F1423" s="113">
        <v>41973</v>
      </c>
      <c r="G1423" s="110">
        <v>0</v>
      </c>
      <c r="H1423" s="121">
        <v>0</v>
      </c>
      <c r="J1423" s="110">
        <v>1417</v>
      </c>
      <c r="K1423" s="113">
        <v>41973</v>
      </c>
      <c r="L1423" s="125"/>
    </row>
    <row r="1424" spans="5:12" hidden="1" x14ac:dyDescent="0.3">
      <c r="E1424" s="110">
        <v>1418</v>
      </c>
      <c r="F1424" s="113">
        <v>41974</v>
      </c>
      <c r="G1424" s="110">
        <v>0</v>
      </c>
      <c r="H1424" s="121">
        <v>0</v>
      </c>
      <c r="J1424" s="110">
        <v>1418</v>
      </c>
      <c r="K1424" s="113">
        <v>41974</v>
      </c>
      <c r="L1424" s="125"/>
    </row>
    <row r="1425" spans="5:12" hidden="1" x14ac:dyDescent="0.3">
      <c r="E1425" s="110">
        <v>1419</v>
      </c>
      <c r="F1425" s="113">
        <v>41975</v>
      </c>
      <c r="G1425" s="110">
        <v>0</v>
      </c>
      <c r="H1425" s="121">
        <v>0</v>
      </c>
      <c r="J1425" s="110">
        <v>1419</v>
      </c>
      <c r="K1425" s="113">
        <v>41975</v>
      </c>
      <c r="L1425" s="125"/>
    </row>
    <row r="1426" spans="5:12" hidden="1" x14ac:dyDescent="0.3">
      <c r="E1426" s="110">
        <v>1420</v>
      </c>
      <c r="F1426" s="113">
        <v>41976</v>
      </c>
      <c r="G1426" s="110">
        <v>0</v>
      </c>
      <c r="H1426" s="121">
        <v>0</v>
      </c>
      <c r="J1426" s="110">
        <v>1420</v>
      </c>
      <c r="K1426" s="113">
        <v>41976</v>
      </c>
      <c r="L1426" s="125"/>
    </row>
    <row r="1427" spans="5:12" hidden="1" x14ac:dyDescent="0.3">
      <c r="E1427" s="110">
        <v>1421</v>
      </c>
      <c r="F1427" s="113">
        <v>41977</v>
      </c>
      <c r="G1427" s="110">
        <v>0</v>
      </c>
      <c r="H1427" s="121">
        <v>0</v>
      </c>
      <c r="J1427" s="110">
        <v>1421</v>
      </c>
      <c r="K1427" s="113">
        <v>41977</v>
      </c>
      <c r="L1427" s="125"/>
    </row>
    <row r="1428" spans="5:12" hidden="1" x14ac:dyDescent="0.3">
      <c r="E1428" s="110">
        <v>1422</v>
      </c>
      <c r="F1428" s="113">
        <v>41978</v>
      </c>
      <c r="G1428" s="110">
        <v>0</v>
      </c>
      <c r="H1428" s="121">
        <v>0</v>
      </c>
      <c r="J1428" s="110">
        <v>1422</v>
      </c>
      <c r="K1428" s="113">
        <v>41978</v>
      </c>
      <c r="L1428" s="125"/>
    </row>
    <row r="1429" spans="5:12" hidden="1" x14ac:dyDescent="0.3">
      <c r="E1429" s="110">
        <v>1423</v>
      </c>
      <c r="F1429" s="113">
        <v>41979</v>
      </c>
      <c r="G1429" s="110">
        <v>0</v>
      </c>
      <c r="H1429" s="121">
        <v>0</v>
      </c>
      <c r="J1429" s="110">
        <v>1423</v>
      </c>
      <c r="K1429" s="113">
        <v>41979</v>
      </c>
      <c r="L1429" s="125"/>
    </row>
    <row r="1430" spans="5:12" hidden="1" x14ac:dyDescent="0.3">
      <c r="E1430" s="110">
        <v>1424</v>
      </c>
      <c r="F1430" s="113">
        <v>41980</v>
      </c>
      <c r="G1430" s="110">
        <v>0</v>
      </c>
      <c r="H1430" s="121">
        <v>0</v>
      </c>
      <c r="J1430" s="110">
        <v>1424</v>
      </c>
      <c r="K1430" s="113">
        <v>41980</v>
      </c>
      <c r="L1430" s="125"/>
    </row>
    <row r="1431" spans="5:12" hidden="1" x14ac:dyDescent="0.3">
      <c r="E1431" s="110">
        <v>1425</v>
      </c>
      <c r="F1431" s="113">
        <v>41981</v>
      </c>
      <c r="G1431" s="110">
        <v>0</v>
      </c>
      <c r="H1431" s="121">
        <v>0</v>
      </c>
      <c r="J1431" s="110">
        <v>1425</v>
      </c>
      <c r="K1431" s="113">
        <v>41981</v>
      </c>
      <c r="L1431" s="125"/>
    </row>
    <row r="1432" spans="5:12" hidden="1" x14ac:dyDescent="0.3">
      <c r="E1432" s="110">
        <v>1426</v>
      </c>
      <c r="F1432" s="113">
        <v>41982</v>
      </c>
      <c r="G1432" s="110">
        <v>0</v>
      </c>
      <c r="H1432" s="121">
        <v>0</v>
      </c>
      <c r="J1432" s="110">
        <v>1426</v>
      </c>
      <c r="K1432" s="113">
        <v>41982</v>
      </c>
      <c r="L1432" s="125"/>
    </row>
    <row r="1433" spans="5:12" hidden="1" x14ac:dyDescent="0.3">
      <c r="E1433" s="110">
        <v>1427</v>
      </c>
      <c r="F1433" s="113">
        <v>41983</v>
      </c>
      <c r="G1433" s="110">
        <v>0</v>
      </c>
      <c r="H1433" s="121">
        <v>0</v>
      </c>
      <c r="J1433" s="110">
        <v>1427</v>
      </c>
      <c r="K1433" s="113">
        <v>41983</v>
      </c>
      <c r="L1433" s="125"/>
    </row>
    <row r="1434" spans="5:12" hidden="1" x14ac:dyDescent="0.3">
      <c r="E1434" s="110">
        <v>1428</v>
      </c>
      <c r="F1434" s="113">
        <v>41984</v>
      </c>
      <c r="G1434" s="110">
        <v>0</v>
      </c>
      <c r="H1434" s="121">
        <v>0</v>
      </c>
      <c r="J1434" s="110">
        <v>1428</v>
      </c>
      <c r="K1434" s="113">
        <v>41984</v>
      </c>
      <c r="L1434" s="125"/>
    </row>
    <row r="1435" spans="5:12" hidden="1" x14ac:dyDescent="0.3">
      <c r="E1435" s="110">
        <v>1429</v>
      </c>
      <c r="F1435" s="113">
        <v>41985</v>
      </c>
      <c r="G1435" s="110">
        <v>0</v>
      </c>
      <c r="H1435" s="121">
        <v>0</v>
      </c>
      <c r="J1435" s="110">
        <v>1429</v>
      </c>
      <c r="K1435" s="113">
        <v>41985</v>
      </c>
      <c r="L1435" s="125"/>
    </row>
    <row r="1436" spans="5:12" hidden="1" x14ac:dyDescent="0.3">
      <c r="E1436" s="110">
        <v>1430</v>
      </c>
      <c r="F1436" s="113">
        <v>41986</v>
      </c>
      <c r="G1436" s="110">
        <v>0</v>
      </c>
      <c r="H1436" s="121">
        <v>0</v>
      </c>
      <c r="J1436" s="110">
        <v>1430</v>
      </c>
      <c r="K1436" s="113">
        <v>41986</v>
      </c>
      <c r="L1436" s="125"/>
    </row>
    <row r="1437" spans="5:12" hidden="1" x14ac:dyDescent="0.3">
      <c r="E1437" s="110">
        <v>1431</v>
      </c>
      <c r="F1437" s="113">
        <v>41987</v>
      </c>
      <c r="G1437" s="110">
        <v>0</v>
      </c>
      <c r="H1437" s="121">
        <v>0</v>
      </c>
      <c r="J1437" s="110">
        <v>1431</v>
      </c>
      <c r="K1437" s="113">
        <v>41987</v>
      </c>
      <c r="L1437" s="125"/>
    </row>
    <row r="1438" spans="5:12" hidden="1" x14ac:dyDescent="0.3">
      <c r="E1438" s="110">
        <v>1432</v>
      </c>
      <c r="F1438" s="113">
        <v>41988</v>
      </c>
      <c r="G1438" s="110">
        <v>0</v>
      </c>
      <c r="H1438" s="121">
        <v>0</v>
      </c>
      <c r="J1438" s="110">
        <v>1432</v>
      </c>
      <c r="K1438" s="113">
        <v>41988</v>
      </c>
      <c r="L1438" s="125"/>
    </row>
    <row r="1439" spans="5:12" hidden="1" x14ac:dyDescent="0.3">
      <c r="E1439" s="110">
        <v>1433</v>
      </c>
      <c r="F1439" s="113">
        <v>41989</v>
      </c>
      <c r="G1439" s="110">
        <v>0</v>
      </c>
      <c r="H1439" s="121">
        <v>0</v>
      </c>
      <c r="J1439" s="110">
        <v>1433</v>
      </c>
      <c r="K1439" s="113">
        <v>41989</v>
      </c>
      <c r="L1439" s="125"/>
    </row>
    <row r="1440" spans="5:12" hidden="1" x14ac:dyDescent="0.3">
      <c r="E1440" s="110">
        <v>1434</v>
      </c>
      <c r="F1440" s="113">
        <v>41990</v>
      </c>
      <c r="G1440" s="110">
        <v>0</v>
      </c>
      <c r="H1440" s="121">
        <v>0</v>
      </c>
      <c r="J1440" s="110">
        <v>1434</v>
      </c>
      <c r="K1440" s="113">
        <v>41990</v>
      </c>
      <c r="L1440" s="125"/>
    </row>
    <row r="1441" spans="5:12" hidden="1" x14ac:dyDescent="0.3">
      <c r="E1441" s="110">
        <v>1435</v>
      </c>
      <c r="F1441" s="113">
        <v>41991</v>
      </c>
      <c r="G1441" s="110">
        <v>0</v>
      </c>
      <c r="H1441" s="121">
        <v>0</v>
      </c>
      <c r="J1441" s="110">
        <v>1435</v>
      </c>
      <c r="K1441" s="113">
        <v>41991</v>
      </c>
      <c r="L1441" s="125"/>
    </row>
    <row r="1442" spans="5:12" hidden="1" x14ac:dyDescent="0.3">
      <c r="E1442" s="110">
        <v>1436</v>
      </c>
      <c r="F1442" s="113">
        <v>41992</v>
      </c>
      <c r="G1442" s="110">
        <v>0</v>
      </c>
      <c r="H1442" s="121">
        <v>0</v>
      </c>
      <c r="J1442" s="110">
        <v>1436</v>
      </c>
      <c r="K1442" s="113">
        <v>41992</v>
      </c>
      <c r="L1442" s="125"/>
    </row>
    <row r="1443" spans="5:12" hidden="1" x14ac:dyDescent="0.3">
      <c r="E1443" s="110">
        <v>1437</v>
      </c>
      <c r="F1443" s="113">
        <v>41993</v>
      </c>
      <c r="G1443" s="110">
        <v>0</v>
      </c>
      <c r="H1443" s="121">
        <v>0</v>
      </c>
      <c r="J1443" s="110">
        <v>1437</v>
      </c>
      <c r="K1443" s="113">
        <v>41993</v>
      </c>
      <c r="L1443" s="125"/>
    </row>
    <row r="1444" spans="5:12" hidden="1" x14ac:dyDescent="0.3">
      <c r="E1444" s="110">
        <v>1438</v>
      </c>
      <c r="F1444" s="113">
        <v>41994</v>
      </c>
      <c r="G1444" s="110">
        <v>0</v>
      </c>
      <c r="H1444" s="121">
        <v>0</v>
      </c>
      <c r="J1444" s="110">
        <v>1438</v>
      </c>
      <c r="K1444" s="113">
        <v>41994</v>
      </c>
      <c r="L1444" s="125"/>
    </row>
    <row r="1445" spans="5:12" hidden="1" x14ac:dyDescent="0.3">
      <c r="E1445" s="110">
        <v>1439</v>
      </c>
      <c r="F1445" s="113">
        <v>41995</v>
      </c>
      <c r="G1445" s="110">
        <v>0</v>
      </c>
      <c r="H1445" s="121">
        <v>0</v>
      </c>
      <c r="J1445" s="110">
        <v>1439</v>
      </c>
      <c r="K1445" s="113">
        <v>41995</v>
      </c>
      <c r="L1445" s="125"/>
    </row>
    <row r="1446" spans="5:12" hidden="1" x14ac:dyDescent="0.3">
      <c r="E1446" s="110">
        <v>1440</v>
      </c>
      <c r="F1446" s="113">
        <v>41996</v>
      </c>
      <c r="G1446" s="110">
        <v>0</v>
      </c>
      <c r="H1446" s="121">
        <v>0</v>
      </c>
      <c r="J1446" s="110">
        <v>1440</v>
      </c>
      <c r="K1446" s="113">
        <v>41996</v>
      </c>
      <c r="L1446" s="125"/>
    </row>
    <row r="1447" spans="5:12" hidden="1" x14ac:dyDescent="0.3">
      <c r="E1447" s="110">
        <v>1441</v>
      </c>
      <c r="F1447" s="113">
        <v>41997</v>
      </c>
      <c r="G1447" s="110">
        <v>0</v>
      </c>
      <c r="H1447" s="121">
        <v>0</v>
      </c>
      <c r="J1447" s="110">
        <v>1441</v>
      </c>
      <c r="K1447" s="113">
        <v>41997</v>
      </c>
      <c r="L1447" s="125"/>
    </row>
    <row r="1448" spans="5:12" hidden="1" x14ac:dyDescent="0.3">
      <c r="E1448" s="110">
        <v>1442</v>
      </c>
      <c r="F1448" s="113">
        <v>41998</v>
      </c>
      <c r="G1448" s="110">
        <v>0</v>
      </c>
      <c r="H1448" s="121">
        <v>0</v>
      </c>
      <c r="J1448" s="110">
        <v>1442</v>
      </c>
      <c r="K1448" s="113">
        <v>41998</v>
      </c>
      <c r="L1448" s="125"/>
    </row>
    <row r="1449" spans="5:12" hidden="1" x14ac:dyDescent="0.3">
      <c r="E1449" s="110">
        <v>1443</v>
      </c>
      <c r="F1449" s="113">
        <v>41999</v>
      </c>
      <c r="G1449" s="110">
        <v>0</v>
      </c>
      <c r="H1449" s="121">
        <v>0</v>
      </c>
      <c r="J1449" s="110">
        <v>1443</v>
      </c>
      <c r="K1449" s="113">
        <v>41999</v>
      </c>
      <c r="L1449" s="125"/>
    </row>
    <row r="1450" spans="5:12" hidden="1" x14ac:dyDescent="0.3">
      <c r="E1450" s="110">
        <v>1444</v>
      </c>
      <c r="F1450" s="113">
        <v>42000</v>
      </c>
      <c r="G1450" s="110">
        <v>0</v>
      </c>
      <c r="H1450" s="121">
        <v>0</v>
      </c>
      <c r="J1450" s="110">
        <v>1444</v>
      </c>
      <c r="K1450" s="113">
        <v>42000</v>
      </c>
      <c r="L1450" s="125"/>
    </row>
    <row r="1451" spans="5:12" hidden="1" x14ac:dyDescent="0.3">
      <c r="E1451" s="110">
        <v>1445</v>
      </c>
      <c r="F1451" s="113">
        <v>42001</v>
      </c>
      <c r="G1451" s="110">
        <v>0</v>
      </c>
      <c r="H1451" s="121">
        <v>0</v>
      </c>
      <c r="J1451" s="110">
        <v>1445</v>
      </c>
      <c r="K1451" s="113">
        <v>42001</v>
      </c>
      <c r="L1451" s="125"/>
    </row>
    <row r="1452" spans="5:12" hidden="1" x14ac:dyDescent="0.3">
      <c r="E1452" s="110">
        <v>1446</v>
      </c>
      <c r="F1452" s="113">
        <v>42002</v>
      </c>
      <c r="G1452" s="110">
        <v>0</v>
      </c>
      <c r="H1452" s="121">
        <v>0</v>
      </c>
      <c r="J1452" s="110">
        <v>1446</v>
      </c>
      <c r="K1452" s="113">
        <v>42002</v>
      </c>
      <c r="L1452" s="125"/>
    </row>
    <row r="1453" spans="5:12" hidden="1" x14ac:dyDescent="0.3">
      <c r="E1453" s="110">
        <v>1447</v>
      </c>
      <c r="F1453" s="113">
        <v>42003</v>
      </c>
      <c r="G1453" s="110">
        <v>0</v>
      </c>
      <c r="H1453" s="121">
        <v>0</v>
      </c>
      <c r="J1453" s="110">
        <v>1447</v>
      </c>
      <c r="K1453" s="113">
        <v>42003</v>
      </c>
      <c r="L1453" s="125"/>
    </row>
    <row r="1454" spans="5:12" hidden="1" x14ac:dyDescent="0.3">
      <c r="E1454" s="110">
        <v>1448</v>
      </c>
      <c r="F1454" s="113">
        <v>42004</v>
      </c>
      <c r="G1454" s="110">
        <v>0</v>
      </c>
      <c r="H1454" s="121">
        <v>0</v>
      </c>
      <c r="J1454" s="110">
        <v>1448</v>
      </c>
      <c r="K1454" s="113">
        <v>42004</v>
      </c>
      <c r="L1454" s="125"/>
    </row>
    <row r="1455" spans="5:12" hidden="1" x14ac:dyDescent="0.3">
      <c r="E1455" s="110">
        <v>1449</v>
      </c>
      <c r="F1455" s="113">
        <v>42005</v>
      </c>
      <c r="G1455" s="110">
        <v>0</v>
      </c>
      <c r="H1455" s="121">
        <v>0</v>
      </c>
      <c r="J1455" s="110">
        <v>1449</v>
      </c>
      <c r="K1455" s="113">
        <v>42005</v>
      </c>
      <c r="L1455" s="125"/>
    </row>
    <row r="1456" spans="5:12" hidden="1" x14ac:dyDescent="0.3">
      <c r="E1456" s="110">
        <v>1450</v>
      </c>
      <c r="F1456" s="113">
        <v>42006</v>
      </c>
      <c r="G1456" s="110">
        <v>0</v>
      </c>
      <c r="H1456" s="121">
        <v>0</v>
      </c>
      <c r="J1456" s="110">
        <v>1450</v>
      </c>
      <c r="K1456" s="113">
        <v>42006</v>
      </c>
      <c r="L1456" s="125"/>
    </row>
    <row r="1457" spans="5:12" hidden="1" x14ac:dyDescent="0.3">
      <c r="E1457" s="110">
        <v>1451</v>
      </c>
      <c r="F1457" s="113">
        <v>42007</v>
      </c>
      <c r="G1457" s="110">
        <v>0</v>
      </c>
      <c r="H1457" s="121">
        <v>0</v>
      </c>
      <c r="J1457" s="110">
        <v>1451</v>
      </c>
      <c r="K1457" s="113">
        <v>42007</v>
      </c>
      <c r="L1457" s="125"/>
    </row>
    <row r="1458" spans="5:12" hidden="1" x14ac:dyDescent="0.3">
      <c r="E1458" s="110">
        <v>1452</v>
      </c>
      <c r="F1458" s="113">
        <v>42008</v>
      </c>
      <c r="G1458" s="110">
        <v>0</v>
      </c>
      <c r="H1458" s="121">
        <v>0</v>
      </c>
      <c r="J1458" s="110">
        <v>1452</v>
      </c>
      <c r="K1458" s="113">
        <v>42008</v>
      </c>
      <c r="L1458" s="125"/>
    </row>
    <row r="1459" spans="5:12" hidden="1" x14ac:dyDescent="0.3">
      <c r="E1459" s="110">
        <v>1453</v>
      </c>
      <c r="F1459" s="113">
        <v>42009</v>
      </c>
      <c r="G1459" s="110">
        <v>0</v>
      </c>
      <c r="H1459" s="121">
        <v>0</v>
      </c>
      <c r="J1459" s="110">
        <v>1453</v>
      </c>
      <c r="K1459" s="113">
        <v>42009</v>
      </c>
      <c r="L1459" s="125"/>
    </row>
    <row r="1460" spans="5:12" hidden="1" x14ac:dyDescent="0.3">
      <c r="E1460" s="110">
        <v>1454</v>
      </c>
      <c r="F1460" s="113">
        <v>42010</v>
      </c>
      <c r="G1460" s="110">
        <v>0</v>
      </c>
      <c r="H1460" s="121">
        <v>0</v>
      </c>
      <c r="J1460" s="110">
        <v>1454</v>
      </c>
      <c r="K1460" s="113">
        <v>42010</v>
      </c>
      <c r="L1460" s="125"/>
    </row>
    <row r="1461" spans="5:12" hidden="1" x14ac:dyDescent="0.3">
      <c r="E1461" s="110">
        <v>1455</v>
      </c>
      <c r="F1461" s="113">
        <v>42011</v>
      </c>
      <c r="G1461" s="110">
        <v>0</v>
      </c>
      <c r="H1461" s="121">
        <v>0</v>
      </c>
      <c r="J1461" s="110">
        <v>1455</v>
      </c>
      <c r="K1461" s="113">
        <v>42011</v>
      </c>
      <c r="L1461" s="125"/>
    </row>
    <row r="1462" spans="5:12" hidden="1" x14ac:dyDescent="0.3">
      <c r="E1462" s="110">
        <v>1456</v>
      </c>
      <c r="F1462" s="113">
        <v>42012</v>
      </c>
      <c r="G1462" s="110">
        <v>0</v>
      </c>
      <c r="H1462" s="121">
        <v>0</v>
      </c>
      <c r="J1462" s="110">
        <v>1456</v>
      </c>
      <c r="K1462" s="113">
        <v>42012</v>
      </c>
      <c r="L1462" s="125"/>
    </row>
    <row r="1463" spans="5:12" hidden="1" x14ac:dyDescent="0.3">
      <c r="E1463" s="110">
        <v>1457</v>
      </c>
      <c r="F1463" s="113">
        <v>42013</v>
      </c>
      <c r="G1463" s="110">
        <v>0</v>
      </c>
      <c r="H1463" s="121">
        <v>0</v>
      </c>
      <c r="J1463" s="110">
        <v>1457</v>
      </c>
      <c r="K1463" s="113">
        <v>42013</v>
      </c>
      <c r="L1463" s="125"/>
    </row>
    <row r="1464" spans="5:12" hidden="1" x14ac:dyDescent="0.3">
      <c r="E1464" s="110">
        <v>1458</v>
      </c>
      <c r="F1464" s="113">
        <v>42014</v>
      </c>
      <c r="G1464" s="110">
        <v>0</v>
      </c>
      <c r="H1464" s="121">
        <v>0</v>
      </c>
      <c r="J1464" s="110">
        <v>1458</v>
      </c>
      <c r="K1464" s="113">
        <v>42014</v>
      </c>
      <c r="L1464" s="125"/>
    </row>
    <row r="1465" spans="5:12" hidden="1" x14ac:dyDescent="0.3">
      <c r="E1465" s="110">
        <v>1459</v>
      </c>
      <c r="F1465" s="113">
        <v>42015</v>
      </c>
      <c r="G1465" s="110">
        <v>0</v>
      </c>
      <c r="H1465" s="121">
        <v>0</v>
      </c>
      <c r="J1465" s="110">
        <v>1459</v>
      </c>
      <c r="K1465" s="113">
        <v>42015</v>
      </c>
      <c r="L1465" s="125"/>
    </row>
    <row r="1466" spans="5:12" hidden="1" x14ac:dyDescent="0.3">
      <c r="E1466" s="110">
        <v>1460</v>
      </c>
      <c r="F1466" s="113">
        <v>42016</v>
      </c>
      <c r="G1466" s="110">
        <v>0</v>
      </c>
      <c r="H1466" s="121">
        <v>0</v>
      </c>
      <c r="J1466" s="110">
        <v>1460</v>
      </c>
      <c r="K1466" s="113">
        <v>42016</v>
      </c>
      <c r="L1466" s="125"/>
    </row>
    <row r="1467" spans="5:12" hidden="1" x14ac:dyDescent="0.3">
      <c r="E1467" s="110">
        <v>1461</v>
      </c>
      <c r="F1467" s="113">
        <v>42017</v>
      </c>
      <c r="G1467" s="110">
        <v>0</v>
      </c>
      <c r="H1467" s="121">
        <v>0</v>
      </c>
      <c r="J1467" s="110">
        <v>1461</v>
      </c>
      <c r="K1467" s="113">
        <v>42017</v>
      </c>
      <c r="L1467" s="125"/>
    </row>
    <row r="1468" spans="5:12" hidden="1" x14ac:dyDescent="0.3">
      <c r="E1468" s="110">
        <v>1462</v>
      </c>
      <c r="F1468" s="113">
        <v>42018</v>
      </c>
      <c r="G1468" s="110">
        <v>0</v>
      </c>
      <c r="H1468" s="121">
        <v>0</v>
      </c>
      <c r="J1468" s="110">
        <v>1462</v>
      </c>
      <c r="K1468" s="113">
        <v>42018</v>
      </c>
      <c r="L1468" s="125"/>
    </row>
    <row r="1469" spans="5:12" hidden="1" x14ac:dyDescent="0.3">
      <c r="E1469" s="110">
        <v>1463</v>
      </c>
      <c r="F1469" s="113">
        <v>42019</v>
      </c>
      <c r="G1469" s="110">
        <v>0</v>
      </c>
      <c r="H1469" s="121">
        <v>0</v>
      </c>
      <c r="J1469" s="110">
        <v>1463</v>
      </c>
      <c r="K1469" s="113">
        <v>42019</v>
      </c>
      <c r="L1469" s="125"/>
    </row>
    <row r="1470" spans="5:12" hidden="1" x14ac:dyDescent="0.3">
      <c r="E1470" s="110">
        <v>1464</v>
      </c>
      <c r="F1470" s="113">
        <v>42020</v>
      </c>
      <c r="G1470" s="110">
        <v>0</v>
      </c>
      <c r="H1470" s="121">
        <v>0</v>
      </c>
      <c r="J1470" s="110">
        <v>1464</v>
      </c>
      <c r="K1470" s="113">
        <v>42020</v>
      </c>
      <c r="L1470" s="125"/>
    </row>
    <row r="1471" spans="5:12" hidden="1" x14ac:dyDescent="0.3">
      <c r="E1471" s="110">
        <v>1465</v>
      </c>
      <c r="F1471" s="113">
        <v>42021</v>
      </c>
      <c r="G1471" s="110">
        <v>0</v>
      </c>
      <c r="H1471" s="121">
        <v>0</v>
      </c>
      <c r="J1471" s="110">
        <v>1465</v>
      </c>
      <c r="K1471" s="113">
        <v>42021</v>
      </c>
      <c r="L1471" s="125"/>
    </row>
    <row r="1472" spans="5:12" hidden="1" x14ac:dyDescent="0.3">
      <c r="E1472" s="110">
        <v>1466</v>
      </c>
      <c r="F1472" s="113">
        <v>42022</v>
      </c>
      <c r="G1472" s="110">
        <v>0</v>
      </c>
      <c r="H1472" s="121">
        <v>0</v>
      </c>
      <c r="J1472" s="110">
        <v>1466</v>
      </c>
      <c r="K1472" s="113">
        <v>42022</v>
      </c>
      <c r="L1472" s="125"/>
    </row>
    <row r="1473" spans="5:12" hidden="1" x14ac:dyDescent="0.3">
      <c r="E1473" s="110">
        <v>1467</v>
      </c>
      <c r="F1473" s="113">
        <v>42023</v>
      </c>
      <c r="G1473" s="110">
        <v>0</v>
      </c>
      <c r="H1473" s="121">
        <v>0</v>
      </c>
      <c r="J1473" s="110">
        <v>1467</v>
      </c>
      <c r="K1473" s="113">
        <v>42023</v>
      </c>
      <c r="L1473" s="125"/>
    </row>
    <row r="1474" spans="5:12" hidden="1" x14ac:dyDescent="0.3">
      <c r="E1474" s="110">
        <v>1468</v>
      </c>
      <c r="F1474" s="113">
        <v>42024</v>
      </c>
      <c r="G1474" s="110">
        <v>0</v>
      </c>
      <c r="H1474" s="121">
        <v>0</v>
      </c>
      <c r="J1474" s="110">
        <v>1468</v>
      </c>
      <c r="K1474" s="113">
        <v>42024</v>
      </c>
      <c r="L1474" s="125"/>
    </row>
    <row r="1475" spans="5:12" hidden="1" x14ac:dyDescent="0.3">
      <c r="E1475" s="110">
        <v>1469</v>
      </c>
      <c r="F1475" s="113">
        <v>42025</v>
      </c>
      <c r="G1475" s="110">
        <v>0</v>
      </c>
      <c r="H1475" s="121">
        <v>0</v>
      </c>
      <c r="J1475" s="110">
        <v>1469</v>
      </c>
      <c r="K1475" s="113">
        <v>42025</v>
      </c>
      <c r="L1475" s="125"/>
    </row>
    <row r="1476" spans="5:12" hidden="1" x14ac:dyDescent="0.3">
      <c r="E1476" s="110">
        <v>1470</v>
      </c>
      <c r="F1476" s="113">
        <v>42026</v>
      </c>
      <c r="G1476" s="110">
        <v>0</v>
      </c>
      <c r="H1476" s="121">
        <v>0</v>
      </c>
      <c r="J1476" s="110">
        <v>1470</v>
      </c>
      <c r="K1476" s="113">
        <v>42026</v>
      </c>
      <c r="L1476" s="125"/>
    </row>
    <row r="1477" spans="5:12" hidden="1" x14ac:dyDescent="0.3">
      <c r="E1477" s="110">
        <v>1471</v>
      </c>
      <c r="F1477" s="113">
        <v>42027</v>
      </c>
      <c r="G1477" s="110">
        <v>0</v>
      </c>
      <c r="H1477" s="121">
        <v>0</v>
      </c>
      <c r="J1477" s="110">
        <v>1471</v>
      </c>
      <c r="K1477" s="113">
        <v>42027</v>
      </c>
      <c r="L1477" s="125"/>
    </row>
    <row r="1478" spans="5:12" hidden="1" x14ac:dyDescent="0.3">
      <c r="E1478" s="110">
        <v>1472</v>
      </c>
      <c r="F1478" s="113">
        <v>42028</v>
      </c>
      <c r="G1478" s="110">
        <v>0</v>
      </c>
      <c r="H1478" s="121">
        <v>0</v>
      </c>
      <c r="J1478" s="110">
        <v>1472</v>
      </c>
      <c r="K1478" s="113">
        <v>42028</v>
      </c>
      <c r="L1478" s="125"/>
    </row>
    <row r="1479" spans="5:12" hidden="1" x14ac:dyDescent="0.3">
      <c r="E1479" s="110">
        <v>1473</v>
      </c>
      <c r="F1479" s="113">
        <v>42029</v>
      </c>
      <c r="G1479" s="110">
        <v>0</v>
      </c>
      <c r="H1479" s="121">
        <v>0</v>
      </c>
      <c r="J1479" s="110">
        <v>1473</v>
      </c>
      <c r="K1479" s="113">
        <v>42029</v>
      </c>
      <c r="L1479" s="125"/>
    </row>
    <row r="1480" spans="5:12" hidden="1" x14ac:dyDescent="0.3">
      <c r="E1480" s="110">
        <v>1474</v>
      </c>
      <c r="F1480" s="113">
        <v>42030</v>
      </c>
      <c r="G1480" s="110">
        <v>0</v>
      </c>
      <c r="H1480" s="121">
        <v>0</v>
      </c>
      <c r="J1480" s="110">
        <v>1474</v>
      </c>
      <c r="K1480" s="113">
        <v>42030</v>
      </c>
      <c r="L1480" s="125"/>
    </row>
    <row r="1481" spans="5:12" hidden="1" x14ac:dyDescent="0.3">
      <c r="E1481" s="110">
        <v>1475</v>
      </c>
      <c r="F1481" s="113">
        <v>42031</v>
      </c>
      <c r="G1481" s="110">
        <v>0</v>
      </c>
      <c r="H1481" s="121">
        <v>0</v>
      </c>
      <c r="J1481" s="110">
        <v>1475</v>
      </c>
      <c r="K1481" s="113">
        <v>42031</v>
      </c>
      <c r="L1481" s="125"/>
    </row>
    <row r="1482" spans="5:12" hidden="1" x14ac:dyDescent="0.3">
      <c r="E1482" s="110">
        <v>1476</v>
      </c>
      <c r="F1482" s="113">
        <v>42032</v>
      </c>
      <c r="G1482" s="110">
        <v>0</v>
      </c>
      <c r="H1482" s="121">
        <v>0</v>
      </c>
      <c r="J1482" s="110">
        <v>1476</v>
      </c>
      <c r="K1482" s="113">
        <v>42032</v>
      </c>
      <c r="L1482" s="125"/>
    </row>
    <row r="1483" spans="5:12" hidden="1" x14ac:dyDescent="0.3">
      <c r="E1483" s="110">
        <v>1477</v>
      </c>
      <c r="F1483" s="113">
        <v>42033</v>
      </c>
      <c r="G1483" s="110">
        <v>0</v>
      </c>
      <c r="H1483" s="121">
        <v>0</v>
      </c>
      <c r="J1483" s="110">
        <v>1477</v>
      </c>
      <c r="K1483" s="113">
        <v>42033</v>
      </c>
      <c r="L1483" s="125"/>
    </row>
    <row r="1484" spans="5:12" hidden="1" x14ac:dyDescent="0.3">
      <c r="E1484" s="110">
        <v>1478</v>
      </c>
      <c r="F1484" s="113">
        <v>42034</v>
      </c>
      <c r="G1484" s="110">
        <v>0</v>
      </c>
      <c r="H1484" s="121">
        <v>0</v>
      </c>
      <c r="J1484" s="110">
        <v>1478</v>
      </c>
      <c r="K1484" s="113">
        <v>42034</v>
      </c>
      <c r="L1484" s="125"/>
    </row>
    <row r="1485" spans="5:12" hidden="1" x14ac:dyDescent="0.3">
      <c r="E1485" s="110">
        <v>1479</v>
      </c>
      <c r="F1485" s="113">
        <v>42035</v>
      </c>
      <c r="G1485" s="110">
        <v>0</v>
      </c>
      <c r="H1485" s="121">
        <v>0</v>
      </c>
      <c r="J1485" s="110">
        <v>1479</v>
      </c>
      <c r="K1485" s="113">
        <v>42035</v>
      </c>
      <c r="L1485" s="125"/>
    </row>
    <row r="1486" spans="5:12" hidden="1" x14ac:dyDescent="0.3">
      <c r="E1486" s="110">
        <v>1480</v>
      </c>
      <c r="F1486" s="113">
        <v>42036</v>
      </c>
      <c r="G1486" s="110">
        <v>0</v>
      </c>
      <c r="H1486" s="121">
        <v>0</v>
      </c>
      <c r="J1486" s="110">
        <v>1480</v>
      </c>
      <c r="K1486" s="113">
        <v>42036</v>
      </c>
      <c r="L1486" s="125"/>
    </row>
    <row r="1487" spans="5:12" hidden="1" x14ac:dyDescent="0.3">
      <c r="E1487" s="110">
        <v>1481</v>
      </c>
      <c r="F1487" s="113">
        <v>42037</v>
      </c>
      <c r="G1487" s="110">
        <v>0</v>
      </c>
      <c r="H1487" s="121">
        <v>0</v>
      </c>
      <c r="J1487" s="110">
        <v>1481</v>
      </c>
      <c r="K1487" s="113">
        <v>42037</v>
      </c>
      <c r="L1487" s="125"/>
    </row>
    <row r="1488" spans="5:12" hidden="1" x14ac:dyDescent="0.3">
      <c r="E1488" s="110">
        <v>1482</v>
      </c>
      <c r="F1488" s="113">
        <v>42038</v>
      </c>
      <c r="G1488" s="110">
        <v>0</v>
      </c>
      <c r="H1488" s="121">
        <v>0</v>
      </c>
      <c r="J1488" s="110">
        <v>1482</v>
      </c>
      <c r="K1488" s="113">
        <v>42038</v>
      </c>
      <c r="L1488" s="125"/>
    </row>
    <row r="1489" spans="5:12" hidden="1" x14ac:dyDescent="0.3">
      <c r="E1489" s="110">
        <v>1483</v>
      </c>
      <c r="F1489" s="113">
        <v>42039</v>
      </c>
      <c r="G1489" s="110">
        <v>0</v>
      </c>
      <c r="H1489" s="121">
        <v>0</v>
      </c>
      <c r="J1489" s="110">
        <v>1483</v>
      </c>
      <c r="K1489" s="113">
        <v>42039</v>
      </c>
      <c r="L1489" s="125"/>
    </row>
    <row r="1490" spans="5:12" hidden="1" x14ac:dyDescent="0.3">
      <c r="E1490" s="110">
        <v>1484</v>
      </c>
      <c r="F1490" s="113">
        <v>42040</v>
      </c>
      <c r="G1490" s="110">
        <v>0</v>
      </c>
      <c r="H1490" s="121">
        <v>0</v>
      </c>
      <c r="J1490" s="110">
        <v>1484</v>
      </c>
      <c r="K1490" s="113">
        <v>42040</v>
      </c>
      <c r="L1490" s="125"/>
    </row>
    <row r="1491" spans="5:12" hidden="1" x14ac:dyDescent="0.3">
      <c r="E1491" s="110">
        <v>1485</v>
      </c>
      <c r="F1491" s="113">
        <v>42041</v>
      </c>
      <c r="G1491" s="110">
        <v>0</v>
      </c>
      <c r="H1491" s="121">
        <v>0</v>
      </c>
      <c r="J1491" s="110">
        <v>1485</v>
      </c>
      <c r="K1491" s="113">
        <v>42041</v>
      </c>
      <c r="L1491" s="125"/>
    </row>
    <row r="1492" spans="5:12" hidden="1" x14ac:dyDescent="0.3">
      <c r="E1492" s="110">
        <v>1486</v>
      </c>
      <c r="F1492" s="113">
        <v>42042</v>
      </c>
      <c r="G1492" s="110">
        <v>0</v>
      </c>
      <c r="H1492" s="121">
        <v>0</v>
      </c>
      <c r="J1492" s="110">
        <v>1486</v>
      </c>
      <c r="K1492" s="113">
        <v>42042</v>
      </c>
      <c r="L1492" s="125"/>
    </row>
    <row r="1493" spans="5:12" hidden="1" x14ac:dyDescent="0.3">
      <c r="E1493" s="110">
        <v>1487</v>
      </c>
      <c r="F1493" s="113">
        <v>42043</v>
      </c>
      <c r="G1493" s="110">
        <v>0</v>
      </c>
      <c r="H1493" s="121">
        <v>0</v>
      </c>
      <c r="J1493" s="110">
        <v>1487</v>
      </c>
      <c r="K1493" s="113">
        <v>42043</v>
      </c>
      <c r="L1493" s="125"/>
    </row>
    <row r="1494" spans="5:12" hidden="1" x14ac:dyDescent="0.3">
      <c r="E1494" s="110">
        <v>1488</v>
      </c>
      <c r="F1494" s="113">
        <v>42044</v>
      </c>
      <c r="G1494" s="110">
        <v>0</v>
      </c>
      <c r="H1494" s="121">
        <v>0</v>
      </c>
      <c r="J1494" s="110">
        <v>1488</v>
      </c>
      <c r="K1494" s="113">
        <v>42044</v>
      </c>
      <c r="L1494" s="125"/>
    </row>
    <row r="1495" spans="5:12" hidden="1" x14ac:dyDescent="0.3">
      <c r="E1495" s="110">
        <v>1489</v>
      </c>
      <c r="F1495" s="113">
        <v>42045</v>
      </c>
      <c r="G1495" s="110">
        <v>0</v>
      </c>
      <c r="H1495" s="121">
        <v>0</v>
      </c>
      <c r="J1495" s="110">
        <v>1489</v>
      </c>
      <c r="K1495" s="113">
        <v>42045</v>
      </c>
      <c r="L1495" s="125"/>
    </row>
    <row r="1496" spans="5:12" hidden="1" x14ac:dyDescent="0.3">
      <c r="E1496" s="110">
        <v>1490</v>
      </c>
      <c r="F1496" s="113">
        <v>42046</v>
      </c>
      <c r="G1496" s="110">
        <v>0</v>
      </c>
      <c r="H1496" s="121">
        <v>0</v>
      </c>
      <c r="J1496" s="110">
        <v>1490</v>
      </c>
      <c r="K1496" s="113">
        <v>42046</v>
      </c>
      <c r="L1496" s="125"/>
    </row>
    <row r="1497" spans="5:12" hidden="1" x14ac:dyDescent="0.3">
      <c r="E1497" s="110">
        <v>1491</v>
      </c>
      <c r="F1497" s="113">
        <v>42047</v>
      </c>
      <c r="G1497" s="110">
        <v>0</v>
      </c>
      <c r="H1497" s="121">
        <v>0</v>
      </c>
      <c r="J1497" s="110">
        <v>1491</v>
      </c>
      <c r="K1497" s="113">
        <v>42047</v>
      </c>
      <c r="L1497" s="125"/>
    </row>
    <row r="1498" spans="5:12" hidden="1" x14ac:dyDescent="0.3">
      <c r="E1498" s="110">
        <v>1492</v>
      </c>
      <c r="F1498" s="113">
        <v>42048</v>
      </c>
      <c r="G1498" s="110">
        <v>0</v>
      </c>
      <c r="H1498" s="121">
        <v>0</v>
      </c>
      <c r="J1498" s="110">
        <v>1492</v>
      </c>
      <c r="K1498" s="113">
        <v>42048</v>
      </c>
      <c r="L1498" s="125"/>
    </row>
    <row r="1499" spans="5:12" hidden="1" x14ac:dyDescent="0.3">
      <c r="E1499" s="110">
        <v>1493</v>
      </c>
      <c r="F1499" s="113">
        <v>42049</v>
      </c>
      <c r="G1499" s="110">
        <v>0</v>
      </c>
      <c r="H1499" s="121">
        <v>0</v>
      </c>
      <c r="J1499" s="110">
        <v>1493</v>
      </c>
      <c r="K1499" s="113">
        <v>42049</v>
      </c>
      <c r="L1499" s="125"/>
    </row>
    <row r="1500" spans="5:12" hidden="1" x14ac:dyDescent="0.3">
      <c r="E1500" s="110">
        <v>1494</v>
      </c>
      <c r="F1500" s="113">
        <v>42050</v>
      </c>
      <c r="G1500" s="110">
        <v>0</v>
      </c>
      <c r="H1500" s="121">
        <v>0</v>
      </c>
      <c r="J1500" s="110">
        <v>1494</v>
      </c>
      <c r="K1500" s="113">
        <v>42050</v>
      </c>
      <c r="L1500" s="125"/>
    </row>
    <row r="1501" spans="5:12" hidden="1" x14ac:dyDescent="0.3">
      <c r="E1501" s="110">
        <v>1495</v>
      </c>
      <c r="F1501" s="113">
        <v>42051</v>
      </c>
      <c r="G1501" s="110">
        <v>0</v>
      </c>
      <c r="H1501" s="121">
        <v>0</v>
      </c>
      <c r="J1501" s="110">
        <v>1495</v>
      </c>
      <c r="K1501" s="113">
        <v>42051</v>
      </c>
      <c r="L1501" s="125"/>
    </row>
    <row r="1502" spans="5:12" hidden="1" x14ac:dyDescent="0.3">
      <c r="E1502" s="110">
        <v>1496</v>
      </c>
      <c r="F1502" s="113">
        <v>42052</v>
      </c>
      <c r="G1502" s="110">
        <v>0</v>
      </c>
      <c r="H1502" s="121">
        <v>0</v>
      </c>
      <c r="J1502" s="110">
        <v>1496</v>
      </c>
      <c r="K1502" s="113">
        <v>42052</v>
      </c>
      <c r="L1502" s="125"/>
    </row>
    <row r="1503" spans="5:12" hidden="1" x14ac:dyDescent="0.3">
      <c r="E1503" s="110">
        <v>1497</v>
      </c>
      <c r="F1503" s="113">
        <v>42053</v>
      </c>
      <c r="G1503" s="110">
        <v>0</v>
      </c>
      <c r="H1503" s="121">
        <v>0</v>
      </c>
      <c r="J1503" s="110">
        <v>1497</v>
      </c>
      <c r="K1503" s="113">
        <v>42053</v>
      </c>
      <c r="L1503" s="125"/>
    </row>
    <row r="1504" spans="5:12" hidden="1" x14ac:dyDescent="0.3">
      <c r="E1504" s="110">
        <v>1498</v>
      </c>
      <c r="F1504" s="113">
        <v>42054</v>
      </c>
      <c r="G1504" s="110">
        <v>0</v>
      </c>
      <c r="H1504" s="121">
        <v>0</v>
      </c>
      <c r="J1504" s="110">
        <v>1498</v>
      </c>
      <c r="K1504" s="113">
        <v>42054</v>
      </c>
      <c r="L1504" s="125"/>
    </row>
    <row r="1505" spans="5:12" hidden="1" x14ac:dyDescent="0.3">
      <c r="E1505" s="110">
        <v>1499</v>
      </c>
      <c r="F1505" s="113">
        <v>42055</v>
      </c>
      <c r="G1505" s="110">
        <v>0</v>
      </c>
      <c r="H1505" s="121">
        <v>0</v>
      </c>
      <c r="J1505" s="110">
        <v>1499</v>
      </c>
      <c r="K1505" s="113">
        <v>42055</v>
      </c>
      <c r="L1505" s="125"/>
    </row>
    <row r="1506" spans="5:12" hidden="1" x14ac:dyDescent="0.3">
      <c r="E1506" s="110">
        <v>1500</v>
      </c>
      <c r="F1506" s="113">
        <v>42056</v>
      </c>
      <c r="G1506" s="110">
        <v>0</v>
      </c>
      <c r="H1506" s="121">
        <v>0</v>
      </c>
      <c r="J1506" s="110">
        <v>1500</v>
      </c>
      <c r="K1506" s="113">
        <v>42056</v>
      </c>
      <c r="L1506" s="125"/>
    </row>
    <row r="1507" spans="5:12" hidden="1" x14ac:dyDescent="0.3">
      <c r="E1507" s="110">
        <v>1501</v>
      </c>
      <c r="F1507" s="113">
        <v>42057</v>
      </c>
      <c r="G1507" s="110">
        <v>0</v>
      </c>
      <c r="H1507" s="121">
        <v>0</v>
      </c>
      <c r="J1507" s="110">
        <v>1501</v>
      </c>
      <c r="K1507" s="113">
        <v>42057</v>
      </c>
      <c r="L1507" s="125"/>
    </row>
    <row r="1508" spans="5:12" hidden="1" x14ac:dyDescent="0.3">
      <c r="E1508" s="110">
        <v>1502</v>
      </c>
      <c r="F1508" s="113">
        <v>42058</v>
      </c>
      <c r="G1508" s="110">
        <v>0</v>
      </c>
      <c r="H1508" s="121">
        <v>0</v>
      </c>
      <c r="J1508" s="110">
        <v>1502</v>
      </c>
      <c r="K1508" s="113">
        <v>42058</v>
      </c>
      <c r="L1508" s="125"/>
    </row>
    <row r="1509" spans="5:12" hidden="1" x14ac:dyDescent="0.3">
      <c r="E1509" s="110">
        <v>1503</v>
      </c>
      <c r="F1509" s="113">
        <v>42059</v>
      </c>
      <c r="G1509" s="110">
        <v>0</v>
      </c>
      <c r="H1509" s="121">
        <v>0</v>
      </c>
      <c r="J1509" s="110">
        <v>1503</v>
      </c>
      <c r="K1509" s="113">
        <v>42059</v>
      </c>
      <c r="L1509" s="125"/>
    </row>
    <row r="1510" spans="5:12" hidden="1" x14ac:dyDescent="0.3">
      <c r="E1510" s="110">
        <v>1504</v>
      </c>
      <c r="F1510" s="113">
        <v>42060</v>
      </c>
      <c r="G1510" s="110">
        <v>0</v>
      </c>
      <c r="H1510" s="121">
        <v>0</v>
      </c>
      <c r="J1510" s="110">
        <v>1504</v>
      </c>
      <c r="K1510" s="113">
        <v>42060</v>
      </c>
      <c r="L1510" s="125"/>
    </row>
    <row r="1511" spans="5:12" hidden="1" x14ac:dyDescent="0.3">
      <c r="E1511" s="110">
        <v>1505</v>
      </c>
      <c r="F1511" s="113">
        <v>42061</v>
      </c>
      <c r="G1511" s="110">
        <v>0</v>
      </c>
      <c r="H1511" s="121">
        <v>0</v>
      </c>
      <c r="J1511" s="110">
        <v>1505</v>
      </c>
      <c r="K1511" s="113">
        <v>42061</v>
      </c>
      <c r="L1511" s="125"/>
    </row>
    <row r="1512" spans="5:12" hidden="1" x14ac:dyDescent="0.3">
      <c r="E1512" s="110">
        <v>1506</v>
      </c>
      <c r="F1512" s="113">
        <v>42062</v>
      </c>
      <c r="G1512" s="110">
        <v>0</v>
      </c>
      <c r="H1512" s="121">
        <v>0</v>
      </c>
      <c r="J1512" s="110">
        <v>1506</v>
      </c>
      <c r="K1512" s="113">
        <v>42062</v>
      </c>
      <c r="L1512" s="125"/>
    </row>
    <row r="1513" spans="5:12" hidden="1" x14ac:dyDescent="0.3">
      <c r="E1513" s="110">
        <v>1507</v>
      </c>
      <c r="F1513" s="113">
        <v>42063</v>
      </c>
      <c r="G1513" s="110">
        <v>0</v>
      </c>
      <c r="H1513" s="121">
        <v>0</v>
      </c>
      <c r="J1513" s="110">
        <v>1507</v>
      </c>
      <c r="K1513" s="113">
        <v>42063</v>
      </c>
      <c r="L1513" s="125"/>
    </row>
    <row r="1514" spans="5:12" hidden="1" x14ac:dyDescent="0.3">
      <c r="E1514" s="110">
        <v>1508</v>
      </c>
      <c r="F1514" s="113">
        <v>42064</v>
      </c>
      <c r="G1514" s="110">
        <v>0</v>
      </c>
      <c r="H1514" s="121">
        <v>0</v>
      </c>
      <c r="J1514" s="110">
        <v>1508</v>
      </c>
      <c r="K1514" s="113">
        <v>42064</v>
      </c>
      <c r="L1514" s="125"/>
    </row>
    <row r="1515" spans="5:12" hidden="1" x14ac:dyDescent="0.3">
      <c r="E1515" s="110">
        <v>1509</v>
      </c>
      <c r="F1515" s="113">
        <v>42065</v>
      </c>
      <c r="G1515" s="110">
        <v>0</v>
      </c>
      <c r="H1515" s="121">
        <v>0</v>
      </c>
      <c r="J1515" s="110">
        <v>1509</v>
      </c>
      <c r="K1515" s="113">
        <v>42065</v>
      </c>
      <c r="L1515" s="125"/>
    </row>
    <row r="1516" spans="5:12" hidden="1" x14ac:dyDescent="0.3">
      <c r="E1516" s="110">
        <v>1510</v>
      </c>
      <c r="F1516" s="113">
        <v>42066</v>
      </c>
      <c r="G1516" s="110">
        <v>0</v>
      </c>
      <c r="H1516" s="121">
        <v>0</v>
      </c>
      <c r="J1516" s="110">
        <v>1510</v>
      </c>
      <c r="K1516" s="113">
        <v>42066</v>
      </c>
      <c r="L1516" s="125"/>
    </row>
    <row r="1517" spans="5:12" hidden="1" x14ac:dyDescent="0.3">
      <c r="E1517" s="110">
        <v>1511</v>
      </c>
      <c r="F1517" s="113">
        <v>42067</v>
      </c>
      <c r="G1517" s="110">
        <v>0</v>
      </c>
      <c r="H1517" s="121">
        <v>0</v>
      </c>
      <c r="J1517" s="110">
        <v>1511</v>
      </c>
      <c r="K1517" s="113">
        <v>42067</v>
      </c>
      <c r="L1517" s="125"/>
    </row>
    <row r="1518" spans="5:12" hidden="1" x14ac:dyDescent="0.3">
      <c r="E1518" s="110">
        <v>1512</v>
      </c>
      <c r="F1518" s="113">
        <v>42068</v>
      </c>
      <c r="G1518" s="110">
        <v>0</v>
      </c>
      <c r="H1518" s="121">
        <v>0</v>
      </c>
      <c r="J1518" s="110">
        <v>1512</v>
      </c>
      <c r="K1518" s="113">
        <v>42068</v>
      </c>
      <c r="L1518" s="125"/>
    </row>
    <row r="1519" spans="5:12" hidden="1" x14ac:dyDescent="0.3">
      <c r="E1519" s="110">
        <v>1513</v>
      </c>
      <c r="F1519" s="113">
        <v>42069</v>
      </c>
      <c r="G1519" s="110">
        <v>0</v>
      </c>
      <c r="H1519" s="121">
        <v>0</v>
      </c>
      <c r="J1519" s="110">
        <v>1513</v>
      </c>
      <c r="K1519" s="113">
        <v>42069</v>
      </c>
      <c r="L1519" s="125"/>
    </row>
    <row r="1520" spans="5:12" hidden="1" x14ac:dyDescent="0.3">
      <c r="E1520" s="110">
        <v>1514</v>
      </c>
      <c r="F1520" s="113">
        <v>42070</v>
      </c>
      <c r="G1520" s="110">
        <v>0</v>
      </c>
      <c r="H1520" s="121">
        <v>0</v>
      </c>
      <c r="J1520" s="110">
        <v>1514</v>
      </c>
      <c r="K1520" s="113">
        <v>42070</v>
      </c>
      <c r="L1520" s="125"/>
    </row>
    <row r="1521" spans="5:12" hidden="1" x14ac:dyDescent="0.3">
      <c r="E1521" s="110">
        <v>1515</v>
      </c>
      <c r="F1521" s="113">
        <v>42071</v>
      </c>
      <c r="G1521" s="110">
        <v>0</v>
      </c>
      <c r="H1521" s="121">
        <v>0</v>
      </c>
      <c r="J1521" s="110">
        <v>1515</v>
      </c>
      <c r="K1521" s="113">
        <v>42071</v>
      </c>
      <c r="L1521" s="125"/>
    </row>
    <row r="1522" spans="5:12" hidden="1" x14ac:dyDescent="0.3">
      <c r="E1522" s="110">
        <v>1516</v>
      </c>
      <c r="F1522" s="113">
        <v>42072</v>
      </c>
      <c r="G1522" s="110">
        <v>0</v>
      </c>
      <c r="H1522" s="121">
        <v>0</v>
      </c>
      <c r="J1522" s="110">
        <v>1516</v>
      </c>
      <c r="K1522" s="113">
        <v>42072</v>
      </c>
      <c r="L1522" s="125"/>
    </row>
    <row r="1523" spans="5:12" hidden="1" x14ac:dyDescent="0.3">
      <c r="E1523" s="110">
        <v>1517</v>
      </c>
      <c r="F1523" s="113">
        <v>42073</v>
      </c>
      <c r="G1523" s="110">
        <v>0</v>
      </c>
      <c r="H1523" s="121">
        <v>0</v>
      </c>
      <c r="J1523" s="110">
        <v>1517</v>
      </c>
      <c r="K1523" s="113">
        <v>42073</v>
      </c>
      <c r="L1523" s="125"/>
    </row>
    <row r="1524" spans="5:12" hidden="1" x14ac:dyDescent="0.3">
      <c r="E1524" s="110">
        <v>1518</v>
      </c>
      <c r="F1524" s="113">
        <v>42074</v>
      </c>
      <c r="G1524" s="110">
        <v>0</v>
      </c>
      <c r="H1524" s="121">
        <v>0</v>
      </c>
      <c r="J1524" s="110">
        <v>1518</v>
      </c>
      <c r="K1524" s="113">
        <v>42074</v>
      </c>
      <c r="L1524" s="125"/>
    </row>
    <row r="1525" spans="5:12" hidden="1" x14ac:dyDescent="0.3">
      <c r="E1525" s="110">
        <v>1519</v>
      </c>
      <c r="F1525" s="113">
        <v>42075</v>
      </c>
      <c r="G1525" s="110">
        <v>0</v>
      </c>
      <c r="H1525" s="121">
        <v>0</v>
      </c>
      <c r="J1525" s="110">
        <v>1519</v>
      </c>
      <c r="K1525" s="113">
        <v>42075</v>
      </c>
      <c r="L1525" s="125"/>
    </row>
    <row r="1526" spans="5:12" hidden="1" x14ac:dyDescent="0.3">
      <c r="E1526" s="110">
        <v>1520</v>
      </c>
      <c r="F1526" s="113">
        <v>42076</v>
      </c>
      <c r="G1526" s="110">
        <v>0</v>
      </c>
      <c r="H1526" s="121">
        <v>0</v>
      </c>
      <c r="J1526" s="110">
        <v>1520</v>
      </c>
      <c r="K1526" s="113">
        <v>42076</v>
      </c>
      <c r="L1526" s="125"/>
    </row>
    <row r="1527" spans="5:12" hidden="1" x14ac:dyDescent="0.3">
      <c r="E1527" s="110">
        <v>1521</v>
      </c>
      <c r="F1527" s="113">
        <v>42077</v>
      </c>
      <c r="G1527" s="110">
        <v>0</v>
      </c>
      <c r="H1527" s="121">
        <v>0</v>
      </c>
      <c r="J1527" s="110">
        <v>1521</v>
      </c>
      <c r="K1527" s="113">
        <v>42077</v>
      </c>
      <c r="L1527" s="125"/>
    </row>
    <row r="1528" spans="5:12" hidden="1" x14ac:dyDescent="0.3">
      <c r="E1528" s="110">
        <v>1522</v>
      </c>
      <c r="F1528" s="113">
        <v>42078</v>
      </c>
      <c r="G1528" s="110">
        <v>0</v>
      </c>
      <c r="H1528" s="121">
        <v>0</v>
      </c>
      <c r="J1528" s="110">
        <v>1522</v>
      </c>
      <c r="K1528" s="113">
        <v>42078</v>
      </c>
      <c r="L1528" s="125"/>
    </row>
    <row r="1529" spans="5:12" hidden="1" x14ac:dyDescent="0.3">
      <c r="E1529" s="110">
        <v>1523</v>
      </c>
      <c r="F1529" s="113">
        <v>42079</v>
      </c>
      <c r="G1529" s="110">
        <v>0</v>
      </c>
      <c r="H1529" s="121">
        <v>0</v>
      </c>
      <c r="J1529" s="110">
        <v>1523</v>
      </c>
      <c r="K1529" s="113">
        <v>42079</v>
      </c>
      <c r="L1529" s="125"/>
    </row>
    <row r="1530" spans="5:12" hidden="1" x14ac:dyDescent="0.3">
      <c r="E1530" s="110">
        <v>1524</v>
      </c>
      <c r="F1530" s="113">
        <v>42080</v>
      </c>
      <c r="G1530" s="110">
        <v>0</v>
      </c>
      <c r="H1530" s="121">
        <v>0</v>
      </c>
      <c r="J1530" s="110">
        <v>1524</v>
      </c>
      <c r="K1530" s="113">
        <v>42080</v>
      </c>
      <c r="L1530" s="125"/>
    </row>
    <row r="1531" spans="5:12" hidden="1" x14ac:dyDescent="0.3">
      <c r="E1531" s="110">
        <v>1525</v>
      </c>
      <c r="F1531" s="113">
        <v>42081</v>
      </c>
      <c r="G1531" s="110">
        <v>0</v>
      </c>
      <c r="H1531" s="121">
        <v>0</v>
      </c>
      <c r="J1531" s="110">
        <v>1525</v>
      </c>
      <c r="K1531" s="113">
        <v>42081</v>
      </c>
      <c r="L1531" s="125"/>
    </row>
    <row r="1532" spans="5:12" hidden="1" x14ac:dyDescent="0.3">
      <c r="E1532" s="110">
        <v>1526</v>
      </c>
      <c r="F1532" s="113">
        <v>42082</v>
      </c>
      <c r="G1532" s="110">
        <v>0</v>
      </c>
      <c r="H1532" s="121">
        <v>0</v>
      </c>
      <c r="J1532" s="110">
        <v>1526</v>
      </c>
      <c r="K1532" s="113">
        <v>42082</v>
      </c>
      <c r="L1532" s="125"/>
    </row>
    <row r="1533" spans="5:12" hidden="1" x14ac:dyDescent="0.3">
      <c r="E1533" s="110">
        <v>1527</v>
      </c>
      <c r="F1533" s="113">
        <v>42083</v>
      </c>
      <c r="G1533" s="110">
        <v>0</v>
      </c>
      <c r="H1533" s="121">
        <v>0</v>
      </c>
      <c r="J1533" s="110">
        <v>1527</v>
      </c>
      <c r="K1533" s="113">
        <v>42083</v>
      </c>
      <c r="L1533" s="125"/>
    </row>
    <row r="1534" spans="5:12" hidden="1" x14ac:dyDescent="0.3">
      <c r="E1534" s="110">
        <v>1528</v>
      </c>
      <c r="F1534" s="113">
        <v>42084</v>
      </c>
      <c r="G1534" s="110">
        <v>0</v>
      </c>
      <c r="H1534" s="121">
        <v>0</v>
      </c>
      <c r="J1534" s="110">
        <v>1528</v>
      </c>
      <c r="K1534" s="113">
        <v>42084</v>
      </c>
      <c r="L1534" s="125"/>
    </row>
    <row r="1535" spans="5:12" hidden="1" x14ac:dyDescent="0.3">
      <c r="E1535" s="110">
        <v>1529</v>
      </c>
      <c r="F1535" s="113">
        <v>42085</v>
      </c>
      <c r="G1535" s="110">
        <v>0</v>
      </c>
      <c r="H1535" s="121">
        <v>0</v>
      </c>
      <c r="J1535" s="110">
        <v>1529</v>
      </c>
      <c r="K1535" s="113">
        <v>42085</v>
      </c>
      <c r="L1535" s="125"/>
    </row>
    <row r="1536" spans="5:12" hidden="1" x14ac:dyDescent="0.3">
      <c r="E1536" s="110">
        <v>1530</v>
      </c>
      <c r="F1536" s="113">
        <v>42086</v>
      </c>
      <c r="G1536" s="110">
        <v>0</v>
      </c>
      <c r="H1536" s="121">
        <v>0</v>
      </c>
      <c r="J1536" s="110">
        <v>1530</v>
      </c>
      <c r="K1536" s="113">
        <v>42086</v>
      </c>
      <c r="L1536" s="125"/>
    </row>
    <row r="1537" spans="5:12" hidden="1" x14ac:dyDescent="0.3">
      <c r="E1537" s="110">
        <v>1531</v>
      </c>
      <c r="F1537" s="113">
        <v>42087</v>
      </c>
      <c r="G1537" s="110">
        <v>0</v>
      </c>
      <c r="H1537" s="121">
        <v>0</v>
      </c>
      <c r="J1537" s="110">
        <v>1531</v>
      </c>
      <c r="K1537" s="113">
        <v>42087</v>
      </c>
      <c r="L1537" s="125"/>
    </row>
    <row r="1538" spans="5:12" hidden="1" x14ac:dyDescent="0.3">
      <c r="E1538" s="110">
        <v>1532</v>
      </c>
      <c r="F1538" s="113">
        <v>42088</v>
      </c>
      <c r="G1538" s="110">
        <v>0</v>
      </c>
      <c r="H1538" s="121">
        <v>0</v>
      </c>
      <c r="J1538" s="110">
        <v>1532</v>
      </c>
      <c r="K1538" s="113">
        <v>42088</v>
      </c>
      <c r="L1538" s="125"/>
    </row>
    <row r="1539" spans="5:12" hidden="1" x14ac:dyDescent="0.3">
      <c r="E1539" s="110">
        <v>1533</v>
      </c>
      <c r="F1539" s="113">
        <v>42089</v>
      </c>
      <c r="G1539" s="110">
        <v>0</v>
      </c>
      <c r="H1539" s="121">
        <v>0</v>
      </c>
      <c r="J1539" s="110">
        <v>1533</v>
      </c>
      <c r="K1539" s="113">
        <v>42089</v>
      </c>
      <c r="L1539" s="125"/>
    </row>
    <row r="1540" spans="5:12" hidden="1" x14ac:dyDescent="0.3">
      <c r="E1540" s="110">
        <v>1534</v>
      </c>
      <c r="F1540" s="113">
        <v>42090</v>
      </c>
      <c r="G1540" s="110">
        <v>0</v>
      </c>
      <c r="H1540" s="121">
        <v>0</v>
      </c>
      <c r="J1540" s="110">
        <v>1534</v>
      </c>
      <c r="K1540" s="113">
        <v>42090</v>
      </c>
      <c r="L1540" s="125"/>
    </row>
    <row r="1541" spans="5:12" hidden="1" x14ac:dyDescent="0.3">
      <c r="E1541" s="110">
        <v>1535</v>
      </c>
      <c r="F1541" s="113">
        <v>42091</v>
      </c>
      <c r="G1541" s="110">
        <v>0</v>
      </c>
      <c r="H1541" s="121">
        <v>0</v>
      </c>
      <c r="J1541" s="110">
        <v>1535</v>
      </c>
      <c r="K1541" s="113">
        <v>42091</v>
      </c>
      <c r="L1541" s="125"/>
    </row>
    <row r="1542" spans="5:12" hidden="1" x14ac:dyDescent="0.3">
      <c r="E1542" s="110">
        <v>1536</v>
      </c>
      <c r="F1542" s="113">
        <v>42092</v>
      </c>
      <c r="G1542" s="110">
        <v>0</v>
      </c>
      <c r="H1542" s="121">
        <v>0</v>
      </c>
      <c r="J1542" s="110">
        <v>1536</v>
      </c>
      <c r="K1542" s="113">
        <v>42092</v>
      </c>
      <c r="L1542" s="125"/>
    </row>
    <row r="1543" spans="5:12" hidden="1" x14ac:dyDescent="0.3">
      <c r="E1543" s="110">
        <v>1537</v>
      </c>
      <c r="F1543" s="113">
        <v>42093</v>
      </c>
      <c r="G1543" s="110">
        <v>0</v>
      </c>
      <c r="H1543" s="121">
        <v>0</v>
      </c>
      <c r="J1543" s="110">
        <v>1537</v>
      </c>
      <c r="K1543" s="113">
        <v>42093</v>
      </c>
      <c r="L1543" s="125"/>
    </row>
    <row r="1544" spans="5:12" hidden="1" x14ac:dyDescent="0.3">
      <c r="E1544" s="110">
        <v>1538</v>
      </c>
      <c r="F1544" s="113">
        <v>42094</v>
      </c>
      <c r="G1544" s="110">
        <v>0</v>
      </c>
      <c r="H1544" s="121">
        <v>0</v>
      </c>
      <c r="J1544" s="110">
        <v>1538</v>
      </c>
      <c r="K1544" s="113">
        <v>42094</v>
      </c>
      <c r="L1544" s="125"/>
    </row>
    <row r="1545" spans="5:12" hidden="1" x14ac:dyDescent="0.3">
      <c r="E1545" s="110">
        <v>1539</v>
      </c>
      <c r="F1545" s="113">
        <v>42095</v>
      </c>
      <c r="G1545" s="110">
        <v>0</v>
      </c>
      <c r="H1545" s="121">
        <v>0</v>
      </c>
      <c r="J1545" s="110">
        <v>1539</v>
      </c>
      <c r="K1545" s="113">
        <v>42095</v>
      </c>
      <c r="L1545" s="125"/>
    </row>
    <row r="1546" spans="5:12" hidden="1" x14ac:dyDescent="0.3">
      <c r="E1546" s="110">
        <v>1540</v>
      </c>
      <c r="F1546" s="113">
        <v>42096</v>
      </c>
      <c r="G1546" s="110">
        <v>0</v>
      </c>
      <c r="H1546" s="121">
        <v>0</v>
      </c>
      <c r="J1546" s="110">
        <v>1540</v>
      </c>
      <c r="K1546" s="113">
        <v>42096</v>
      </c>
      <c r="L1546" s="125"/>
    </row>
    <row r="1547" spans="5:12" hidden="1" x14ac:dyDescent="0.3">
      <c r="E1547" s="110">
        <v>1541</v>
      </c>
      <c r="F1547" s="113">
        <v>42097</v>
      </c>
      <c r="G1547" s="110">
        <v>0</v>
      </c>
      <c r="H1547" s="121">
        <v>0</v>
      </c>
      <c r="J1547" s="110">
        <v>1541</v>
      </c>
      <c r="K1547" s="113">
        <v>42097</v>
      </c>
      <c r="L1547" s="125"/>
    </row>
    <row r="1548" spans="5:12" hidden="1" x14ac:dyDescent="0.3">
      <c r="E1548" s="110">
        <v>1542</v>
      </c>
      <c r="F1548" s="113">
        <v>42098</v>
      </c>
      <c r="G1548" s="110">
        <v>0</v>
      </c>
      <c r="H1548" s="121">
        <v>0</v>
      </c>
      <c r="J1548" s="110">
        <v>1542</v>
      </c>
      <c r="K1548" s="113">
        <v>42098</v>
      </c>
      <c r="L1548" s="125"/>
    </row>
    <row r="1549" spans="5:12" hidden="1" x14ac:dyDescent="0.3">
      <c r="E1549" s="110">
        <v>1543</v>
      </c>
      <c r="F1549" s="113">
        <v>42099</v>
      </c>
      <c r="G1549" s="110">
        <v>0</v>
      </c>
      <c r="H1549" s="121">
        <v>0</v>
      </c>
      <c r="J1549" s="110">
        <v>1543</v>
      </c>
      <c r="K1549" s="113">
        <v>42099</v>
      </c>
      <c r="L1549" s="125"/>
    </row>
    <row r="1550" spans="5:12" hidden="1" x14ac:dyDescent="0.3">
      <c r="E1550" s="110">
        <v>1544</v>
      </c>
      <c r="F1550" s="113">
        <v>42100</v>
      </c>
      <c r="G1550" s="110">
        <v>0</v>
      </c>
      <c r="H1550" s="121">
        <v>0</v>
      </c>
      <c r="J1550" s="110">
        <v>1544</v>
      </c>
      <c r="K1550" s="113">
        <v>42100</v>
      </c>
      <c r="L1550" s="125"/>
    </row>
    <row r="1551" spans="5:12" hidden="1" x14ac:dyDescent="0.3">
      <c r="E1551" s="110">
        <v>1545</v>
      </c>
      <c r="F1551" s="113">
        <v>42101</v>
      </c>
      <c r="G1551" s="110">
        <v>0</v>
      </c>
      <c r="H1551" s="121">
        <v>0</v>
      </c>
      <c r="J1551" s="110">
        <v>1545</v>
      </c>
      <c r="K1551" s="113">
        <v>42101</v>
      </c>
      <c r="L1551" s="125"/>
    </row>
    <row r="1552" spans="5:12" hidden="1" x14ac:dyDescent="0.3">
      <c r="E1552" s="110">
        <v>1546</v>
      </c>
      <c r="F1552" s="113">
        <v>42102</v>
      </c>
      <c r="G1552" s="110">
        <v>0</v>
      </c>
      <c r="H1552" s="121">
        <v>0</v>
      </c>
      <c r="J1552" s="110">
        <v>1546</v>
      </c>
      <c r="K1552" s="113">
        <v>42102</v>
      </c>
      <c r="L1552" s="125"/>
    </row>
    <row r="1553" spans="5:12" hidden="1" x14ac:dyDescent="0.3">
      <c r="E1553" s="110">
        <v>1547</v>
      </c>
      <c r="F1553" s="113">
        <v>42103</v>
      </c>
      <c r="G1553" s="110">
        <v>0</v>
      </c>
      <c r="H1553" s="121">
        <v>0</v>
      </c>
      <c r="J1553" s="110">
        <v>1547</v>
      </c>
      <c r="K1553" s="113">
        <v>42103</v>
      </c>
      <c r="L1553" s="125"/>
    </row>
    <row r="1554" spans="5:12" hidden="1" x14ac:dyDescent="0.3">
      <c r="E1554" s="110">
        <v>1548</v>
      </c>
      <c r="F1554" s="113">
        <v>42104</v>
      </c>
      <c r="G1554" s="110">
        <v>0</v>
      </c>
      <c r="H1554" s="121">
        <v>0</v>
      </c>
      <c r="J1554" s="110">
        <v>1548</v>
      </c>
      <c r="K1554" s="113">
        <v>42104</v>
      </c>
      <c r="L1554" s="125"/>
    </row>
    <row r="1555" spans="5:12" hidden="1" x14ac:dyDescent="0.3">
      <c r="E1555" s="110">
        <v>1549</v>
      </c>
      <c r="F1555" s="113">
        <v>42105</v>
      </c>
      <c r="G1555" s="110">
        <v>0</v>
      </c>
      <c r="H1555" s="121">
        <v>0</v>
      </c>
      <c r="J1555" s="110">
        <v>1549</v>
      </c>
      <c r="K1555" s="113">
        <v>42105</v>
      </c>
      <c r="L1555" s="125"/>
    </row>
    <row r="1556" spans="5:12" hidden="1" x14ac:dyDescent="0.3">
      <c r="E1556" s="110">
        <v>1550</v>
      </c>
      <c r="F1556" s="113">
        <v>42106</v>
      </c>
      <c r="G1556" s="110">
        <v>0</v>
      </c>
      <c r="H1556" s="121">
        <v>0</v>
      </c>
      <c r="J1556" s="110">
        <v>1550</v>
      </c>
      <c r="K1556" s="113">
        <v>42106</v>
      </c>
      <c r="L1556" s="125"/>
    </row>
    <row r="1557" spans="5:12" hidden="1" x14ac:dyDescent="0.3">
      <c r="E1557" s="110">
        <v>1551</v>
      </c>
      <c r="F1557" s="113">
        <v>42107</v>
      </c>
      <c r="G1557" s="110">
        <v>0</v>
      </c>
      <c r="H1557" s="121">
        <v>0</v>
      </c>
      <c r="J1557" s="110">
        <v>1551</v>
      </c>
      <c r="K1557" s="113">
        <v>42107</v>
      </c>
      <c r="L1557" s="125"/>
    </row>
    <row r="1558" spans="5:12" hidden="1" x14ac:dyDescent="0.3">
      <c r="E1558" s="110">
        <v>1552</v>
      </c>
      <c r="F1558" s="113">
        <v>42108</v>
      </c>
      <c r="G1558" s="110">
        <v>0</v>
      </c>
      <c r="H1558" s="121">
        <v>0</v>
      </c>
      <c r="J1558" s="110">
        <v>1552</v>
      </c>
      <c r="K1558" s="113">
        <v>42108</v>
      </c>
      <c r="L1558" s="125"/>
    </row>
    <row r="1559" spans="5:12" hidden="1" x14ac:dyDescent="0.3">
      <c r="E1559" s="110">
        <v>1553</v>
      </c>
      <c r="F1559" s="113">
        <v>42109</v>
      </c>
      <c r="G1559" s="110">
        <v>0</v>
      </c>
      <c r="H1559" s="121">
        <v>0</v>
      </c>
      <c r="J1559" s="110">
        <v>1553</v>
      </c>
      <c r="K1559" s="113">
        <v>42109</v>
      </c>
      <c r="L1559" s="125"/>
    </row>
    <row r="1560" spans="5:12" hidden="1" x14ac:dyDescent="0.3">
      <c r="E1560" s="110">
        <v>1554</v>
      </c>
      <c r="F1560" s="113">
        <v>42110</v>
      </c>
      <c r="G1560" s="110">
        <v>0</v>
      </c>
      <c r="H1560" s="121">
        <v>0</v>
      </c>
      <c r="J1560" s="110">
        <v>1554</v>
      </c>
      <c r="K1560" s="113">
        <v>42110</v>
      </c>
      <c r="L1560" s="125"/>
    </row>
    <row r="1561" spans="5:12" hidden="1" x14ac:dyDescent="0.3">
      <c r="E1561" s="110">
        <v>1555</v>
      </c>
      <c r="F1561" s="113">
        <v>42111</v>
      </c>
      <c r="G1561" s="110">
        <v>0</v>
      </c>
      <c r="H1561" s="121">
        <v>0</v>
      </c>
      <c r="J1561" s="110">
        <v>1555</v>
      </c>
      <c r="K1561" s="113">
        <v>42111</v>
      </c>
      <c r="L1561" s="125"/>
    </row>
    <row r="1562" spans="5:12" hidden="1" x14ac:dyDescent="0.3">
      <c r="E1562" s="110">
        <v>1556</v>
      </c>
      <c r="F1562" s="113">
        <v>42112</v>
      </c>
      <c r="G1562" s="110">
        <v>0</v>
      </c>
      <c r="H1562" s="121">
        <v>0</v>
      </c>
      <c r="J1562" s="110">
        <v>1556</v>
      </c>
      <c r="K1562" s="113">
        <v>42112</v>
      </c>
      <c r="L1562" s="125"/>
    </row>
    <row r="1563" spans="5:12" hidden="1" x14ac:dyDescent="0.3">
      <c r="E1563" s="110">
        <v>1557</v>
      </c>
      <c r="F1563" s="113">
        <v>42113</v>
      </c>
      <c r="G1563" s="110">
        <v>0</v>
      </c>
      <c r="H1563" s="121">
        <v>0</v>
      </c>
      <c r="J1563" s="110">
        <v>1557</v>
      </c>
      <c r="K1563" s="113">
        <v>42113</v>
      </c>
      <c r="L1563" s="125"/>
    </row>
    <row r="1564" spans="5:12" hidden="1" x14ac:dyDescent="0.3">
      <c r="E1564" s="110">
        <v>1558</v>
      </c>
      <c r="F1564" s="113">
        <v>42114</v>
      </c>
      <c r="G1564" s="110">
        <v>0</v>
      </c>
      <c r="H1564" s="121">
        <v>0</v>
      </c>
      <c r="J1564" s="110">
        <v>1558</v>
      </c>
      <c r="K1564" s="113">
        <v>42114</v>
      </c>
      <c r="L1564" s="125"/>
    </row>
    <row r="1565" spans="5:12" hidden="1" x14ac:dyDescent="0.3">
      <c r="E1565" s="110">
        <v>1559</v>
      </c>
      <c r="F1565" s="113">
        <v>42115</v>
      </c>
      <c r="G1565" s="110">
        <v>0</v>
      </c>
      <c r="H1565" s="121">
        <v>0</v>
      </c>
      <c r="J1565" s="110">
        <v>1559</v>
      </c>
      <c r="K1565" s="113">
        <v>42115</v>
      </c>
      <c r="L1565" s="125"/>
    </row>
    <row r="1566" spans="5:12" hidden="1" x14ac:dyDescent="0.3">
      <c r="E1566" s="110">
        <v>1560</v>
      </c>
      <c r="F1566" s="113">
        <v>42116</v>
      </c>
      <c r="G1566" s="110">
        <v>0</v>
      </c>
      <c r="H1566" s="121">
        <v>0</v>
      </c>
      <c r="J1566" s="110">
        <v>1560</v>
      </c>
      <c r="K1566" s="113">
        <v>42116</v>
      </c>
      <c r="L1566" s="125"/>
    </row>
    <row r="1567" spans="5:12" hidden="1" x14ac:dyDescent="0.3">
      <c r="E1567" s="110">
        <v>1561</v>
      </c>
      <c r="F1567" s="113">
        <v>42117</v>
      </c>
      <c r="G1567" s="110">
        <v>0</v>
      </c>
      <c r="H1567" s="121">
        <v>0</v>
      </c>
      <c r="J1567" s="110">
        <v>1561</v>
      </c>
      <c r="K1567" s="113">
        <v>42117</v>
      </c>
      <c r="L1567" s="125"/>
    </row>
    <row r="1568" spans="5:12" hidden="1" x14ac:dyDescent="0.3">
      <c r="E1568" s="110">
        <v>1562</v>
      </c>
      <c r="F1568" s="113">
        <v>42118</v>
      </c>
      <c r="G1568" s="110">
        <v>0</v>
      </c>
      <c r="H1568" s="121">
        <v>0</v>
      </c>
      <c r="J1568" s="110">
        <v>1562</v>
      </c>
      <c r="K1568" s="113">
        <v>42118</v>
      </c>
      <c r="L1568" s="125"/>
    </row>
    <row r="1569" spans="5:12" hidden="1" x14ac:dyDescent="0.3">
      <c r="E1569" s="110">
        <v>1563</v>
      </c>
      <c r="F1569" s="113">
        <v>42119</v>
      </c>
      <c r="G1569" s="110">
        <v>0</v>
      </c>
      <c r="H1569" s="121">
        <v>0</v>
      </c>
      <c r="J1569" s="110">
        <v>1563</v>
      </c>
      <c r="K1569" s="113">
        <v>42119</v>
      </c>
      <c r="L1569" s="125"/>
    </row>
    <row r="1570" spans="5:12" hidden="1" x14ac:dyDescent="0.3">
      <c r="E1570" s="110">
        <v>1564</v>
      </c>
      <c r="F1570" s="113">
        <v>42120</v>
      </c>
      <c r="G1570" s="110">
        <v>0</v>
      </c>
      <c r="H1570" s="121">
        <v>0</v>
      </c>
      <c r="J1570" s="110">
        <v>1564</v>
      </c>
      <c r="K1570" s="113">
        <v>42120</v>
      </c>
      <c r="L1570" s="125"/>
    </row>
    <row r="1571" spans="5:12" hidden="1" x14ac:dyDescent="0.3">
      <c r="E1571" s="110">
        <v>1565</v>
      </c>
      <c r="F1571" s="113">
        <v>42121</v>
      </c>
      <c r="G1571" s="110">
        <v>0</v>
      </c>
      <c r="H1571" s="121">
        <v>0</v>
      </c>
      <c r="J1571" s="110">
        <v>1565</v>
      </c>
      <c r="K1571" s="113">
        <v>42121</v>
      </c>
      <c r="L1571" s="125"/>
    </row>
    <row r="1572" spans="5:12" hidden="1" x14ac:dyDescent="0.3">
      <c r="E1572" s="110">
        <v>1566</v>
      </c>
      <c r="F1572" s="113">
        <v>42122</v>
      </c>
      <c r="G1572" s="110">
        <v>0</v>
      </c>
      <c r="H1572" s="121">
        <v>0</v>
      </c>
      <c r="J1572" s="110">
        <v>1566</v>
      </c>
      <c r="K1572" s="113">
        <v>42122</v>
      </c>
      <c r="L1572" s="125"/>
    </row>
    <row r="1573" spans="5:12" hidden="1" x14ac:dyDescent="0.3">
      <c r="E1573" s="110">
        <v>1567</v>
      </c>
      <c r="F1573" s="113">
        <v>42123</v>
      </c>
      <c r="G1573" s="110">
        <v>0</v>
      </c>
      <c r="H1573" s="121">
        <v>0</v>
      </c>
      <c r="J1573" s="110">
        <v>1567</v>
      </c>
      <c r="K1573" s="113">
        <v>42123</v>
      </c>
      <c r="L1573" s="125"/>
    </row>
    <row r="1574" spans="5:12" hidden="1" x14ac:dyDescent="0.3">
      <c r="E1574" s="110">
        <v>1568</v>
      </c>
      <c r="F1574" s="113">
        <v>42124</v>
      </c>
      <c r="G1574" s="110">
        <v>0</v>
      </c>
      <c r="H1574" s="121">
        <v>0</v>
      </c>
      <c r="J1574" s="110">
        <v>1568</v>
      </c>
      <c r="K1574" s="113">
        <v>42124</v>
      </c>
      <c r="L1574" s="125"/>
    </row>
    <row r="1575" spans="5:12" hidden="1" x14ac:dyDescent="0.3">
      <c r="E1575" s="110">
        <v>1569</v>
      </c>
      <c r="F1575" s="113">
        <v>42125</v>
      </c>
      <c r="G1575" s="110">
        <v>0</v>
      </c>
      <c r="H1575" s="121">
        <v>0</v>
      </c>
      <c r="J1575" s="110">
        <v>1569</v>
      </c>
      <c r="K1575" s="113">
        <v>42125</v>
      </c>
      <c r="L1575" s="125"/>
    </row>
    <row r="1576" spans="5:12" hidden="1" x14ac:dyDescent="0.3">
      <c r="E1576" s="110">
        <v>1570</v>
      </c>
      <c r="F1576" s="113">
        <v>42126</v>
      </c>
      <c r="G1576" s="110">
        <v>0</v>
      </c>
      <c r="H1576" s="121">
        <v>0</v>
      </c>
      <c r="J1576" s="110">
        <v>1570</v>
      </c>
      <c r="K1576" s="113">
        <v>42126</v>
      </c>
      <c r="L1576" s="125"/>
    </row>
    <row r="1577" spans="5:12" hidden="1" x14ac:dyDescent="0.3">
      <c r="E1577" s="110">
        <v>1571</v>
      </c>
      <c r="F1577" s="113">
        <v>42127</v>
      </c>
      <c r="G1577" s="110">
        <v>0</v>
      </c>
      <c r="H1577" s="121">
        <v>0</v>
      </c>
      <c r="J1577" s="110">
        <v>1571</v>
      </c>
      <c r="K1577" s="113">
        <v>42127</v>
      </c>
      <c r="L1577" s="125"/>
    </row>
    <row r="1578" spans="5:12" hidden="1" x14ac:dyDescent="0.3">
      <c r="E1578" s="110">
        <v>1572</v>
      </c>
      <c r="F1578" s="113">
        <v>42128</v>
      </c>
      <c r="G1578" s="110">
        <v>0</v>
      </c>
      <c r="H1578" s="121">
        <v>0</v>
      </c>
      <c r="J1578" s="110">
        <v>1572</v>
      </c>
      <c r="K1578" s="113">
        <v>42128</v>
      </c>
      <c r="L1578" s="125"/>
    </row>
    <row r="1579" spans="5:12" hidden="1" x14ac:dyDescent="0.3">
      <c r="E1579" s="110">
        <v>1573</v>
      </c>
      <c r="F1579" s="113">
        <v>42129</v>
      </c>
      <c r="G1579" s="110">
        <v>0</v>
      </c>
      <c r="H1579" s="121">
        <v>0</v>
      </c>
      <c r="J1579" s="110">
        <v>1573</v>
      </c>
      <c r="K1579" s="113">
        <v>42129</v>
      </c>
      <c r="L1579" s="125"/>
    </row>
    <row r="1580" spans="5:12" hidden="1" x14ac:dyDescent="0.3">
      <c r="E1580" s="110">
        <v>1574</v>
      </c>
      <c r="F1580" s="113">
        <v>42130</v>
      </c>
      <c r="G1580" s="110">
        <v>0</v>
      </c>
      <c r="H1580" s="121">
        <v>0</v>
      </c>
      <c r="J1580" s="110">
        <v>1574</v>
      </c>
      <c r="K1580" s="113">
        <v>42130</v>
      </c>
      <c r="L1580" s="125"/>
    </row>
    <row r="1581" spans="5:12" hidden="1" x14ac:dyDescent="0.3">
      <c r="E1581" s="110">
        <v>1575</v>
      </c>
      <c r="F1581" s="113">
        <v>42131</v>
      </c>
      <c r="G1581" s="110">
        <v>0</v>
      </c>
      <c r="H1581" s="121">
        <v>0</v>
      </c>
      <c r="J1581" s="110">
        <v>1575</v>
      </c>
      <c r="K1581" s="113">
        <v>42131</v>
      </c>
      <c r="L1581" s="125"/>
    </row>
    <row r="1582" spans="5:12" hidden="1" x14ac:dyDescent="0.3">
      <c r="E1582" s="110">
        <v>1576</v>
      </c>
      <c r="F1582" s="113">
        <v>42132</v>
      </c>
      <c r="G1582" s="110">
        <v>0</v>
      </c>
      <c r="H1582" s="121">
        <v>0</v>
      </c>
      <c r="J1582" s="110">
        <v>1576</v>
      </c>
      <c r="K1582" s="113">
        <v>42132</v>
      </c>
      <c r="L1582" s="125"/>
    </row>
    <row r="1583" spans="5:12" hidden="1" x14ac:dyDescent="0.3">
      <c r="E1583" s="110">
        <v>1577</v>
      </c>
      <c r="F1583" s="113">
        <v>42133</v>
      </c>
      <c r="G1583" s="110">
        <v>0</v>
      </c>
      <c r="H1583" s="121">
        <v>0</v>
      </c>
      <c r="J1583" s="110">
        <v>1577</v>
      </c>
      <c r="K1583" s="113">
        <v>42133</v>
      </c>
      <c r="L1583" s="125"/>
    </row>
    <row r="1584" spans="5:12" hidden="1" x14ac:dyDescent="0.3">
      <c r="E1584" s="110">
        <v>1578</v>
      </c>
      <c r="F1584" s="113">
        <v>42134</v>
      </c>
      <c r="G1584" s="110">
        <v>0</v>
      </c>
      <c r="H1584" s="121">
        <v>0</v>
      </c>
      <c r="J1584" s="110">
        <v>1578</v>
      </c>
      <c r="K1584" s="113">
        <v>42134</v>
      </c>
      <c r="L1584" s="125"/>
    </row>
    <row r="1585" spans="5:12" hidden="1" x14ac:dyDescent="0.3">
      <c r="E1585" s="110">
        <v>1579</v>
      </c>
      <c r="F1585" s="113">
        <v>42135</v>
      </c>
      <c r="G1585" s="110">
        <v>0</v>
      </c>
      <c r="H1585" s="121">
        <v>0</v>
      </c>
      <c r="J1585" s="110">
        <v>1579</v>
      </c>
      <c r="K1585" s="113">
        <v>42135</v>
      </c>
      <c r="L1585" s="125"/>
    </row>
    <row r="1586" spans="5:12" hidden="1" x14ac:dyDescent="0.3">
      <c r="E1586" s="110">
        <v>1580</v>
      </c>
      <c r="F1586" s="113">
        <v>42136</v>
      </c>
      <c r="G1586" s="110">
        <v>0</v>
      </c>
      <c r="H1586" s="121">
        <v>0</v>
      </c>
      <c r="J1586" s="110">
        <v>1580</v>
      </c>
      <c r="K1586" s="113">
        <v>42136</v>
      </c>
      <c r="L1586" s="125"/>
    </row>
    <row r="1587" spans="5:12" hidden="1" x14ac:dyDescent="0.3">
      <c r="E1587" s="110">
        <v>1581</v>
      </c>
      <c r="F1587" s="113">
        <v>42137</v>
      </c>
      <c r="G1587" s="110">
        <v>0</v>
      </c>
      <c r="H1587" s="121">
        <v>0</v>
      </c>
      <c r="J1587" s="110">
        <v>1581</v>
      </c>
      <c r="K1587" s="113">
        <v>42137</v>
      </c>
      <c r="L1587" s="125"/>
    </row>
    <row r="1588" spans="5:12" hidden="1" x14ac:dyDescent="0.3">
      <c r="E1588" s="110">
        <v>1582</v>
      </c>
      <c r="F1588" s="113">
        <v>42138</v>
      </c>
      <c r="G1588" s="110">
        <v>0</v>
      </c>
      <c r="H1588" s="121">
        <v>0</v>
      </c>
      <c r="J1588" s="110">
        <v>1582</v>
      </c>
      <c r="K1588" s="113">
        <v>42138</v>
      </c>
      <c r="L1588" s="125"/>
    </row>
    <row r="1589" spans="5:12" hidden="1" x14ac:dyDescent="0.3">
      <c r="E1589" s="110">
        <v>1583</v>
      </c>
      <c r="F1589" s="113">
        <v>42139</v>
      </c>
      <c r="G1589" s="110">
        <v>0</v>
      </c>
      <c r="H1589" s="121">
        <v>0</v>
      </c>
      <c r="J1589" s="110">
        <v>1583</v>
      </c>
      <c r="K1589" s="113">
        <v>42139</v>
      </c>
      <c r="L1589" s="125"/>
    </row>
    <row r="1590" spans="5:12" hidden="1" x14ac:dyDescent="0.3">
      <c r="E1590" s="110">
        <v>1584</v>
      </c>
      <c r="F1590" s="113">
        <v>42140</v>
      </c>
      <c r="G1590" s="110">
        <v>0</v>
      </c>
      <c r="H1590" s="121">
        <v>0</v>
      </c>
      <c r="J1590" s="110">
        <v>1584</v>
      </c>
      <c r="K1590" s="113">
        <v>42140</v>
      </c>
      <c r="L1590" s="125"/>
    </row>
    <row r="1591" spans="5:12" hidden="1" x14ac:dyDescent="0.3">
      <c r="E1591" s="110">
        <v>1585</v>
      </c>
      <c r="F1591" s="113">
        <v>42141</v>
      </c>
      <c r="G1591" s="110">
        <v>0</v>
      </c>
      <c r="H1591" s="121">
        <v>0</v>
      </c>
      <c r="J1591" s="110">
        <v>1585</v>
      </c>
      <c r="K1591" s="113">
        <v>42141</v>
      </c>
      <c r="L1591" s="125"/>
    </row>
    <row r="1592" spans="5:12" hidden="1" x14ac:dyDescent="0.3">
      <c r="E1592" s="110">
        <v>1586</v>
      </c>
      <c r="F1592" s="113">
        <v>42142</v>
      </c>
      <c r="G1592" s="110">
        <v>0</v>
      </c>
      <c r="H1592" s="121">
        <v>0</v>
      </c>
      <c r="J1592" s="110">
        <v>1586</v>
      </c>
      <c r="K1592" s="113">
        <v>42142</v>
      </c>
      <c r="L1592" s="125"/>
    </row>
    <row r="1593" spans="5:12" hidden="1" x14ac:dyDescent="0.3">
      <c r="E1593" s="110">
        <v>1587</v>
      </c>
      <c r="F1593" s="113">
        <v>42143</v>
      </c>
      <c r="G1593" s="110">
        <v>0</v>
      </c>
      <c r="H1593" s="121">
        <v>0</v>
      </c>
      <c r="J1593" s="110">
        <v>1587</v>
      </c>
      <c r="K1593" s="113">
        <v>42143</v>
      </c>
      <c r="L1593" s="125"/>
    </row>
    <row r="1594" spans="5:12" hidden="1" x14ac:dyDescent="0.3">
      <c r="E1594" s="110">
        <v>1588</v>
      </c>
      <c r="F1594" s="113">
        <v>42144</v>
      </c>
      <c r="G1594" s="110">
        <v>0</v>
      </c>
      <c r="H1594" s="121">
        <v>0</v>
      </c>
      <c r="J1594" s="110">
        <v>1588</v>
      </c>
      <c r="K1594" s="113">
        <v>42144</v>
      </c>
      <c r="L1594" s="125"/>
    </row>
    <row r="1595" spans="5:12" hidden="1" x14ac:dyDescent="0.3">
      <c r="E1595" s="110">
        <v>1589</v>
      </c>
      <c r="F1595" s="113">
        <v>42145</v>
      </c>
      <c r="G1595" s="110">
        <v>0</v>
      </c>
      <c r="H1595" s="121">
        <v>0</v>
      </c>
      <c r="J1595" s="110">
        <v>1589</v>
      </c>
      <c r="K1595" s="113">
        <v>42145</v>
      </c>
      <c r="L1595" s="125"/>
    </row>
    <row r="1596" spans="5:12" hidden="1" x14ac:dyDescent="0.3">
      <c r="E1596" s="110">
        <v>1590</v>
      </c>
      <c r="F1596" s="113">
        <v>42146</v>
      </c>
      <c r="G1596" s="110">
        <v>0</v>
      </c>
      <c r="H1596" s="121">
        <v>0</v>
      </c>
      <c r="J1596" s="110">
        <v>1590</v>
      </c>
      <c r="K1596" s="113">
        <v>42146</v>
      </c>
      <c r="L1596" s="125"/>
    </row>
    <row r="1597" spans="5:12" hidden="1" x14ac:dyDescent="0.3">
      <c r="E1597" s="110">
        <v>1591</v>
      </c>
      <c r="F1597" s="113">
        <v>42147</v>
      </c>
      <c r="G1597" s="110">
        <v>0</v>
      </c>
      <c r="H1597" s="121">
        <v>0</v>
      </c>
      <c r="J1597" s="110">
        <v>1591</v>
      </c>
      <c r="K1597" s="113">
        <v>42147</v>
      </c>
      <c r="L1597" s="125"/>
    </row>
    <row r="1598" spans="5:12" hidden="1" x14ac:dyDescent="0.3">
      <c r="E1598" s="110">
        <v>1592</v>
      </c>
      <c r="F1598" s="113">
        <v>42148</v>
      </c>
      <c r="G1598" s="110">
        <v>0</v>
      </c>
      <c r="H1598" s="121">
        <v>0</v>
      </c>
      <c r="J1598" s="110">
        <v>1592</v>
      </c>
      <c r="K1598" s="113">
        <v>42148</v>
      </c>
      <c r="L1598" s="125"/>
    </row>
    <row r="1599" spans="5:12" hidden="1" x14ac:dyDescent="0.3">
      <c r="E1599" s="110">
        <v>1593</v>
      </c>
      <c r="F1599" s="113">
        <v>42149</v>
      </c>
      <c r="G1599" s="110">
        <v>3.37</v>
      </c>
      <c r="H1599" s="128">
        <f>XNPV(C15,G1599:G1965,F1599:F1965)</f>
        <v>103.71894698918925</v>
      </c>
      <c r="J1599" s="110">
        <v>1593</v>
      </c>
      <c r="K1599" s="113">
        <v>42149</v>
      </c>
      <c r="L1599" s="125"/>
    </row>
    <row r="1600" spans="5:12" hidden="1" x14ac:dyDescent="0.3">
      <c r="E1600" s="110">
        <v>1594</v>
      </c>
      <c r="F1600" s="113">
        <v>42150</v>
      </c>
      <c r="G1600" s="110">
        <v>0</v>
      </c>
      <c r="H1600" s="121">
        <v>0</v>
      </c>
      <c r="J1600" s="110">
        <v>1594</v>
      </c>
      <c r="K1600" s="113">
        <v>42150</v>
      </c>
      <c r="L1600" s="125"/>
    </row>
    <row r="1601" spans="5:12" hidden="1" x14ac:dyDescent="0.3">
      <c r="E1601" s="110">
        <v>1595</v>
      </c>
      <c r="F1601" s="113">
        <v>42151</v>
      </c>
      <c r="G1601" s="110">
        <v>0</v>
      </c>
      <c r="H1601" s="121">
        <v>0</v>
      </c>
      <c r="J1601" s="110">
        <v>1595</v>
      </c>
      <c r="K1601" s="113">
        <v>42151</v>
      </c>
      <c r="L1601" s="125"/>
    </row>
    <row r="1602" spans="5:12" hidden="1" x14ac:dyDescent="0.3">
      <c r="E1602" s="110">
        <v>1596</v>
      </c>
      <c r="F1602" s="113">
        <v>42152</v>
      </c>
      <c r="G1602" s="110">
        <v>0</v>
      </c>
      <c r="H1602" s="121">
        <v>0</v>
      </c>
      <c r="J1602" s="110">
        <v>1596</v>
      </c>
      <c r="K1602" s="113">
        <v>42152</v>
      </c>
      <c r="L1602" s="125"/>
    </row>
    <row r="1603" spans="5:12" hidden="1" x14ac:dyDescent="0.3">
      <c r="E1603" s="110">
        <v>1597</v>
      </c>
      <c r="F1603" s="113">
        <v>42153</v>
      </c>
      <c r="G1603" s="110">
        <v>0</v>
      </c>
      <c r="H1603" s="121">
        <v>0</v>
      </c>
      <c r="J1603" s="110">
        <v>1597</v>
      </c>
      <c r="K1603" s="113">
        <v>42153</v>
      </c>
      <c r="L1603" s="125"/>
    </row>
    <row r="1604" spans="5:12" hidden="1" x14ac:dyDescent="0.3">
      <c r="E1604" s="110">
        <v>1598</v>
      </c>
      <c r="F1604" s="113">
        <v>42154</v>
      </c>
      <c r="G1604" s="110">
        <v>0</v>
      </c>
      <c r="H1604" s="121">
        <v>0</v>
      </c>
      <c r="J1604" s="110">
        <v>1598</v>
      </c>
      <c r="K1604" s="113">
        <v>42154</v>
      </c>
      <c r="L1604" s="125"/>
    </row>
    <row r="1605" spans="5:12" hidden="1" x14ac:dyDescent="0.3">
      <c r="E1605" s="110">
        <v>1599</v>
      </c>
      <c r="F1605" s="113">
        <v>42155</v>
      </c>
      <c r="G1605" s="110">
        <v>0</v>
      </c>
      <c r="H1605" s="121">
        <v>0</v>
      </c>
      <c r="J1605" s="110">
        <v>1599</v>
      </c>
      <c r="K1605" s="113">
        <v>42155</v>
      </c>
      <c r="L1605" s="125"/>
    </row>
    <row r="1606" spans="5:12" hidden="1" x14ac:dyDescent="0.3">
      <c r="E1606" s="110">
        <v>1600</v>
      </c>
      <c r="F1606" s="113">
        <v>42156</v>
      </c>
      <c r="G1606" s="110">
        <v>0</v>
      </c>
      <c r="H1606" s="121">
        <v>0</v>
      </c>
      <c r="J1606" s="110">
        <v>1600</v>
      </c>
      <c r="K1606" s="113">
        <v>42156</v>
      </c>
      <c r="L1606" s="125"/>
    </row>
    <row r="1607" spans="5:12" hidden="1" x14ac:dyDescent="0.3">
      <c r="E1607" s="110">
        <v>1601</v>
      </c>
      <c r="F1607" s="113">
        <v>42157</v>
      </c>
      <c r="G1607" s="110">
        <v>0</v>
      </c>
      <c r="H1607" s="121">
        <v>0</v>
      </c>
      <c r="J1607" s="110">
        <v>1601</v>
      </c>
      <c r="K1607" s="113">
        <v>42157</v>
      </c>
      <c r="L1607" s="125"/>
    </row>
    <row r="1608" spans="5:12" hidden="1" x14ac:dyDescent="0.3">
      <c r="E1608" s="110">
        <v>1602</v>
      </c>
      <c r="F1608" s="113">
        <v>42158</v>
      </c>
      <c r="G1608" s="110">
        <v>0</v>
      </c>
      <c r="H1608" s="121">
        <v>0</v>
      </c>
      <c r="J1608" s="110">
        <v>1602</v>
      </c>
      <c r="K1608" s="113">
        <v>42158</v>
      </c>
      <c r="L1608" s="125"/>
    </row>
    <row r="1609" spans="5:12" hidden="1" x14ac:dyDescent="0.3">
      <c r="E1609" s="110">
        <v>1603</v>
      </c>
      <c r="F1609" s="113">
        <v>42159</v>
      </c>
      <c r="G1609" s="110">
        <v>0</v>
      </c>
      <c r="H1609" s="121">
        <v>0</v>
      </c>
      <c r="J1609" s="110">
        <v>1603</v>
      </c>
      <c r="K1609" s="113">
        <v>42159</v>
      </c>
      <c r="L1609" s="125"/>
    </row>
    <row r="1610" spans="5:12" hidden="1" x14ac:dyDescent="0.3">
      <c r="E1610" s="110">
        <v>1604</v>
      </c>
      <c r="F1610" s="113">
        <v>42160</v>
      </c>
      <c r="G1610" s="110">
        <v>0</v>
      </c>
      <c r="H1610" s="121">
        <v>0</v>
      </c>
      <c r="J1610" s="110">
        <v>1604</v>
      </c>
      <c r="K1610" s="113">
        <v>42160</v>
      </c>
      <c r="L1610" s="125"/>
    </row>
    <row r="1611" spans="5:12" hidden="1" x14ac:dyDescent="0.3">
      <c r="E1611" s="110">
        <v>1605</v>
      </c>
      <c r="F1611" s="113">
        <v>42161</v>
      </c>
      <c r="G1611" s="110">
        <v>0</v>
      </c>
      <c r="H1611" s="121">
        <v>0</v>
      </c>
      <c r="J1611" s="110">
        <v>1605</v>
      </c>
      <c r="K1611" s="113">
        <v>42161</v>
      </c>
      <c r="L1611" s="125"/>
    </row>
    <row r="1612" spans="5:12" hidden="1" x14ac:dyDescent="0.3">
      <c r="E1612" s="110">
        <v>1606</v>
      </c>
      <c r="F1612" s="113">
        <v>42162</v>
      </c>
      <c r="G1612" s="110">
        <v>0</v>
      </c>
      <c r="H1612" s="121">
        <v>0</v>
      </c>
      <c r="J1612" s="110">
        <v>1606</v>
      </c>
      <c r="K1612" s="113">
        <v>42162</v>
      </c>
      <c r="L1612" s="125"/>
    </row>
    <row r="1613" spans="5:12" hidden="1" x14ac:dyDescent="0.3">
      <c r="E1613" s="110">
        <v>1607</v>
      </c>
      <c r="F1613" s="113">
        <v>42163</v>
      </c>
      <c r="G1613" s="110">
        <v>0</v>
      </c>
      <c r="H1613" s="121">
        <v>0</v>
      </c>
      <c r="J1613" s="110">
        <v>1607</v>
      </c>
      <c r="K1613" s="113">
        <v>42163</v>
      </c>
      <c r="L1613" s="125"/>
    </row>
    <row r="1614" spans="5:12" hidden="1" x14ac:dyDescent="0.3">
      <c r="E1614" s="110">
        <v>1608</v>
      </c>
      <c r="F1614" s="113">
        <v>42164</v>
      </c>
      <c r="G1614" s="110">
        <v>0</v>
      </c>
      <c r="H1614" s="121">
        <v>0</v>
      </c>
      <c r="J1614" s="110">
        <v>1608</v>
      </c>
      <c r="K1614" s="113">
        <v>42164</v>
      </c>
      <c r="L1614" s="125"/>
    </row>
    <row r="1615" spans="5:12" hidden="1" x14ac:dyDescent="0.3">
      <c r="E1615" s="110">
        <v>1609</v>
      </c>
      <c r="F1615" s="113">
        <v>42165</v>
      </c>
      <c r="G1615" s="110">
        <v>0</v>
      </c>
      <c r="H1615" s="121">
        <v>0</v>
      </c>
      <c r="J1615" s="110">
        <v>1609</v>
      </c>
      <c r="K1615" s="113">
        <v>42165</v>
      </c>
      <c r="L1615" s="125"/>
    </row>
    <row r="1616" spans="5:12" hidden="1" x14ac:dyDescent="0.3">
      <c r="E1616" s="110">
        <v>1610</v>
      </c>
      <c r="F1616" s="113">
        <v>42166</v>
      </c>
      <c r="G1616" s="110">
        <v>0</v>
      </c>
      <c r="H1616" s="121">
        <v>0</v>
      </c>
      <c r="J1616" s="110">
        <v>1610</v>
      </c>
      <c r="K1616" s="113">
        <v>42166</v>
      </c>
      <c r="L1616" s="125"/>
    </row>
    <row r="1617" spans="5:12" hidden="1" x14ac:dyDescent="0.3">
      <c r="E1617" s="110">
        <v>1611</v>
      </c>
      <c r="F1617" s="113">
        <v>42167</v>
      </c>
      <c r="G1617" s="110">
        <v>0</v>
      </c>
      <c r="H1617" s="121">
        <v>0</v>
      </c>
      <c r="J1617" s="110">
        <v>1611</v>
      </c>
      <c r="K1617" s="113">
        <v>42167</v>
      </c>
      <c r="L1617" s="125"/>
    </row>
    <row r="1618" spans="5:12" hidden="1" x14ac:dyDescent="0.3">
      <c r="E1618" s="110">
        <v>1612</v>
      </c>
      <c r="F1618" s="113">
        <v>42168</v>
      </c>
      <c r="G1618" s="110">
        <v>0</v>
      </c>
      <c r="H1618" s="121">
        <v>0</v>
      </c>
      <c r="J1618" s="110">
        <v>1612</v>
      </c>
      <c r="K1618" s="113">
        <v>42168</v>
      </c>
      <c r="L1618" s="125"/>
    </row>
    <row r="1619" spans="5:12" hidden="1" x14ac:dyDescent="0.3">
      <c r="E1619" s="110">
        <v>1613</v>
      </c>
      <c r="F1619" s="113">
        <v>42169</v>
      </c>
      <c r="G1619" s="110">
        <v>0</v>
      </c>
      <c r="H1619" s="121">
        <v>0</v>
      </c>
      <c r="J1619" s="110">
        <v>1613</v>
      </c>
      <c r="K1619" s="113">
        <v>42169</v>
      </c>
      <c r="L1619" s="125"/>
    </row>
    <row r="1620" spans="5:12" hidden="1" x14ac:dyDescent="0.3">
      <c r="E1620" s="110">
        <v>1614</v>
      </c>
      <c r="F1620" s="113">
        <v>42170</v>
      </c>
      <c r="G1620" s="110">
        <v>0</v>
      </c>
      <c r="H1620" s="121">
        <v>0</v>
      </c>
      <c r="J1620" s="110">
        <v>1614</v>
      </c>
      <c r="K1620" s="113">
        <v>42170</v>
      </c>
      <c r="L1620" s="125"/>
    </row>
    <row r="1621" spans="5:12" hidden="1" x14ac:dyDescent="0.3">
      <c r="E1621" s="110">
        <v>1615</v>
      </c>
      <c r="F1621" s="113">
        <v>42171</v>
      </c>
      <c r="G1621" s="110">
        <v>0</v>
      </c>
      <c r="H1621" s="121">
        <v>0</v>
      </c>
      <c r="J1621" s="110">
        <v>1615</v>
      </c>
      <c r="K1621" s="113">
        <v>42171</v>
      </c>
      <c r="L1621" s="125"/>
    </row>
    <row r="1622" spans="5:12" hidden="1" x14ac:dyDescent="0.3">
      <c r="E1622" s="110">
        <v>1616</v>
      </c>
      <c r="F1622" s="113">
        <v>42172</v>
      </c>
      <c r="G1622" s="110">
        <v>0</v>
      </c>
      <c r="H1622" s="121">
        <v>0</v>
      </c>
      <c r="J1622" s="110">
        <v>1616</v>
      </c>
      <c r="K1622" s="113">
        <v>42172</v>
      </c>
      <c r="L1622" s="125"/>
    </row>
    <row r="1623" spans="5:12" hidden="1" x14ac:dyDescent="0.3">
      <c r="E1623" s="110">
        <v>1617</v>
      </c>
      <c r="F1623" s="113">
        <v>42173</v>
      </c>
      <c r="G1623" s="110">
        <v>0</v>
      </c>
      <c r="H1623" s="121">
        <v>0</v>
      </c>
      <c r="J1623" s="110">
        <v>1617</v>
      </c>
      <c r="K1623" s="113">
        <v>42173</v>
      </c>
      <c r="L1623" s="125"/>
    </row>
    <row r="1624" spans="5:12" hidden="1" x14ac:dyDescent="0.3">
      <c r="E1624" s="110">
        <v>1618</v>
      </c>
      <c r="F1624" s="113">
        <v>42174</v>
      </c>
      <c r="G1624" s="110">
        <v>0</v>
      </c>
      <c r="H1624" s="121">
        <v>0</v>
      </c>
      <c r="J1624" s="110">
        <v>1618</v>
      </c>
      <c r="K1624" s="113">
        <v>42174</v>
      </c>
      <c r="L1624" s="125"/>
    </row>
    <row r="1625" spans="5:12" hidden="1" x14ac:dyDescent="0.3">
      <c r="E1625" s="110">
        <v>1619</v>
      </c>
      <c r="F1625" s="113">
        <v>42175</v>
      </c>
      <c r="G1625" s="110">
        <v>0</v>
      </c>
      <c r="H1625" s="121">
        <v>0</v>
      </c>
      <c r="J1625" s="110">
        <v>1619</v>
      </c>
      <c r="K1625" s="113">
        <v>42175</v>
      </c>
      <c r="L1625" s="125"/>
    </row>
    <row r="1626" spans="5:12" hidden="1" x14ac:dyDescent="0.3">
      <c r="E1626" s="110">
        <v>1620</v>
      </c>
      <c r="F1626" s="113">
        <v>42176</v>
      </c>
      <c r="G1626" s="110">
        <v>0</v>
      </c>
      <c r="H1626" s="121">
        <v>0</v>
      </c>
      <c r="J1626" s="110">
        <v>1620</v>
      </c>
      <c r="K1626" s="113">
        <v>42176</v>
      </c>
      <c r="L1626" s="125"/>
    </row>
    <row r="1627" spans="5:12" hidden="1" x14ac:dyDescent="0.3">
      <c r="E1627" s="110">
        <v>1621</v>
      </c>
      <c r="F1627" s="113">
        <v>42177</v>
      </c>
      <c r="G1627" s="110">
        <v>0</v>
      </c>
      <c r="H1627" s="121">
        <v>0</v>
      </c>
      <c r="J1627" s="110">
        <v>1621</v>
      </c>
      <c r="K1627" s="113">
        <v>42177</v>
      </c>
      <c r="L1627" s="125"/>
    </row>
    <row r="1628" spans="5:12" hidden="1" x14ac:dyDescent="0.3">
      <c r="E1628" s="110">
        <v>1622</v>
      </c>
      <c r="F1628" s="113">
        <v>42178</v>
      </c>
      <c r="G1628" s="110">
        <v>0</v>
      </c>
      <c r="H1628" s="121">
        <v>0</v>
      </c>
      <c r="J1628" s="110">
        <v>1622</v>
      </c>
      <c r="K1628" s="113">
        <v>42178</v>
      </c>
      <c r="L1628" s="125"/>
    </row>
    <row r="1629" spans="5:12" hidden="1" x14ac:dyDescent="0.3">
      <c r="E1629" s="110">
        <v>1623</v>
      </c>
      <c r="F1629" s="113">
        <v>42179</v>
      </c>
      <c r="G1629" s="110">
        <v>0</v>
      </c>
      <c r="H1629" s="121">
        <v>0</v>
      </c>
      <c r="J1629" s="110">
        <v>1623</v>
      </c>
      <c r="K1629" s="113">
        <v>42179</v>
      </c>
      <c r="L1629" s="125"/>
    </row>
    <row r="1630" spans="5:12" hidden="1" x14ac:dyDescent="0.3">
      <c r="E1630" s="110">
        <v>1624</v>
      </c>
      <c r="F1630" s="113">
        <v>42180</v>
      </c>
      <c r="G1630" s="110">
        <v>0</v>
      </c>
      <c r="H1630" s="121">
        <v>0</v>
      </c>
      <c r="J1630" s="110">
        <v>1624</v>
      </c>
      <c r="K1630" s="113">
        <v>42180</v>
      </c>
      <c r="L1630" s="125"/>
    </row>
    <row r="1631" spans="5:12" hidden="1" x14ac:dyDescent="0.3">
      <c r="E1631" s="110">
        <v>1625</v>
      </c>
      <c r="F1631" s="113">
        <v>42181</v>
      </c>
      <c r="G1631" s="110">
        <v>0</v>
      </c>
      <c r="H1631" s="121">
        <v>0</v>
      </c>
      <c r="J1631" s="110">
        <v>1625</v>
      </c>
      <c r="K1631" s="113">
        <v>42181</v>
      </c>
      <c r="L1631" s="125"/>
    </row>
    <row r="1632" spans="5:12" hidden="1" x14ac:dyDescent="0.3">
      <c r="E1632" s="110">
        <v>1626</v>
      </c>
      <c r="F1632" s="113">
        <v>42182</v>
      </c>
      <c r="G1632" s="110">
        <v>0</v>
      </c>
      <c r="H1632" s="121">
        <v>0</v>
      </c>
      <c r="J1632" s="110">
        <v>1626</v>
      </c>
      <c r="K1632" s="113">
        <v>42182</v>
      </c>
      <c r="L1632" s="125"/>
    </row>
    <row r="1633" spans="5:12" hidden="1" x14ac:dyDescent="0.3">
      <c r="E1633" s="110">
        <v>1627</v>
      </c>
      <c r="F1633" s="113">
        <v>42183</v>
      </c>
      <c r="G1633" s="110">
        <v>0</v>
      </c>
      <c r="H1633" s="121">
        <v>0</v>
      </c>
      <c r="J1633" s="110">
        <v>1627</v>
      </c>
      <c r="K1633" s="113">
        <v>42183</v>
      </c>
      <c r="L1633" s="125"/>
    </row>
    <row r="1634" spans="5:12" hidden="1" x14ac:dyDescent="0.3">
      <c r="E1634" s="110">
        <v>1628</v>
      </c>
      <c r="F1634" s="113">
        <v>42184</v>
      </c>
      <c r="G1634" s="110">
        <v>0</v>
      </c>
      <c r="H1634" s="121">
        <v>0</v>
      </c>
      <c r="J1634" s="110">
        <v>1628</v>
      </c>
      <c r="K1634" s="113">
        <v>42184</v>
      </c>
      <c r="L1634" s="125"/>
    </row>
    <row r="1635" spans="5:12" hidden="1" x14ac:dyDescent="0.3">
      <c r="E1635" s="110">
        <v>1629</v>
      </c>
      <c r="F1635" s="113">
        <v>42185</v>
      </c>
      <c r="G1635" s="110">
        <v>0</v>
      </c>
      <c r="H1635" s="121">
        <v>0</v>
      </c>
      <c r="J1635" s="110">
        <v>1629</v>
      </c>
      <c r="K1635" s="113">
        <v>42185</v>
      </c>
      <c r="L1635" s="125"/>
    </row>
    <row r="1636" spans="5:12" hidden="1" x14ac:dyDescent="0.3">
      <c r="E1636" s="110">
        <v>1630</v>
      </c>
      <c r="F1636" s="113">
        <v>42186</v>
      </c>
      <c r="G1636" s="110">
        <v>0</v>
      </c>
      <c r="H1636" s="121">
        <v>0</v>
      </c>
      <c r="J1636" s="110">
        <v>1630</v>
      </c>
      <c r="K1636" s="113">
        <v>42186</v>
      </c>
      <c r="L1636" s="125"/>
    </row>
    <row r="1637" spans="5:12" hidden="1" x14ac:dyDescent="0.3">
      <c r="E1637" s="110">
        <v>1631</v>
      </c>
      <c r="F1637" s="113">
        <v>42187</v>
      </c>
      <c r="G1637" s="110">
        <v>0</v>
      </c>
      <c r="H1637" s="121">
        <v>0</v>
      </c>
      <c r="J1637" s="110">
        <v>1631</v>
      </c>
      <c r="K1637" s="113">
        <v>42187</v>
      </c>
      <c r="L1637" s="125"/>
    </row>
    <row r="1638" spans="5:12" hidden="1" x14ac:dyDescent="0.3">
      <c r="E1638" s="110">
        <v>1632</v>
      </c>
      <c r="F1638" s="113">
        <v>42188</v>
      </c>
      <c r="G1638" s="110">
        <v>0</v>
      </c>
      <c r="H1638" s="121">
        <v>0</v>
      </c>
      <c r="J1638" s="110">
        <v>1632</v>
      </c>
      <c r="K1638" s="113">
        <v>42188</v>
      </c>
      <c r="L1638" s="125"/>
    </row>
    <row r="1639" spans="5:12" hidden="1" x14ac:dyDescent="0.3">
      <c r="E1639" s="110">
        <v>1633</v>
      </c>
      <c r="F1639" s="113">
        <v>42189</v>
      </c>
      <c r="G1639" s="110">
        <v>0</v>
      </c>
      <c r="H1639" s="121">
        <v>0</v>
      </c>
      <c r="J1639" s="110">
        <v>1633</v>
      </c>
      <c r="K1639" s="113">
        <v>42189</v>
      </c>
      <c r="L1639" s="125"/>
    </row>
    <row r="1640" spans="5:12" hidden="1" x14ac:dyDescent="0.3">
      <c r="E1640" s="110">
        <v>1634</v>
      </c>
      <c r="F1640" s="113">
        <v>42190</v>
      </c>
      <c r="G1640" s="110">
        <v>0</v>
      </c>
      <c r="H1640" s="121">
        <v>0</v>
      </c>
      <c r="J1640" s="110">
        <v>1634</v>
      </c>
      <c r="K1640" s="113">
        <v>42190</v>
      </c>
      <c r="L1640" s="125"/>
    </row>
    <row r="1641" spans="5:12" hidden="1" x14ac:dyDescent="0.3">
      <c r="E1641" s="110">
        <v>1635</v>
      </c>
      <c r="F1641" s="113">
        <v>42191</v>
      </c>
      <c r="G1641" s="110">
        <v>0</v>
      </c>
      <c r="H1641" s="121">
        <v>0</v>
      </c>
      <c r="J1641" s="110">
        <v>1635</v>
      </c>
      <c r="K1641" s="113">
        <v>42191</v>
      </c>
      <c r="L1641" s="125"/>
    </row>
    <row r="1642" spans="5:12" hidden="1" x14ac:dyDescent="0.3">
      <c r="E1642" s="110">
        <v>1636</v>
      </c>
      <c r="F1642" s="113">
        <v>42192</v>
      </c>
      <c r="G1642" s="110">
        <v>0</v>
      </c>
      <c r="H1642" s="121">
        <v>0</v>
      </c>
      <c r="J1642" s="110">
        <v>1636</v>
      </c>
      <c r="K1642" s="113">
        <v>42192</v>
      </c>
      <c r="L1642" s="125"/>
    </row>
    <row r="1643" spans="5:12" hidden="1" x14ac:dyDescent="0.3">
      <c r="E1643" s="110">
        <v>1637</v>
      </c>
      <c r="F1643" s="113">
        <v>42193</v>
      </c>
      <c r="G1643" s="110">
        <v>0</v>
      </c>
      <c r="H1643" s="121">
        <v>0</v>
      </c>
      <c r="J1643" s="110">
        <v>1637</v>
      </c>
      <c r="K1643" s="113">
        <v>42193</v>
      </c>
      <c r="L1643" s="125"/>
    </row>
    <row r="1644" spans="5:12" hidden="1" x14ac:dyDescent="0.3">
      <c r="E1644" s="110">
        <v>1638</v>
      </c>
      <c r="F1644" s="113">
        <v>42194</v>
      </c>
      <c r="G1644" s="110">
        <v>0</v>
      </c>
      <c r="H1644" s="121">
        <v>0</v>
      </c>
      <c r="J1644" s="110">
        <v>1638</v>
      </c>
      <c r="K1644" s="113">
        <v>42194</v>
      </c>
      <c r="L1644" s="125"/>
    </row>
    <row r="1645" spans="5:12" hidden="1" x14ac:dyDescent="0.3">
      <c r="E1645" s="110">
        <v>1639</v>
      </c>
      <c r="F1645" s="113">
        <v>42195</v>
      </c>
      <c r="G1645" s="110">
        <v>0</v>
      </c>
      <c r="H1645" s="121">
        <v>0</v>
      </c>
      <c r="J1645" s="110">
        <v>1639</v>
      </c>
      <c r="K1645" s="113">
        <v>42195</v>
      </c>
      <c r="L1645" s="125"/>
    </row>
    <row r="1646" spans="5:12" hidden="1" x14ac:dyDescent="0.3">
      <c r="E1646" s="110">
        <v>1640</v>
      </c>
      <c r="F1646" s="113">
        <v>42196</v>
      </c>
      <c r="G1646" s="110">
        <v>0</v>
      </c>
      <c r="H1646" s="121">
        <v>0</v>
      </c>
      <c r="J1646" s="110">
        <v>1640</v>
      </c>
      <c r="K1646" s="113">
        <v>42196</v>
      </c>
      <c r="L1646" s="125"/>
    </row>
    <row r="1647" spans="5:12" hidden="1" x14ac:dyDescent="0.3">
      <c r="E1647" s="110">
        <v>1641</v>
      </c>
      <c r="F1647" s="113">
        <v>42197</v>
      </c>
      <c r="G1647" s="110">
        <v>0</v>
      </c>
      <c r="H1647" s="121">
        <v>0</v>
      </c>
      <c r="J1647" s="110">
        <v>1641</v>
      </c>
      <c r="K1647" s="113">
        <v>42197</v>
      </c>
      <c r="L1647" s="125"/>
    </row>
    <row r="1648" spans="5:12" hidden="1" x14ac:dyDescent="0.3">
      <c r="E1648" s="110">
        <v>1642</v>
      </c>
      <c r="F1648" s="113">
        <v>42198</v>
      </c>
      <c r="G1648" s="110">
        <v>0</v>
      </c>
      <c r="H1648" s="121">
        <v>0</v>
      </c>
      <c r="J1648" s="110">
        <v>1642</v>
      </c>
      <c r="K1648" s="113">
        <v>42198</v>
      </c>
      <c r="L1648" s="125"/>
    </row>
    <row r="1649" spans="5:12" hidden="1" x14ac:dyDescent="0.3">
      <c r="E1649" s="110">
        <v>1643</v>
      </c>
      <c r="F1649" s="113">
        <v>42199</v>
      </c>
      <c r="G1649" s="110">
        <v>0</v>
      </c>
      <c r="H1649" s="121">
        <v>0</v>
      </c>
      <c r="J1649" s="110">
        <v>1643</v>
      </c>
      <c r="K1649" s="113">
        <v>42199</v>
      </c>
      <c r="L1649" s="125"/>
    </row>
    <row r="1650" spans="5:12" hidden="1" x14ac:dyDescent="0.3">
      <c r="E1650" s="110">
        <v>1644</v>
      </c>
      <c r="F1650" s="113">
        <v>42200</v>
      </c>
      <c r="G1650" s="110">
        <v>0</v>
      </c>
      <c r="H1650" s="121">
        <v>0</v>
      </c>
      <c r="J1650" s="110">
        <v>1644</v>
      </c>
      <c r="K1650" s="113">
        <v>42200</v>
      </c>
      <c r="L1650" s="125"/>
    </row>
    <row r="1651" spans="5:12" hidden="1" x14ac:dyDescent="0.3">
      <c r="E1651" s="110">
        <v>1645</v>
      </c>
      <c r="F1651" s="113">
        <v>42201</v>
      </c>
      <c r="G1651" s="110">
        <v>0</v>
      </c>
      <c r="H1651" s="121">
        <v>0</v>
      </c>
      <c r="J1651" s="110">
        <v>1645</v>
      </c>
      <c r="K1651" s="113">
        <v>42201</v>
      </c>
      <c r="L1651" s="125"/>
    </row>
    <row r="1652" spans="5:12" hidden="1" x14ac:dyDescent="0.3">
      <c r="E1652" s="110">
        <v>1646</v>
      </c>
      <c r="F1652" s="113">
        <v>42202</v>
      </c>
      <c r="G1652" s="110">
        <v>0</v>
      </c>
      <c r="H1652" s="121">
        <v>0</v>
      </c>
      <c r="J1652" s="110">
        <v>1646</v>
      </c>
      <c r="K1652" s="113">
        <v>42202</v>
      </c>
      <c r="L1652" s="125"/>
    </row>
    <row r="1653" spans="5:12" hidden="1" x14ac:dyDescent="0.3">
      <c r="E1653" s="110">
        <v>1647</v>
      </c>
      <c r="F1653" s="113">
        <v>42203</v>
      </c>
      <c r="G1653" s="110">
        <v>0</v>
      </c>
      <c r="H1653" s="121">
        <v>0</v>
      </c>
      <c r="J1653" s="110">
        <v>1647</v>
      </c>
      <c r="K1653" s="113">
        <v>42203</v>
      </c>
      <c r="L1653" s="125"/>
    </row>
    <row r="1654" spans="5:12" hidden="1" x14ac:dyDescent="0.3">
      <c r="E1654" s="110">
        <v>1648</v>
      </c>
      <c r="F1654" s="113">
        <v>42204</v>
      </c>
      <c r="G1654" s="110">
        <v>0</v>
      </c>
      <c r="H1654" s="121">
        <v>0</v>
      </c>
      <c r="J1654" s="110">
        <v>1648</v>
      </c>
      <c r="K1654" s="113">
        <v>42204</v>
      </c>
      <c r="L1654" s="125"/>
    </row>
    <row r="1655" spans="5:12" hidden="1" x14ac:dyDescent="0.3">
      <c r="E1655" s="110">
        <v>1649</v>
      </c>
      <c r="F1655" s="113">
        <v>42205</v>
      </c>
      <c r="G1655" s="110">
        <v>0</v>
      </c>
      <c r="H1655" s="121">
        <v>0</v>
      </c>
      <c r="J1655" s="110">
        <v>1649</v>
      </c>
      <c r="K1655" s="113">
        <v>42205</v>
      </c>
      <c r="L1655" s="125"/>
    </row>
    <row r="1656" spans="5:12" hidden="1" x14ac:dyDescent="0.3">
      <c r="E1656" s="110">
        <v>1650</v>
      </c>
      <c r="F1656" s="113">
        <v>42206</v>
      </c>
      <c r="G1656" s="110">
        <v>0</v>
      </c>
      <c r="H1656" s="121">
        <v>0</v>
      </c>
      <c r="J1656" s="110">
        <v>1650</v>
      </c>
      <c r="K1656" s="113">
        <v>42206</v>
      </c>
      <c r="L1656" s="125"/>
    </row>
    <row r="1657" spans="5:12" hidden="1" x14ac:dyDescent="0.3">
      <c r="E1657" s="110">
        <v>1651</v>
      </c>
      <c r="F1657" s="113">
        <v>42207</v>
      </c>
      <c r="G1657" s="110">
        <v>0</v>
      </c>
      <c r="H1657" s="121">
        <v>0</v>
      </c>
      <c r="J1657" s="110">
        <v>1651</v>
      </c>
      <c r="K1657" s="113">
        <v>42207</v>
      </c>
      <c r="L1657" s="125"/>
    </row>
    <row r="1658" spans="5:12" hidden="1" x14ac:dyDescent="0.3">
      <c r="E1658" s="110">
        <v>1652</v>
      </c>
      <c r="F1658" s="113">
        <v>42208</v>
      </c>
      <c r="G1658" s="110">
        <v>0</v>
      </c>
      <c r="H1658" s="121">
        <v>0</v>
      </c>
      <c r="J1658" s="110">
        <v>1652</v>
      </c>
      <c r="K1658" s="113">
        <v>42208</v>
      </c>
      <c r="L1658" s="125"/>
    </row>
    <row r="1659" spans="5:12" hidden="1" x14ac:dyDescent="0.3">
      <c r="E1659" s="110">
        <v>1653</v>
      </c>
      <c r="F1659" s="113">
        <v>42209</v>
      </c>
      <c r="G1659" s="110">
        <v>0</v>
      </c>
      <c r="H1659" s="121">
        <v>0</v>
      </c>
      <c r="J1659" s="110">
        <v>1653</v>
      </c>
      <c r="K1659" s="113">
        <v>42209</v>
      </c>
      <c r="L1659" s="125"/>
    </row>
    <row r="1660" spans="5:12" hidden="1" x14ac:dyDescent="0.3">
      <c r="E1660" s="110">
        <v>1654</v>
      </c>
      <c r="F1660" s="113">
        <v>42210</v>
      </c>
      <c r="G1660" s="110">
        <v>0</v>
      </c>
      <c r="H1660" s="121">
        <v>0</v>
      </c>
      <c r="J1660" s="110">
        <v>1654</v>
      </c>
      <c r="K1660" s="113">
        <v>42210</v>
      </c>
      <c r="L1660" s="125"/>
    </row>
    <row r="1661" spans="5:12" hidden="1" x14ac:dyDescent="0.3">
      <c r="E1661" s="110">
        <v>1655</v>
      </c>
      <c r="F1661" s="113">
        <v>42211</v>
      </c>
      <c r="G1661" s="110">
        <v>0</v>
      </c>
      <c r="H1661" s="121">
        <v>0</v>
      </c>
      <c r="J1661" s="110">
        <v>1655</v>
      </c>
      <c r="K1661" s="113">
        <v>42211</v>
      </c>
      <c r="L1661" s="125"/>
    </row>
    <row r="1662" spans="5:12" hidden="1" x14ac:dyDescent="0.3">
      <c r="E1662" s="110">
        <v>1656</v>
      </c>
      <c r="F1662" s="113">
        <v>42212</v>
      </c>
      <c r="G1662" s="110">
        <v>0</v>
      </c>
      <c r="H1662" s="121">
        <v>0</v>
      </c>
      <c r="J1662" s="110">
        <v>1656</v>
      </c>
      <c r="K1662" s="113">
        <v>42212</v>
      </c>
      <c r="L1662" s="125"/>
    </row>
    <row r="1663" spans="5:12" hidden="1" x14ac:dyDescent="0.3">
      <c r="E1663" s="110">
        <v>1657</v>
      </c>
      <c r="F1663" s="113">
        <v>42213</v>
      </c>
      <c r="G1663" s="110">
        <v>0</v>
      </c>
      <c r="H1663" s="121">
        <v>0</v>
      </c>
      <c r="J1663" s="110">
        <v>1657</v>
      </c>
      <c r="K1663" s="113">
        <v>42213</v>
      </c>
      <c r="L1663" s="125"/>
    </row>
    <row r="1664" spans="5:12" hidden="1" x14ac:dyDescent="0.3">
      <c r="E1664" s="110">
        <v>1658</v>
      </c>
      <c r="F1664" s="113">
        <v>42214</v>
      </c>
      <c r="G1664" s="110">
        <v>0</v>
      </c>
      <c r="H1664" s="121">
        <v>0</v>
      </c>
      <c r="J1664" s="110">
        <v>1658</v>
      </c>
      <c r="K1664" s="113">
        <v>42214</v>
      </c>
      <c r="L1664" s="125"/>
    </row>
    <row r="1665" spans="5:12" hidden="1" x14ac:dyDescent="0.3">
      <c r="E1665" s="110">
        <v>1659</v>
      </c>
      <c r="F1665" s="113">
        <v>42215</v>
      </c>
      <c r="G1665" s="110">
        <v>0</v>
      </c>
      <c r="H1665" s="121">
        <v>0</v>
      </c>
      <c r="J1665" s="110">
        <v>1659</v>
      </c>
      <c r="K1665" s="113">
        <v>42215</v>
      </c>
      <c r="L1665" s="125"/>
    </row>
    <row r="1666" spans="5:12" hidden="1" x14ac:dyDescent="0.3">
      <c r="E1666" s="110">
        <v>1660</v>
      </c>
      <c r="F1666" s="113">
        <v>42216</v>
      </c>
      <c r="G1666" s="110">
        <v>0</v>
      </c>
      <c r="H1666" s="121">
        <v>0</v>
      </c>
      <c r="J1666" s="110">
        <v>1660</v>
      </c>
      <c r="K1666" s="113">
        <v>42216</v>
      </c>
      <c r="L1666" s="125"/>
    </row>
    <row r="1667" spans="5:12" hidden="1" x14ac:dyDescent="0.3">
      <c r="E1667" s="110">
        <v>1661</v>
      </c>
      <c r="F1667" s="113">
        <v>42217</v>
      </c>
      <c r="G1667" s="110">
        <v>0</v>
      </c>
      <c r="H1667" s="121">
        <v>0</v>
      </c>
      <c r="J1667" s="110">
        <v>1661</v>
      </c>
      <c r="K1667" s="113">
        <v>42217</v>
      </c>
      <c r="L1667" s="125"/>
    </row>
    <row r="1668" spans="5:12" hidden="1" x14ac:dyDescent="0.3">
      <c r="E1668" s="110">
        <v>1662</v>
      </c>
      <c r="F1668" s="113">
        <v>42218</v>
      </c>
      <c r="G1668" s="110">
        <v>0</v>
      </c>
      <c r="H1668" s="121">
        <v>0</v>
      </c>
      <c r="J1668" s="110">
        <v>1662</v>
      </c>
      <c r="K1668" s="113">
        <v>42218</v>
      </c>
      <c r="L1668" s="125"/>
    </row>
    <row r="1669" spans="5:12" hidden="1" x14ac:dyDescent="0.3">
      <c r="E1669" s="110">
        <v>1663</v>
      </c>
      <c r="F1669" s="113">
        <v>42219</v>
      </c>
      <c r="G1669" s="110">
        <v>0</v>
      </c>
      <c r="H1669" s="121">
        <v>0</v>
      </c>
      <c r="J1669" s="110">
        <v>1663</v>
      </c>
      <c r="K1669" s="113">
        <v>42219</v>
      </c>
      <c r="L1669" s="125"/>
    </row>
    <row r="1670" spans="5:12" hidden="1" x14ac:dyDescent="0.3">
      <c r="E1670" s="110">
        <v>1664</v>
      </c>
      <c r="F1670" s="113">
        <v>42220</v>
      </c>
      <c r="G1670" s="110">
        <v>0</v>
      </c>
      <c r="H1670" s="121">
        <v>0</v>
      </c>
      <c r="J1670" s="110">
        <v>1664</v>
      </c>
      <c r="K1670" s="113">
        <v>42220</v>
      </c>
      <c r="L1670" s="125"/>
    </row>
    <row r="1671" spans="5:12" hidden="1" x14ac:dyDescent="0.3">
      <c r="E1671" s="110">
        <v>1665</v>
      </c>
      <c r="F1671" s="113">
        <v>42221</v>
      </c>
      <c r="G1671" s="110">
        <v>0</v>
      </c>
      <c r="H1671" s="121">
        <v>0</v>
      </c>
      <c r="J1671" s="110">
        <v>1665</v>
      </c>
      <c r="K1671" s="113">
        <v>42221</v>
      </c>
      <c r="L1671" s="125"/>
    </row>
    <row r="1672" spans="5:12" hidden="1" x14ac:dyDescent="0.3">
      <c r="E1672" s="110">
        <v>1666</v>
      </c>
      <c r="F1672" s="113">
        <v>42222</v>
      </c>
      <c r="G1672" s="110">
        <v>0</v>
      </c>
      <c r="H1672" s="121">
        <v>0</v>
      </c>
      <c r="J1672" s="110">
        <v>1666</v>
      </c>
      <c r="K1672" s="113">
        <v>42222</v>
      </c>
      <c r="L1672" s="125"/>
    </row>
    <row r="1673" spans="5:12" hidden="1" x14ac:dyDescent="0.3">
      <c r="E1673" s="110">
        <v>1667</v>
      </c>
      <c r="F1673" s="113">
        <v>42223</v>
      </c>
      <c r="G1673" s="110">
        <v>0</v>
      </c>
      <c r="H1673" s="121">
        <v>0</v>
      </c>
      <c r="J1673" s="110">
        <v>1667</v>
      </c>
      <c r="K1673" s="113">
        <v>42223</v>
      </c>
      <c r="L1673" s="125"/>
    </row>
    <row r="1674" spans="5:12" hidden="1" x14ac:dyDescent="0.3">
      <c r="E1674" s="110">
        <v>1668</v>
      </c>
      <c r="F1674" s="113">
        <v>42224</v>
      </c>
      <c r="G1674" s="110">
        <v>0</v>
      </c>
      <c r="H1674" s="121">
        <v>0</v>
      </c>
      <c r="J1674" s="110">
        <v>1668</v>
      </c>
      <c r="K1674" s="113">
        <v>42224</v>
      </c>
      <c r="L1674" s="125"/>
    </row>
    <row r="1675" spans="5:12" hidden="1" x14ac:dyDescent="0.3">
      <c r="E1675" s="110">
        <v>1669</v>
      </c>
      <c r="F1675" s="113">
        <v>42225</v>
      </c>
      <c r="G1675" s="110">
        <v>0</v>
      </c>
      <c r="H1675" s="121">
        <v>0</v>
      </c>
      <c r="J1675" s="110">
        <v>1669</v>
      </c>
      <c r="K1675" s="113">
        <v>42225</v>
      </c>
      <c r="L1675" s="125"/>
    </row>
    <row r="1676" spans="5:12" hidden="1" x14ac:dyDescent="0.3">
      <c r="E1676" s="110">
        <v>1670</v>
      </c>
      <c r="F1676" s="113">
        <v>42226</v>
      </c>
      <c r="G1676" s="110">
        <v>0</v>
      </c>
      <c r="H1676" s="121">
        <v>0</v>
      </c>
      <c r="J1676" s="110">
        <v>1670</v>
      </c>
      <c r="K1676" s="113">
        <v>42226</v>
      </c>
      <c r="L1676" s="125"/>
    </row>
    <row r="1677" spans="5:12" hidden="1" x14ac:dyDescent="0.3">
      <c r="E1677" s="110">
        <v>1671</v>
      </c>
      <c r="F1677" s="113">
        <v>42227</v>
      </c>
      <c r="G1677" s="110">
        <v>0</v>
      </c>
      <c r="H1677" s="121">
        <v>0</v>
      </c>
      <c r="J1677" s="110">
        <v>1671</v>
      </c>
      <c r="K1677" s="113">
        <v>42227</v>
      </c>
      <c r="L1677" s="125"/>
    </row>
    <row r="1678" spans="5:12" hidden="1" x14ac:dyDescent="0.3">
      <c r="E1678" s="110">
        <v>1672</v>
      </c>
      <c r="F1678" s="113">
        <v>42228</v>
      </c>
      <c r="G1678" s="110">
        <v>0</v>
      </c>
      <c r="H1678" s="121">
        <v>0</v>
      </c>
      <c r="J1678" s="110">
        <v>1672</v>
      </c>
      <c r="K1678" s="113">
        <v>42228</v>
      </c>
      <c r="L1678" s="125"/>
    </row>
    <row r="1679" spans="5:12" hidden="1" x14ac:dyDescent="0.3">
      <c r="E1679" s="110">
        <v>1673</v>
      </c>
      <c r="F1679" s="113">
        <v>42229</v>
      </c>
      <c r="G1679" s="110">
        <v>0</v>
      </c>
      <c r="H1679" s="121">
        <v>0</v>
      </c>
      <c r="J1679" s="110">
        <v>1673</v>
      </c>
      <c r="K1679" s="113">
        <v>42229</v>
      </c>
      <c r="L1679" s="125"/>
    </row>
    <row r="1680" spans="5:12" hidden="1" x14ac:dyDescent="0.3">
      <c r="E1680" s="110">
        <v>1674</v>
      </c>
      <c r="F1680" s="113">
        <v>42230</v>
      </c>
      <c r="G1680" s="110">
        <v>0</v>
      </c>
      <c r="H1680" s="121">
        <v>0</v>
      </c>
      <c r="J1680" s="110">
        <v>1674</v>
      </c>
      <c r="K1680" s="113">
        <v>42230</v>
      </c>
      <c r="L1680" s="125"/>
    </row>
    <row r="1681" spans="5:12" hidden="1" x14ac:dyDescent="0.3">
      <c r="E1681" s="110">
        <v>1675</v>
      </c>
      <c r="F1681" s="113">
        <v>42231</v>
      </c>
      <c r="G1681" s="110">
        <v>0</v>
      </c>
      <c r="H1681" s="121">
        <v>0</v>
      </c>
      <c r="J1681" s="110">
        <v>1675</v>
      </c>
      <c r="K1681" s="113">
        <v>42231</v>
      </c>
      <c r="L1681" s="125"/>
    </row>
    <row r="1682" spans="5:12" hidden="1" x14ac:dyDescent="0.3">
      <c r="E1682" s="110">
        <v>1676</v>
      </c>
      <c r="F1682" s="113">
        <v>42232</v>
      </c>
      <c r="G1682" s="110">
        <v>0</v>
      </c>
      <c r="H1682" s="121">
        <v>0</v>
      </c>
      <c r="J1682" s="110">
        <v>1676</v>
      </c>
      <c r="K1682" s="113">
        <v>42232</v>
      </c>
      <c r="L1682" s="125"/>
    </row>
    <row r="1683" spans="5:12" hidden="1" x14ac:dyDescent="0.3">
      <c r="E1683" s="110">
        <v>1677</v>
      </c>
      <c r="F1683" s="113">
        <v>42233</v>
      </c>
      <c r="G1683" s="110">
        <v>0</v>
      </c>
      <c r="H1683" s="121">
        <v>0</v>
      </c>
      <c r="J1683" s="110">
        <v>1677</v>
      </c>
      <c r="K1683" s="113">
        <v>42233</v>
      </c>
      <c r="L1683" s="125"/>
    </row>
    <row r="1684" spans="5:12" hidden="1" x14ac:dyDescent="0.3">
      <c r="E1684" s="110">
        <v>1678</v>
      </c>
      <c r="F1684" s="113">
        <v>42234</v>
      </c>
      <c r="G1684" s="110">
        <v>0</v>
      </c>
      <c r="H1684" s="121">
        <v>0</v>
      </c>
      <c r="J1684" s="110">
        <v>1678</v>
      </c>
      <c r="K1684" s="113">
        <v>42234</v>
      </c>
      <c r="L1684" s="125"/>
    </row>
    <row r="1685" spans="5:12" hidden="1" x14ac:dyDescent="0.3">
      <c r="E1685" s="110">
        <v>1679</v>
      </c>
      <c r="F1685" s="113">
        <v>42235</v>
      </c>
      <c r="G1685" s="110">
        <v>0</v>
      </c>
      <c r="H1685" s="121">
        <v>0</v>
      </c>
      <c r="J1685" s="110">
        <v>1679</v>
      </c>
      <c r="K1685" s="113">
        <v>42235</v>
      </c>
      <c r="L1685" s="125"/>
    </row>
    <row r="1686" spans="5:12" hidden="1" x14ac:dyDescent="0.3">
      <c r="E1686" s="110">
        <v>1680</v>
      </c>
      <c r="F1686" s="113">
        <v>42236</v>
      </c>
      <c r="G1686" s="110">
        <v>0</v>
      </c>
      <c r="H1686" s="121">
        <v>0</v>
      </c>
      <c r="J1686" s="110">
        <v>1680</v>
      </c>
      <c r="K1686" s="113">
        <v>42236</v>
      </c>
      <c r="L1686" s="125"/>
    </row>
    <row r="1687" spans="5:12" hidden="1" x14ac:dyDescent="0.3">
      <c r="E1687" s="110">
        <v>1681</v>
      </c>
      <c r="F1687" s="113">
        <v>42237</v>
      </c>
      <c r="G1687" s="110">
        <v>0</v>
      </c>
      <c r="H1687" s="121">
        <v>0</v>
      </c>
      <c r="J1687" s="110">
        <v>1681</v>
      </c>
      <c r="K1687" s="113">
        <v>42237</v>
      </c>
      <c r="L1687" s="125"/>
    </row>
    <row r="1688" spans="5:12" hidden="1" x14ac:dyDescent="0.3">
      <c r="E1688" s="110">
        <v>1682</v>
      </c>
      <c r="F1688" s="113">
        <v>42238</v>
      </c>
      <c r="G1688" s="110">
        <v>0</v>
      </c>
      <c r="H1688" s="121">
        <v>0</v>
      </c>
      <c r="J1688" s="110">
        <v>1682</v>
      </c>
      <c r="K1688" s="113">
        <v>42238</v>
      </c>
      <c r="L1688" s="125"/>
    </row>
    <row r="1689" spans="5:12" hidden="1" x14ac:dyDescent="0.3">
      <c r="E1689" s="110">
        <v>1683</v>
      </c>
      <c r="F1689" s="113">
        <v>42239</v>
      </c>
      <c r="G1689" s="110">
        <v>0</v>
      </c>
      <c r="H1689" s="121">
        <v>0</v>
      </c>
      <c r="J1689" s="110">
        <v>1683</v>
      </c>
      <c r="K1689" s="113">
        <v>42239</v>
      </c>
      <c r="L1689" s="125"/>
    </row>
    <row r="1690" spans="5:12" hidden="1" x14ac:dyDescent="0.3">
      <c r="E1690" s="110">
        <v>1684</v>
      </c>
      <c r="F1690" s="113">
        <v>42240</v>
      </c>
      <c r="G1690" s="110">
        <v>0</v>
      </c>
      <c r="H1690" s="121">
        <v>0</v>
      </c>
      <c r="J1690" s="110">
        <v>1684</v>
      </c>
      <c r="K1690" s="113">
        <v>42240</v>
      </c>
      <c r="L1690" s="125"/>
    </row>
    <row r="1691" spans="5:12" hidden="1" x14ac:dyDescent="0.3">
      <c r="E1691" s="110">
        <v>1685</v>
      </c>
      <c r="F1691" s="113">
        <v>42241</v>
      </c>
      <c r="G1691" s="110">
        <v>0</v>
      </c>
      <c r="H1691" s="121">
        <v>0</v>
      </c>
      <c r="J1691" s="110">
        <v>1685</v>
      </c>
      <c r="K1691" s="113">
        <v>42241</v>
      </c>
      <c r="L1691" s="125"/>
    </row>
    <row r="1692" spans="5:12" hidden="1" x14ac:dyDescent="0.3">
      <c r="E1692" s="110">
        <v>1686</v>
      </c>
      <c r="F1692" s="113">
        <v>42242</v>
      </c>
      <c r="G1692" s="110">
        <v>0</v>
      </c>
      <c r="H1692" s="121">
        <v>0</v>
      </c>
      <c r="J1692" s="110">
        <v>1686</v>
      </c>
      <c r="K1692" s="113">
        <v>42242</v>
      </c>
      <c r="L1692" s="125"/>
    </row>
    <row r="1693" spans="5:12" hidden="1" x14ac:dyDescent="0.3">
      <c r="E1693" s="110">
        <v>1687</v>
      </c>
      <c r="F1693" s="113">
        <v>42243</v>
      </c>
      <c r="G1693" s="110">
        <v>0</v>
      </c>
      <c r="H1693" s="121">
        <v>0</v>
      </c>
      <c r="J1693" s="110">
        <v>1687</v>
      </c>
      <c r="K1693" s="113">
        <v>42243</v>
      </c>
      <c r="L1693" s="125"/>
    </row>
    <row r="1694" spans="5:12" hidden="1" x14ac:dyDescent="0.3">
      <c r="E1694" s="110">
        <v>1688</v>
      </c>
      <c r="F1694" s="113">
        <v>42244</v>
      </c>
      <c r="G1694" s="110">
        <v>0</v>
      </c>
      <c r="H1694" s="121">
        <v>0</v>
      </c>
      <c r="J1694" s="110">
        <v>1688</v>
      </c>
      <c r="K1694" s="113">
        <v>42244</v>
      </c>
      <c r="L1694" s="125"/>
    </row>
    <row r="1695" spans="5:12" hidden="1" x14ac:dyDescent="0.3">
      <c r="E1695" s="110">
        <v>1689</v>
      </c>
      <c r="F1695" s="113">
        <v>42245</v>
      </c>
      <c r="G1695" s="110">
        <v>0</v>
      </c>
      <c r="H1695" s="121">
        <v>0</v>
      </c>
      <c r="J1695" s="110">
        <v>1689</v>
      </c>
      <c r="K1695" s="113">
        <v>42245</v>
      </c>
      <c r="L1695" s="125"/>
    </row>
    <row r="1696" spans="5:12" hidden="1" x14ac:dyDescent="0.3">
      <c r="E1696" s="110">
        <v>1690</v>
      </c>
      <c r="F1696" s="113">
        <v>42246</v>
      </c>
      <c r="G1696" s="110">
        <v>0</v>
      </c>
      <c r="H1696" s="121">
        <v>0</v>
      </c>
      <c r="J1696" s="110">
        <v>1690</v>
      </c>
      <c r="K1696" s="113">
        <v>42246</v>
      </c>
      <c r="L1696" s="125"/>
    </row>
    <row r="1697" spans="5:12" hidden="1" x14ac:dyDescent="0.3">
      <c r="E1697" s="110">
        <v>1691</v>
      </c>
      <c r="F1697" s="113">
        <v>42247</v>
      </c>
      <c r="G1697" s="110">
        <v>0</v>
      </c>
      <c r="H1697" s="121">
        <v>0</v>
      </c>
      <c r="J1697" s="110">
        <v>1691</v>
      </c>
      <c r="K1697" s="113">
        <v>42247</v>
      </c>
      <c r="L1697" s="125"/>
    </row>
    <row r="1698" spans="5:12" hidden="1" x14ac:dyDescent="0.3">
      <c r="E1698" s="110">
        <v>1692</v>
      </c>
      <c r="F1698" s="113">
        <v>42248</v>
      </c>
      <c r="G1698" s="110">
        <v>0</v>
      </c>
      <c r="H1698" s="121">
        <v>0</v>
      </c>
      <c r="J1698" s="110">
        <v>1692</v>
      </c>
      <c r="K1698" s="113">
        <v>42248</v>
      </c>
      <c r="L1698" s="125"/>
    </row>
    <row r="1699" spans="5:12" hidden="1" x14ac:dyDescent="0.3">
      <c r="E1699" s="110">
        <v>1693</v>
      </c>
      <c r="F1699" s="113">
        <v>42249</v>
      </c>
      <c r="G1699" s="110">
        <v>0</v>
      </c>
      <c r="H1699" s="121">
        <v>0</v>
      </c>
      <c r="J1699" s="110">
        <v>1693</v>
      </c>
      <c r="K1699" s="113">
        <v>42249</v>
      </c>
      <c r="L1699" s="125"/>
    </row>
    <row r="1700" spans="5:12" hidden="1" x14ac:dyDescent="0.3">
      <c r="E1700" s="110">
        <v>1694</v>
      </c>
      <c r="F1700" s="113">
        <v>42250</v>
      </c>
      <c r="G1700" s="110">
        <v>0</v>
      </c>
      <c r="H1700" s="121">
        <v>0</v>
      </c>
      <c r="J1700" s="110">
        <v>1694</v>
      </c>
      <c r="K1700" s="113">
        <v>42250</v>
      </c>
      <c r="L1700" s="125"/>
    </row>
    <row r="1701" spans="5:12" hidden="1" x14ac:dyDescent="0.3">
      <c r="E1701" s="110">
        <v>1695</v>
      </c>
      <c r="F1701" s="113">
        <v>42251</v>
      </c>
      <c r="G1701" s="110">
        <v>0</v>
      </c>
      <c r="H1701" s="121">
        <v>0</v>
      </c>
      <c r="J1701" s="110">
        <v>1695</v>
      </c>
      <c r="K1701" s="113">
        <v>42251</v>
      </c>
      <c r="L1701" s="125"/>
    </row>
    <row r="1702" spans="5:12" hidden="1" x14ac:dyDescent="0.3">
      <c r="E1702" s="110">
        <v>1696</v>
      </c>
      <c r="F1702" s="113">
        <v>42252</v>
      </c>
      <c r="G1702" s="110">
        <v>0</v>
      </c>
      <c r="H1702" s="121">
        <v>0</v>
      </c>
      <c r="J1702" s="110">
        <v>1696</v>
      </c>
      <c r="K1702" s="113">
        <v>42252</v>
      </c>
      <c r="L1702" s="125"/>
    </row>
    <row r="1703" spans="5:12" hidden="1" x14ac:dyDescent="0.3">
      <c r="E1703" s="110">
        <v>1697</v>
      </c>
      <c r="F1703" s="113">
        <v>42253</v>
      </c>
      <c r="G1703" s="110">
        <v>0</v>
      </c>
      <c r="H1703" s="121">
        <v>0</v>
      </c>
      <c r="J1703" s="110">
        <v>1697</v>
      </c>
      <c r="K1703" s="113">
        <v>42253</v>
      </c>
      <c r="L1703" s="125"/>
    </row>
    <row r="1704" spans="5:12" hidden="1" x14ac:dyDescent="0.3">
      <c r="E1704" s="110">
        <v>1698</v>
      </c>
      <c r="F1704" s="113">
        <v>42254</v>
      </c>
      <c r="G1704" s="110">
        <v>0</v>
      </c>
      <c r="H1704" s="121">
        <v>0</v>
      </c>
      <c r="J1704" s="110">
        <v>1698</v>
      </c>
      <c r="K1704" s="113">
        <v>42254</v>
      </c>
      <c r="L1704" s="125"/>
    </row>
    <row r="1705" spans="5:12" hidden="1" x14ac:dyDescent="0.3">
      <c r="E1705" s="110">
        <v>1699</v>
      </c>
      <c r="F1705" s="113">
        <v>42255</v>
      </c>
      <c r="G1705" s="110">
        <v>0</v>
      </c>
      <c r="H1705" s="121">
        <v>0</v>
      </c>
      <c r="J1705" s="110">
        <v>1699</v>
      </c>
      <c r="K1705" s="113">
        <v>42255</v>
      </c>
      <c r="L1705" s="125"/>
    </row>
    <row r="1706" spans="5:12" hidden="1" x14ac:dyDescent="0.3">
      <c r="E1706" s="110">
        <v>1700</v>
      </c>
      <c r="F1706" s="113">
        <v>42256</v>
      </c>
      <c r="G1706" s="110">
        <v>0</v>
      </c>
      <c r="H1706" s="121">
        <v>0</v>
      </c>
      <c r="J1706" s="110">
        <v>1700</v>
      </c>
      <c r="K1706" s="113">
        <v>42256</v>
      </c>
      <c r="L1706" s="125"/>
    </row>
    <row r="1707" spans="5:12" hidden="1" x14ac:dyDescent="0.3">
      <c r="E1707" s="110">
        <v>1701</v>
      </c>
      <c r="F1707" s="113">
        <v>42257</v>
      </c>
      <c r="G1707" s="110">
        <v>0</v>
      </c>
      <c r="H1707" s="121">
        <v>0</v>
      </c>
      <c r="J1707" s="110">
        <v>1701</v>
      </c>
      <c r="K1707" s="113">
        <v>42257</v>
      </c>
      <c r="L1707" s="125"/>
    </row>
    <row r="1708" spans="5:12" hidden="1" x14ac:dyDescent="0.3">
      <c r="E1708" s="110">
        <v>1702</v>
      </c>
      <c r="F1708" s="113">
        <v>42258</v>
      </c>
      <c r="G1708" s="110">
        <v>0</v>
      </c>
      <c r="H1708" s="121">
        <v>0</v>
      </c>
      <c r="J1708" s="110">
        <v>1702</v>
      </c>
      <c r="K1708" s="113">
        <v>42258</v>
      </c>
      <c r="L1708" s="125"/>
    </row>
    <row r="1709" spans="5:12" hidden="1" x14ac:dyDescent="0.3">
      <c r="E1709" s="110">
        <v>1703</v>
      </c>
      <c r="F1709" s="113">
        <v>42259</v>
      </c>
      <c r="G1709" s="110">
        <v>0</v>
      </c>
      <c r="H1709" s="121">
        <v>0</v>
      </c>
      <c r="J1709" s="110">
        <v>1703</v>
      </c>
      <c r="K1709" s="113">
        <v>42259</v>
      </c>
      <c r="L1709" s="125"/>
    </row>
    <row r="1710" spans="5:12" hidden="1" x14ac:dyDescent="0.3">
      <c r="E1710" s="110">
        <v>1704</v>
      </c>
      <c r="F1710" s="113">
        <v>42260</v>
      </c>
      <c r="G1710" s="110">
        <v>0</v>
      </c>
      <c r="H1710" s="121">
        <v>0</v>
      </c>
      <c r="J1710" s="110">
        <v>1704</v>
      </c>
      <c r="K1710" s="113">
        <v>42260</v>
      </c>
      <c r="L1710" s="125"/>
    </row>
    <row r="1711" spans="5:12" hidden="1" x14ac:dyDescent="0.3">
      <c r="E1711" s="110">
        <v>1705</v>
      </c>
      <c r="F1711" s="113">
        <v>42261</v>
      </c>
      <c r="G1711" s="110">
        <v>0</v>
      </c>
      <c r="H1711" s="121">
        <v>0</v>
      </c>
      <c r="J1711" s="110">
        <v>1705</v>
      </c>
      <c r="K1711" s="113">
        <v>42261</v>
      </c>
      <c r="L1711" s="125"/>
    </row>
    <row r="1712" spans="5:12" hidden="1" x14ac:dyDescent="0.3">
      <c r="E1712" s="110">
        <v>1706</v>
      </c>
      <c r="F1712" s="113">
        <v>42262</v>
      </c>
      <c r="G1712" s="110">
        <v>0</v>
      </c>
      <c r="H1712" s="121">
        <v>0</v>
      </c>
      <c r="J1712" s="110">
        <v>1706</v>
      </c>
      <c r="K1712" s="113">
        <v>42262</v>
      </c>
      <c r="L1712" s="125"/>
    </row>
    <row r="1713" spans="5:12" hidden="1" x14ac:dyDescent="0.3">
      <c r="E1713" s="110">
        <v>1707</v>
      </c>
      <c r="F1713" s="113">
        <v>42263</v>
      </c>
      <c r="G1713" s="110">
        <v>0</v>
      </c>
      <c r="H1713" s="121">
        <v>0</v>
      </c>
      <c r="J1713" s="110">
        <v>1707</v>
      </c>
      <c r="K1713" s="113">
        <v>42263</v>
      </c>
      <c r="L1713" s="125"/>
    </row>
    <row r="1714" spans="5:12" hidden="1" x14ac:dyDescent="0.3">
      <c r="E1714" s="110">
        <v>1708</v>
      </c>
      <c r="F1714" s="113">
        <v>42264</v>
      </c>
      <c r="G1714" s="110">
        <v>0</v>
      </c>
      <c r="H1714" s="121">
        <v>0</v>
      </c>
      <c r="J1714" s="110">
        <v>1708</v>
      </c>
      <c r="K1714" s="113">
        <v>42264</v>
      </c>
      <c r="L1714" s="125"/>
    </row>
    <row r="1715" spans="5:12" hidden="1" x14ac:dyDescent="0.3">
      <c r="E1715" s="110">
        <v>1709</v>
      </c>
      <c r="F1715" s="113">
        <v>42265</v>
      </c>
      <c r="G1715" s="110">
        <v>0</v>
      </c>
      <c r="H1715" s="121">
        <v>0</v>
      </c>
      <c r="J1715" s="110">
        <v>1709</v>
      </c>
      <c r="K1715" s="113">
        <v>42265</v>
      </c>
      <c r="L1715" s="125"/>
    </row>
    <row r="1716" spans="5:12" hidden="1" x14ac:dyDescent="0.3">
      <c r="E1716" s="110">
        <v>1710</v>
      </c>
      <c r="F1716" s="113">
        <v>42266</v>
      </c>
      <c r="G1716" s="110">
        <v>0</v>
      </c>
      <c r="H1716" s="121">
        <v>0</v>
      </c>
      <c r="J1716" s="110">
        <v>1710</v>
      </c>
      <c r="K1716" s="113">
        <v>42266</v>
      </c>
      <c r="L1716" s="125"/>
    </row>
    <row r="1717" spans="5:12" hidden="1" x14ac:dyDescent="0.3">
      <c r="E1717" s="110">
        <v>1711</v>
      </c>
      <c r="F1717" s="113">
        <v>42267</v>
      </c>
      <c r="G1717" s="110">
        <v>0</v>
      </c>
      <c r="H1717" s="121">
        <v>0</v>
      </c>
      <c r="J1717" s="110">
        <v>1711</v>
      </c>
      <c r="K1717" s="113">
        <v>42267</v>
      </c>
      <c r="L1717" s="125"/>
    </row>
    <row r="1718" spans="5:12" hidden="1" x14ac:dyDescent="0.3">
      <c r="E1718" s="110">
        <v>1712</v>
      </c>
      <c r="F1718" s="113">
        <v>42268</v>
      </c>
      <c r="G1718" s="110">
        <v>0</v>
      </c>
      <c r="H1718" s="121">
        <v>0</v>
      </c>
      <c r="J1718" s="110">
        <v>1712</v>
      </c>
      <c r="K1718" s="113">
        <v>42268</v>
      </c>
      <c r="L1718" s="125"/>
    </row>
    <row r="1719" spans="5:12" hidden="1" x14ac:dyDescent="0.3">
      <c r="E1719" s="110">
        <v>1713</v>
      </c>
      <c r="F1719" s="113">
        <v>42269</v>
      </c>
      <c r="G1719" s="110">
        <v>0</v>
      </c>
      <c r="H1719" s="121">
        <v>0</v>
      </c>
      <c r="J1719" s="110">
        <v>1713</v>
      </c>
      <c r="K1719" s="113">
        <v>42269</v>
      </c>
      <c r="L1719" s="125"/>
    </row>
    <row r="1720" spans="5:12" hidden="1" x14ac:dyDescent="0.3">
      <c r="E1720" s="110">
        <v>1714</v>
      </c>
      <c r="F1720" s="113">
        <v>42270</v>
      </c>
      <c r="G1720" s="110">
        <v>0</v>
      </c>
      <c r="H1720" s="121">
        <v>0</v>
      </c>
      <c r="J1720" s="110">
        <v>1714</v>
      </c>
      <c r="K1720" s="113">
        <v>42270</v>
      </c>
      <c r="L1720" s="125"/>
    </row>
    <row r="1721" spans="5:12" hidden="1" x14ac:dyDescent="0.3">
      <c r="E1721" s="110">
        <v>1715</v>
      </c>
      <c r="F1721" s="113">
        <v>42271</v>
      </c>
      <c r="G1721" s="110">
        <v>0</v>
      </c>
      <c r="H1721" s="121">
        <v>0</v>
      </c>
      <c r="J1721" s="110">
        <v>1715</v>
      </c>
      <c r="K1721" s="113">
        <v>42271</v>
      </c>
      <c r="L1721" s="125"/>
    </row>
    <row r="1722" spans="5:12" hidden="1" x14ac:dyDescent="0.3">
      <c r="E1722" s="110">
        <v>1716</v>
      </c>
      <c r="F1722" s="113">
        <v>42272</v>
      </c>
      <c r="G1722" s="110">
        <v>0</v>
      </c>
      <c r="H1722" s="121">
        <v>0</v>
      </c>
      <c r="J1722" s="110">
        <v>1716</v>
      </c>
      <c r="K1722" s="113">
        <v>42272</v>
      </c>
      <c r="L1722" s="125"/>
    </row>
    <row r="1723" spans="5:12" hidden="1" x14ac:dyDescent="0.3">
      <c r="E1723" s="110">
        <v>1717</v>
      </c>
      <c r="F1723" s="113">
        <v>42273</v>
      </c>
      <c r="G1723" s="110">
        <v>0</v>
      </c>
      <c r="H1723" s="121">
        <v>0</v>
      </c>
      <c r="J1723" s="110">
        <v>1717</v>
      </c>
      <c r="K1723" s="113">
        <v>42273</v>
      </c>
      <c r="L1723" s="125"/>
    </row>
    <row r="1724" spans="5:12" hidden="1" x14ac:dyDescent="0.3">
      <c r="E1724" s="110">
        <v>1718</v>
      </c>
      <c r="F1724" s="113">
        <v>42274</v>
      </c>
      <c r="G1724" s="110">
        <v>0</v>
      </c>
      <c r="H1724" s="121">
        <v>0</v>
      </c>
      <c r="J1724" s="110">
        <v>1718</v>
      </c>
      <c r="K1724" s="113">
        <v>42274</v>
      </c>
      <c r="L1724" s="125"/>
    </row>
    <row r="1725" spans="5:12" hidden="1" x14ac:dyDescent="0.3">
      <c r="E1725" s="110">
        <v>1719</v>
      </c>
      <c r="F1725" s="113">
        <v>42275</v>
      </c>
      <c r="G1725" s="110">
        <v>0</v>
      </c>
      <c r="H1725" s="121">
        <v>0</v>
      </c>
      <c r="J1725" s="110">
        <v>1719</v>
      </c>
      <c r="K1725" s="113">
        <v>42275</v>
      </c>
      <c r="L1725" s="125"/>
    </row>
    <row r="1726" spans="5:12" hidden="1" x14ac:dyDescent="0.3">
      <c r="E1726" s="110">
        <v>1720</v>
      </c>
      <c r="F1726" s="113">
        <v>42276</v>
      </c>
      <c r="G1726" s="110">
        <v>0</v>
      </c>
      <c r="H1726" s="121">
        <v>0</v>
      </c>
      <c r="J1726" s="110">
        <v>1720</v>
      </c>
      <c r="K1726" s="113">
        <v>42276</v>
      </c>
      <c r="L1726" s="125"/>
    </row>
    <row r="1727" spans="5:12" hidden="1" x14ac:dyDescent="0.3">
      <c r="E1727" s="110">
        <v>1721</v>
      </c>
      <c r="F1727" s="113">
        <v>42277</v>
      </c>
      <c r="G1727" s="110">
        <v>0</v>
      </c>
      <c r="H1727" s="121">
        <v>0</v>
      </c>
      <c r="J1727" s="110">
        <v>1721</v>
      </c>
      <c r="K1727" s="113">
        <v>42277</v>
      </c>
      <c r="L1727" s="125"/>
    </row>
    <row r="1728" spans="5:12" hidden="1" x14ac:dyDescent="0.3">
      <c r="E1728" s="110">
        <v>1722</v>
      </c>
      <c r="F1728" s="113">
        <v>42278</v>
      </c>
      <c r="G1728" s="110">
        <v>0</v>
      </c>
      <c r="H1728" s="121">
        <v>0</v>
      </c>
      <c r="J1728" s="110">
        <v>1722</v>
      </c>
      <c r="K1728" s="113">
        <v>42278</v>
      </c>
      <c r="L1728" s="125"/>
    </row>
    <row r="1729" spans="5:12" hidden="1" x14ac:dyDescent="0.3">
      <c r="E1729" s="110">
        <v>1723</v>
      </c>
      <c r="F1729" s="113">
        <v>42279</v>
      </c>
      <c r="G1729" s="110">
        <v>0</v>
      </c>
      <c r="H1729" s="121">
        <v>0</v>
      </c>
      <c r="J1729" s="110">
        <v>1723</v>
      </c>
      <c r="K1729" s="113">
        <v>42279</v>
      </c>
      <c r="L1729" s="125"/>
    </row>
    <row r="1730" spans="5:12" hidden="1" x14ac:dyDescent="0.3">
      <c r="E1730" s="110">
        <v>1724</v>
      </c>
      <c r="F1730" s="113">
        <v>42280</v>
      </c>
      <c r="G1730" s="110">
        <v>0</v>
      </c>
      <c r="H1730" s="121">
        <v>0</v>
      </c>
      <c r="J1730" s="110">
        <v>1724</v>
      </c>
      <c r="K1730" s="113">
        <v>42280</v>
      </c>
      <c r="L1730" s="125"/>
    </row>
    <row r="1731" spans="5:12" hidden="1" x14ac:dyDescent="0.3">
      <c r="E1731" s="110">
        <v>1725</v>
      </c>
      <c r="F1731" s="113">
        <v>42281</v>
      </c>
      <c r="G1731" s="110">
        <v>0</v>
      </c>
      <c r="H1731" s="121">
        <v>0</v>
      </c>
      <c r="J1731" s="110">
        <v>1725</v>
      </c>
      <c r="K1731" s="113">
        <v>42281</v>
      </c>
      <c r="L1731" s="125"/>
    </row>
    <row r="1732" spans="5:12" hidden="1" x14ac:dyDescent="0.3">
      <c r="E1732" s="110">
        <v>1726</v>
      </c>
      <c r="F1732" s="113">
        <v>42282</v>
      </c>
      <c r="G1732" s="110">
        <v>0</v>
      </c>
      <c r="H1732" s="121">
        <v>0</v>
      </c>
      <c r="J1732" s="110">
        <v>1726</v>
      </c>
      <c r="K1732" s="113">
        <v>42282</v>
      </c>
      <c r="L1732" s="125"/>
    </row>
    <row r="1733" spans="5:12" hidden="1" x14ac:dyDescent="0.3">
      <c r="E1733" s="110">
        <v>1727</v>
      </c>
      <c r="F1733" s="113">
        <v>42283</v>
      </c>
      <c r="G1733" s="110">
        <v>0</v>
      </c>
      <c r="H1733" s="121">
        <v>0</v>
      </c>
      <c r="J1733" s="110">
        <v>1727</v>
      </c>
      <c r="K1733" s="113">
        <v>42283</v>
      </c>
      <c r="L1733" s="125"/>
    </row>
    <row r="1734" spans="5:12" hidden="1" x14ac:dyDescent="0.3">
      <c r="E1734" s="110">
        <v>1728</v>
      </c>
      <c r="F1734" s="113">
        <v>42284</v>
      </c>
      <c r="G1734" s="110">
        <v>0</v>
      </c>
      <c r="H1734" s="121">
        <v>0</v>
      </c>
      <c r="J1734" s="110">
        <v>1728</v>
      </c>
      <c r="K1734" s="113">
        <v>42284</v>
      </c>
      <c r="L1734" s="125"/>
    </row>
    <row r="1735" spans="5:12" hidden="1" x14ac:dyDescent="0.3">
      <c r="E1735" s="110">
        <v>1729</v>
      </c>
      <c r="F1735" s="113">
        <v>42285</v>
      </c>
      <c r="G1735" s="110">
        <v>0</v>
      </c>
      <c r="H1735" s="121">
        <v>0</v>
      </c>
      <c r="J1735" s="110">
        <v>1729</v>
      </c>
      <c r="K1735" s="113">
        <v>42285</v>
      </c>
      <c r="L1735" s="125"/>
    </row>
    <row r="1736" spans="5:12" hidden="1" x14ac:dyDescent="0.3">
      <c r="E1736" s="110">
        <v>1730</v>
      </c>
      <c r="F1736" s="113">
        <v>42286</v>
      </c>
      <c r="G1736" s="110">
        <v>0</v>
      </c>
      <c r="H1736" s="121">
        <v>0</v>
      </c>
      <c r="J1736" s="110">
        <v>1730</v>
      </c>
      <c r="K1736" s="113">
        <v>42286</v>
      </c>
      <c r="L1736" s="125"/>
    </row>
    <row r="1737" spans="5:12" hidden="1" x14ac:dyDescent="0.3">
      <c r="E1737" s="110">
        <v>1731</v>
      </c>
      <c r="F1737" s="113">
        <v>42287</v>
      </c>
      <c r="G1737" s="110">
        <v>0</v>
      </c>
      <c r="H1737" s="121">
        <v>0</v>
      </c>
      <c r="J1737" s="110">
        <v>1731</v>
      </c>
      <c r="K1737" s="113">
        <v>42287</v>
      </c>
      <c r="L1737" s="125"/>
    </row>
    <row r="1738" spans="5:12" hidden="1" x14ac:dyDescent="0.3">
      <c r="E1738" s="110">
        <v>1732</v>
      </c>
      <c r="F1738" s="113">
        <v>42288</v>
      </c>
      <c r="G1738" s="110">
        <v>0</v>
      </c>
      <c r="H1738" s="121">
        <v>0</v>
      </c>
      <c r="J1738" s="110">
        <v>1732</v>
      </c>
      <c r="K1738" s="113">
        <v>42288</v>
      </c>
      <c r="L1738" s="125"/>
    </row>
    <row r="1739" spans="5:12" hidden="1" x14ac:dyDescent="0.3">
      <c r="E1739" s="110">
        <v>1733</v>
      </c>
      <c r="F1739" s="113">
        <v>42289</v>
      </c>
      <c r="G1739" s="110">
        <v>0</v>
      </c>
      <c r="H1739" s="121">
        <v>0</v>
      </c>
      <c r="J1739" s="110">
        <v>1733</v>
      </c>
      <c r="K1739" s="113">
        <v>42289</v>
      </c>
      <c r="L1739" s="125"/>
    </row>
    <row r="1740" spans="5:12" hidden="1" x14ac:dyDescent="0.3">
      <c r="E1740" s="110">
        <v>1734</v>
      </c>
      <c r="F1740" s="113">
        <v>42290</v>
      </c>
      <c r="G1740" s="110">
        <v>0</v>
      </c>
      <c r="H1740" s="121">
        <v>0</v>
      </c>
      <c r="J1740" s="110">
        <v>1734</v>
      </c>
      <c r="K1740" s="113">
        <v>42290</v>
      </c>
      <c r="L1740" s="125"/>
    </row>
    <row r="1741" spans="5:12" hidden="1" x14ac:dyDescent="0.3">
      <c r="E1741" s="110">
        <v>1735</v>
      </c>
      <c r="F1741" s="113">
        <v>42291</v>
      </c>
      <c r="G1741" s="110">
        <v>0</v>
      </c>
      <c r="H1741" s="121">
        <v>0</v>
      </c>
      <c r="J1741" s="110">
        <v>1735</v>
      </c>
      <c r="K1741" s="113">
        <v>42291</v>
      </c>
      <c r="L1741" s="125"/>
    </row>
    <row r="1742" spans="5:12" hidden="1" x14ac:dyDescent="0.3">
      <c r="E1742" s="110">
        <v>1736</v>
      </c>
      <c r="F1742" s="113">
        <v>42292</v>
      </c>
      <c r="G1742" s="110">
        <v>0</v>
      </c>
      <c r="H1742" s="121">
        <v>0</v>
      </c>
      <c r="J1742" s="110">
        <v>1736</v>
      </c>
      <c r="K1742" s="113">
        <v>42292</v>
      </c>
      <c r="L1742" s="125"/>
    </row>
    <row r="1743" spans="5:12" hidden="1" x14ac:dyDescent="0.3">
      <c r="E1743" s="110">
        <v>1737</v>
      </c>
      <c r="F1743" s="113">
        <v>42293</v>
      </c>
      <c r="G1743" s="110">
        <v>0</v>
      </c>
      <c r="H1743" s="121">
        <v>0</v>
      </c>
      <c r="J1743" s="110">
        <v>1737</v>
      </c>
      <c r="K1743" s="113">
        <v>42293</v>
      </c>
      <c r="L1743" s="125"/>
    </row>
    <row r="1744" spans="5:12" hidden="1" x14ac:dyDescent="0.3">
      <c r="E1744" s="110">
        <v>1738</v>
      </c>
      <c r="F1744" s="113">
        <v>42294</v>
      </c>
      <c r="G1744" s="110">
        <v>0</v>
      </c>
      <c r="H1744" s="121">
        <v>0</v>
      </c>
      <c r="J1744" s="110">
        <v>1738</v>
      </c>
      <c r="K1744" s="113">
        <v>42294</v>
      </c>
      <c r="L1744" s="125"/>
    </row>
    <row r="1745" spans="5:12" hidden="1" x14ac:dyDescent="0.3">
      <c r="E1745" s="110">
        <v>1739</v>
      </c>
      <c r="F1745" s="113">
        <v>42295</v>
      </c>
      <c r="G1745" s="110">
        <v>0</v>
      </c>
      <c r="H1745" s="121">
        <v>0</v>
      </c>
      <c r="J1745" s="110">
        <v>1739</v>
      </c>
      <c r="K1745" s="113">
        <v>42295</v>
      </c>
      <c r="L1745" s="125"/>
    </row>
    <row r="1746" spans="5:12" hidden="1" x14ac:dyDescent="0.3">
      <c r="E1746" s="110">
        <v>1740</v>
      </c>
      <c r="F1746" s="113">
        <v>42296</v>
      </c>
      <c r="G1746" s="110">
        <v>0</v>
      </c>
      <c r="H1746" s="121">
        <v>0</v>
      </c>
      <c r="J1746" s="110">
        <v>1740</v>
      </c>
      <c r="K1746" s="113">
        <v>42296</v>
      </c>
      <c r="L1746" s="125"/>
    </row>
    <row r="1747" spans="5:12" hidden="1" x14ac:dyDescent="0.3">
      <c r="E1747" s="110">
        <v>1741</v>
      </c>
      <c r="F1747" s="113">
        <v>42297</v>
      </c>
      <c r="G1747" s="110">
        <v>0</v>
      </c>
      <c r="H1747" s="121">
        <v>0</v>
      </c>
      <c r="J1747" s="110">
        <v>1741</v>
      </c>
      <c r="K1747" s="113">
        <v>42297</v>
      </c>
      <c r="L1747" s="125"/>
    </row>
    <row r="1748" spans="5:12" hidden="1" x14ac:dyDescent="0.3">
      <c r="E1748" s="110">
        <v>1742</v>
      </c>
      <c r="F1748" s="113">
        <v>42298</v>
      </c>
      <c r="G1748" s="110">
        <v>0</v>
      </c>
      <c r="H1748" s="121">
        <v>0</v>
      </c>
      <c r="J1748" s="110">
        <v>1742</v>
      </c>
      <c r="K1748" s="113">
        <v>42298</v>
      </c>
      <c r="L1748" s="125"/>
    </row>
    <row r="1749" spans="5:12" hidden="1" x14ac:dyDescent="0.3">
      <c r="E1749" s="110">
        <v>1743</v>
      </c>
      <c r="F1749" s="113">
        <v>42299</v>
      </c>
      <c r="G1749" s="110">
        <v>0</v>
      </c>
      <c r="H1749" s="121">
        <v>0</v>
      </c>
      <c r="J1749" s="110">
        <v>1743</v>
      </c>
      <c r="K1749" s="113">
        <v>42299</v>
      </c>
      <c r="L1749" s="125"/>
    </row>
    <row r="1750" spans="5:12" hidden="1" x14ac:dyDescent="0.3">
      <c r="E1750" s="110">
        <v>1744</v>
      </c>
      <c r="F1750" s="113">
        <v>42300</v>
      </c>
      <c r="G1750" s="110">
        <v>0</v>
      </c>
      <c r="H1750" s="121">
        <v>0</v>
      </c>
      <c r="J1750" s="110">
        <v>1744</v>
      </c>
      <c r="K1750" s="113">
        <v>42300</v>
      </c>
      <c r="L1750" s="125"/>
    </row>
    <row r="1751" spans="5:12" hidden="1" x14ac:dyDescent="0.3">
      <c r="E1751" s="110">
        <v>1745</v>
      </c>
      <c r="F1751" s="113">
        <v>42301</v>
      </c>
      <c r="G1751" s="110">
        <v>0</v>
      </c>
      <c r="H1751" s="121">
        <v>0</v>
      </c>
      <c r="J1751" s="110">
        <v>1745</v>
      </c>
      <c r="K1751" s="113">
        <v>42301</v>
      </c>
      <c r="L1751" s="125"/>
    </row>
    <row r="1752" spans="5:12" hidden="1" x14ac:dyDescent="0.3">
      <c r="E1752" s="110">
        <v>1746</v>
      </c>
      <c r="F1752" s="113">
        <v>42302</v>
      </c>
      <c r="G1752" s="110">
        <v>0</v>
      </c>
      <c r="H1752" s="121">
        <v>0</v>
      </c>
      <c r="J1752" s="110">
        <v>1746</v>
      </c>
      <c r="K1752" s="113">
        <v>42302</v>
      </c>
      <c r="L1752" s="125"/>
    </row>
    <row r="1753" spans="5:12" hidden="1" x14ac:dyDescent="0.3">
      <c r="E1753" s="110">
        <v>1747</v>
      </c>
      <c r="F1753" s="113">
        <v>42303</v>
      </c>
      <c r="G1753" s="110">
        <v>0</v>
      </c>
      <c r="H1753" s="121">
        <v>0</v>
      </c>
      <c r="J1753" s="110">
        <v>1747</v>
      </c>
      <c r="K1753" s="113">
        <v>42303</v>
      </c>
      <c r="L1753" s="125"/>
    </row>
    <row r="1754" spans="5:12" hidden="1" x14ac:dyDescent="0.3">
      <c r="E1754" s="110">
        <v>1748</v>
      </c>
      <c r="F1754" s="113">
        <v>42304</v>
      </c>
      <c r="G1754" s="110">
        <v>0</v>
      </c>
      <c r="H1754" s="121">
        <v>0</v>
      </c>
      <c r="J1754" s="110">
        <v>1748</v>
      </c>
      <c r="K1754" s="113">
        <v>42304</v>
      </c>
      <c r="L1754" s="125"/>
    </row>
    <row r="1755" spans="5:12" hidden="1" x14ac:dyDescent="0.3">
      <c r="E1755" s="110">
        <v>1749</v>
      </c>
      <c r="F1755" s="113">
        <v>42305</v>
      </c>
      <c r="G1755" s="110">
        <v>0</v>
      </c>
      <c r="H1755" s="121">
        <v>0</v>
      </c>
      <c r="J1755" s="110">
        <v>1749</v>
      </c>
      <c r="K1755" s="113">
        <v>42305</v>
      </c>
      <c r="L1755" s="125"/>
    </row>
    <row r="1756" spans="5:12" hidden="1" x14ac:dyDescent="0.3">
      <c r="E1756" s="110">
        <v>1750</v>
      </c>
      <c r="F1756" s="113">
        <v>42306</v>
      </c>
      <c r="G1756" s="110">
        <v>0</v>
      </c>
      <c r="H1756" s="121">
        <v>0</v>
      </c>
      <c r="J1756" s="110">
        <v>1750</v>
      </c>
      <c r="K1756" s="113">
        <v>42306</v>
      </c>
      <c r="L1756" s="125"/>
    </row>
    <row r="1757" spans="5:12" hidden="1" x14ac:dyDescent="0.3">
      <c r="E1757" s="110">
        <v>1751</v>
      </c>
      <c r="F1757" s="113">
        <v>42307</v>
      </c>
      <c r="G1757" s="110">
        <v>0</v>
      </c>
      <c r="H1757" s="121">
        <v>0</v>
      </c>
      <c r="J1757" s="110">
        <v>1751</v>
      </c>
      <c r="K1757" s="113">
        <v>42307</v>
      </c>
      <c r="L1757" s="125"/>
    </row>
    <row r="1758" spans="5:12" hidden="1" x14ac:dyDescent="0.3">
      <c r="E1758" s="110">
        <v>1752</v>
      </c>
      <c r="F1758" s="113">
        <v>42308</v>
      </c>
      <c r="G1758" s="110">
        <v>0</v>
      </c>
      <c r="H1758" s="121">
        <v>0</v>
      </c>
      <c r="J1758" s="110">
        <v>1752</v>
      </c>
      <c r="K1758" s="113">
        <v>42308</v>
      </c>
      <c r="L1758" s="125"/>
    </row>
    <row r="1759" spans="5:12" hidden="1" x14ac:dyDescent="0.3">
      <c r="E1759" s="110">
        <v>1753</v>
      </c>
      <c r="F1759" s="113">
        <v>42309</v>
      </c>
      <c r="G1759" s="110">
        <v>0</v>
      </c>
      <c r="H1759" s="121">
        <v>0</v>
      </c>
      <c r="J1759" s="110">
        <v>1753</v>
      </c>
      <c r="K1759" s="113">
        <v>42309</v>
      </c>
      <c r="L1759" s="125"/>
    </row>
    <row r="1760" spans="5:12" hidden="1" x14ac:dyDescent="0.3">
      <c r="E1760" s="110">
        <v>1754</v>
      </c>
      <c r="F1760" s="113">
        <v>42310</v>
      </c>
      <c r="G1760" s="110">
        <v>0</v>
      </c>
      <c r="H1760" s="121">
        <v>0</v>
      </c>
      <c r="J1760" s="110">
        <v>1754</v>
      </c>
      <c r="K1760" s="113">
        <v>42310</v>
      </c>
      <c r="L1760" s="125"/>
    </row>
    <row r="1761" spans="5:12" hidden="1" x14ac:dyDescent="0.3">
      <c r="E1761" s="110">
        <v>1755</v>
      </c>
      <c r="F1761" s="113">
        <v>42311</v>
      </c>
      <c r="G1761" s="110">
        <v>0</v>
      </c>
      <c r="H1761" s="121">
        <v>0</v>
      </c>
      <c r="J1761" s="110">
        <v>1755</v>
      </c>
      <c r="K1761" s="113">
        <v>42311</v>
      </c>
      <c r="L1761" s="125"/>
    </row>
    <row r="1762" spans="5:12" hidden="1" x14ac:dyDescent="0.3">
      <c r="E1762" s="110">
        <v>1756</v>
      </c>
      <c r="F1762" s="113">
        <v>42312</v>
      </c>
      <c r="G1762" s="110">
        <v>0</v>
      </c>
      <c r="H1762" s="121">
        <v>0</v>
      </c>
      <c r="J1762" s="110">
        <v>1756</v>
      </c>
      <c r="K1762" s="113">
        <v>42312</v>
      </c>
      <c r="L1762" s="125"/>
    </row>
    <row r="1763" spans="5:12" hidden="1" x14ac:dyDescent="0.3">
      <c r="E1763" s="110">
        <v>1757</v>
      </c>
      <c r="F1763" s="113">
        <v>42313</v>
      </c>
      <c r="G1763" s="110">
        <v>0</v>
      </c>
      <c r="H1763" s="121">
        <v>0</v>
      </c>
      <c r="J1763" s="110">
        <v>1757</v>
      </c>
      <c r="K1763" s="113">
        <v>42313</v>
      </c>
      <c r="L1763" s="125"/>
    </row>
    <row r="1764" spans="5:12" hidden="1" x14ac:dyDescent="0.3">
      <c r="E1764" s="110">
        <v>1758</v>
      </c>
      <c r="F1764" s="113">
        <v>42314</v>
      </c>
      <c r="G1764" s="110">
        <v>0</v>
      </c>
      <c r="H1764" s="121">
        <v>0</v>
      </c>
      <c r="J1764" s="110">
        <v>1758</v>
      </c>
      <c r="K1764" s="113">
        <v>42314</v>
      </c>
      <c r="L1764" s="125"/>
    </row>
    <row r="1765" spans="5:12" hidden="1" x14ac:dyDescent="0.3">
      <c r="E1765" s="110">
        <v>1759</v>
      </c>
      <c r="F1765" s="113">
        <v>42315</v>
      </c>
      <c r="G1765" s="110">
        <v>0</v>
      </c>
      <c r="H1765" s="121">
        <v>0</v>
      </c>
      <c r="J1765" s="110">
        <v>1759</v>
      </c>
      <c r="K1765" s="113">
        <v>42315</v>
      </c>
      <c r="L1765" s="125"/>
    </row>
    <row r="1766" spans="5:12" hidden="1" x14ac:dyDescent="0.3">
      <c r="E1766" s="110">
        <v>1760</v>
      </c>
      <c r="F1766" s="113">
        <v>42316</v>
      </c>
      <c r="G1766" s="110">
        <v>0</v>
      </c>
      <c r="H1766" s="121">
        <v>0</v>
      </c>
      <c r="J1766" s="110">
        <v>1760</v>
      </c>
      <c r="K1766" s="113">
        <v>42316</v>
      </c>
      <c r="L1766" s="125"/>
    </row>
    <row r="1767" spans="5:12" hidden="1" x14ac:dyDescent="0.3">
      <c r="E1767" s="110">
        <v>1761</v>
      </c>
      <c r="F1767" s="113">
        <v>42317</v>
      </c>
      <c r="G1767" s="110">
        <v>0</v>
      </c>
      <c r="H1767" s="121">
        <v>0</v>
      </c>
      <c r="J1767" s="110">
        <v>1761</v>
      </c>
      <c r="K1767" s="113">
        <v>42317</v>
      </c>
      <c r="L1767" s="125"/>
    </row>
    <row r="1768" spans="5:12" hidden="1" x14ac:dyDescent="0.3">
      <c r="E1768" s="110">
        <v>1762</v>
      </c>
      <c r="F1768" s="113">
        <v>42318</v>
      </c>
      <c r="G1768" s="110">
        <v>0</v>
      </c>
      <c r="H1768" s="121">
        <v>0</v>
      </c>
      <c r="J1768" s="110">
        <v>1762</v>
      </c>
      <c r="K1768" s="113">
        <v>42318</v>
      </c>
      <c r="L1768" s="125"/>
    </row>
    <row r="1769" spans="5:12" hidden="1" x14ac:dyDescent="0.3">
      <c r="E1769" s="110">
        <v>1763</v>
      </c>
      <c r="F1769" s="113">
        <v>42319</v>
      </c>
      <c r="G1769" s="110">
        <v>0</v>
      </c>
      <c r="H1769" s="121">
        <v>0</v>
      </c>
      <c r="J1769" s="110">
        <v>1763</v>
      </c>
      <c r="K1769" s="113">
        <v>42319</v>
      </c>
      <c r="L1769" s="125"/>
    </row>
    <row r="1770" spans="5:12" hidden="1" x14ac:dyDescent="0.3">
      <c r="E1770" s="110">
        <v>1764</v>
      </c>
      <c r="F1770" s="113">
        <v>42320</v>
      </c>
      <c r="G1770" s="110">
        <v>0</v>
      </c>
      <c r="H1770" s="121">
        <v>0</v>
      </c>
      <c r="J1770" s="110">
        <v>1764</v>
      </c>
      <c r="K1770" s="113">
        <v>42320</v>
      </c>
      <c r="L1770" s="125"/>
    </row>
    <row r="1771" spans="5:12" hidden="1" x14ac:dyDescent="0.3">
      <c r="E1771" s="110">
        <v>1765</v>
      </c>
      <c r="F1771" s="113">
        <v>42321</v>
      </c>
      <c r="G1771" s="110">
        <v>0</v>
      </c>
      <c r="H1771" s="121">
        <v>0</v>
      </c>
      <c r="J1771" s="110">
        <v>1765</v>
      </c>
      <c r="K1771" s="113">
        <v>42321</v>
      </c>
      <c r="L1771" s="125"/>
    </row>
    <row r="1772" spans="5:12" hidden="1" x14ac:dyDescent="0.3">
      <c r="E1772" s="110">
        <v>1766</v>
      </c>
      <c r="F1772" s="113">
        <v>42322</v>
      </c>
      <c r="G1772" s="110">
        <v>0</v>
      </c>
      <c r="H1772" s="121">
        <v>0</v>
      </c>
      <c r="J1772" s="110">
        <v>1766</v>
      </c>
      <c r="K1772" s="113">
        <v>42322</v>
      </c>
      <c r="L1772" s="125"/>
    </row>
    <row r="1773" spans="5:12" hidden="1" x14ac:dyDescent="0.3">
      <c r="E1773" s="110">
        <v>1767</v>
      </c>
      <c r="F1773" s="113">
        <v>42323</v>
      </c>
      <c r="G1773" s="110">
        <v>0</v>
      </c>
      <c r="H1773" s="121">
        <v>0</v>
      </c>
      <c r="J1773" s="110">
        <v>1767</v>
      </c>
      <c r="K1773" s="113">
        <v>42323</v>
      </c>
      <c r="L1773" s="125"/>
    </row>
    <row r="1774" spans="5:12" hidden="1" x14ac:dyDescent="0.3">
      <c r="E1774" s="110">
        <v>1768</v>
      </c>
      <c r="F1774" s="113">
        <v>42324</v>
      </c>
      <c r="G1774" s="110">
        <v>0</v>
      </c>
      <c r="H1774" s="121">
        <v>0</v>
      </c>
      <c r="J1774" s="110">
        <v>1768</v>
      </c>
      <c r="K1774" s="113">
        <v>42324</v>
      </c>
      <c r="L1774" s="125"/>
    </row>
    <row r="1775" spans="5:12" hidden="1" x14ac:dyDescent="0.3">
      <c r="E1775" s="110">
        <v>1769</v>
      </c>
      <c r="F1775" s="113">
        <v>42325</v>
      </c>
      <c r="G1775" s="110">
        <v>0</v>
      </c>
      <c r="H1775" s="121">
        <v>0</v>
      </c>
      <c r="J1775" s="110">
        <v>1769</v>
      </c>
      <c r="K1775" s="113">
        <v>42325</v>
      </c>
      <c r="L1775" s="125"/>
    </row>
    <row r="1776" spans="5:12" hidden="1" x14ac:dyDescent="0.3">
      <c r="E1776" s="110">
        <v>1770</v>
      </c>
      <c r="F1776" s="113">
        <v>42326</v>
      </c>
      <c r="G1776" s="110">
        <v>0</v>
      </c>
      <c r="H1776" s="121">
        <v>0</v>
      </c>
      <c r="J1776" s="110">
        <v>1770</v>
      </c>
      <c r="K1776" s="113">
        <v>42326</v>
      </c>
      <c r="L1776" s="125"/>
    </row>
    <row r="1777" spans="5:12" hidden="1" x14ac:dyDescent="0.3">
      <c r="E1777" s="110">
        <v>1771</v>
      </c>
      <c r="F1777" s="113">
        <v>42327</v>
      </c>
      <c r="G1777" s="110">
        <v>0</v>
      </c>
      <c r="H1777" s="121">
        <v>0</v>
      </c>
      <c r="J1777" s="110">
        <v>1771</v>
      </c>
      <c r="K1777" s="113">
        <v>42327</v>
      </c>
      <c r="L1777" s="125"/>
    </row>
    <row r="1778" spans="5:12" hidden="1" x14ac:dyDescent="0.3">
      <c r="E1778" s="110">
        <v>1772</v>
      </c>
      <c r="F1778" s="113">
        <v>42328</v>
      </c>
      <c r="G1778" s="110">
        <v>0</v>
      </c>
      <c r="H1778" s="121">
        <v>0</v>
      </c>
      <c r="J1778" s="110">
        <v>1772</v>
      </c>
      <c r="K1778" s="113">
        <v>42328</v>
      </c>
      <c r="L1778" s="125"/>
    </row>
    <row r="1779" spans="5:12" hidden="1" x14ac:dyDescent="0.3">
      <c r="E1779" s="110">
        <v>1773</v>
      </c>
      <c r="F1779" s="113">
        <v>42329</v>
      </c>
      <c r="G1779" s="110">
        <v>0</v>
      </c>
      <c r="H1779" s="121">
        <v>0</v>
      </c>
      <c r="J1779" s="110">
        <v>1773</v>
      </c>
      <c r="K1779" s="113">
        <v>42329</v>
      </c>
      <c r="L1779" s="125"/>
    </row>
    <row r="1780" spans="5:12" hidden="1" x14ac:dyDescent="0.3">
      <c r="E1780" s="110">
        <v>1774</v>
      </c>
      <c r="F1780" s="113">
        <v>42330</v>
      </c>
      <c r="G1780" s="110">
        <v>0</v>
      </c>
      <c r="H1780" s="121">
        <v>0</v>
      </c>
      <c r="J1780" s="110">
        <v>1774</v>
      </c>
      <c r="K1780" s="113">
        <v>42330</v>
      </c>
      <c r="L1780" s="125"/>
    </row>
    <row r="1781" spans="5:12" hidden="1" x14ac:dyDescent="0.3">
      <c r="E1781" s="110">
        <v>1775</v>
      </c>
      <c r="F1781" s="113">
        <v>42331</v>
      </c>
      <c r="G1781" s="110">
        <v>0</v>
      </c>
      <c r="H1781" s="121">
        <v>0</v>
      </c>
      <c r="J1781" s="110">
        <v>1775</v>
      </c>
      <c r="K1781" s="113">
        <v>42331</v>
      </c>
      <c r="L1781" s="125"/>
    </row>
    <row r="1782" spans="5:12" hidden="1" x14ac:dyDescent="0.3">
      <c r="E1782" s="110">
        <v>1776</v>
      </c>
      <c r="F1782" s="113">
        <v>42332</v>
      </c>
      <c r="G1782" s="110">
        <v>0</v>
      </c>
      <c r="H1782" s="121">
        <v>0</v>
      </c>
      <c r="J1782" s="110">
        <v>1776</v>
      </c>
      <c r="K1782" s="113">
        <v>42332</v>
      </c>
      <c r="L1782" s="125"/>
    </row>
    <row r="1783" spans="5:12" hidden="1" x14ac:dyDescent="0.3">
      <c r="E1783" s="110">
        <v>1777</v>
      </c>
      <c r="F1783" s="113">
        <v>42333</v>
      </c>
      <c r="G1783" s="110">
        <v>0</v>
      </c>
      <c r="H1783" s="121">
        <v>0</v>
      </c>
      <c r="J1783" s="110">
        <v>1777</v>
      </c>
      <c r="K1783" s="113">
        <v>42333</v>
      </c>
      <c r="L1783" s="125"/>
    </row>
    <row r="1784" spans="5:12" hidden="1" x14ac:dyDescent="0.3">
      <c r="E1784" s="110">
        <v>1778</v>
      </c>
      <c r="F1784" s="113">
        <v>42334</v>
      </c>
      <c r="G1784" s="110">
        <v>0</v>
      </c>
      <c r="H1784" s="121">
        <v>0</v>
      </c>
      <c r="J1784" s="110">
        <v>1778</v>
      </c>
      <c r="K1784" s="113">
        <v>42334</v>
      </c>
      <c r="L1784" s="125"/>
    </row>
    <row r="1785" spans="5:12" hidden="1" x14ac:dyDescent="0.3">
      <c r="E1785" s="110">
        <v>1779</v>
      </c>
      <c r="F1785" s="113">
        <v>42335</v>
      </c>
      <c r="G1785" s="110">
        <v>0</v>
      </c>
      <c r="H1785" s="121">
        <v>0</v>
      </c>
      <c r="J1785" s="110">
        <v>1779</v>
      </c>
      <c r="K1785" s="113">
        <v>42335</v>
      </c>
      <c r="L1785" s="125"/>
    </row>
    <row r="1786" spans="5:12" hidden="1" x14ac:dyDescent="0.3">
      <c r="E1786" s="110">
        <v>1780</v>
      </c>
      <c r="F1786" s="113">
        <v>42336</v>
      </c>
      <c r="G1786" s="110">
        <v>0</v>
      </c>
      <c r="H1786" s="121">
        <v>0</v>
      </c>
      <c r="J1786" s="110">
        <v>1780</v>
      </c>
      <c r="K1786" s="113">
        <v>42336</v>
      </c>
      <c r="L1786" s="125"/>
    </row>
    <row r="1787" spans="5:12" hidden="1" x14ac:dyDescent="0.3">
      <c r="E1787" s="110">
        <v>1781</v>
      </c>
      <c r="F1787" s="113">
        <v>42337</v>
      </c>
      <c r="G1787" s="110">
        <v>0</v>
      </c>
      <c r="H1787" s="121">
        <v>0</v>
      </c>
      <c r="J1787" s="110">
        <v>1781</v>
      </c>
      <c r="K1787" s="113">
        <v>42337</v>
      </c>
      <c r="L1787" s="125"/>
    </row>
    <row r="1788" spans="5:12" hidden="1" x14ac:dyDescent="0.3">
      <c r="E1788" s="110">
        <v>1782</v>
      </c>
      <c r="F1788" s="113">
        <v>42338</v>
      </c>
      <c r="G1788" s="110">
        <v>0</v>
      </c>
      <c r="H1788" s="121">
        <v>0</v>
      </c>
      <c r="J1788" s="110">
        <v>1782</v>
      </c>
      <c r="K1788" s="113">
        <v>42338</v>
      </c>
      <c r="L1788" s="125"/>
    </row>
    <row r="1789" spans="5:12" hidden="1" x14ac:dyDescent="0.3">
      <c r="E1789" s="110">
        <v>1783</v>
      </c>
      <c r="F1789" s="113">
        <v>42339</v>
      </c>
      <c r="G1789" s="110">
        <v>0</v>
      </c>
      <c r="H1789" s="121">
        <v>0</v>
      </c>
      <c r="J1789" s="110">
        <v>1783</v>
      </c>
      <c r="K1789" s="113">
        <v>42339</v>
      </c>
      <c r="L1789" s="125"/>
    </row>
    <row r="1790" spans="5:12" hidden="1" x14ac:dyDescent="0.3">
      <c r="E1790" s="110">
        <v>1784</v>
      </c>
      <c r="F1790" s="113">
        <v>42340</v>
      </c>
      <c r="G1790" s="110">
        <v>0</v>
      </c>
      <c r="H1790" s="121">
        <v>0</v>
      </c>
      <c r="J1790" s="110">
        <v>1784</v>
      </c>
      <c r="K1790" s="113">
        <v>42340</v>
      </c>
      <c r="L1790" s="125"/>
    </row>
    <row r="1791" spans="5:12" hidden="1" x14ac:dyDescent="0.3">
      <c r="E1791" s="110">
        <v>1785</v>
      </c>
      <c r="F1791" s="113">
        <v>42341</v>
      </c>
      <c r="G1791" s="110">
        <v>0</v>
      </c>
      <c r="H1791" s="121">
        <v>0</v>
      </c>
      <c r="J1791" s="110">
        <v>1785</v>
      </c>
      <c r="K1791" s="113">
        <v>42341</v>
      </c>
      <c r="L1791" s="125"/>
    </row>
    <row r="1792" spans="5:12" hidden="1" x14ac:dyDescent="0.3">
      <c r="E1792" s="110">
        <v>1786</v>
      </c>
      <c r="F1792" s="113">
        <v>42342</v>
      </c>
      <c r="G1792" s="110">
        <v>0</v>
      </c>
      <c r="H1792" s="121">
        <v>0</v>
      </c>
      <c r="J1792" s="110">
        <v>1786</v>
      </c>
      <c r="K1792" s="113">
        <v>42342</v>
      </c>
      <c r="L1792" s="125"/>
    </row>
    <row r="1793" spans="5:12" hidden="1" x14ac:dyDescent="0.3">
      <c r="E1793" s="110">
        <v>1787</v>
      </c>
      <c r="F1793" s="113">
        <v>42343</v>
      </c>
      <c r="G1793" s="110">
        <v>0</v>
      </c>
      <c r="H1793" s="121">
        <v>0</v>
      </c>
      <c r="J1793" s="110">
        <v>1787</v>
      </c>
      <c r="K1793" s="113">
        <v>42343</v>
      </c>
      <c r="L1793" s="125"/>
    </row>
    <row r="1794" spans="5:12" hidden="1" x14ac:dyDescent="0.3">
      <c r="E1794" s="110">
        <v>1788</v>
      </c>
      <c r="F1794" s="113">
        <v>42344</v>
      </c>
      <c r="G1794" s="110">
        <v>0</v>
      </c>
      <c r="H1794" s="121">
        <v>0</v>
      </c>
      <c r="J1794" s="110">
        <v>1788</v>
      </c>
      <c r="K1794" s="113">
        <v>42344</v>
      </c>
      <c r="L1794" s="125"/>
    </row>
    <row r="1795" spans="5:12" hidden="1" x14ac:dyDescent="0.3">
      <c r="E1795" s="110">
        <v>1789</v>
      </c>
      <c r="F1795" s="113">
        <v>42345</v>
      </c>
      <c r="G1795" s="110">
        <v>0</v>
      </c>
      <c r="H1795" s="121">
        <v>0</v>
      </c>
      <c r="J1795" s="110">
        <v>1789</v>
      </c>
      <c r="K1795" s="113">
        <v>42345</v>
      </c>
      <c r="L1795" s="125"/>
    </row>
    <row r="1796" spans="5:12" hidden="1" x14ac:dyDescent="0.3">
      <c r="E1796" s="110">
        <v>1790</v>
      </c>
      <c r="F1796" s="113">
        <v>42346</v>
      </c>
      <c r="G1796" s="110">
        <v>0</v>
      </c>
      <c r="H1796" s="121">
        <v>0</v>
      </c>
      <c r="J1796" s="110">
        <v>1790</v>
      </c>
      <c r="K1796" s="113">
        <v>42346</v>
      </c>
      <c r="L1796" s="125"/>
    </row>
    <row r="1797" spans="5:12" hidden="1" x14ac:dyDescent="0.3">
      <c r="E1797" s="110">
        <v>1791</v>
      </c>
      <c r="F1797" s="113">
        <v>42347</v>
      </c>
      <c r="G1797" s="110">
        <v>0</v>
      </c>
      <c r="H1797" s="121">
        <v>0</v>
      </c>
      <c r="J1797" s="110">
        <v>1791</v>
      </c>
      <c r="K1797" s="113">
        <v>42347</v>
      </c>
      <c r="L1797" s="125"/>
    </row>
    <row r="1798" spans="5:12" hidden="1" x14ac:dyDescent="0.3">
      <c r="E1798" s="110">
        <v>1792</v>
      </c>
      <c r="F1798" s="113">
        <v>42348</v>
      </c>
      <c r="G1798" s="110">
        <v>0</v>
      </c>
      <c r="H1798" s="121">
        <v>0</v>
      </c>
      <c r="J1798" s="110">
        <v>1792</v>
      </c>
      <c r="K1798" s="113">
        <v>42348</v>
      </c>
      <c r="L1798" s="125"/>
    </row>
    <row r="1799" spans="5:12" hidden="1" x14ac:dyDescent="0.3">
      <c r="E1799" s="110">
        <v>1793</v>
      </c>
      <c r="F1799" s="113">
        <v>42349</v>
      </c>
      <c r="G1799" s="110">
        <v>0</v>
      </c>
      <c r="H1799" s="121">
        <v>0</v>
      </c>
      <c r="J1799" s="110">
        <v>1793</v>
      </c>
      <c r="K1799" s="113">
        <v>42349</v>
      </c>
      <c r="L1799" s="125"/>
    </row>
    <row r="1800" spans="5:12" hidden="1" x14ac:dyDescent="0.3">
      <c r="E1800" s="110">
        <v>1794</v>
      </c>
      <c r="F1800" s="113">
        <v>42350</v>
      </c>
      <c r="G1800" s="110">
        <v>0</v>
      </c>
      <c r="H1800" s="121">
        <v>0</v>
      </c>
      <c r="J1800" s="110">
        <v>1794</v>
      </c>
      <c r="K1800" s="113">
        <v>42350</v>
      </c>
      <c r="L1800" s="125"/>
    </row>
    <row r="1801" spans="5:12" hidden="1" x14ac:dyDescent="0.3">
      <c r="E1801" s="110">
        <v>1795</v>
      </c>
      <c r="F1801" s="113">
        <v>42351</v>
      </c>
      <c r="G1801" s="110">
        <v>0</v>
      </c>
      <c r="H1801" s="121">
        <v>0</v>
      </c>
      <c r="J1801" s="110">
        <v>1795</v>
      </c>
      <c r="K1801" s="113">
        <v>42351</v>
      </c>
      <c r="L1801" s="125"/>
    </row>
    <row r="1802" spans="5:12" hidden="1" x14ac:dyDescent="0.3">
      <c r="E1802" s="110">
        <v>1796</v>
      </c>
      <c r="F1802" s="113">
        <v>42352</v>
      </c>
      <c r="G1802" s="110">
        <v>0</v>
      </c>
      <c r="H1802" s="121">
        <v>0</v>
      </c>
      <c r="J1802" s="110">
        <v>1796</v>
      </c>
      <c r="K1802" s="113">
        <v>42352</v>
      </c>
      <c r="L1802" s="125"/>
    </row>
    <row r="1803" spans="5:12" hidden="1" x14ac:dyDescent="0.3">
      <c r="E1803" s="110">
        <v>1797</v>
      </c>
      <c r="F1803" s="113">
        <v>42353</v>
      </c>
      <c r="G1803" s="110">
        <v>0</v>
      </c>
      <c r="H1803" s="121">
        <v>0</v>
      </c>
      <c r="J1803" s="110">
        <v>1797</v>
      </c>
      <c r="K1803" s="113">
        <v>42353</v>
      </c>
      <c r="L1803" s="125"/>
    </row>
    <row r="1804" spans="5:12" hidden="1" x14ac:dyDescent="0.3">
      <c r="E1804" s="110">
        <v>1798</v>
      </c>
      <c r="F1804" s="113">
        <v>42354</v>
      </c>
      <c r="G1804" s="110">
        <v>0</v>
      </c>
      <c r="H1804" s="121">
        <v>0</v>
      </c>
      <c r="J1804" s="110">
        <v>1798</v>
      </c>
      <c r="K1804" s="113">
        <v>42354</v>
      </c>
      <c r="L1804" s="125"/>
    </row>
    <row r="1805" spans="5:12" hidden="1" x14ac:dyDescent="0.3">
      <c r="E1805" s="110">
        <v>1799</v>
      </c>
      <c r="F1805" s="113">
        <v>42355</v>
      </c>
      <c r="G1805" s="110">
        <v>0</v>
      </c>
      <c r="H1805" s="121">
        <v>0</v>
      </c>
      <c r="J1805" s="110">
        <v>1799</v>
      </c>
      <c r="K1805" s="113">
        <v>42355</v>
      </c>
      <c r="L1805" s="125"/>
    </row>
    <row r="1806" spans="5:12" hidden="1" x14ac:dyDescent="0.3">
      <c r="E1806" s="110">
        <v>1800</v>
      </c>
      <c r="F1806" s="113">
        <v>42356</v>
      </c>
      <c r="G1806" s="110">
        <v>0</v>
      </c>
      <c r="H1806" s="121">
        <v>0</v>
      </c>
      <c r="J1806" s="110">
        <v>1800</v>
      </c>
      <c r="K1806" s="113">
        <v>42356</v>
      </c>
      <c r="L1806" s="125"/>
    </row>
    <row r="1807" spans="5:12" hidden="1" x14ac:dyDescent="0.3">
      <c r="E1807" s="110">
        <v>1801</v>
      </c>
      <c r="F1807" s="113">
        <v>42357</v>
      </c>
      <c r="G1807" s="110">
        <v>0</v>
      </c>
      <c r="H1807" s="121">
        <v>0</v>
      </c>
      <c r="J1807" s="110">
        <v>1801</v>
      </c>
      <c r="K1807" s="113">
        <v>42357</v>
      </c>
      <c r="L1807" s="125"/>
    </row>
    <row r="1808" spans="5:12" hidden="1" x14ac:dyDescent="0.3">
      <c r="E1808" s="110">
        <v>1802</v>
      </c>
      <c r="F1808" s="113">
        <v>42358</v>
      </c>
      <c r="G1808" s="110">
        <v>0</v>
      </c>
      <c r="H1808" s="121">
        <v>0</v>
      </c>
      <c r="J1808" s="110">
        <v>1802</v>
      </c>
      <c r="K1808" s="113">
        <v>42358</v>
      </c>
      <c r="L1808" s="125"/>
    </row>
    <row r="1809" spans="5:12" hidden="1" x14ac:dyDescent="0.3">
      <c r="E1809" s="110">
        <v>1803</v>
      </c>
      <c r="F1809" s="113">
        <v>42359</v>
      </c>
      <c r="G1809" s="110">
        <v>0</v>
      </c>
      <c r="H1809" s="121">
        <v>0</v>
      </c>
      <c r="J1809" s="110">
        <v>1803</v>
      </c>
      <c r="K1809" s="113">
        <v>42359</v>
      </c>
      <c r="L1809" s="125"/>
    </row>
    <row r="1810" spans="5:12" hidden="1" x14ac:dyDescent="0.3">
      <c r="E1810" s="110">
        <v>1804</v>
      </c>
      <c r="F1810" s="113">
        <v>42360</v>
      </c>
      <c r="G1810" s="110">
        <v>0</v>
      </c>
      <c r="H1810" s="121">
        <v>0</v>
      </c>
      <c r="J1810" s="110">
        <v>1804</v>
      </c>
      <c r="K1810" s="113">
        <v>42360</v>
      </c>
      <c r="L1810" s="125"/>
    </row>
    <row r="1811" spans="5:12" hidden="1" x14ac:dyDescent="0.3">
      <c r="E1811" s="110">
        <v>1805</v>
      </c>
      <c r="F1811" s="113">
        <v>42361</v>
      </c>
      <c r="G1811" s="110">
        <v>0</v>
      </c>
      <c r="H1811" s="121">
        <v>0</v>
      </c>
      <c r="J1811" s="110">
        <v>1805</v>
      </c>
      <c r="K1811" s="113">
        <v>42361</v>
      </c>
      <c r="L1811" s="125"/>
    </row>
    <row r="1812" spans="5:12" hidden="1" x14ac:dyDescent="0.3">
      <c r="E1812" s="110">
        <v>1806</v>
      </c>
      <c r="F1812" s="113">
        <v>42362</v>
      </c>
      <c r="G1812" s="110">
        <v>0</v>
      </c>
      <c r="H1812" s="121">
        <v>0</v>
      </c>
      <c r="J1812" s="110">
        <v>1806</v>
      </c>
      <c r="K1812" s="113">
        <v>42362</v>
      </c>
      <c r="L1812" s="125"/>
    </row>
    <row r="1813" spans="5:12" hidden="1" x14ac:dyDescent="0.3">
      <c r="E1813" s="110">
        <v>1807</v>
      </c>
      <c r="F1813" s="113">
        <v>42363</v>
      </c>
      <c r="G1813" s="110">
        <v>0</v>
      </c>
      <c r="H1813" s="121">
        <v>0</v>
      </c>
      <c r="J1813" s="110">
        <v>1807</v>
      </c>
      <c r="K1813" s="113">
        <v>42363</v>
      </c>
      <c r="L1813" s="125"/>
    </row>
    <row r="1814" spans="5:12" hidden="1" x14ac:dyDescent="0.3">
      <c r="E1814" s="110">
        <v>1808</v>
      </c>
      <c r="F1814" s="113">
        <v>42364</v>
      </c>
      <c r="G1814" s="110">
        <v>0</v>
      </c>
      <c r="H1814" s="121">
        <v>0</v>
      </c>
      <c r="J1814" s="110">
        <v>1808</v>
      </c>
      <c r="K1814" s="113">
        <v>42364</v>
      </c>
      <c r="L1814" s="125"/>
    </row>
    <row r="1815" spans="5:12" hidden="1" x14ac:dyDescent="0.3">
      <c r="E1815" s="110">
        <v>1809</v>
      </c>
      <c r="F1815" s="113">
        <v>42365</v>
      </c>
      <c r="G1815" s="110">
        <v>0</v>
      </c>
      <c r="H1815" s="121">
        <v>0</v>
      </c>
      <c r="J1815" s="110">
        <v>1809</v>
      </c>
      <c r="K1815" s="113">
        <v>42365</v>
      </c>
      <c r="L1815" s="125"/>
    </row>
    <row r="1816" spans="5:12" hidden="1" x14ac:dyDescent="0.3">
      <c r="E1816" s="110">
        <v>1810</v>
      </c>
      <c r="F1816" s="113">
        <v>42366</v>
      </c>
      <c r="G1816" s="110">
        <v>0</v>
      </c>
      <c r="H1816" s="121">
        <v>0</v>
      </c>
      <c r="J1816" s="110">
        <v>1810</v>
      </c>
      <c r="K1816" s="113">
        <v>42366</v>
      </c>
      <c r="L1816" s="125"/>
    </row>
    <row r="1817" spans="5:12" hidden="1" x14ac:dyDescent="0.3">
      <c r="E1817" s="110">
        <v>1811</v>
      </c>
      <c r="F1817" s="113">
        <v>42367</v>
      </c>
      <c r="G1817" s="110">
        <v>0</v>
      </c>
      <c r="H1817" s="121">
        <v>0</v>
      </c>
      <c r="J1817" s="110">
        <v>1811</v>
      </c>
      <c r="K1817" s="113">
        <v>42367</v>
      </c>
      <c r="L1817" s="125"/>
    </row>
    <row r="1818" spans="5:12" hidden="1" x14ac:dyDescent="0.3">
      <c r="E1818" s="110">
        <v>1812</v>
      </c>
      <c r="F1818" s="113">
        <v>42368</v>
      </c>
      <c r="G1818" s="110">
        <v>0</v>
      </c>
      <c r="H1818" s="121">
        <v>0</v>
      </c>
      <c r="J1818" s="110">
        <v>1812</v>
      </c>
      <c r="K1818" s="113">
        <v>42368</v>
      </c>
      <c r="L1818" s="125"/>
    </row>
    <row r="1819" spans="5:12" hidden="1" x14ac:dyDescent="0.3">
      <c r="E1819" s="110">
        <v>1813</v>
      </c>
      <c r="F1819" s="113">
        <v>42369</v>
      </c>
      <c r="G1819" s="110">
        <v>0</v>
      </c>
      <c r="H1819" s="121">
        <v>0</v>
      </c>
      <c r="J1819" s="110">
        <v>1813</v>
      </c>
      <c r="K1819" s="113">
        <v>42369</v>
      </c>
      <c r="L1819" s="125"/>
    </row>
    <row r="1820" spans="5:12" hidden="1" x14ac:dyDescent="0.3">
      <c r="E1820" s="110">
        <v>1814</v>
      </c>
      <c r="F1820" s="113">
        <v>42370</v>
      </c>
      <c r="G1820" s="110">
        <v>0</v>
      </c>
      <c r="H1820" s="121">
        <v>0</v>
      </c>
      <c r="J1820" s="110">
        <v>1814</v>
      </c>
      <c r="K1820" s="113">
        <v>42370</v>
      </c>
      <c r="L1820" s="125"/>
    </row>
    <row r="1821" spans="5:12" hidden="1" x14ac:dyDescent="0.3">
      <c r="E1821" s="110">
        <v>1815</v>
      </c>
      <c r="F1821" s="113">
        <v>42371</v>
      </c>
      <c r="G1821" s="110">
        <v>0</v>
      </c>
      <c r="H1821" s="121">
        <v>0</v>
      </c>
      <c r="J1821" s="110">
        <v>1815</v>
      </c>
      <c r="K1821" s="113">
        <v>42371</v>
      </c>
      <c r="L1821" s="125"/>
    </row>
    <row r="1822" spans="5:12" hidden="1" x14ac:dyDescent="0.3">
      <c r="E1822" s="110">
        <v>1816</v>
      </c>
      <c r="F1822" s="113">
        <v>42372</v>
      </c>
      <c r="G1822" s="110">
        <v>0</v>
      </c>
      <c r="H1822" s="121">
        <v>0</v>
      </c>
      <c r="J1822" s="110">
        <v>1816</v>
      </c>
      <c r="K1822" s="113">
        <v>42372</v>
      </c>
      <c r="L1822" s="125"/>
    </row>
    <row r="1823" spans="5:12" hidden="1" x14ac:dyDescent="0.3">
      <c r="E1823" s="110">
        <v>1817</v>
      </c>
      <c r="F1823" s="113">
        <v>42373</v>
      </c>
      <c r="G1823" s="110">
        <v>0</v>
      </c>
      <c r="H1823" s="121">
        <v>0</v>
      </c>
      <c r="J1823" s="110">
        <v>1817</v>
      </c>
      <c r="K1823" s="113">
        <v>42373</v>
      </c>
      <c r="L1823" s="125"/>
    </row>
    <row r="1824" spans="5:12" hidden="1" x14ac:dyDescent="0.3">
      <c r="E1824" s="110">
        <v>1818</v>
      </c>
      <c r="F1824" s="113">
        <v>42374</v>
      </c>
      <c r="G1824" s="110">
        <v>0</v>
      </c>
      <c r="H1824" s="121">
        <v>0</v>
      </c>
      <c r="J1824" s="110">
        <v>1818</v>
      </c>
      <c r="K1824" s="113">
        <v>42374</v>
      </c>
      <c r="L1824" s="125"/>
    </row>
    <row r="1825" spans="5:12" hidden="1" x14ac:dyDescent="0.3">
      <c r="E1825" s="110">
        <v>1819</v>
      </c>
      <c r="F1825" s="113">
        <v>42375</v>
      </c>
      <c r="G1825" s="110">
        <v>0</v>
      </c>
      <c r="H1825" s="121">
        <v>0</v>
      </c>
      <c r="J1825" s="110">
        <v>1819</v>
      </c>
      <c r="K1825" s="113">
        <v>42375</v>
      </c>
      <c r="L1825" s="125"/>
    </row>
    <row r="1826" spans="5:12" hidden="1" x14ac:dyDescent="0.3">
      <c r="E1826" s="110">
        <v>1820</v>
      </c>
      <c r="F1826" s="113">
        <v>42376</v>
      </c>
      <c r="G1826" s="110">
        <v>0</v>
      </c>
      <c r="H1826" s="121">
        <v>0</v>
      </c>
      <c r="J1826" s="110">
        <v>1820</v>
      </c>
      <c r="K1826" s="113">
        <v>42376</v>
      </c>
      <c r="L1826" s="125"/>
    </row>
    <row r="1827" spans="5:12" hidden="1" x14ac:dyDescent="0.3">
      <c r="E1827" s="110">
        <v>1821</v>
      </c>
      <c r="F1827" s="113">
        <v>42377</v>
      </c>
      <c r="G1827" s="110">
        <v>0</v>
      </c>
      <c r="H1827" s="121">
        <v>0</v>
      </c>
      <c r="J1827" s="110">
        <v>1821</v>
      </c>
      <c r="K1827" s="113">
        <v>42377</v>
      </c>
      <c r="L1827" s="125"/>
    </row>
    <row r="1828" spans="5:12" hidden="1" x14ac:dyDescent="0.3">
      <c r="E1828" s="110">
        <v>1822</v>
      </c>
      <c r="F1828" s="113">
        <v>42378</v>
      </c>
      <c r="G1828" s="110">
        <v>0</v>
      </c>
      <c r="H1828" s="121">
        <v>0</v>
      </c>
      <c r="J1828" s="110">
        <v>1822</v>
      </c>
      <c r="K1828" s="113">
        <v>42378</v>
      </c>
      <c r="L1828" s="125"/>
    </row>
    <row r="1829" spans="5:12" hidden="1" x14ac:dyDescent="0.3">
      <c r="E1829" s="110">
        <v>1823</v>
      </c>
      <c r="F1829" s="113">
        <v>42379</v>
      </c>
      <c r="G1829" s="110">
        <v>0</v>
      </c>
      <c r="H1829" s="121">
        <v>0</v>
      </c>
      <c r="J1829" s="110">
        <v>1823</v>
      </c>
      <c r="K1829" s="113">
        <v>42379</v>
      </c>
      <c r="L1829" s="125"/>
    </row>
    <row r="1830" spans="5:12" hidden="1" x14ac:dyDescent="0.3">
      <c r="E1830" s="110">
        <v>1824</v>
      </c>
      <c r="F1830" s="113">
        <v>42380</v>
      </c>
      <c r="G1830" s="110">
        <v>0</v>
      </c>
      <c r="H1830" s="121">
        <v>0</v>
      </c>
      <c r="J1830" s="110">
        <v>1824</v>
      </c>
      <c r="K1830" s="113">
        <v>42380</v>
      </c>
      <c r="L1830" s="125"/>
    </row>
    <row r="1831" spans="5:12" hidden="1" x14ac:dyDescent="0.3">
      <c r="E1831" s="110">
        <v>1825</v>
      </c>
      <c r="F1831" s="113">
        <v>42381</v>
      </c>
      <c r="G1831" s="110">
        <v>0</v>
      </c>
      <c r="H1831" s="121">
        <v>0</v>
      </c>
      <c r="J1831" s="110">
        <v>1825</v>
      </c>
      <c r="K1831" s="113">
        <v>42381</v>
      </c>
      <c r="L1831" s="125"/>
    </row>
    <row r="1832" spans="5:12" hidden="1" x14ac:dyDescent="0.3">
      <c r="E1832" s="110">
        <v>1826</v>
      </c>
      <c r="F1832" s="113">
        <v>42382</v>
      </c>
      <c r="G1832" s="110">
        <v>0</v>
      </c>
      <c r="H1832" s="121">
        <v>0</v>
      </c>
      <c r="J1832" s="110">
        <v>1826</v>
      </c>
      <c r="K1832" s="113">
        <v>42382</v>
      </c>
      <c r="L1832" s="125"/>
    </row>
    <row r="1833" spans="5:12" hidden="1" x14ac:dyDescent="0.3">
      <c r="E1833" s="110">
        <v>1827</v>
      </c>
      <c r="F1833" s="113">
        <v>42383</v>
      </c>
      <c r="G1833" s="110">
        <v>0</v>
      </c>
      <c r="H1833" s="121">
        <v>0</v>
      </c>
      <c r="J1833" s="110">
        <v>1827</v>
      </c>
      <c r="K1833" s="113">
        <v>42383</v>
      </c>
      <c r="L1833" s="125"/>
    </row>
    <row r="1834" spans="5:12" hidden="1" x14ac:dyDescent="0.3">
      <c r="E1834" s="110">
        <v>1828</v>
      </c>
      <c r="F1834" s="113">
        <v>42384</v>
      </c>
      <c r="G1834" s="110">
        <v>0</v>
      </c>
      <c r="H1834" s="121">
        <v>0</v>
      </c>
      <c r="J1834" s="110">
        <v>1828</v>
      </c>
      <c r="K1834" s="113">
        <v>42384</v>
      </c>
      <c r="L1834" s="125"/>
    </row>
    <row r="1835" spans="5:12" hidden="1" x14ac:dyDescent="0.3">
      <c r="E1835" s="110">
        <v>1829</v>
      </c>
      <c r="F1835" s="113">
        <v>42385</v>
      </c>
      <c r="G1835" s="110">
        <v>0</v>
      </c>
      <c r="H1835" s="121">
        <v>0</v>
      </c>
      <c r="J1835" s="110">
        <v>1829</v>
      </c>
      <c r="K1835" s="113">
        <v>42385</v>
      </c>
      <c r="L1835" s="125"/>
    </row>
    <row r="1836" spans="5:12" hidden="1" x14ac:dyDescent="0.3">
      <c r="E1836" s="110">
        <v>1830</v>
      </c>
      <c r="F1836" s="113">
        <v>42386</v>
      </c>
      <c r="G1836" s="110">
        <v>0</v>
      </c>
      <c r="H1836" s="121">
        <v>0</v>
      </c>
      <c r="J1836" s="110">
        <v>1830</v>
      </c>
      <c r="K1836" s="113">
        <v>42386</v>
      </c>
      <c r="L1836" s="125"/>
    </row>
    <row r="1837" spans="5:12" hidden="1" x14ac:dyDescent="0.3">
      <c r="E1837" s="110">
        <v>1831</v>
      </c>
      <c r="F1837" s="113">
        <v>42387</v>
      </c>
      <c r="G1837" s="110">
        <v>0</v>
      </c>
      <c r="H1837" s="121">
        <v>0</v>
      </c>
      <c r="J1837" s="110">
        <v>1831</v>
      </c>
      <c r="K1837" s="113">
        <v>42387</v>
      </c>
      <c r="L1837" s="125"/>
    </row>
    <row r="1838" spans="5:12" hidden="1" x14ac:dyDescent="0.3">
      <c r="E1838" s="110">
        <v>1832</v>
      </c>
      <c r="F1838" s="113">
        <v>42388</v>
      </c>
      <c r="G1838" s="110">
        <v>0</v>
      </c>
      <c r="H1838" s="121">
        <v>0</v>
      </c>
      <c r="J1838" s="110">
        <v>1832</v>
      </c>
      <c r="K1838" s="113">
        <v>42388</v>
      </c>
      <c r="L1838" s="125"/>
    </row>
    <row r="1839" spans="5:12" hidden="1" x14ac:dyDescent="0.3">
      <c r="E1839" s="110">
        <v>1833</v>
      </c>
      <c r="F1839" s="113">
        <v>42389</v>
      </c>
      <c r="G1839" s="110">
        <v>0</v>
      </c>
      <c r="H1839" s="121">
        <v>0</v>
      </c>
      <c r="J1839" s="110">
        <v>1833</v>
      </c>
      <c r="K1839" s="113">
        <v>42389</v>
      </c>
      <c r="L1839" s="125"/>
    </row>
    <row r="1840" spans="5:12" hidden="1" x14ac:dyDescent="0.3">
      <c r="E1840" s="110">
        <v>1834</v>
      </c>
      <c r="F1840" s="113">
        <v>42390</v>
      </c>
      <c r="G1840" s="110">
        <v>0</v>
      </c>
      <c r="H1840" s="121">
        <v>0</v>
      </c>
      <c r="J1840" s="110">
        <v>1834</v>
      </c>
      <c r="K1840" s="113">
        <v>42390</v>
      </c>
      <c r="L1840" s="125"/>
    </row>
    <row r="1841" spans="5:12" hidden="1" x14ac:dyDescent="0.3">
      <c r="E1841" s="110">
        <v>1835</v>
      </c>
      <c r="F1841" s="113">
        <v>42391</v>
      </c>
      <c r="G1841" s="110">
        <v>0</v>
      </c>
      <c r="H1841" s="121">
        <v>0</v>
      </c>
      <c r="J1841" s="110">
        <v>1835</v>
      </c>
      <c r="K1841" s="113">
        <v>42391</v>
      </c>
      <c r="L1841" s="125"/>
    </row>
    <row r="1842" spans="5:12" hidden="1" x14ac:dyDescent="0.3">
      <c r="E1842" s="110">
        <v>1836</v>
      </c>
      <c r="F1842" s="113">
        <v>42392</v>
      </c>
      <c r="G1842" s="110">
        <v>0</v>
      </c>
      <c r="H1842" s="121">
        <v>0</v>
      </c>
      <c r="J1842" s="110">
        <v>1836</v>
      </c>
      <c r="K1842" s="113">
        <v>42392</v>
      </c>
      <c r="L1842" s="125"/>
    </row>
    <row r="1843" spans="5:12" hidden="1" x14ac:dyDescent="0.3">
      <c r="E1843" s="110">
        <v>1837</v>
      </c>
      <c r="F1843" s="113">
        <v>42393</v>
      </c>
      <c r="G1843" s="110">
        <v>0</v>
      </c>
      <c r="H1843" s="121">
        <v>0</v>
      </c>
      <c r="J1843" s="110">
        <v>1837</v>
      </c>
      <c r="K1843" s="113">
        <v>42393</v>
      </c>
      <c r="L1843" s="125"/>
    </row>
    <row r="1844" spans="5:12" hidden="1" x14ac:dyDescent="0.3">
      <c r="E1844" s="110">
        <v>1838</v>
      </c>
      <c r="F1844" s="113">
        <v>42394</v>
      </c>
      <c r="G1844" s="110">
        <v>0</v>
      </c>
      <c r="H1844" s="121">
        <v>0</v>
      </c>
      <c r="J1844" s="110">
        <v>1838</v>
      </c>
      <c r="K1844" s="113">
        <v>42394</v>
      </c>
      <c r="L1844" s="125"/>
    </row>
    <row r="1845" spans="5:12" hidden="1" x14ac:dyDescent="0.3">
      <c r="E1845" s="110">
        <v>1839</v>
      </c>
      <c r="F1845" s="113">
        <v>42395</v>
      </c>
      <c r="G1845" s="110">
        <v>0</v>
      </c>
      <c r="H1845" s="121">
        <v>0</v>
      </c>
      <c r="J1845" s="110">
        <v>1839</v>
      </c>
      <c r="K1845" s="113">
        <v>42395</v>
      </c>
      <c r="L1845" s="125"/>
    </row>
    <row r="1846" spans="5:12" hidden="1" x14ac:dyDescent="0.3">
      <c r="E1846" s="110">
        <v>1840</v>
      </c>
      <c r="F1846" s="113">
        <v>42396</v>
      </c>
      <c r="G1846" s="110">
        <v>0</v>
      </c>
      <c r="H1846" s="121">
        <v>0</v>
      </c>
      <c r="J1846" s="110">
        <v>1840</v>
      </c>
      <c r="K1846" s="113">
        <v>42396</v>
      </c>
      <c r="L1846" s="125"/>
    </row>
    <row r="1847" spans="5:12" hidden="1" x14ac:dyDescent="0.3">
      <c r="E1847" s="110">
        <v>1841</v>
      </c>
      <c r="F1847" s="113">
        <v>42397</v>
      </c>
      <c r="G1847" s="110">
        <v>0</v>
      </c>
      <c r="H1847" s="121">
        <v>0</v>
      </c>
      <c r="J1847" s="110">
        <v>1841</v>
      </c>
      <c r="K1847" s="113">
        <v>42397</v>
      </c>
      <c r="L1847" s="125"/>
    </row>
    <row r="1848" spans="5:12" hidden="1" x14ac:dyDescent="0.3">
      <c r="E1848" s="110">
        <v>1842</v>
      </c>
      <c r="F1848" s="113">
        <v>42398</v>
      </c>
      <c r="G1848" s="110">
        <v>0</v>
      </c>
      <c r="H1848" s="121">
        <v>0</v>
      </c>
      <c r="J1848" s="110">
        <v>1842</v>
      </c>
      <c r="K1848" s="113">
        <v>42398</v>
      </c>
      <c r="L1848" s="125"/>
    </row>
    <row r="1849" spans="5:12" hidden="1" x14ac:dyDescent="0.3">
      <c r="E1849" s="110">
        <v>1843</v>
      </c>
      <c r="F1849" s="113">
        <v>42399</v>
      </c>
      <c r="G1849" s="110">
        <v>0</v>
      </c>
      <c r="H1849" s="121">
        <v>0</v>
      </c>
      <c r="J1849" s="110">
        <v>1843</v>
      </c>
      <c r="K1849" s="113">
        <v>42399</v>
      </c>
      <c r="L1849" s="125"/>
    </row>
    <row r="1850" spans="5:12" hidden="1" x14ac:dyDescent="0.3">
      <c r="E1850" s="110">
        <v>1844</v>
      </c>
      <c r="F1850" s="113">
        <v>42400</v>
      </c>
      <c r="G1850" s="110">
        <v>0</v>
      </c>
      <c r="H1850" s="121">
        <v>0</v>
      </c>
      <c r="J1850" s="110">
        <v>1844</v>
      </c>
      <c r="K1850" s="113">
        <v>42400</v>
      </c>
      <c r="L1850" s="125"/>
    </row>
    <row r="1851" spans="5:12" hidden="1" x14ac:dyDescent="0.3">
      <c r="E1851" s="110">
        <v>1845</v>
      </c>
      <c r="F1851" s="113">
        <v>42401</v>
      </c>
      <c r="G1851" s="110">
        <v>0</v>
      </c>
      <c r="H1851" s="121">
        <v>0</v>
      </c>
      <c r="J1851" s="110">
        <v>1845</v>
      </c>
      <c r="K1851" s="113">
        <v>42401</v>
      </c>
      <c r="L1851" s="125"/>
    </row>
    <row r="1852" spans="5:12" hidden="1" x14ac:dyDescent="0.3">
      <c r="E1852" s="110">
        <v>1846</v>
      </c>
      <c r="F1852" s="113">
        <v>42402</v>
      </c>
      <c r="G1852" s="110">
        <v>0</v>
      </c>
      <c r="H1852" s="121">
        <v>0</v>
      </c>
      <c r="J1852" s="110">
        <v>1846</v>
      </c>
      <c r="K1852" s="113">
        <v>42402</v>
      </c>
      <c r="L1852" s="125"/>
    </row>
    <row r="1853" spans="5:12" hidden="1" x14ac:dyDescent="0.3">
      <c r="E1853" s="110">
        <v>1847</v>
      </c>
      <c r="F1853" s="113">
        <v>42403</v>
      </c>
      <c r="G1853" s="110">
        <v>0</v>
      </c>
      <c r="H1853" s="121">
        <v>0</v>
      </c>
      <c r="J1853" s="110">
        <v>1847</v>
      </c>
      <c r="K1853" s="113">
        <v>42403</v>
      </c>
      <c r="L1853" s="125"/>
    </row>
    <row r="1854" spans="5:12" hidden="1" x14ac:dyDescent="0.3">
      <c r="E1854" s="110">
        <v>1848</v>
      </c>
      <c r="F1854" s="113">
        <v>42404</v>
      </c>
      <c r="G1854" s="110">
        <v>0</v>
      </c>
      <c r="H1854" s="121">
        <v>0</v>
      </c>
      <c r="J1854" s="110">
        <v>1848</v>
      </c>
      <c r="K1854" s="113">
        <v>42404</v>
      </c>
      <c r="L1854" s="125"/>
    </row>
    <row r="1855" spans="5:12" hidden="1" x14ac:dyDescent="0.3">
      <c r="E1855" s="110">
        <v>1849</v>
      </c>
      <c r="F1855" s="113">
        <v>42405</v>
      </c>
      <c r="G1855" s="110">
        <v>0</v>
      </c>
      <c r="H1855" s="121">
        <v>0</v>
      </c>
      <c r="J1855" s="110">
        <v>1849</v>
      </c>
      <c r="K1855" s="113">
        <v>42405</v>
      </c>
      <c r="L1855" s="125"/>
    </row>
    <row r="1856" spans="5:12" hidden="1" x14ac:dyDescent="0.3">
      <c r="E1856" s="110">
        <v>1850</v>
      </c>
      <c r="F1856" s="113">
        <v>42406</v>
      </c>
      <c r="G1856" s="110">
        <v>0</v>
      </c>
      <c r="H1856" s="121">
        <v>0</v>
      </c>
      <c r="J1856" s="110">
        <v>1850</v>
      </c>
      <c r="K1856" s="113">
        <v>42406</v>
      </c>
      <c r="L1856" s="125"/>
    </row>
    <row r="1857" spans="5:12" hidden="1" x14ac:dyDescent="0.3">
      <c r="E1857" s="110">
        <v>1851</v>
      </c>
      <c r="F1857" s="113">
        <v>42407</v>
      </c>
      <c r="G1857" s="110">
        <v>0</v>
      </c>
      <c r="H1857" s="121">
        <v>0</v>
      </c>
      <c r="J1857" s="110">
        <v>1851</v>
      </c>
      <c r="K1857" s="113">
        <v>42407</v>
      </c>
      <c r="L1857" s="125"/>
    </row>
    <row r="1858" spans="5:12" hidden="1" x14ac:dyDescent="0.3">
      <c r="E1858" s="110">
        <v>1852</v>
      </c>
      <c r="F1858" s="113">
        <v>42408</v>
      </c>
      <c r="G1858" s="110">
        <v>0</v>
      </c>
      <c r="H1858" s="121">
        <v>0</v>
      </c>
      <c r="J1858" s="110">
        <v>1852</v>
      </c>
      <c r="K1858" s="113">
        <v>42408</v>
      </c>
      <c r="L1858" s="125"/>
    </row>
    <row r="1859" spans="5:12" hidden="1" x14ac:dyDescent="0.3">
      <c r="E1859" s="110">
        <v>1853</v>
      </c>
      <c r="F1859" s="113">
        <v>42409</v>
      </c>
      <c r="G1859" s="110">
        <v>0</v>
      </c>
      <c r="H1859" s="121">
        <v>0</v>
      </c>
      <c r="J1859" s="110">
        <v>1853</v>
      </c>
      <c r="K1859" s="113">
        <v>42409</v>
      </c>
      <c r="L1859" s="125"/>
    </row>
    <row r="1860" spans="5:12" hidden="1" x14ac:dyDescent="0.3">
      <c r="E1860" s="110">
        <v>1854</v>
      </c>
      <c r="F1860" s="113">
        <v>42410</v>
      </c>
      <c r="G1860" s="110">
        <v>0</v>
      </c>
      <c r="H1860" s="121">
        <v>0</v>
      </c>
      <c r="J1860" s="110">
        <v>1854</v>
      </c>
      <c r="K1860" s="113">
        <v>42410</v>
      </c>
      <c r="L1860" s="125"/>
    </row>
    <row r="1861" spans="5:12" hidden="1" x14ac:dyDescent="0.3">
      <c r="E1861" s="110">
        <v>1855</v>
      </c>
      <c r="F1861" s="113">
        <v>42411</v>
      </c>
      <c r="G1861" s="110">
        <v>0</v>
      </c>
      <c r="H1861" s="121">
        <v>0</v>
      </c>
      <c r="J1861" s="110">
        <v>1855</v>
      </c>
      <c r="K1861" s="113">
        <v>42411</v>
      </c>
      <c r="L1861" s="125"/>
    </row>
    <row r="1862" spans="5:12" hidden="1" x14ac:dyDescent="0.3">
      <c r="E1862" s="110">
        <v>1856</v>
      </c>
      <c r="F1862" s="113">
        <v>42412</v>
      </c>
      <c r="G1862" s="110">
        <v>0</v>
      </c>
      <c r="H1862" s="121">
        <v>0</v>
      </c>
      <c r="J1862" s="110">
        <v>1856</v>
      </c>
      <c r="K1862" s="113">
        <v>42412</v>
      </c>
      <c r="L1862" s="125"/>
    </row>
    <row r="1863" spans="5:12" hidden="1" x14ac:dyDescent="0.3">
      <c r="E1863" s="110">
        <v>1857</v>
      </c>
      <c r="F1863" s="113">
        <v>42413</v>
      </c>
      <c r="G1863" s="110">
        <v>0</v>
      </c>
      <c r="H1863" s="121">
        <v>0</v>
      </c>
      <c r="J1863" s="110">
        <v>1857</v>
      </c>
      <c r="K1863" s="113">
        <v>42413</v>
      </c>
      <c r="L1863" s="125"/>
    </row>
    <row r="1864" spans="5:12" hidden="1" x14ac:dyDescent="0.3">
      <c r="E1864" s="110">
        <v>1858</v>
      </c>
      <c r="F1864" s="113">
        <v>42414</v>
      </c>
      <c r="G1864" s="110">
        <v>0</v>
      </c>
      <c r="H1864" s="121">
        <v>0</v>
      </c>
      <c r="J1864" s="110">
        <v>1858</v>
      </c>
      <c r="K1864" s="113">
        <v>42414</v>
      </c>
      <c r="L1864" s="125"/>
    </row>
    <row r="1865" spans="5:12" hidden="1" x14ac:dyDescent="0.3">
      <c r="E1865" s="110">
        <v>1859</v>
      </c>
      <c r="F1865" s="113">
        <v>42415</v>
      </c>
      <c r="G1865" s="110">
        <v>0</v>
      </c>
      <c r="H1865" s="121">
        <v>0</v>
      </c>
      <c r="J1865" s="110">
        <v>1859</v>
      </c>
      <c r="K1865" s="113">
        <v>42415</v>
      </c>
      <c r="L1865" s="125"/>
    </row>
    <row r="1866" spans="5:12" hidden="1" x14ac:dyDescent="0.3">
      <c r="E1866" s="110">
        <v>1860</v>
      </c>
      <c r="F1866" s="113">
        <v>42416</v>
      </c>
      <c r="G1866" s="110">
        <v>0</v>
      </c>
      <c r="H1866" s="121">
        <v>0</v>
      </c>
      <c r="J1866" s="110">
        <v>1860</v>
      </c>
      <c r="K1866" s="113">
        <v>42416</v>
      </c>
      <c r="L1866" s="125"/>
    </row>
    <row r="1867" spans="5:12" hidden="1" x14ac:dyDescent="0.3">
      <c r="E1867" s="110">
        <v>1861</v>
      </c>
      <c r="F1867" s="113">
        <v>42417</v>
      </c>
      <c r="G1867" s="110">
        <v>0</v>
      </c>
      <c r="H1867" s="121">
        <v>0</v>
      </c>
      <c r="J1867" s="110">
        <v>1861</v>
      </c>
      <c r="K1867" s="113">
        <v>42417</v>
      </c>
      <c r="L1867" s="125"/>
    </row>
    <row r="1868" spans="5:12" hidden="1" x14ac:dyDescent="0.3">
      <c r="E1868" s="110">
        <v>1862</v>
      </c>
      <c r="F1868" s="113">
        <v>42418</v>
      </c>
      <c r="G1868" s="110">
        <v>0</v>
      </c>
      <c r="H1868" s="121">
        <v>0</v>
      </c>
      <c r="J1868" s="110">
        <v>1862</v>
      </c>
      <c r="K1868" s="113">
        <v>42418</v>
      </c>
      <c r="L1868" s="125"/>
    </row>
    <row r="1869" spans="5:12" hidden="1" x14ac:dyDescent="0.3">
      <c r="E1869" s="110">
        <v>1863</v>
      </c>
      <c r="F1869" s="113">
        <v>42419</v>
      </c>
      <c r="G1869" s="110">
        <v>0</v>
      </c>
      <c r="H1869" s="121">
        <v>0</v>
      </c>
      <c r="J1869" s="110">
        <v>1863</v>
      </c>
      <c r="K1869" s="113">
        <v>42419</v>
      </c>
      <c r="L1869" s="125"/>
    </row>
    <row r="1870" spans="5:12" hidden="1" x14ac:dyDescent="0.3">
      <c r="E1870" s="110">
        <v>1864</v>
      </c>
      <c r="F1870" s="113">
        <v>42420</v>
      </c>
      <c r="G1870" s="110">
        <v>0</v>
      </c>
      <c r="H1870" s="121">
        <v>0</v>
      </c>
      <c r="J1870" s="110">
        <v>1864</v>
      </c>
      <c r="K1870" s="113">
        <v>42420</v>
      </c>
      <c r="L1870" s="125"/>
    </row>
    <row r="1871" spans="5:12" hidden="1" x14ac:dyDescent="0.3">
      <c r="E1871" s="110">
        <v>1865</v>
      </c>
      <c r="F1871" s="113">
        <v>42421</v>
      </c>
      <c r="G1871" s="110">
        <v>0</v>
      </c>
      <c r="H1871" s="121">
        <v>0</v>
      </c>
      <c r="J1871" s="110">
        <v>1865</v>
      </c>
      <c r="K1871" s="113">
        <v>42421</v>
      </c>
      <c r="L1871" s="125"/>
    </row>
    <row r="1872" spans="5:12" hidden="1" x14ac:dyDescent="0.3">
      <c r="E1872" s="110">
        <v>1866</v>
      </c>
      <c r="F1872" s="113">
        <v>42422</v>
      </c>
      <c r="G1872" s="110">
        <v>0</v>
      </c>
      <c r="H1872" s="121">
        <v>0</v>
      </c>
      <c r="J1872" s="110">
        <v>1866</v>
      </c>
      <c r="K1872" s="113">
        <v>42422</v>
      </c>
      <c r="L1872" s="125"/>
    </row>
    <row r="1873" spans="5:12" hidden="1" x14ac:dyDescent="0.3">
      <c r="E1873" s="110">
        <v>1867</v>
      </c>
      <c r="F1873" s="113">
        <v>42423</v>
      </c>
      <c r="G1873" s="110">
        <v>0</v>
      </c>
      <c r="H1873" s="121">
        <v>0</v>
      </c>
      <c r="J1873" s="110">
        <v>1867</v>
      </c>
      <c r="K1873" s="113">
        <v>42423</v>
      </c>
      <c r="L1873" s="125"/>
    </row>
    <row r="1874" spans="5:12" hidden="1" x14ac:dyDescent="0.3">
      <c r="E1874" s="110">
        <v>1868</v>
      </c>
      <c r="F1874" s="113">
        <v>42424</v>
      </c>
      <c r="G1874" s="110">
        <v>0</v>
      </c>
      <c r="H1874" s="121">
        <v>0</v>
      </c>
      <c r="J1874" s="110">
        <v>1868</v>
      </c>
      <c r="K1874" s="113">
        <v>42424</v>
      </c>
      <c r="L1874" s="125"/>
    </row>
    <row r="1875" spans="5:12" hidden="1" x14ac:dyDescent="0.3">
      <c r="E1875" s="110">
        <v>1869</v>
      </c>
      <c r="F1875" s="113">
        <v>42425</v>
      </c>
      <c r="G1875" s="110">
        <v>0</v>
      </c>
      <c r="H1875" s="121">
        <v>0</v>
      </c>
      <c r="J1875" s="110">
        <v>1869</v>
      </c>
      <c r="K1875" s="113">
        <v>42425</v>
      </c>
      <c r="L1875" s="125"/>
    </row>
    <row r="1876" spans="5:12" hidden="1" x14ac:dyDescent="0.3">
      <c r="E1876" s="110">
        <v>1870</v>
      </c>
      <c r="F1876" s="113">
        <v>42426</v>
      </c>
      <c r="G1876" s="110">
        <v>0</v>
      </c>
      <c r="H1876" s="121">
        <v>0</v>
      </c>
      <c r="J1876" s="110">
        <v>1870</v>
      </c>
      <c r="K1876" s="113">
        <v>42426</v>
      </c>
      <c r="L1876" s="125"/>
    </row>
    <row r="1877" spans="5:12" hidden="1" x14ac:dyDescent="0.3">
      <c r="E1877" s="110">
        <v>1871</v>
      </c>
      <c r="F1877" s="113">
        <v>42427</v>
      </c>
      <c r="G1877" s="110">
        <v>0</v>
      </c>
      <c r="H1877" s="121">
        <v>0</v>
      </c>
      <c r="J1877" s="110">
        <v>1871</v>
      </c>
      <c r="K1877" s="113">
        <v>42427</v>
      </c>
      <c r="L1877" s="125"/>
    </row>
    <row r="1878" spans="5:12" hidden="1" x14ac:dyDescent="0.3">
      <c r="E1878" s="110">
        <v>1872</v>
      </c>
      <c r="F1878" s="113">
        <v>42428</v>
      </c>
      <c r="G1878" s="110">
        <v>0</v>
      </c>
      <c r="H1878" s="121">
        <v>0</v>
      </c>
      <c r="J1878" s="110">
        <v>1872</v>
      </c>
      <c r="K1878" s="113">
        <v>42428</v>
      </c>
      <c r="L1878" s="125"/>
    </row>
    <row r="1879" spans="5:12" hidden="1" x14ac:dyDescent="0.3">
      <c r="E1879" s="110">
        <v>1873</v>
      </c>
      <c r="F1879" s="113">
        <v>42429</v>
      </c>
      <c r="G1879" s="110">
        <v>0</v>
      </c>
      <c r="H1879" s="121">
        <v>0</v>
      </c>
      <c r="J1879" s="110">
        <v>1873</v>
      </c>
      <c r="K1879" s="113">
        <v>42429</v>
      </c>
      <c r="L1879" s="125"/>
    </row>
    <row r="1880" spans="5:12" hidden="1" x14ac:dyDescent="0.3">
      <c r="E1880" s="110">
        <v>1874</v>
      </c>
      <c r="F1880" s="113">
        <v>42430</v>
      </c>
      <c r="G1880" s="110">
        <v>0</v>
      </c>
      <c r="H1880" s="121">
        <v>0</v>
      </c>
      <c r="J1880" s="110">
        <v>1874</v>
      </c>
      <c r="K1880" s="113">
        <v>42430</v>
      </c>
      <c r="L1880" s="125"/>
    </row>
    <row r="1881" spans="5:12" hidden="1" x14ac:dyDescent="0.3">
      <c r="E1881" s="110">
        <v>1875</v>
      </c>
      <c r="F1881" s="113">
        <v>42431</v>
      </c>
      <c r="G1881" s="110">
        <v>0</v>
      </c>
      <c r="H1881" s="121">
        <v>0</v>
      </c>
      <c r="J1881" s="110">
        <v>1875</v>
      </c>
      <c r="K1881" s="113">
        <v>42431</v>
      </c>
      <c r="L1881" s="125"/>
    </row>
    <row r="1882" spans="5:12" hidden="1" x14ac:dyDescent="0.3">
      <c r="E1882" s="110">
        <v>1876</v>
      </c>
      <c r="F1882" s="113">
        <v>42432</v>
      </c>
      <c r="G1882" s="110">
        <v>0</v>
      </c>
      <c r="H1882" s="121">
        <v>0</v>
      </c>
      <c r="J1882" s="110">
        <v>1876</v>
      </c>
      <c r="K1882" s="113">
        <v>42432</v>
      </c>
      <c r="L1882" s="125"/>
    </row>
    <row r="1883" spans="5:12" hidden="1" x14ac:dyDescent="0.3">
      <c r="E1883" s="110">
        <v>1877</v>
      </c>
      <c r="F1883" s="113">
        <v>42433</v>
      </c>
      <c r="G1883" s="110">
        <v>0</v>
      </c>
      <c r="H1883" s="121">
        <v>0</v>
      </c>
      <c r="J1883" s="110">
        <v>1877</v>
      </c>
      <c r="K1883" s="113">
        <v>42433</v>
      </c>
      <c r="L1883" s="125"/>
    </row>
    <row r="1884" spans="5:12" hidden="1" x14ac:dyDescent="0.3">
      <c r="E1884" s="110">
        <v>1878</v>
      </c>
      <c r="F1884" s="113">
        <v>42434</v>
      </c>
      <c r="G1884" s="110">
        <v>0</v>
      </c>
      <c r="H1884" s="121">
        <v>0</v>
      </c>
      <c r="J1884" s="110">
        <v>1878</v>
      </c>
      <c r="K1884" s="113">
        <v>42434</v>
      </c>
      <c r="L1884" s="125"/>
    </row>
    <row r="1885" spans="5:12" hidden="1" x14ac:dyDescent="0.3">
      <c r="E1885" s="110">
        <v>1879</v>
      </c>
      <c r="F1885" s="113">
        <v>42435</v>
      </c>
      <c r="G1885" s="110">
        <v>0</v>
      </c>
      <c r="H1885" s="121">
        <v>0</v>
      </c>
      <c r="J1885" s="110">
        <v>1879</v>
      </c>
      <c r="K1885" s="113">
        <v>42435</v>
      </c>
      <c r="L1885" s="125"/>
    </row>
    <row r="1886" spans="5:12" hidden="1" x14ac:dyDescent="0.3">
      <c r="E1886" s="110">
        <v>1880</v>
      </c>
      <c r="F1886" s="113">
        <v>42436</v>
      </c>
      <c r="G1886" s="110">
        <v>0</v>
      </c>
      <c r="H1886" s="121">
        <v>0</v>
      </c>
      <c r="J1886" s="110">
        <v>1880</v>
      </c>
      <c r="K1886" s="113">
        <v>42436</v>
      </c>
      <c r="L1886" s="125"/>
    </row>
    <row r="1887" spans="5:12" hidden="1" x14ac:dyDescent="0.3">
      <c r="E1887" s="110">
        <v>1881</v>
      </c>
      <c r="F1887" s="113">
        <v>42437</v>
      </c>
      <c r="G1887" s="110">
        <v>0</v>
      </c>
      <c r="H1887" s="121">
        <v>0</v>
      </c>
      <c r="J1887" s="110">
        <v>1881</v>
      </c>
      <c r="K1887" s="113">
        <v>42437</v>
      </c>
      <c r="L1887" s="125"/>
    </row>
    <row r="1888" spans="5:12" hidden="1" x14ac:dyDescent="0.3">
      <c r="E1888" s="110">
        <v>1882</v>
      </c>
      <c r="F1888" s="113">
        <v>42438</v>
      </c>
      <c r="G1888" s="110">
        <v>0</v>
      </c>
      <c r="H1888" s="121">
        <v>0</v>
      </c>
      <c r="J1888" s="110">
        <v>1882</v>
      </c>
      <c r="K1888" s="113">
        <v>42438</v>
      </c>
      <c r="L1888" s="125"/>
    </row>
    <row r="1889" spans="5:12" hidden="1" x14ac:dyDescent="0.3">
      <c r="E1889" s="110">
        <v>1883</v>
      </c>
      <c r="F1889" s="113">
        <v>42439</v>
      </c>
      <c r="G1889" s="110">
        <v>0</v>
      </c>
      <c r="H1889" s="121">
        <v>0</v>
      </c>
      <c r="J1889" s="110">
        <v>1883</v>
      </c>
      <c r="K1889" s="113">
        <v>42439</v>
      </c>
      <c r="L1889" s="125"/>
    </row>
    <row r="1890" spans="5:12" hidden="1" x14ac:dyDescent="0.3">
      <c r="E1890" s="110">
        <v>1884</v>
      </c>
      <c r="F1890" s="113">
        <v>42440</v>
      </c>
      <c r="G1890" s="110">
        <v>0</v>
      </c>
      <c r="H1890" s="121">
        <v>0</v>
      </c>
      <c r="J1890" s="110">
        <v>1884</v>
      </c>
      <c r="K1890" s="113">
        <v>42440</v>
      </c>
      <c r="L1890" s="125"/>
    </row>
    <row r="1891" spans="5:12" hidden="1" x14ac:dyDescent="0.3">
      <c r="E1891" s="110">
        <v>1885</v>
      </c>
      <c r="F1891" s="113">
        <v>42441</v>
      </c>
      <c r="G1891" s="110">
        <v>0</v>
      </c>
      <c r="H1891" s="121">
        <v>0</v>
      </c>
      <c r="J1891" s="110">
        <v>1885</v>
      </c>
      <c r="K1891" s="113">
        <v>42441</v>
      </c>
      <c r="L1891" s="125"/>
    </row>
    <row r="1892" spans="5:12" hidden="1" x14ac:dyDescent="0.3">
      <c r="E1892" s="110">
        <v>1886</v>
      </c>
      <c r="F1892" s="113">
        <v>42442</v>
      </c>
      <c r="G1892" s="110">
        <v>0</v>
      </c>
      <c r="H1892" s="121">
        <v>0</v>
      </c>
      <c r="J1892" s="110">
        <v>1886</v>
      </c>
      <c r="K1892" s="113">
        <v>42442</v>
      </c>
      <c r="L1892" s="125"/>
    </row>
    <row r="1893" spans="5:12" hidden="1" x14ac:dyDescent="0.3">
      <c r="E1893" s="110">
        <v>1887</v>
      </c>
      <c r="F1893" s="113">
        <v>42443</v>
      </c>
      <c r="G1893" s="110">
        <v>0</v>
      </c>
      <c r="H1893" s="121">
        <v>0</v>
      </c>
      <c r="J1893" s="110">
        <v>1887</v>
      </c>
      <c r="K1893" s="113">
        <v>42443</v>
      </c>
      <c r="L1893" s="125"/>
    </row>
    <row r="1894" spans="5:12" hidden="1" x14ac:dyDescent="0.3">
      <c r="E1894" s="110">
        <v>1888</v>
      </c>
      <c r="F1894" s="113">
        <v>42444</v>
      </c>
      <c r="G1894" s="110">
        <v>0</v>
      </c>
      <c r="H1894" s="121">
        <v>0</v>
      </c>
      <c r="J1894" s="110">
        <v>1888</v>
      </c>
      <c r="K1894" s="113">
        <v>42444</v>
      </c>
      <c r="L1894" s="125"/>
    </row>
    <row r="1895" spans="5:12" hidden="1" x14ac:dyDescent="0.3">
      <c r="E1895" s="110">
        <v>1889</v>
      </c>
      <c r="F1895" s="113">
        <v>42445</v>
      </c>
      <c r="G1895" s="110">
        <v>0</v>
      </c>
      <c r="H1895" s="121">
        <v>0</v>
      </c>
      <c r="J1895" s="110">
        <v>1889</v>
      </c>
      <c r="K1895" s="113">
        <v>42445</v>
      </c>
      <c r="L1895" s="125"/>
    </row>
    <row r="1896" spans="5:12" hidden="1" x14ac:dyDescent="0.3">
      <c r="E1896" s="110">
        <v>1890</v>
      </c>
      <c r="F1896" s="113">
        <v>42446</v>
      </c>
      <c r="G1896" s="110">
        <v>0</v>
      </c>
      <c r="H1896" s="121">
        <v>0</v>
      </c>
      <c r="J1896" s="110">
        <v>1890</v>
      </c>
      <c r="K1896" s="113">
        <v>42446</v>
      </c>
      <c r="L1896" s="125"/>
    </row>
    <row r="1897" spans="5:12" hidden="1" x14ac:dyDescent="0.3">
      <c r="E1897" s="110">
        <v>1891</v>
      </c>
      <c r="F1897" s="113">
        <v>42447</v>
      </c>
      <c r="G1897" s="110">
        <v>0</v>
      </c>
      <c r="H1897" s="121">
        <v>0</v>
      </c>
      <c r="J1897" s="110">
        <v>1891</v>
      </c>
      <c r="K1897" s="113">
        <v>42447</v>
      </c>
      <c r="L1897" s="125"/>
    </row>
    <row r="1898" spans="5:12" hidden="1" x14ac:dyDescent="0.3">
      <c r="E1898" s="110">
        <v>1892</v>
      </c>
      <c r="F1898" s="113">
        <v>42448</v>
      </c>
      <c r="G1898" s="110">
        <v>0</v>
      </c>
      <c r="H1898" s="121">
        <v>0</v>
      </c>
      <c r="J1898" s="110">
        <v>1892</v>
      </c>
      <c r="K1898" s="113">
        <v>42448</v>
      </c>
      <c r="L1898" s="125"/>
    </row>
    <row r="1899" spans="5:12" hidden="1" x14ac:dyDescent="0.3">
      <c r="E1899" s="110">
        <v>1893</v>
      </c>
      <c r="F1899" s="113">
        <v>42449</v>
      </c>
      <c r="G1899" s="110">
        <v>0</v>
      </c>
      <c r="H1899" s="121">
        <v>0</v>
      </c>
      <c r="J1899" s="110">
        <v>1893</v>
      </c>
      <c r="K1899" s="113">
        <v>42449</v>
      </c>
      <c r="L1899" s="125"/>
    </row>
    <row r="1900" spans="5:12" hidden="1" x14ac:dyDescent="0.3">
      <c r="E1900" s="110">
        <v>1894</v>
      </c>
      <c r="F1900" s="113">
        <v>42450</v>
      </c>
      <c r="G1900" s="110">
        <v>0</v>
      </c>
      <c r="H1900" s="121">
        <v>0</v>
      </c>
      <c r="J1900" s="110">
        <v>1894</v>
      </c>
      <c r="K1900" s="113">
        <v>42450</v>
      </c>
      <c r="L1900" s="125"/>
    </row>
    <row r="1901" spans="5:12" hidden="1" x14ac:dyDescent="0.3">
      <c r="E1901" s="110">
        <v>1895</v>
      </c>
      <c r="F1901" s="113">
        <v>42451</v>
      </c>
      <c r="G1901" s="110">
        <v>0</v>
      </c>
      <c r="H1901" s="121">
        <v>0</v>
      </c>
      <c r="J1901" s="110">
        <v>1895</v>
      </c>
      <c r="K1901" s="113">
        <v>42451</v>
      </c>
      <c r="L1901" s="125"/>
    </row>
    <row r="1902" spans="5:12" hidden="1" x14ac:dyDescent="0.3">
      <c r="E1902" s="110">
        <v>1896</v>
      </c>
      <c r="F1902" s="113">
        <v>42452</v>
      </c>
      <c r="G1902" s="110">
        <v>0</v>
      </c>
      <c r="H1902" s="121">
        <v>0</v>
      </c>
      <c r="J1902" s="110">
        <v>1896</v>
      </c>
      <c r="K1902" s="113">
        <v>42452</v>
      </c>
      <c r="L1902" s="125"/>
    </row>
    <row r="1903" spans="5:12" hidden="1" x14ac:dyDescent="0.3">
      <c r="E1903" s="110">
        <v>1897</v>
      </c>
      <c r="F1903" s="113">
        <v>42453</v>
      </c>
      <c r="G1903" s="110">
        <v>0</v>
      </c>
      <c r="H1903" s="121">
        <v>0</v>
      </c>
      <c r="J1903" s="110">
        <v>1897</v>
      </c>
      <c r="K1903" s="113">
        <v>42453</v>
      </c>
      <c r="L1903" s="125"/>
    </row>
    <row r="1904" spans="5:12" hidden="1" x14ac:dyDescent="0.3">
      <c r="E1904" s="110">
        <v>1898</v>
      </c>
      <c r="F1904" s="113">
        <v>42454</v>
      </c>
      <c r="G1904" s="110">
        <v>0</v>
      </c>
      <c r="H1904" s="121">
        <v>0</v>
      </c>
      <c r="J1904" s="110">
        <v>1898</v>
      </c>
      <c r="K1904" s="113">
        <v>42454</v>
      </c>
      <c r="L1904" s="125"/>
    </row>
    <row r="1905" spans="5:12" hidden="1" x14ac:dyDescent="0.3">
      <c r="E1905" s="110">
        <v>1899</v>
      </c>
      <c r="F1905" s="113">
        <v>42455</v>
      </c>
      <c r="G1905" s="110">
        <v>0</v>
      </c>
      <c r="H1905" s="121">
        <v>0</v>
      </c>
      <c r="J1905" s="110">
        <v>1899</v>
      </c>
      <c r="K1905" s="113">
        <v>42455</v>
      </c>
      <c r="L1905" s="125"/>
    </row>
    <row r="1906" spans="5:12" hidden="1" x14ac:dyDescent="0.3">
      <c r="E1906" s="110">
        <v>1900</v>
      </c>
      <c r="F1906" s="113">
        <v>42456</v>
      </c>
      <c r="G1906" s="110">
        <v>0</v>
      </c>
      <c r="H1906" s="121">
        <v>0</v>
      </c>
      <c r="J1906" s="110">
        <v>1900</v>
      </c>
      <c r="K1906" s="113">
        <v>42456</v>
      </c>
      <c r="L1906" s="125"/>
    </row>
    <row r="1907" spans="5:12" hidden="1" x14ac:dyDescent="0.3">
      <c r="E1907" s="110">
        <v>1901</v>
      </c>
      <c r="F1907" s="113">
        <v>42457</v>
      </c>
      <c r="G1907" s="110">
        <v>0</v>
      </c>
      <c r="H1907" s="121">
        <v>0</v>
      </c>
      <c r="J1907" s="110">
        <v>1901</v>
      </c>
      <c r="K1907" s="113">
        <v>42457</v>
      </c>
      <c r="L1907" s="125"/>
    </row>
    <row r="1908" spans="5:12" hidden="1" x14ac:dyDescent="0.3">
      <c r="E1908" s="110">
        <v>1902</v>
      </c>
      <c r="F1908" s="113">
        <v>42458</v>
      </c>
      <c r="G1908" s="110">
        <v>0</v>
      </c>
      <c r="H1908" s="121">
        <v>0</v>
      </c>
      <c r="J1908" s="110">
        <v>1902</v>
      </c>
      <c r="K1908" s="113">
        <v>42458</v>
      </c>
      <c r="L1908" s="125"/>
    </row>
    <row r="1909" spans="5:12" hidden="1" x14ac:dyDescent="0.3">
      <c r="E1909" s="110">
        <v>1903</v>
      </c>
      <c r="F1909" s="113">
        <v>42459</v>
      </c>
      <c r="G1909" s="110">
        <v>0</v>
      </c>
      <c r="H1909" s="121">
        <v>0</v>
      </c>
      <c r="J1909" s="110">
        <v>1903</v>
      </c>
      <c r="K1909" s="113">
        <v>42459</v>
      </c>
      <c r="L1909" s="125"/>
    </row>
    <row r="1910" spans="5:12" hidden="1" x14ac:dyDescent="0.3">
      <c r="E1910" s="110">
        <v>1904</v>
      </c>
      <c r="F1910" s="113">
        <v>42460</v>
      </c>
      <c r="G1910" s="110">
        <v>0</v>
      </c>
      <c r="H1910" s="121">
        <v>0</v>
      </c>
      <c r="J1910" s="110">
        <v>1904</v>
      </c>
      <c r="K1910" s="113">
        <v>42460</v>
      </c>
      <c r="L1910" s="125"/>
    </row>
    <row r="1911" spans="5:12" hidden="1" x14ac:dyDescent="0.3">
      <c r="E1911" s="110">
        <v>1905</v>
      </c>
      <c r="F1911" s="113">
        <v>42461</v>
      </c>
      <c r="G1911" s="110">
        <v>0</v>
      </c>
      <c r="H1911" s="121">
        <v>0</v>
      </c>
      <c r="J1911" s="110">
        <v>1905</v>
      </c>
      <c r="K1911" s="113">
        <v>42461</v>
      </c>
      <c r="L1911" s="125"/>
    </row>
    <row r="1912" spans="5:12" hidden="1" x14ac:dyDescent="0.3">
      <c r="E1912" s="110">
        <v>1906</v>
      </c>
      <c r="F1912" s="113">
        <v>42462</v>
      </c>
      <c r="G1912" s="110">
        <v>0</v>
      </c>
      <c r="H1912" s="121">
        <v>0</v>
      </c>
      <c r="J1912" s="110">
        <v>1906</v>
      </c>
      <c r="K1912" s="113">
        <v>42462</v>
      </c>
      <c r="L1912" s="125"/>
    </row>
    <row r="1913" spans="5:12" hidden="1" x14ac:dyDescent="0.3">
      <c r="E1913" s="110">
        <v>1907</v>
      </c>
      <c r="F1913" s="113">
        <v>42463</v>
      </c>
      <c r="G1913" s="110">
        <v>0</v>
      </c>
      <c r="H1913" s="121">
        <v>0</v>
      </c>
      <c r="J1913" s="110">
        <v>1907</v>
      </c>
      <c r="K1913" s="113">
        <v>42463</v>
      </c>
      <c r="L1913" s="125"/>
    </row>
    <row r="1914" spans="5:12" hidden="1" x14ac:dyDescent="0.3">
      <c r="E1914" s="110">
        <v>1908</v>
      </c>
      <c r="F1914" s="113">
        <v>42464</v>
      </c>
      <c r="G1914" s="110">
        <v>0</v>
      </c>
      <c r="H1914" s="121">
        <v>0</v>
      </c>
      <c r="J1914" s="110">
        <v>1908</v>
      </c>
      <c r="K1914" s="113">
        <v>42464</v>
      </c>
      <c r="L1914" s="125"/>
    </row>
    <row r="1915" spans="5:12" hidden="1" x14ac:dyDescent="0.3">
      <c r="E1915" s="110">
        <v>1909</v>
      </c>
      <c r="F1915" s="113">
        <v>42465</v>
      </c>
      <c r="G1915" s="110">
        <v>0</v>
      </c>
      <c r="H1915" s="121">
        <v>0</v>
      </c>
      <c r="J1915" s="110">
        <v>1909</v>
      </c>
      <c r="K1915" s="113">
        <v>42465</v>
      </c>
      <c r="L1915" s="125"/>
    </row>
    <row r="1916" spans="5:12" hidden="1" x14ac:dyDescent="0.3">
      <c r="E1916" s="110">
        <v>1910</v>
      </c>
      <c r="F1916" s="113">
        <v>42466</v>
      </c>
      <c r="G1916" s="110">
        <v>0</v>
      </c>
      <c r="H1916" s="121">
        <v>0</v>
      </c>
      <c r="J1916" s="110">
        <v>1910</v>
      </c>
      <c r="K1916" s="113">
        <v>42466</v>
      </c>
      <c r="L1916" s="125"/>
    </row>
    <row r="1917" spans="5:12" hidden="1" x14ac:dyDescent="0.3">
      <c r="E1917" s="110">
        <v>1911</v>
      </c>
      <c r="F1917" s="113">
        <v>42467</v>
      </c>
      <c r="G1917" s="110">
        <v>0</v>
      </c>
      <c r="H1917" s="121">
        <v>0</v>
      </c>
      <c r="J1917" s="110">
        <v>1911</v>
      </c>
      <c r="K1917" s="113">
        <v>42467</v>
      </c>
      <c r="L1917" s="125"/>
    </row>
    <row r="1918" spans="5:12" hidden="1" x14ac:dyDescent="0.3">
      <c r="E1918" s="110">
        <v>1912</v>
      </c>
      <c r="F1918" s="113">
        <v>42468</v>
      </c>
      <c r="G1918" s="110">
        <v>0</v>
      </c>
      <c r="H1918" s="121">
        <v>0</v>
      </c>
      <c r="J1918" s="110">
        <v>1912</v>
      </c>
      <c r="K1918" s="113">
        <v>42468</v>
      </c>
      <c r="L1918" s="125"/>
    </row>
    <row r="1919" spans="5:12" hidden="1" x14ac:dyDescent="0.3">
      <c r="E1919" s="110">
        <v>1913</v>
      </c>
      <c r="F1919" s="113">
        <v>42469</v>
      </c>
      <c r="G1919" s="110">
        <v>0</v>
      </c>
      <c r="H1919" s="121">
        <v>0</v>
      </c>
      <c r="J1919" s="110">
        <v>1913</v>
      </c>
      <c r="K1919" s="113">
        <v>42469</v>
      </c>
      <c r="L1919" s="125"/>
    </row>
    <row r="1920" spans="5:12" hidden="1" x14ac:dyDescent="0.3">
      <c r="E1920" s="110">
        <v>1914</v>
      </c>
      <c r="F1920" s="113">
        <v>42470</v>
      </c>
      <c r="G1920" s="110">
        <v>0</v>
      </c>
      <c r="H1920" s="121">
        <v>0</v>
      </c>
      <c r="J1920" s="110">
        <v>1914</v>
      </c>
      <c r="K1920" s="113">
        <v>42470</v>
      </c>
      <c r="L1920" s="125"/>
    </row>
    <row r="1921" spans="5:12" hidden="1" x14ac:dyDescent="0.3">
      <c r="E1921" s="110">
        <v>1915</v>
      </c>
      <c r="F1921" s="113">
        <v>42471</v>
      </c>
      <c r="G1921" s="110">
        <v>0</v>
      </c>
      <c r="H1921" s="121">
        <v>0</v>
      </c>
      <c r="J1921" s="110">
        <v>1915</v>
      </c>
      <c r="K1921" s="113">
        <v>42471</v>
      </c>
      <c r="L1921" s="125"/>
    </row>
    <row r="1922" spans="5:12" hidden="1" x14ac:dyDescent="0.3">
      <c r="E1922" s="110">
        <v>1916</v>
      </c>
      <c r="F1922" s="113">
        <v>42472</v>
      </c>
      <c r="G1922" s="110">
        <v>0</v>
      </c>
      <c r="H1922" s="121">
        <v>0</v>
      </c>
      <c r="J1922" s="110">
        <v>1916</v>
      </c>
      <c r="K1922" s="113">
        <v>42472</v>
      </c>
      <c r="L1922" s="125"/>
    </row>
    <row r="1923" spans="5:12" hidden="1" x14ac:dyDescent="0.3">
      <c r="E1923" s="110">
        <v>1917</v>
      </c>
      <c r="F1923" s="113">
        <v>42473</v>
      </c>
      <c r="G1923" s="110">
        <v>0</v>
      </c>
      <c r="H1923" s="121">
        <v>0</v>
      </c>
      <c r="J1923" s="110">
        <v>1917</v>
      </c>
      <c r="K1923" s="113">
        <v>42473</v>
      </c>
      <c r="L1923" s="125"/>
    </row>
    <row r="1924" spans="5:12" hidden="1" x14ac:dyDescent="0.3">
      <c r="E1924" s="110">
        <v>1918</v>
      </c>
      <c r="F1924" s="113">
        <v>42474</v>
      </c>
      <c r="G1924" s="110">
        <v>0</v>
      </c>
      <c r="H1924" s="121">
        <v>0</v>
      </c>
      <c r="J1924" s="110">
        <v>1918</v>
      </c>
      <c r="K1924" s="113">
        <v>42474</v>
      </c>
      <c r="L1924" s="125"/>
    </row>
    <row r="1925" spans="5:12" hidden="1" x14ac:dyDescent="0.3">
      <c r="E1925" s="110">
        <v>1919</v>
      </c>
      <c r="F1925" s="113">
        <v>42475</v>
      </c>
      <c r="G1925" s="110">
        <v>0</v>
      </c>
      <c r="H1925" s="121">
        <v>0</v>
      </c>
      <c r="J1925" s="110">
        <v>1919</v>
      </c>
      <c r="K1925" s="113">
        <v>42475</v>
      </c>
      <c r="L1925" s="125"/>
    </row>
    <row r="1926" spans="5:12" hidden="1" x14ac:dyDescent="0.3">
      <c r="E1926" s="110">
        <v>1920</v>
      </c>
      <c r="F1926" s="113">
        <v>42476</v>
      </c>
      <c r="G1926" s="110">
        <v>0</v>
      </c>
      <c r="H1926" s="121">
        <v>0</v>
      </c>
      <c r="J1926" s="110">
        <v>1920</v>
      </c>
      <c r="K1926" s="113">
        <v>42476</v>
      </c>
      <c r="L1926" s="125"/>
    </row>
    <row r="1927" spans="5:12" hidden="1" x14ac:dyDescent="0.3">
      <c r="E1927" s="110">
        <v>1921</v>
      </c>
      <c r="F1927" s="113">
        <v>42477</v>
      </c>
      <c r="G1927" s="110">
        <v>0</v>
      </c>
      <c r="H1927" s="121">
        <v>0</v>
      </c>
      <c r="J1927" s="110">
        <v>1921</v>
      </c>
      <c r="K1927" s="113">
        <v>42477</v>
      </c>
      <c r="L1927" s="125"/>
    </row>
    <row r="1928" spans="5:12" hidden="1" x14ac:dyDescent="0.3">
      <c r="E1928" s="110">
        <v>1922</v>
      </c>
      <c r="F1928" s="113">
        <v>42478</v>
      </c>
      <c r="G1928" s="110">
        <v>0</v>
      </c>
      <c r="H1928" s="121">
        <v>0</v>
      </c>
      <c r="J1928" s="110">
        <v>1922</v>
      </c>
      <c r="K1928" s="113">
        <v>42478</v>
      </c>
      <c r="L1928" s="125"/>
    </row>
    <row r="1929" spans="5:12" hidden="1" x14ac:dyDescent="0.3">
      <c r="E1929" s="110">
        <v>1923</v>
      </c>
      <c r="F1929" s="113">
        <v>42479</v>
      </c>
      <c r="G1929" s="110">
        <v>0</v>
      </c>
      <c r="H1929" s="121">
        <v>0</v>
      </c>
      <c r="J1929" s="110">
        <v>1923</v>
      </c>
      <c r="K1929" s="113">
        <v>42479</v>
      </c>
      <c r="L1929" s="125"/>
    </row>
    <row r="1930" spans="5:12" hidden="1" x14ac:dyDescent="0.3">
      <c r="E1930" s="110">
        <v>1924</v>
      </c>
      <c r="F1930" s="113">
        <v>42480</v>
      </c>
      <c r="G1930" s="110">
        <v>0</v>
      </c>
      <c r="H1930" s="121">
        <v>0</v>
      </c>
      <c r="J1930" s="110">
        <v>1924</v>
      </c>
      <c r="K1930" s="113">
        <v>42480</v>
      </c>
      <c r="L1930" s="125"/>
    </row>
    <row r="1931" spans="5:12" hidden="1" x14ac:dyDescent="0.3">
      <c r="E1931" s="110">
        <v>1925</v>
      </c>
      <c r="F1931" s="113">
        <v>42481</v>
      </c>
      <c r="G1931" s="110">
        <v>0</v>
      </c>
      <c r="H1931" s="121">
        <v>0</v>
      </c>
      <c r="J1931" s="110">
        <v>1925</v>
      </c>
      <c r="K1931" s="113">
        <v>42481</v>
      </c>
      <c r="L1931" s="125"/>
    </row>
    <row r="1932" spans="5:12" hidden="1" x14ac:dyDescent="0.3">
      <c r="E1932" s="110">
        <v>1926</v>
      </c>
      <c r="F1932" s="113">
        <v>42482</v>
      </c>
      <c r="G1932" s="110">
        <v>0</v>
      </c>
      <c r="H1932" s="121">
        <v>0</v>
      </c>
      <c r="J1932" s="110">
        <v>1926</v>
      </c>
      <c r="K1932" s="113">
        <v>42482</v>
      </c>
      <c r="L1932" s="125"/>
    </row>
    <row r="1933" spans="5:12" hidden="1" x14ac:dyDescent="0.3">
      <c r="E1933" s="110">
        <v>1927</v>
      </c>
      <c r="F1933" s="113">
        <v>42483</v>
      </c>
      <c r="G1933" s="110">
        <v>0</v>
      </c>
      <c r="H1933" s="121">
        <v>0</v>
      </c>
      <c r="J1933" s="110">
        <v>1927</v>
      </c>
      <c r="K1933" s="113">
        <v>42483</v>
      </c>
      <c r="L1933" s="125"/>
    </row>
    <row r="1934" spans="5:12" hidden="1" x14ac:dyDescent="0.3">
      <c r="E1934" s="110">
        <v>1928</v>
      </c>
      <c r="F1934" s="113">
        <v>42484</v>
      </c>
      <c r="G1934" s="110">
        <v>0</v>
      </c>
      <c r="H1934" s="121">
        <v>0</v>
      </c>
      <c r="J1934" s="110">
        <v>1928</v>
      </c>
      <c r="K1934" s="113">
        <v>42484</v>
      </c>
      <c r="L1934" s="125"/>
    </row>
    <row r="1935" spans="5:12" hidden="1" x14ac:dyDescent="0.3">
      <c r="E1935" s="110">
        <v>1929</v>
      </c>
      <c r="F1935" s="113">
        <v>42485</v>
      </c>
      <c r="G1935" s="110">
        <v>0</v>
      </c>
      <c r="H1935" s="121">
        <v>0</v>
      </c>
      <c r="J1935" s="110">
        <v>1929</v>
      </c>
      <c r="K1935" s="113">
        <v>42485</v>
      </c>
      <c r="L1935" s="125"/>
    </row>
    <row r="1936" spans="5:12" hidden="1" x14ac:dyDescent="0.3">
      <c r="E1936" s="110">
        <v>1930</v>
      </c>
      <c r="F1936" s="113">
        <v>42486</v>
      </c>
      <c r="G1936" s="110">
        <v>0</v>
      </c>
      <c r="H1936" s="121">
        <v>0</v>
      </c>
      <c r="J1936" s="110">
        <v>1930</v>
      </c>
      <c r="K1936" s="113">
        <v>42486</v>
      </c>
      <c r="L1936" s="125"/>
    </row>
    <row r="1937" spans="5:12" hidden="1" x14ac:dyDescent="0.3">
      <c r="E1937" s="110">
        <v>1931</v>
      </c>
      <c r="F1937" s="113">
        <v>42487</v>
      </c>
      <c r="G1937" s="110">
        <v>0</v>
      </c>
      <c r="H1937" s="121">
        <v>0</v>
      </c>
      <c r="J1937" s="110">
        <v>1931</v>
      </c>
      <c r="K1937" s="113">
        <v>42487</v>
      </c>
      <c r="L1937" s="125"/>
    </row>
    <row r="1938" spans="5:12" hidden="1" x14ac:dyDescent="0.3">
      <c r="E1938" s="110">
        <v>1932</v>
      </c>
      <c r="F1938" s="113">
        <v>42488</v>
      </c>
      <c r="G1938" s="110">
        <v>0</v>
      </c>
      <c r="H1938" s="121">
        <v>0</v>
      </c>
      <c r="J1938" s="110">
        <v>1932</v>
      </c>
      <c r="K1938" s="113">
        <v>42488</v>
      </c>
      <c r="L1938" s="125"/>
    </row>
    <row r="1939" spans="5:12" hidden="1" x14ac:dyDescent="0.3">
      <c r="E1939" s="110">
        <v>1933</v>
      </c>
      <c r="F1939" s="113">
        <v>42489</v>
      </c>
      <c r="G1939" s="110">
        <v>0</v>
      </c>
      <c r="H1939" s="121">
        <v>0</v>
      </c>
      <c r="J1939" s="110">
        <v>1933</v>
      </c>
      <c r="K1939" s="113">
        <v>42489</v>
      </c>
      <c r="L1939" s="125"/>
    </row>
    <row r="1940" spans="5:12" hidden="1" x14ac:dyDescent="0.3">
      <c r="E1940" s="110">
        <v>1934</v>
      </c>
      <c r="F1940" s="113">
        <v>42490</v>
      </c>
      <c r="G1940" s="110">
        <v>0</v>
      </c>
      <c r="H1940" s="121">
        <v>0</v>
      </c>
      <c r="J1940" s="110">
        <v>1934</v>
      </c>
      <c r="K1940" s="113">
        <v>42490</v>
      </c>
      <c r="L1940" s="125"/>
    </row>
    <row r="1941" spans="5:12" hidden="1" x14ac:dyDescent="0.3">
      <c r="E1941" s="110">
        <v>1935</v>
      </c>
      <c r="F1941" s="113">
        <v>42491</v>
      </c>
      <c r="G1941" s="110">
        <v>0</v>
      </c>
      <c r="H1941" s="121">
        <v>0</v>
      </c>
      <c r="J1941" s="110">
        <v>1935</v>
      </c>
      <c r="K1941" s="113">
        <v>42491</v>
      </c>
      <c r="L1941" s="125"/>
    </row>
    <row r="1942" spans="5:12" hidden="1" x14ac:dyDescent="0.3">
      <c r="E1942" s="110">
        <v>1936</v>
      </c>
      <c r="F1942" s="113">
        <v>42492</v>
      </c>
      <c r="G1942" s="110">
        <v>0</v>
      </c>
      <c r="H1942" s="121">
        <v>0</v>
      </c>
      <c r="J1942" s="110">
        <v>1936</v>
      </c>
      <c r="K1942" s="113">
        <v>42492</v>
      </c>
      <c r="L1942" s="125"/>
    </row>
    <row r="1943" spans="5:12" hidden="1" x14ac:dyDescent="0.3">
      <c r="E1943" s="110">
        <v>1937</v>
      </c>
      <c r="F1943" s="113">
        <v>42493</v>
      </c>
      <c r="G1943" s="110">
        <v>0</v>
      </c>
      <c r="H1943" s="121">
        <v>0</v>
      </c>
      <c r="J1943" s="110">
        <v>1937</v>
      </c>
      <c r="K1943" s="113">
        <v>42493</v>
      </c>
      <c r="L1943" s="125"/>
    </row>
    <row r="1944" spans="5:12" hidden="1" x14ac:dyDescent="0.3">
      <c r="E1944" s="110">
        <v>1938</v>
      </c>
      <c r="F1944" s="113">
        <v>42494</v>
      </c>
      <c r="G1944" s="110">
        <v>0</v>
      </c>
      <c r="H1944" s="121">
        <v>0</v>
      </c>
      <c r="J1944" s="110">
        <v>1938</v>
      </c>
      <c r="K1944" s="113">
        <v>42494</v>
      </c>
      <c r="L1944" s="125"/>
    </row>
    <row r="1945" spans="5:12" hidden="1" x14ac:dyDescent="0.3">
      <c r="E1945" s="110">
        <v>1939</v>
      </c>
      <c r="F1945" s="113">
        <v>42495</v>
      </c>
      <c r="G1945" s="110">
        <v>0</v>
      </c>
      <c r="H1945" s="121">
        <v>0</v>
      </c>
      <c r="J1945" s="110">
        <v>1939</v>
      </c>
      <c r="K1945" s="113">
        <v>42495</v>
      </c>
      <c r="L1945" s="125"/>
    </row>
    <row r="1946" spans="5:12" hidden="1" x14ac:dyDescent="0.3">
      <c r="E1946" s="110">
        <v>1940</v>
      </c>
      <c r="F1946" s="113">
        <v>42496</v>
      </c>
      <c r="G1946" s="110">
        <v>0</v>
      </c>
      <c r="H1946" s="121">
        <v>0</v>
      </c>
      <c r="J1946" s="110">
        <v>1940</v>
      </c>
      <c r="K1946" s="113">
        <v>42496</v>
      </c>
      <c r="L1946" s="125"/>
    </row>
    <row r="1947" spans="5:12" hidden="1" x14ac:dyDescent="0.3">
      <c r="E1947" s="110">
        <v>1941</v>
      </c>
      <c r="F1947" s="113">
        <v>42497</v>
      </c>
      <c r="G1947" s="110">
        <v>0</v>
      </c>
      <c r="H1947" s="121">
        <v>0</v>
      </c>
      <c r="J1947" s="110">
        <v>1941</v>
      </c>
      <c r="K1947" s="113">
        <v>42497</v>
      </c>
      <c r="L1947" s="125"/>
    </row>
    <row r="1948" spans="5:12" hidden="1" x14ac:dyDescent="0.3">
      <c r="E1948" s="110">
        <v>1942</v>
      </c>
      <c r="F1948" s="113">
        <v>42498</v>
      </c>
      <c r="G1948" s="110">
        <v>0</v>
      </c>
      <c r="H1948" s="121">
        <v>0</v>
      </c>
      <c r="J1948" s="110">
        <v>1942</v>
      </c>
      <c r="K1948" s="113">
        <v>42498</v>
      </c>
      <c r="L1948" s="125"/>
    </row>
    <row r="1949" spans="5:12" hidden="1" x14ac:dyDescent="0.3">
      <c r="E1949" s="110">
        <v>1943</v>
      </c>
      <c r="F1949" s="113">
        <v>42499</v>
      </c>
      <c r="G1949" s="110">
        <v>0</v>
      </c>
      <c r="H1949" s="121">
        <v>0</v>
      </c>
      <c r="J1949" s="110">
        <v>1943</v>
      </c>
      <c r="K1949" s="113">
        <v>42499</v>
      </c>
      <c r="L1949" s="125"/>
    </row>
    <row r="1950" spans="5:12" hidden="1" x14ac:dyDescent="0.3">
      <c r="E1950" s="110">
        <v>1944</v>
      </c>
      <c r="F1950" s="113">
        <v>42500</v>
      </c>
      <c r="G1950" s="110">
        <v>0</v>
      </c>
      <c r="H1950" s="121">
        <v>0</v>
      </c>
      <c r="J1950" s="110">
        <v>1944</v>
      </c>
      <c r="K1950" s="113">
        <v>42500</v>
      </c>
      <c r="L1950" s="125"/>
    </row>
    <row r="1951" spans="5:12" hidden="1" x14ac:dyDescent="0.3">
      <c r="E1951" s="110">
        <v>1945</v>
      </c>
      <c r="F1951" s="113">
        <v>42501</v>
      </c>
      <c r="G1951" s="110">
        <v>0</v>
      </c>
      <c r="H1951" s="121">
        <v>0</v>
      </c>
      <c r="J1951" s="110">
        <v>1945</v>
      </c>
      <c r="K1951" s="113">
        <v>42501</v>
      </c>
      <c r="L1951" s="125"/>
    </row>
    <row r="1952" spans="5:12" hidden="1" x14ac:dyDescent="0.3">
      <c r="E1952" s="110">
        <v>1946</v>
      </c>
      <c r="F1952" s="113">
        <v>42502</v>
      </c>
      <c r="G1952" s="110">
        <v>0</v>
      </c>
      <c r="H1952" s="121">
        <v>0</v>
      </c>
      <c r="J1952" s="110">
        <v>1946</v>
      </c>
      <c r="K1952" s="113">
        <v>42502</v>
      </c>
      <c r="L1952" s="125"/>
    </row>
    <row r="1953" spans="5:16" hidden="1" x14ac:dyDescent="0.3">
      <c r="E1953" s="110">
        <v>1947</v>
      </c>
      <c r="F1953" s="113">
        <v>42503</v>
      </c>
      <c r="G1953" s="110">
        <v>0</v>
      </c>
      <c r="H1953" s="121">
        <v>0</v>
      </c>
      <c r="J1953" s="110">
        <v>1947</v>
      </c>
      <c r="K1953" s="113">
        <v>42503</v>
      </c>
      <c r="L1953" s="125"/>
    </row>
    <row r="1954" spans="5:16" hidden="1" x14ac:dyDescent="0.3">
      <c r="E1954" s="110">
        <v>1948</v>
      </c>
      <c r="F1954" s="113">
        <v>42504</v>
      </c>
      <c r="G1954" s="110">
        <v>0</v>
      </c>
      <c r="H1954" s="121">
        <v>0</v>
      </c>
      <c r="J1954" s="110">
        <v>1948</v>
      </c>
      <c r="K1954" s="113">
        <v>42504</v>
      </c>
      <c r="L1954" s="125"/>
    </row>
    <row r="1955" spans="5:16" hidden="1" x14ac:dyDescent="0.3">
      <c r="E1955" s="110">
        <v>1949</v>
      </c>
      <c r="F1955" s="113">
        <v>42505</v>
      </c>
      <c r="G1955" s="110">
        <v>0</v>
      </c>
      <c r="H1955" s="121">
        <v>0</v>
      </c>
      <c r="J1955" s="110">
        <v>1949</v>
      </c>
      <c r="K1955" s="113">
        <v>42505</v>
      </c>
      <c r="L1955" s="125"/>
    </row>
    <row r="1956" spans="5:16" hidden="1" x14ac:dyDescent="0.3">
      <c r="E1956" s="110">
        <v>1950</v>
      </c>
      <c r="F1956" s="113">
        <v>42506</v>
      </c>
      <c r="G1956" s="110">
        <v>0</v>
      </c>
      <c r="H1956" s="121">
        <v>0</v>
      </c>
      <c r="J1956" s="110">
        <v>1950</v>
      </c>
      <c r="K1956" s="113">
        <v>42506</v>
      </c>
      <c r="L1956" s="125"/>
    </row>
    <row r="1957" spans="5:16" hidden="1" x14ac:dyDescent="0.3">
      <c r="E1957" s="110">
        <v>1951</v>
      </c>
      <c r="F1957" s="113">
        <v>42507</v>
      </c>
      <c r="G1957" s="110">
        <v>0</v>
      </c>
      <c r="H1957" s="121">
        <v>0</v>
      </c>
      <c r="J1957" s="110">
        <v>1951</v>
      </c>
      <c r="K1957" s="113">
        <v>42507</v>
      </c>
      <c r="L1957" s="125"/>
    </row>
    <row r="1958" spans="5:16" hidden="1" x14ac:dyDescent="0.3">
      <c r="E1958" s="110">
        <v>1952</v>
      </c>
      <c r="F1958" s="113">
        <v>42508</v>
      </c>
      <c r="G1958" s="110">
        <v>0</v>
      </c>
      <c r="H1958" s="121">
        <v>0</v>
      </c>
      <c r="J1958" s="110">
        <v>1952</v>
      </c>
      <c r="K1958" s="113">
        <v>42508</v>
      </c>
      <c r="L1958" s="125"/>
    </row>
    <row r="1959" spans="5:16" hidden="1" x14ac:dyDescent="0.3">
      <c r="E1959" s="110">
        <v>1953</v>
      </c>
      <c r="F1959" s="113">
        <v>42509</v>
      </c>
      <c r="G1959" s="110">
        <v>0</v>
      </c>
      <c r="H1959" s="121">
        <v>0</v>
      </c>
      <c r="J1959" s="110">
        <v>1953</v>
      </c>
      <c r="K1959" s="113">
        <v>42509</v>
      </c>
      <c r="L1959" s="125"/>
    </row>
    <row r="1960" spans="5:16" hidden="1" x14ac:dyDescent="0.3">
      <c r="E1960" s="110">
        <v>1954</v>
      </c>
      <c r="F1960" s="113">
        <v>42510</v>
      </c>
      <c r="G1960" s="110">
        <v>0</v>
      </c>
      <c r="H1960" s="121">
        <v>0</v>
      </c>
      <c r="J1960" s="110">
        <v>1954</v>
      </c>
      <c r="K1960" s="113">
        <v>42510</v>
      </c>
      <c r="L1960" s="125"/>
    </row>
    <row r="1961" spans="5:16" hidden="1" x14ac:dyDescent="0.3">
      <c r="E1961" s="110">
        <v>1955</v>
      </c>
      <c r="F1961" s="113">
        <v>42511</v>
      </c>
      <c r="G1961" s="110">
        <v>0</v>
      </c>
      <c r="H1961" s="121">
        <v>0</v>
      </c>
      <c r="J1961" s="110">
        <v>1955</v>
      </c>
      <c r="K1961" s="113">
        <v>42511</v>
      </c>
      <c r="L1961" s="125"/>
    </row>
    <row r="1962" spans="5:16" hidden="1" x14ac:dyDescent="0.3">
      <c r="E1962" s="110">
        <v>1956</v>
      </c>
      <c r="F1962" s="113">
        <v>42512</v>
      </c>
      <c r="G1962" s="110">
        <v>0</v>
      </c>
      <c r="H1962" s="121">
        <v>0</v>
      </c>
      <c r="J1962" s="110">
        <v>1956</v>
      </c>
      <c r="K1962" s="113">
        <v>42512</v>
      </c>
      <c r="L1962" s="125"/>
    </row>
    <row r="1963" spans="5:16" x14ac:dyDescent="0.3">
      <c r="E1963" s="110">
        <v>1957</v>
      </c>
      <c r="F1963" s="113">
        <v>42513</v>
      </c>
      <c r="G1963" s="110">
        <v>0</v>
      </c>
      <c r="H1963" s="121">
        <v>0</v>
      </c>
      <c r="J1963" s="110">
        <v>1957</v>
      </c>
      <c r="K1963" s="113">
        <v>42513</v>
      </c>
      <c r="L1963" s="125">
        <v>103.98</v>
      </c>
    </row>
    <row r="1964" spans="5:16" x14ac:dyDescent="0.3">
      <c r="E1964" s="110">
        <v>1958</v>
      </c>
      <c r="F1964" s="113">
        <v>42514</v>
      </c>
      <c r="G1964" s="110">
        <v>0</v>
      </c>
      <c r="H1964" s="121">
        <v>0</v>
      </c>
      <c r="J1964" s="110">
        <v>1958</v>
      </c>
      <c r="K1964" s="113">
        <v>42514</v>
      </c>
      <c r="L1964" s="125">
        <v>103.98</v>
      </c>
      <c r="O1964" s="110" t="s">
        <v>117</v>
      </c>
      <c r="P1964" s="110">
        <v>6</v>
      </c>
    </row>
    <row r="1965" spans="5:16" s="114" customFormat="1" x14ac:dyDescent="0.3">
      <c r="E1965" s="122">
        <v>1959</v>
      </c>
      <c r="F1965" s="113">
        <v>42515</v>
      </c>
      <c r="G1965" s="127">
        <f>C10+C7</f>
        <v>103.37</v>
      </c>
      <c r="H1965" s="126">
        <f>PV(C15,P1964,,-G1965)</f>
        <v>86.559653939159404</v>
      </c>
      <c r="J1965" s="122">
        <v>1959</v>
      </c>
      <c r="K1965" s="113">
        <v>42515</v>
      </c>
      <c r="L1965" s="125">
        <v>103.94</v>
      </c>
    </row>
    <row r="1966" spans="5:16" x14ac:dyDescent="0.25">
      <c r="E1966" s="116"/>
      <c r="J1966" s="116"/>
    </row>
    <row r="1967" spans="5:16" x14ac:dyDescent="0.25">
      <c r="E1967" s="116"/>
      <c r="J1967" s="116"/>
    </row>
    <row r="1968" spans="5:16" x14ac:dyDescent="0.25">
      <c r="E1968" s="116"/>
      <c r="J1968" s="116"/>
    </row>
    <row r="1969" spans="5:10" x14ac:dyDescent="0.25">
      <c r="E1969" s="116"/>
      <c r="J1969" s="116"/>
    </row>
    <row r="1970" spans="5:10" x14ac:dyDescent="0.25">
      <c r="E1970" s="116"/>
      <c r="J1970" s="116"/>
    </row>
    <row r="1971" spans="5:10" x14ac:dyDescent="0.25">
      <c r="E1971" s="116"/>
      <c r="J1971" s="116"/>
    </row>
    <row r="1972" spans="5:10" x14ac:dyDescent="0.25">
      <c r="E1972" s="116"/>
      <c r="J1972" s="116"/>
    </row>
    <row r="1973" spans="5:10" x14ac:dyDescent="0.25">
      <c r="E1973" s="116"/>
      <c r="J1973" s="116"/>
    </row>
    <row r="1974" spans="5:10" x14ac:dyDescent="0.25">
      <c r="E1974" s="116"/>
      <c r="J1974" s="116"/>
    </row>
    <row r="1975" spans="5:10" x14ac:dyDescent="0.25">
      <c r="E1975" s="116"/>
      <c r="J1975" s="116"/>
    </row>
    <row r="1976" spans="5:10" x14ac:dyDescent="0.25">
      <c r="E1976" s="116"/>
      <c r="J1976" s="116"/>
    </row>
    <row r="1977" spans="5:10" x14ac:dyDescent="0.25">
      <c r="E1977" s="116"/>
      <c r="J1977" s="116"/>
    </row>
    <row r="1978" spans="5:10" x14ac:dyDescent="0.25">
      <c r="E1978" s="116"/>
      <c r="J1978" s="116"/>
    </row>
    <row r="1979" spans="5:10" x14ac:dyDescent="0.25">
      <c r="E1979" s="116"/>
      <c r="J1979" s="116"/>
    </row>
    <row r="1980" spans="5:10" x14ac:dyDescent="0.25">
      <c r="E1980" s="116"/>
      <c r="J1980" s="116"/>
    </row>
    <row r="1981" spans="5:10" x14ac:dyDescent="0.25">
      <c r="E1981" s="116"/>
      <c r="J1981" s="116"/>
    </row>
    <row r="1982" spans="5:10" x14ac:dyDescent="0.25">
      <c r="E1982" s="116"/>
      <c r="J1982" s="116"/>
    </row>
    <row r="1983" spans="5:10" x14ac:dyDescent="0.25">
      <c r="E1983" s="116"/>
      <c r="J1983" s="116"/>
    </row>
    <row r="1984" spans="5:10" x14ac:dyDescent="0.25">
      <c r="E1984" s="116"/>
      <c r="J1984" s="116"/>
    </row>
    <row r="1985" spans="5:10" x14ac:dyDescent="0.25">
      <c r="E1985" s="116"/>
      <c r="J1985" s="116"/>
    </row>
    <row r="1986" spans="5:10" x14ac:dyDescent="0.25">
      <c r="E1986" s="116"/>
      <c r="J1986" s="116"/>
    </row>
    <row r="1987" spans="5:10" x14ac:dyDescent="0.25">
      <c r="E1987" s="116"/>
      <c r="J1987" s="116"/>
    </row>
    <row r="1988" spans="5:10" x14ac:dyDescent="0.25">
      <c r="E1988" s="116"/>
      <c r="J1988" s="116"/>
    </row>
    <row r="1989" spans="5:10" x14ac:dyDescent="0.25">
      <c r="E1989" s="116"/>
      <c r="J1989" s="116"/>
    </row>
    <row r="1990" spans="5:10" x14ac:dyDescent="0.25">
      <c r="E1990" s="116"/>
      <c r="J1990" s="116"/>
    </row>
    <row r="1991" spans="5:10" x14ac:dyDescent="0.25">
      <c r="E1991" s="116"/>
      <c r="J1991" s="116"/>
    </row>
    <row r="1992" spans="5:10" x14ac:dyDescent="0.25">
      <c r="E1992" s="116"/>
      <c r="J1992" s="116"/>
    </row>
    <row r="1993" spans="5:10" x14ac:dyDescent="0.25">
      <c r="E1993" s="116"/>
      <c r="J1993" s="116"/>
    </row>
    <row r="1994" spans="5:10" x14ac:dyDescent="0.25">
      <c r="E1994" s="116"/>
      <c r="J1994" s="116"/>
    </row>
    <row r="1995" spans="5:10" x14ac:dyDescent="0.25">
      <c r="E1995" s="116"/>
      <c r="J1995" s="116"/>
    </row>
    <row r="1996" spans="5:10" x14ac:dyDescent="0.25">
      <c r="E1996" s="116"/>
      <c r="J1996" s="116"/>
    </row>
    <row r="1997" spans="5:10" x14ac:dyDescent="0.25">
      <c r="E1997" s="116"/>
      <c r="J1997" s="116"/>
    </row>
    <row r="1998" spans="5:10" x14ac:dyDescent="0.25">
      <c r="E1998" s="116"/>
      <c r="J1998" s="116"/>
    </row>
    <row r="1999" spans="5:10" x14ac:dyDescent="0.25">
      <c r="E1999" s="116"/>
      <c r="J1999" s="116"/>
    </row>
    <row r="2000" spans="5:10" x14ac:dyDescent="0.25">
      <c r="E2000" s="116"/>
      <c r="J2000" s="116"/>
    </row>
    <row r="2001" spans="5:10" x14ac:dyDescent="0.25">
      <c r="E2001" s="116"/>
      <c r="J2001" s="116"/>
    </row>
    <row r="2002" spans="5:10" x14ac:dyDescent="0.25">
      <c r="E2002" s="116"/>
      <c r="J2002" s="116"/>
    </row>
    <row r="2003" spans="5:10" x14ac:dyDescent="0.25">
      <c r="E2003" s="116"/>
      <c r="J2003" s="116"/>
    </row>
    <row r="2004" spans="5:10" x14ac:dyDescent="0.25">
      <c r="E2004" s="116"/>
      <c r="J2004" s="116"/>
    </row>
    <row r="2005" spans="5:10" x14ac:dyDescent="0.25">
      <c r="E2005" s="116"/>
      <c r="J2005" s="116"/>
    </row>
    <row r="2006" spans="5:10" x14ac:dyDescent="0.25">
      <c r="E2006" s="116"/>
      <c r="J2006" s="116"/>
    </row>
    <row r="2007" spans="5:10" x14ac:dyDescent="0.25">
      <c r="E2007" s="116"/>
      <c r="J2007" s="116"/>
    </row>
    <row r="2008" spans="5:10" x14ac:dyDescent="0.25">
      <c r="E2008" s="116"/>
      <c r="J2008" s="116"/>
    </row>
    <row r="2009" spans="5:10" x14ac:dyDescent="0.25">
      <c r="E2009" s="116"/>
      <c r="J2009" s="116"/>
    </row>
    <row r="2010" spans="5:10" x14ac:dyDescent="0.25">
      <c r="E2010" s="116"/>
      <c r="J2010" s="116"/>
    </row>
    <row r="2011" spans="5:10" x14ac:dyDescent="0.25">
      <c r="E2011" s="116"/>
      <c r="J2011" s="116"/>
    </row>
    <row r="2012" spans="5:10" x14ac:dyDescent="0.25">
      <c r="E2012" s="116"/>
      <c r="J2012" s="116"/>
    </row>
    <row r="2013" spans="5:10" x14ac:dyDescent="0.25">
      <c r="E2013" s="116"/>
      <c r="J2013" s="116"/>
    </row>
    <row r="2014" spans="5:10" x14ac:dyDescent="0.25">
      <c r="E2014" s="116"/>
      <c r="J2014" s="116"/>
    </row>
    <row r="2015" spans="5:10" x14ac:dyDescent="0.25">
      <c r="E2015" s="116"/>
      <c r="J2015" s="116"/>
    </row>
    <row r="2016" spans="5:10" x14ac:dyDescent="0.25">
      <c r="E2016" s="116"/>
      <c r="J2016" s="116"/>
    </row>
    <row r="2017" spans="5:10" x14ac:dyDescent="0.25">
      <c r="E2017" s="116"/>
      <c r="J2017" s="116"/>
    </row>
    <row r="2018" spans="5:10" x14ac:dyDescent="0.25">
      <c r="E2018" s="116"/>
      <c r="J2018" s="116"/>
    </row>
    <row r="2019" spans="5:10" x14ac:dyDescent="0.25">
      <c r="E2019" s="116"/>
      <c r="J2019" s="116"/>
    </row>
    <row r="2020" spans="5:10" x14ac:dyDescent="0.25">
      <c r="E2020" s="116"/>
      <c r="J2020" s="116"/>
    </row>
    <row r="2021" spans="5:10" x14ac:dyDescent="0.25">
      <c r="E2021" s="116"/>
      <c r="J2021" s="116"/>
    </row>
    <row r="2022" spans="5:10" x14ac:dyDescent="0.25">
      <c r="E2022" s="116"/>
      <c r="J2022" s="116"/>
    </row>
    <row r="2023" spans="5:10" x14ac:dyDescent="0.25">
      <c r="E2023" s="116"/>
      <c r="J2023" s="116"/>
    </row>
    <row r="2024" spans="5:10" x14ac:dyDescent="0.25">
      <c r="E2024" s="116"/>
      <c r="J2024" s="116"/>
    </row>
    <row r="2025" spans="5:10" x14ac:dyDescent="0.25">
      <c r="E2025" s="116"/>
      <c r="J2025" s="116"/>
    </row>
    <row r="2026" spans="5:10" x14ac:dyDescent="0.25">
      <c r="E2026" s="116"/>
      <c r="J2026" s="116"/>
    </row>
    <row r="2027" spans="5:10" x14ac:dyDescent="0.25">
      <c r="E2027" s="116"/>
      <c r="J2027" s="116"/>
    </row>
    <row r="2028" spans="5:10" x14ac:dyDescent="0.25">
      <c r="E2028" s="116"/>
      <c r="J2028" s="116"/>
    </row>
    <row r="2029" spans="5:10" x14ac:dyDescent="0.25">
      <c r="E2029" s="116"/>
      <c r="J2029" s="116"/>
    </row>
    <row r="2030" spans="5:10" x14ac:dyDescent="0.25">
      <c r="E2030" s="116"/>
      <c r="J2030" s="116"/>
    </row>
    <row r="2031" spans="5:10" x14ac:dyDescent="0.25">
      <c r="E2031" s="116"/>
      <c r="J2031" s="116"/>
    </row>
    <row r="2032" spans="5:10" x14ac:dyDescent="0.25">
      <c r="E2032" s="116"/>
      <c r="J2032" s="116"/>
    </row>
    <row r="2033" spans="5:10" x14ac:dyDescent="0.25">
      <c r="E2033" s="116"/>
      <c r="J2033" s="116"/>
    </row>
    <row r="2034" spans="5:10" x14ac:dyDescent="0.25">
      <c r="E2034" s="116"/>
      <c r="J2034" s="116"/>
    </row>
    <row r="2035" spans="5:10" x14ac:dyDescent="0.25">
      <c r="E2035" s="116"/>
      <c r="J2035" s="116"/>
    </row>
    <row r="2036" spans="5:10" x14ac:dyDescent="0.25">
      <c r="E2036" s="116"/>
      <c r="J2036" s="116"/>
    </row>
    <row r="2037" spans="5:10" x14ac:dyDescent="0.25">
      <c r="E2037" s="116"/>
      <c r="J2037" s="116"/>
    </row>
    <row r="2038" spans="5:10" x14ac:dyDescent="0.25">
      <c r="E2038" s="116"/>
      <c r="J2038" s="116"/>
    </row>
    <row r="2039" spans="5:10" x14ac:dyDescent="0.25">
      <c r="E2039" s="116"/>
      <c r="J2039" s="116"/>
    </row>
    <row r="2040" spans="5:10" x14ac:dyDescent="0.25">
      <c r="E2040" s="116"/>
      <c r="J2040" s="116"/>
    </row>
    <row r="2041" spans="5:10" x14ac:dyDescent="0.25">
      <c r="E2041" s="116"/>
      <c r="J2041" s="116"/>
    </row>
    <row r="2042" spans="5:10" x14ac:dyDescent="0.25">
      <c r="E2042" s="116"/>
      <c r="J2042" s="116"/>
    </row>
    <row r="2043" spans="5:10" x14ac:dyDescent="0.25">
      <c r="E2043" s="116"/>
      <c r="J2043" s="116"/>
    </row>
    <row r="2044" spans="5:10" x14ac:dyDescent="0.25">
      <c r="E2044" s="116"/>
      <c r="J2044" s="116"/>
    </row>
    <row r="2045" spans="5:10" x14ac:dyDescent="0.25">
      <c r="E2045" s="116"/>
      <c r="J2045" s="116"/>
    </row>
    <row r="2046" spans="5:10" x14ac:dyDescent="0.25">
      <c r="E2046" s="116"/>
      <c r="J2046" s="116"/>
    </row>
    <row r="2047" spans="5:10" x14ac:dyDescent="0.25">
      <c r="E2047" s="116"/>
      <c r="J2047" s="116"/>
    </row>
    <row r="2048" spans="5:10" x14ac:dyDescent="0.25">
      <c r="E2048" s="116"/>
      <c r="J2048" s="116"/>
    </row>
    <row r="2049" spans="5:10" x14ac:dyDescent="0.25">
      <c r="E2049" s="116"/>
      <c r="J2049" s="116"/>
    </row>
    <row r="2050" spans="5:10" x14ac:dyDescent="0.25">
      <c r="E2050" s="116"/>
      <c r="J2050" s="116"/>
    </row>
    <row r="2051" spans="5:10" x14ac:dyDescent="0.25">
      <c r="E2051" s="116"/>
      <c r="J2051" s="116"/>
    </row>
    <row r="2052" spans="5:10" x14ac:dyDescent="0.25">
      <c r="E2052" s="116"/>
      <c r="J2052" s="116"/>
    </row>
    <row r="2053" spans="5:10" x14ac:dyDescent="0.25">
      <c r="E2053" s="116"/>
      <c r="J2053" s="116"/>
    </row>
    <row r="2054" spans="5:10" x14ac:dyDescent="0.25">
      <c r="E2054" s="116"/>
      <c r="J2054" s="116"/>
    </row>
    <row r="2055" spans="5:10" x14ac:dyDescent="0.25">
      <c r="E2055" s="116"/>
      <c r="J2055" s="116"/>
    </row>
    <row r="2056" spans="5:10" x14ac:dyDescent="0.25">
      <c r="E2056" s="116"/>
      <c r="J2056" s="116"/>
    </row>
    <row r="2057" spans="5:10" x14ac:dyDescent="0.25">
      <c r="E2057" s="116"/>
      <c r="J2057" s="116"/>
    </row>
    <row r="2058" spans="5:10" x14ac:dyDescent="0.25">
      <c r="E2058" s="116"/>
      <c r="J2058" s="116"/>
    </row>
    <row r="2059" spans="5:10" x14ac:dyDescent="0.25">
      <c r="E2059" s="116"/>
      <c r="J2059" s="116"/>
    </row>
    <row r="2060" spans="5:10" x14ac:dyDescent="0.25">
      <c r="E2060" s="116"/>
      <c r="J2060" s="116"/>
    </row>
    <row r="2061" spans="5:10" x14ac:dyDescent="0.25">
      <c r="E2061" s="116"/>
      <c r="J2061" s="116"/>
    </row>
    <row r="2062" spans="5:10" x14ac:dyDescent="0.25">
      <c r="E2062" s="116"/>
      <c r="J2062" s="116"/>
    </row>
    <row r="2063" spans="5:10" x14ac:dyDescent="0.25">
      <c r="E2063" s="116"/>
      <c r="J2063" s="116"/>
    </row>
    <row r="2064" spans="5:10" x14ac:dyDescent="0.25">
      <c r="E2064" s="116"/>
      <c r="J2064" s="116"/>
    </row>
    <row r="2065" spans="5:10" x14ac:dyDescent="0.25">
      <c r="E2065" s="116"/>
      <c r="J2065" s="116"/>
    </row>
    <row r="2066" spans="5:10" x14ac:dyDescent="0.25">
      <c r="E2066" s="116"/>
      <c r="J2066" s="116"/>
    </row>
    <row r="2067" spans="5:10" x14ac:dyDescent="0.25">
      <c r="E2067" s="116"/>
      <c r="J2067" s="116"/>
    </row>
    <row r="2068" spans="5:10" x14ac:dyDescent="0.25">
      <c r="E2068" s="116"/>
      <c r="J2068" s="116"/>
    </row>
    <row r="2069" spans="5:10" x14ac:dyDescent="0.25">
      <c r="E2069" s="116"/>
      <c r="J2069" s="116"/>
    </row>
    <row r="2070" spans="5:10" x14ac:dyDescent="0.25">
      <c r="E2070" s="116"/>
      <c r="J2070" s="116"/>
    </row>
    <row r="2071" spans="5:10" x14ac:dyDescent="0.25">
      <c r="E2071" s="116"/>
      <c r="J2071" s="116"/>
    </row>
    <row r="2072" spans="5:10" x14ac:dyDescent="0.25">
      <c r="E2072" s="116"/>
      <c r="J2072" s="116"/>
    </row>
    <row r="2073" spans="5:10" x14ac:dyDescent="0.25">
      <c r="E2073" s="116"/>
      <c r="J2073" s="116"/>
    </row>
    <row r="2074" spans="5:10" x14ac:dyDescent="0.25">
      <c r="E2074" s="116"/>
      <c r="J2074" s="116"/>
    </row>
    <row r="2075" spans="5:10" x14ac:dyDescent="0.25">
      <c r="E2075" s="116"/>
      <c r="J2075" s="116"/>
    </row>
    <row r="2076" spans="5:10" x14ac:dyDescent="0.25">
      <c r="E2076" s="116"/>
      <c r="J2076" s="116"/>
    </row>
    <row r="2077" spans="5:10" x14ac:dyDescent="0.25">
      <c r="E2077" s="116"/>
      <c r="J2077" s="116"/>
    </row>
    <row r="2078" spans="5:10" x14ac:dyDescent="0.25">
      <c r="E2078" s="116"/>
      <c r="J2078" s="116"/>
    </row>
    <row r="2079" spans="5:10" x14ac:dyDescent="0.25">
      <c r="E2079" s="116"/>
      <c r="J2079" s="116"/>
    </row>
    <row r="2080" spans="5:10" x14ac:dyDescent="0.25">
      <c r="E2080" s="116"/>
      <c r="J2080" s="116"/>
    </row>
    <row r="2081" spans="5:10" x14ac:dyDescent="0.25">
      <c r="E2081" s="116"/>
      <c r="J2081" s="116"/>
    </row>
    <row r="2082" spans="5:10" x14ac:dyDescent="0.25">
      <c r="E2082" s="116"/>
      <c r="J2082" s="116"/>
    </row>
    <row r="2083" spans="5:10" x14ac:dyDescent="0.25">
      <c r="E2083" s="116"/>
      <c r="J2083" s="116"/>
    </row>
    <row r="2084" spans="5:10" x14ac:dyDescent="0.25">
      <c r="E2084" s="116"/>
      <c r="J2084" s="116"/>
    </row>
    <row r="2085" spans="5:10" x14ac:dyDescent="0.25">
      <c r="E2085" s="116"/>
      <c r="J2085" s="116"/>
    </row>
    <row r="2086" spans="5:10" x14ac:dyDescent="0.25">
      <c r="E2086" s="116"/>
      <c r="J2086" s="116"/>
    </row>
    <row r="2087" spans="5:10" x14ac:dyDescent="0.25">
      <c r="E2087" s="116"/>
      <c r="J2087" s="116"/>
    </row>
    <row r="2088" spans="5:10" x14ac:dyDescent="0.25">
      <c r="E2088" s="116"/>
      <c r="J2088" s="116"/>
    </row>
    <row r="2089" spans="5:10" x14ac:dyDescent="0.25">
      <c r="E2089" s="116"/>
      <c r="J2089" s="116"/>
    </row>
    <row r="2090" spans="5:10" x14ac:dyDescent="0.25">
      <c r="E2090" s="116"/>
      <c r="J2090" s="116"/>
    </row>
    <row r="2091" spans="5:10" x14ac:dyDescent="0.25">
      <c r="E2091" s="116"/>
      <c r="J2091" s="116"/>
    </row>
    <row r="2092" spans="5:10" x14ac:dyDescent="0.25">
      <c r="E2092" s="116"/>
      <c r="J2092" s="116"/>
    </row>
    <row r="2093" spans="5:10" x14ac:dyDescent="0.25">
      <c r="E2093" s="116"/>
      <c r="J2093" s="116"/>
    </row>
    <row r="2094" spans="5:10" x14ac:dyDescent="0.25">
      <c r="E2094" s="116"/>
      <c r="J2094" s="116"/>
    </row>
    <row r="2095" spans="5:10" x14ac:dyDescent="0.25">
      <c r="E2095" s="116"/>
      <c r="J2095" s="116"/>
    </row>
    <row r="2096" spans="5:10" x14ac:dyDescent="0.25">
      <c r="E2096" s="116"/>
      <c r="J2096" s="116"/>
    </row>
    <row r="2097" spans="5:10" x14ac:dyDescent="0.25">
      <c r="E2097" s="116"/>
      <c r="J2097" s="116"/>
    </row>
    <row r="2098" spans="5:10" x14ac:dyDescent="0.25">
      <c r="E2098" s="116"/>
      <c r="J2098" s="116"/>
    </row>
    <row r="2099" spans="5:10" x14ac:dyDescent="0.25">
      <c r="E2099" s="116"/>
      <c r="J2099" s="116"/>
    </row>
    <row r="2100" spans="5:10" x14ac:dyDescent="0.25">
      <c r="E2100" s="116"/>
      <c r="J2100" s="116"/>
    </row>
    <row r="2101" spans="5:10" x14ac:dyDescent="0.25">
      <c r="E2101" s="116"/>
      <c r="J2101" s="116"/>
    </row>
    <row r="2102" spans="5:10" x14ac:dyDescent="0.25">
      <c r="E2102" s="116"/>
      <c r="J2102" s="116"/>
    </row>
    <row r="2103" spans="5:10" x14ac:dyDescent="0.25">
      <c r="E2103" s="116"/>
      <c r="J2103" s="116"/>
    </row>
    <row r="2104" spans="5:10" x14ac:dyDescent="0.25">
      <c r="E2104" s="116"/>
      <c r="J2104" s="116"/>
    </row>
    <row r="2105" spans="5:10" x14ac:dyDescent="0.25">
      <c r="E2105" s="116"/>
      <c r="J2105" s="116"/>
    </row>
    <row r="2106" spans="5:10" x14ac:dyDescent="0.25">
      <c r="E2106" s="116"/>
      <c r="J2106" s="116"/>
    </row>
    <row r="2107" spans="5:10" x14ac:dyDescent="0.25">
      <c r="E2107" s="116"/>
      <c r="J2107" s="116"/>
    </row>
    <row r="2108" spans="5:10" x14ac:dyDescent="0.25">
      <c r="E2108" s="116"/>
      <c r="J2108" s="116"/>
    </row>
    <row r="2109" spans="5:10" x14ac:dyDescent="0.25">
      <c r="E2109" s="116"/>
      <c r="J2109" s="116"/>
    </row>
    <row r="2110" spans="5:10" x14ac:dyDescent="0.25">
      <c r="E2110" s="116"/>
      <c r="J2110" s="116"/>
    </row>
    <row r="2111" spans="5:10" x14ac:dyDescent="0.25">
      <c r="E2111" s="116"/>
      <c r="J2111" s="116"/>
    </row>
    <row r="2112" spans="5:10" x14ac:dyDescent="0.25">
      <c r="E2112" s="116"/>
      <c r="J2112" s="116"/>
    </row>
    <row r="2113" spans="5:10" x14ac:dyDescent="0.25">
      <c r="E2113" s="116"/>
      <c r="J2113" s="116"/>
    </row>
    <row r="2114" spans="5:10" x14ac:dyDescent="0.25">
      <c r="E2114" s="116"/>
      <c r="J2114" s="116"/>
    </row>
    <row r="2115" spans="5:10" x14ac:dyDescent="0.25">
      <c r="E2115" s="116"/>
      <c r="J2115" s="116"/>
    </row>
    <row r="2116" spans="5:10" x14ac:dyDescent="0.25">
      <c r="E2116" s="116"/>
      <c r="J2116" s="116"/>
    </row>
    <row r="2117" spans="5:10" x14ac:dyDescent="0.25">
      <c r="E2117" s="116"/>
      <c r="J2117" s="116"/>
    </row>
    <row r="2118" spans="5:10" x14ac:dyDescent="0.25">
      <c r="E2118" s="116"/>
      <c r="J2118" s="116"/>
    </row>
    <row r="2119" spans="5:10" x14ac:dyDescent="0.25">
      <c r="E2119" s="116"/>
      <c r="J2119" s="116"/>
    </row>
    <row r="2120" spans="5:10" x14ac:dyDescent="0.25">
      <c r="E2120" s="116"/>
      <c r="J2120" s="116"/>
    </row>
    <row r="2121" spans="5:10" x14ac:dyDescent="0.25">
      <c r="E2121" s="116"/>
      <c r="J2121" s="116"/>
    </row>
    <row r="2122" spans="5:10" x14ac:dyDescent="0.25">
      <c r="E2122" s="116"/>
      <c r="J2122" s="116"/>
    </row>
    <row r="2123" spans="5:10" x14ac:dyDescent="0.25">
      <c r="E2123" s="116"/>
      <c r="J2123" s="116"/>
    </row>
    <row r="2124" spans="5:10" x14ac:dyDescent="0.25">
      <c r="E2124" s="116"/>
      <c r="J2124" s="116"/>
    </row>
    <row r="2125" spans="5:10" x14ac:dyDescent="0.25">
      <c r="E2125" s="116"/>
      <c r="J2125" s="116"/>
    </row>
    <row r="2126" spans="5:10" x14ac:dyDescent="0.25">
      <c r="E2126" s="116"/>
      <c r="J2126" s="116"/>
    </row>
    <row r="2127" spans="5:10" x14ac:dyDescent="0.25">
      <c r="E2127" s="116"/>
      <c r="J2127" s="116"/>
    </row>
    <row r="2128" spans="5:10" x14ac:dyDescent="0.25">
      <c r="E2128" s="116"/>
      <c r="J2128" s="116"/>
    </row>
    <row r="2129" spans="5:10" x14ac:dyDescent="0.25">
      <c r="E2129" s="116"/>
      <c r="J2129" s="116"/>
    </row>
    <row r="2130" spans="5:10" x14ac:dyDescent="0.25">
      <c r="E2130" s="116"/>
      <c r="J2130" s="116"/>
    </row>
    <row r="2131" spans="5:10" x14ac:dyDescent="0.25">
      <c r="E2131" s="116"/>
      <c r="J2131" s="116"/>
    </row>
    <row r="2132" spans="5:10" x14ac:dyDescent="0.25">
      <c r="E2132" s="116"/>
      <c r="J2132" s="116"/>
    </row>
    <row r="2133" spans="5:10" x14ac:dyDescent="0.25">
      <c r="E2133" s="116"/>
      <c r="J2133" s="116"/>
    </row>
    <row r="2134" spans="5:10" x14ac:dyDescent="0.25">
      <c r="E2134" s="116"/>
      <c r="J2134" s="116"/>
    </row>
    <row r="2135" spans="5:10" x14ac:dyDescent="0.25">
      <c r="E2135" s="116"/>
      <c r="J2135" s="116"/>
    </row>
    <row r="2136" spans="5:10" x14ac:dyDescent="0.25">
      <c r="E2136" s="116"/>
      <c r="J2136" s="116"/>
    </row>
    <row r="2137" spans="5:10" x14ac:dyDescent="0.25">
      <c r="E2137" s="116"/>
      <c r="J2137" s="116"/>
    </row>
    <row r="2138" spans="5:10" x14ac:dyDescent="0.25">
      <c r="E2138" s="116"/>
      <c r="J2138" s="116"/>
    </row>
    <row r="2139" spans="5:10" x14ac:dyDescent="0.25">
      <c r="E2139" s="116"/>
      <c r="J2139" s="116"/>
    </row>
    <row r="2140" spans="5:10" x14ac:dyDescent="0.25">
      <c r="E2140" s="116"/>
      <c r="J2140" s="116"/>
    </row>
    <row r="2141" spans="5:10" x14ac:dyDescent="0.25">
      <c r="E2141" s="116"/>
      <c r="J2141" s="116"/>
    </row>
    <row r="2142" spans="5:10" x14ac:dyDescent="0.25">
      <c r="E2142" s="116"/>
      <c r="J2142" s="116"/>
    </row>
    <row r="2143" spans="5:10" x14ac:dyDescent="0.25">
      <c r="E2143" s="116"/>
      <c r="J2143" s="116"/>
    </row>
    <row r="2144" spans="5:10" x14ac:dyDescent="0.25">
      <c r="E2144" s="116"/>
      <c r="J2144" s="116"/>
    </row>
    <row r="2145" spans="5:10" x14ac:dyDescent="0.25">
      <c r="E2145" s="116"/>
      <c r="J2145" s="116"/>
    </row>
    <row r="2146" spans="5:10" x14ac:dyDescent="0.25">
      <c r="E2146" s="116"/>
      <c r="J2146" s="116"/>
    </row>
    <row r="2147" spans="5:10" x14ac:dyDescent="0.25">
      <c r="E2147" s="116"/>
      <c r="J2147" s="116"/>
    </row>
    <row r="2148" spans="5:10" x14ac:dyDescent="0.25">
      <c r="E2148" s="116"/>
      <c r="J2148" s="116"/>
    </row>
    <row r="2149" spans="5:10" x14ac:dyDescent="0.25">
      <c r="E2149" s="116"/>
      <c r="J2149" s="116"/>
    </row>
    <row r="2150" spans="5:10" x14ac:dyDescent="0.25">
      <c r="E2150" s="116"/>
      <c r="J2150" s="116"/>
    </row>
    <row r="2151" spans="5:10" x14ac:dyDescent="0.25">
      <c r="E2151" s="116"/>
      <c r="J2151" s="116"/>
    </row>
    <row r="2152" spans="5:10" x14ac:dyDescent="0.25">
      <c r="E2152" s="116"/>
      <c r="J2152" s="116"/>
    </row>
    <row r="2153" spans="5:10" x14ac:dyDescent="0.25">
      <c r="E2153" s="116"/>
      <c r="J2153" s="116"/>
    </row>
    <row r="2154" spans="5:10" x14ac:dyDescent="0.25">
      <c r="E2154" s="116"/>
      <c r="J2154" s="116"/>
    </row>
    <row r="2155" spans="5:10" x14ac:dyDescent="0.25">
      <c r="E2155" s="116"/>
      <c r="J2155" s="116"/>
    </row>
    <row r="2156" spans="5:10" x14ac:dyDescent="0.25">
      <c r="E2156" s="116"/>
      <c r="J2156" s="116"/>
    </row>
    <row r="2157" spans="5:10" x14ac:dyDescent="0.25">
      <c r="E2157" s="116"/>
      <c r="J2157" s="116"/>
    </row>
    <row r="2158" spans="5:10" x14ac:dyDescent="0.25">
      <c r="E2158" s="116"/>
      <c r="J2158" s="116"/>
    </row>
    <row r="2159" spans="5:10" x14ac:dyDescent="0.25">
      <c r="E2159" s="116"/>
      <c r="J2159" s="116"/>
    </row>
    <row r="2160" spans="5:10" x14ac:dyDescent="0.25">
      <c r="E2160" s="116"/>
      <c r="J2160" s="116"/>
    </row>
    <row r="2161" spans="5:10" x14ac:dyDescent="0.25">
      <c r="E2161" s="116"/>
      <c r="J2161" s="116"/>
    </row>
    <row r="2162" spans="5:10" x14ac:dyDescent="0.25">
      <c r="E2162" s="116"/>
      <c r="J2162" s="116"/>
    </row>
    <row r="2163" spans="5:10" x14ac:dyDescent="0.25">
      <c r="E2163" s="116"/>
      <c r="J2163" s="116"/>
    </row>
    <row r="2164" spans="5:10" x14ac:dyDescent="0.25">
      <c r="E2164" s="116"/>
      <c r="J2164" s="116"/>
    </row>
    <row r="2165" spans="5:10" x14ac:dyDescent="0.25">
      <c r="E2165" s="116"/>
      <c r="J2165" s="116"/>
    </row>
    <row r="2166" spans="5:10" x14ac:dyDescent="0.25">
      <c r="E2166" s="116"/>
      <c r="J2166" s="116"/>
    </row>
    <row r="2167" spans="5:10" x14ac:dyDescent="0.25">
      <c r="E2167" s="116"/>
      <c r="J2167" s="116"/>
    </row>
    <row r="2168" spans="5:10" x14ac:dyDescent="0.25">
      <c r="E2168" s="116"/>
      <c r="J2168" s="116"/>
    </row>
    <row r="2169" spans="5:10" x14ac:dyDescent="0.25">
      <c r="E2169" s="116"/>
      <c r="J2169" s="116"/>
    </row>
    <row r="2170" spans="5:10" x14ac:dyDescent="0.25">
      <c r="E2170" s="116"/>
      <c r="J2170" s="116"/>
    </row>
    <row r="2171" spans="5:10" x14ac:dyDescent="0.25">
      <c r="E2171" s="116"/>
      <c r="J2171" s="116"/>
    </row>
    <row r="2172" spans="5:10" x14ac:dyDescent="0.25">
      <c r="E2172" s="116"/>
      <c r="J2172" s="116"/>
    </row>
    <row r="2173" spans="5:10" x14ac:dyDescent="0.25">
      <c r="E2173" s="116"/>
      <c r="J2173" s="116"/>
    </row>
    <row r="2174" spans="5:10" x14ac:dyDescent="0.25">
      <c r="E2174" s="116"/>
      <c r="J2174" s="116"/>
    </row>
    <row r="2175" spans="5:10" x14ac:dyDescent="0.25">
      <c r="E2175" s="116"/>
      <c r="J2175" s="116"/>
    </row>
    <row r="2176" spans="5:10" x14ac:dyDescent="0.25">
      <c r="E2176" s="116"/>
      <c r="J2176" s="116"/>
    </row>
    <row r="2177" spans="5:10" x14ac:dyDescent="0.25">
      <c r="E2177" s="116"/>
      <c r="J2177" s="116"/>
    </row>
    <row r="2178" spans="5:10" x14ac:dyDescent="0.25">
      <c r="E2178" s="116"/>
      <c r="J2178" s="116"/>
    </row>
    <row r="2179" spans="5:10" x14ac:dyDescent="0.25">
      <c r="E2179" s="116"/>
      <c r="J2179" s="116"/>
    </row>
    <row r="2180" spans="5:10" x14ac:dyDescent="0.25">
      <c r="E2180" s="116"/>
      <c r="J2180" s="116"/>
    </row>
    <row r="2181" spans="5:10" x14ac:dyDescent="0.25">
      <c r="E2181" s="116"/>
      <c r="J2181" s="116"/>
    </row>
    <row r="2182" spans="5:10" x14ac:dyDescent="0.25">
      <c r="E2182" s="116"/>
      <c r="J2182" s="116"/>
    </row>
    <row r="2183" spans="5:10" x14ac:dyDescent="0.25">
      <c r="E2183" s="116"/>
      <c r="J2183" s="116"/>
    </row>
    <row r="2184" spans="5:10" x14ac:dyDescent="0.25">
      <c r="E2184" s="116"/>
      <c r="J2184" s="116"/>
    </row>
    <row r="2185" spans="5:10" x14ac:dyDescent="0.25">
      <c r="E2185" s="116"/>
      <c r="J2185" s="116"/>
    </row>
    <row r="2186" spans="5:10" x14ac:dyDescent="0.25">
      <c r="E2186" s="116"/>
      <c r="J2186" s="116"/>
    </row>
    <row r="2187" spans="5:10" x14ac:dyDescent="0.25">
      <c r="E2187" s="116"/>
      <c r="J2187" s="116"/>
    </row>
    <row r="2188" spans="5:10" x14ac:dyDescent="0.25">
      <c r="E2188" s="116"/>
      <c r="J2188" s="116"/>
    </row>
    <row r="2189" spans="5:10" x14ac:dyDescent="0.25">
      <c r="E2189" s="116"/>
      <c r="J2189" s="116"/>
    </row>
    <row r="2190" spans="5:10" x14ac:dyDescent="0.25">
      <c r="E2190" s="116"/>
      <c r="J2190" s="116"/>
    </row>
    <row r="2191" spans="5:10" x14ac:dyDescent="0.25">
      <c r="E2191" s="116"/>
      <c r="J2191" s="116"/>
    </row>
    <row r="2192" spans="5:10" x14ac:dyDescent="0.25">
      <c r="E2192" s="116"/>
      <c r="J2192" s="116"/>
    </row>
    <row r="2193" spans="5:10" x14ac:dyDescent="0.25">
      <c r="E2193" s="116"/>
      <c r="J2193" s="116"/>
    </row>
    <row r="2194" spans="5:10" x14ac:dyDescent="0.25">
      <c r="E2194" s="116"/>
      <c r="J2194" s="116"/>
    </row>
    <row r="2195" spans="5:10" x14ac:dyDescent="0.25">
      <c r="E2195" s="116"/>
      <c r="J2195" s="116"/>
    </row>
    <row r="2196" spans="5:10" x14ac:dyDescent="0.25">
      <c r="E2196" s="116"/>
      <c r="J2196" s="116"/>
    </row>
    <row r="2197" spans="5:10" x14ac:dyDescent="0.25">
      <c r="E2197" s="116"/>
      <c r="J2197" s="116"/>
    </row>
    <row r="2198" spans="5:10" x14ac:dyDescent="0.25">
      <c r="E2198" s="116"/>
      <c r="J2198" s="116"/>
    </row>
    <row r="2199" spans="5:10" x14ac:dyDescent="0.25">
      <c r="E2199" s="116"/>
      <c r="J2199" s="116"/>
    </row>
    <row r="2200" spans="5:10" x14ac:dyDescent="0.25">
      <c r="E2200" s="116"/>
      <c r="J2200" s="116"/>
    </row>
    <row r="2201" spans="5:10" x14ac:dyDescent="0.25">
      <c r="E2201" s="116"/>
      <c r="J2201" s="116"/>
    </row>
    <row r="2202" spans="5:10" x14ac:dyDescent="0.25">
      <c r="E2202" s="116"/>
      <c r="J2202" s="116"/>
    </row>
    <row r="2203" spans="5:10" x14ac:dyDescent="0.25">
      <c r="E2203" s="116"/>
      <c r="J2203" s="116"/>
    </row>
    <row r="2204" spans="5:10" x14ac:dyDescent="0.25">
      <c r="E2204" s="116"/>
      <c r="J2204" s="116"/>
    </row>
    <row r="2205" spans="5:10" x14ac:dyDescent="0.25">
      <c r="E2205" s="116"/>
      <c r="J2205" s="116"/>
    </row>
    <row r="2206" spans="5:10" x14ac:dyDescent="0.25">
      <c r="E2206" s="116"/>
      <c r="J2206" s="116"/>
    </row>
    <row r="2207" spans="5:10" x14ac:dyDescent="0.25">
      <c r="E2207" s="116"/>
      <c r="J2207" s="116"/>
    </row>
    <row r="2208" spans="5:10" x14ac:dyDescent="0.25">
      <c r="E2208" s="116"/>
      <c r="J2208" s="116"/>
    </row>
    <row r="2209" spans="5:10" x14ac:dyDescent="0.25">
      <c r="E2209" s="116"/>
      <c r="J2209" s="116"/>
    </row>
    <row r="2210" spans="5:10" x14ac:dyDescent="0.25">
      <c r="E2210" s="116"/>
      <c r="J2210" s="116"/>
    </row>
    <row r="2211" spans="5:10" x14ac:dyDescent="0.25">
      <c r="E2211" s="116"/>
      <c r="J2211" s="116"/>
    </row>
    <row r="2212" spans="5:10" x14ac:dyDescent="0.25">
      <c r="E2212" s="116"/>
      <c r="J2212" s="116"/>
    </row>
    <row r="2213" spans="5:10" x14ac:dyDescent="0.25">
      <c r="E2213" s="116"/>
      <c r="J2213" s="116"/>
    </row>
    <row r="2214" spans="5:10" x14ac:dyDescent="0.25">
      <c r="E2214" s="116"/>
      <c r="J2214" s="116"/>
    </row>
    <row r="2215" spans="5:10" x14ac:dyDescent="0.25">
      <c r="E2215" s="116"/>
      <c r="J2215" s="116"/>
    </row>
    <row r="2216" spans="5:10" x14ac:dyDescent="0.25">
      <c r="E2216" s="116"/>
      <c r="J2216" s="116"/>
    </row>
    <row r="2217" spans="5:10" x14ac:dyDescent="0.25">
      <c r="E2217" s="116"/>
      <c r="J2217" s="116"/>
    </row>
    <row r="2218" spans="5:10" x14ac:dyDescent="0.25">
      <c r="E2218" s="116"/>
      <c r="J2218" s="116"/>
    </row>
    <row r="2219" spans="5:10" x14ac:dyDescent="0.25">
      <c r="E2219" s="116"/>
      <c r="J2219" s="116"/>
    </row>
    <row r="2220" spans="5:10" x14ac:dyDescent="0.25">
      <c r="E2220" s="116"/>
      <c r="J2220" s="116"/>
    </row>
    <row r="2221" spans="5:10" x14ac:dyDescent="0.25">
      <c r="E2221" s="116"/>
      <c r="J2221" s="116"/>
    </row>
    <row r="2222" spans="5:10" x14ac:dyDescent="0.25">
      <c r="E2222" s="116"/>
      <c r="J2222" s="116"/>
    </row>
    <row r="2223" spans="5:10" x14ac:dyDescent="0.25">
      <c r="E2223" s="116"/>
      <c r="J2223" s="116"/>
    </row>
    <row r="2224" spans="5:10" x14ac:dyDescent="0.25">
      <c r="E2224" s="116"/>
      <c r="J2224" s="116"/>
    </row>
    <row r="2225" spans="5:10" x14ac:dyDescent="0.25">
      <c r="E2225" s="116"/>
      <c r="J2225" s="116"/>
    </row>
    <row r="2226" spans="5:10" x14ac:dyDescent="0.25">
      <c r="E2226" s="116"/>
      <c r="J2226" s="116"/>
    </row>
    <row r="2227" spans="5:10" x14ac:dyDescent="0.25">
      <c r="E2227" s="116"/>
      <c r="J2227" s="116"/>
    </row>
    <row r="2228" spans="5:10" x14ac:dyDescent="0.25">
      <c r="E2228" s="116"/>
      <c r="J2228" s="116"/>
    </row>
    <row r="2229" spans="5:10" x14ac:dyDescent="0.25">
      <c r="E2229" s="116"/>
      <c r="J2229" s="116"/>
    </row>
    <row r="2230" spans="5:10" x14ac:dyDescent="0.25">
      <c r="E2230" s="116"/>
      <c r="J2230" s="116"/>
    </row>
    <row r="2231" spans="5:10" x14ac:dyDescent="0.25">
      <c r="E2231" s="116"/>
      <c r="J2231" s="116"/>
    </row>
    <row r="2232" spans="5:10" x14ac:dyDescent="0.25">
      <c r="E2232" s="116"/>
      <c r="J2232" s="116"/>
    </row>
    <row r="2233" spans="5:10" x14ac:dyDescent="0.25">
      <c r="E2233" s="116"/>
      <c r="J2233" s="116"/>
    </row>
    <row r="2234" spans="5:10" x14ac:dyDescent="0.25">
      <c r="E2234" s="116"/>
      <c r="J2234" s="116"/>
    </row>
    <row r="2235" spans="5:10" x14ac:dyDescent="0.25">
      <c r="E2235" s="116"/>
      <c r="J2235" s="116"/>
    </row>
    <row r="2236" spans="5:10" x14ac:dyDescent="0.25">
      <c r="E2236" s="116"/>
      <c r="J2236" s="116"/>
    </row>
    <row r="2237" spans="5:10" x14ac:dyDescent="0.25">
      <c r="E2237" s="116"/>
      <c r="J2237" s="116"/>
    </row>
    <row r="2238" spans="5:10" x14ac:dyDescent="0.25">
      <c r="E2238" s="116"/>
      <c r="J2238" s="116"/>
    </row>
    <row r="2239" spans="5:10" x14ac:dyDescent="0.25">
      <c r="E2239" s="116"/>
      <c r="J2239" s="116"/>
    </row>
    <row r="2240" spans="5:10" x14ac:dyDescent="0.25">
      <c r="E2240" s="116"/>
      <c r="J2240" s="116"/>
    </row>
    <row r="2241" spans="5:10" x14ac:dyDescent="0.25">
      <c r="E2241" s="116"/>
      <c r="J2241" s="116"/>
    </row>
    <row r="2242" spans="5:10" x14ac:dyDescent="0.25">
      <c r="E2242" s="116"/>
      <c r="J2242" s="116"/>
    </row>
    <row r="2243" spans="5:10" x14ac:dyDescent="0.25">
      <c r="E2243" s="116"/>
      <c r="J2243" s="116"/>
    </row>
    <row r="2244" spans="5:10" x14ac:dyDescent="0.25">
      <c r="E2244" s="116"/>
      <c r="J2244" s="116"/>
    </row>
    <row r="2245" spans="5:10" x14ac:dyDescent="0.25">
      <c r="E2245" s="116"/>
      <c r="J2245" s="116"/>
    </row>
    <row r="2246" spans="5:10" x14ac:dyDescent="0.25">
      <c r="E2246" s="116"/>
      <c r="J2246" s="116"/>
    </row>
    <row r="2247" spans="5:10" x14ac:dyDescent="0.25">
      <c r="E2247" s="116"/>
      <c r="J2247" s="116"/>
    </row>
    <row r="2248" spans="5:10" x14ac:dyDescent="0.25">
      <c r="E2248" s="116"/>
      <c r="J2248" s="116"/>
    </row>
    <row r="2249" spans="5:10" x14ac:dyDescent="0.25">
      <c r="E2249" s="116"/>
      <c r="J2249" s="116"/>
    </row>
    <row r="2250" spans="5:10" x14ac:dyDescent="0.25">
      <c r="E2250" s="116"/>
      <c r="J2250" s="116"/>
    </row>
    <row r="2251" spans="5:10" x14ac:dyDescent="0.25">
      <c r="E2251" s="116"/>
      <c r="J2251" s="116"/>
    </row>
    <row r="2252" spans="5:10" x14ac:dyDescent="0.25">
      <c r="E2252" s="116"/>
      <c r="J2252" s="116"/>
    </row>
    <row r="2253" spans="5:10" x14ac:dyDescent="0.25">
      <c r="E2253" s="116"/>
      <c r="J2253" s="116"/>
    </row>
    <row r="2254" spans="5:10" x14ac:dyDescent="0.25">
      <c r="E2254" s="116"/>
      <c r="J2254" s="116"/>
    </row>
    <row r="2255" spans="5:10" x14ac:dyDescent="0.25">
      <c r="E2255" s="116"/>
      <c r="J2255" s="116"/>
    </row>
    <row r="2256" spans="5:10" x14ac:dyDescent="0.25">
      <c r="E2256" s="116"/>
      <c r="J2256" s="116"/>
    </row>
    <row r="2257" spans="5:10" x14ac:dyDescent="0.25">
      <c r="E2257" s="116"/>
      <c r="J2257" s="116"/>
    </row>
    <row r="2258" spans="5:10" x14ac:dyDescent="0.25">
      <c r="E2258" s="116"/>
      <c r="J2258" s="116"/>
    </row>
    <row r="2259" spans="5:10" x14ac:dyDescent="0.25">
      <c r="E2259" s="116"/>
      <c r="J2259" s="116"/>
    </row>
    <row r="2260" spans="5:10" x14ac:dyDescent="0.25">
      <c r="E2260" s="116"/>
      <c r="J2260" s="116"/>
    </row>
    <row r="2261" spans="5:10" x14ac:dyDescent="0.25">
      <c r="E2261" s="116"/>
      <c r="J2261" s="116"/>
    </row>
    <row r="2262" spans="5:10" x14ac:dyDescent="0.25">
      <c r="E2262" s="116"/>
      <c r="J2262" s="116"/>
    </row>
    <row r="2263" spans="5:10" x14ac:dyDescent="0.25">
      <c r="E2263" s="116"/>
      <c r="J2263" s="116"/>
    </row>
    <row r="2264" spans="5:10" x14ac:dyDescent="0.25">
      <c r="E2264" s="116"/>
      <c r="J2264" s="116"/>
    </row>
    <row r="2265" spans="5:10" x14ac:dyDescent="0.25">
      <c r="E2265" s="116"/>
      <c r="J2265" s="116"/>
    </row>
    <row r="2266" spans="5:10" x14ac:dyDescent="0.25">
      <c r="E2266" s="116"/>
      <c r="J2266" s="116"/>
    </row>
    <row r="2267" spans="5:10" x14ac:dyDescent="0.25">
      <c r="E2267" s="116"/>
      <c r="J2267" s="116"/>
    </row>
    <row r="2268" spans="5:10" x14ac:dyDescent="0.25">
      <c r="E2268" s="116"/>
      <c r="J2268" s="116"/>
    </row>
    <row r="2269" spans="5:10" x14ac:dyDescent="0.25">
      <c r="E2269" s="116"/>
      <c r="J2269" s="116"/>
    </row>
    <row r="2270" spans="5:10" x14ac:dyDescent="0.25">
      <c r="E2270" s="116"/>
      <c r="J2270" s="116"/>
    </row>
    <row r="2271" spans="5:10" x14ac:dyDescent="0.25">
      <c r="E2271" s="116"/>
      <c r="J2271" s="116"/>
    </row>
    <row r="2272" spans="5:10" x14ac:dyDescent="0.25">
      <c r="E2272" s="116"/>
      <c r="J2272" s="116"/>
    </row>
    <row r="2273" spans="5:10" x14ac:dyDescent="0.25">
      <c r="E2273" s="116"/>
      <c r="J2273" s="116"/>
    </row>
    <row r="2274" spans="5:10" x14ac:dyDescent="0.25">
      <c r="E2274" s="116"/>
      <c r="J2274" s="116"/>
    </row>
    <row r="2275" spans="5:10" x14ac:dyDescent="0.25">
      <c r="E2275" s="116"/>
      <c r="J2275" s="116"/>
    </row>
    <row r="2276" spans="5:10" x14ac:dyDescent="0.25">
      <c r="E2276" s="116"/>
      <c r="J2276" s="116"/>
    </row>
    <row r="2277" spans="5:10" x14ac:dyDescent="0.25">
      <c r="E2277" s="116"/>
      <c r="J2277" s="116"/>
    </row>
    <row r="2278" spans="5:10" x14ac:dyDescent="0.25">
      <c r="E2278" s="116"/>
      <c r="J2278" s="116"/>
    </row>
    <row r="2279" spans="5:10" x14ac:dyDescent="0.25">
      <c r="E2279" s="116"/>
      <c r="J2279" s="116"/>
    </row>
    <row r="2280" spans="5:10" x14ac:dyDescent="0.25">
      <c r="E2280" s="116"/>
      <c r="J2280" s="116"/>
    </row>
    <row r="2281" spans="5:10" x14ac:dyDescent="0.25">
      <c r="E2281" s="116"/>
      <c r="J2281" s="116"/>
    </row>
    <row r="2282" spans="5:10" x14ac:dyDescent="0.25">
      <c r="E2282" s="116"/>
      <c r="J2282" s="116"/>
    </row>
    <row r="2283" spans="5:10" x14ac:dyDescent="0.25">
      <c r="E2283" s="116"/>
      <c r="J2283" s="116"/>
    </row>
    <row r="2284" spans="5:10" x14ac:dyDescent="0.25">
      <c r="E2284" s="116"/>
      <c r="J2284" s="116"/>
    </row>
    <row r="2285" spans="5:10" x14ac:dyDescent="0.25">
      <c r="E2285" s="116"/>
      <c r="J2285" s="116"/>
    </row>
    <row r="2286" spans="5:10" x14ac:dyDescent="0.25">
      <c r="E2286" s="116"/>
      <c r="J2286" s="116"/>
    </row>
    <row r="2287" spans="5:10" x14ac:dyDescent="0.25">
      <c r="E2287" s="116"/>
      <c r="J2287" s="116"/>
    </row>
    <row r="2288" spans="5:10" x14ac:dyDescent="0.25">
      <c r="E2288" s="116"/>
      <c r="J2288" s="116"/>
    </row>
    <row r="2289" spans="5:10" x14ac:dyDescent="0.25">
      <c r="E2289" s="116"/>
      <c r="J2289" s="116"/>
    </row>
    <row r="2290" spans="5:10" x14ac:dyDescent="0.25">
      <c r="E2290" s="116"/>
      <c r="J2290" s="116"/>
    </row>
    <row r="2291" spans="5:10" x14ac:dyDescent="0.25">
      <c r="E2291" s="116"/>
      <c r="J2291" s="116"/>
    </row>
    <row r="2292" spans="5:10" x14ac:dyDescent="0.25">
      <c r="E2292" s="116"/>
      <c r="J2292" s="116"/>
    </row>
    <row r="2293" spans="5:10" x14ac:dyDescent="0.25">
      <c r="E2293" s="116"/>
      <c r="J2293" s="116"/>
    </row>
    <row r="2294" spans="5:10" x14ac:dyDescent="0.25">
      <c r="E2294" s="116"/>
      <c r="J2294" s="116"/>
    </row>
    <row r="2295" spans="5:10" x14ac:dyDescent="0.25">
      <c r="E2295" s="116"/>
      <c r="J2295" s="116"/>
    </row>
    <row r="2296" spans="5:10" x14ac:dyDescent="0.25">
      <c r="E2296" s="116"/>
      <c r="J2296" s="116"/>
    </row>
    <row r="2297" spans="5:10" x14ac:dyDescent="0.25">
      <c r="E2297" s="116"/>
      <c r="J2297" s="116"/>
    </row>
    <row r="2298" spans="5:10" x14ac:dyDescent="0.25">
      <c r="E2298" s="116"/>
      <c r="J2298" s="116"/>
    </row>
    <row r="2299" spans="5:10" x14ac:dyDescent="0.25">
      <c r="E2299" s="116"/>
      <c r="J2299" s="116"/>
    </row>
    <row r="2300" spans="5:10" x14ac:dyDescent="0.25">
      <c r="E2300" s="116"/>
      <c r="J2300" s="116"/>
    </row>
    <row r="2301" spans="5:10" x14ac:dyDescent="0.25">
      <c r="E2301" s="116"/>
      <c r="J2301" s="116"/>
    </row>
    <row r="2302" spans="5:10" x14ac:dyDescent="0.25">
      <c r="E2302" s="116"/>
      <c r="J2302" s="116"/>
    </row>
    <row r="2303" spans="5:10" x14ac:dyDescent="0.25">
      <c r="E2303" s="116"/>
      <c r="J2303" s="116"/>
    </row>
    <row r="2304" spans="5:10" x14ac:dyDescent="0.25">
      <c r="E2304" s="116"/>
      <c r="J2304" s="116"/>
    </row>
    <row r="2305" spans="5:10" x14ac:dyDescent="0.25">
      <c r="E2305" s="116"/>
      <c r="J2305" s="116"/>
    </row>
    <row r="2306" spans="5:10" x14ac:dyDescent="0.25">
      <c r="E2306" s="116"/>
      <c r="J2306" s="116"/>
    </row>
    <row r="2307" spans="5:10" x14ac:dyDescent="0.25">
      <c r="E2307" s="116"/>
      <c r="J2307" s="116"/>
    </row>
    <row r="2308" spans="5:10" x14ac:dyDescent="0.25">
      <c r="E2308" s="116"/>
      <c r="J2308" s="116"/>
    </row>
    <row r="2309" spans="5:10" x14ac:dyDescent="0.25">
      <c r="E2309" s="116"/>
      <c r="J2309" s="116"/>
    </row>
    <row r="2310" spans="5:10" x14ac:dyDescent="0.25">
      <c r="E2310" s="116"/>
      <c r="J2310" s="116"/>
    </row>
    <row r="2311" spans="5:10" x14ac:dyDescent="0.25">
      <c r="E2311" s="116"/>
      <c r="J2311" s="116"/>
    </row>
    <row r="2312" spans="5:10" x14ac:dyDescent="0.25">
      <c r="E2312" s="116"/>
      <c r="J2312" s="116"/>
    </row>
    <row r="2313" spans="5:10" x14ac:dyDescent="0.25">
      <c r="E2313" s="116"/>
      <c r="J2313" s="116"/>
    </row>
    <row r="2314" spans="5:10" x14ac:dyDescent="0.25">
      <c r="E2314" s="116"/>
      <c r="J2314" s="116"/>
    </row>
    <row r="2315" spans="5:10" x14ac:dyDescent="0.25">
      <c r="E2315" s="116"/>
      <c r="J2315" s="116"/>
    </row>
    <row r="2316" spans="5:10" x14ac:dyDescent="0.25">
      <c r="E2316" s="116"/>
      <c r="J2316" s="116"/>
    </row>
    <row r="2317" spans="5:10" x14ac:dyDescent="0.25">
      <c r="E2317" s="116"/>
      <c r="J2317" s="116"/>
    </row>
    <row r="2318" spans="5:10" x14ac:dyDescent="0.25">
      <c r="E2318" s="116"/>
      <c r="J2318" s="116"/>
    </row>
    <row r="2319" spans="5:10" x14ac:dyDescent="0.25">
      <c r="E2319" s="116"/>
      <c r="J2319" s="116"/>
    </row>
    <row r="2320" spans="5:10" x14ac:dyDescent="0.25">
      <c r="E2320" s="116"/>
      <c r="J2320" s="116"/>
    </row>
    <row r="2321" spans="5:10" x14ac:dyDescent="0.25">
      <c r="E2321" s="116"/>
      <c r="J2321" s="116"/>
    </row>
    <row r="2322" spans="5:10" x14ac:dyDescent="0.25">
      <c r="E2322" s="116"/>
      <c r="J2322" s="116"/>
    </row>
    <row r="2323" spans="5:10" x14ac:dyDescent="0.25">
      <c r="E2323" s="116"/>
      <c r="J2323" s="116"/>
    </row>
    <row r="2324" spans="5:10" x14ac:dyDescent="0.25">
      <c r="E2324" s="116"/>
      <c r="J2324" s="116"/>
    </row>
    <row r="2325" spans="5:10" x14ac:dyDescent="0.25">
      <c r="E2325" s="116"/>
      <c r="J2325" s="116"/>
    </row>
    <row r="2326" spans="5:10" x14ac:dyDescent="0.25">
      <c r="E2326" s="116"/>
      <c r="J2326" s="116"/>
    </row>
    <row r="2327" spans="5:10" x14ac:dyDescent="0.25">
      <c r="E2327" s="116"/>
      <c r="J2327" s="116"/>
    </row>
    <row r="2328" spans="5:10" x14ac:dyDescent="0.25">
      <c r="E2328" s="116"/>
      <c r="J2328" s="116"/>
    </row>
    <row r="2329" spans="5:10" x14ac:dyDescent="0.25">
      <c r="E2329" s="116"/>
      <c r="J2329" s="116"/>
    </row>
    <row r="2330" spans="5:10" x14ac:dyDescent="0.25">
      <c r="E2330" s="116"/>
      <c r="J2330" s="116"/>
    </row>
    <row r="2331" spans="5:10" x14ac:dyDescent="0.25">
      <c r="E2331" s="116"/>
      <c r="J2331" s="116"/>
    </row>
    <row r="2332" spans="5:10" x14ac:dyDescent="0.25">
      <c r="E2332" s="116"/>
      <c r="J2332" s="116"/>
    </row>
    <row r="2333" spans="5:10" x14ac:dyDescent="0.25">
      <c r="E2333" s="116"/>
      <c r="J2333" s="116"/>
    </row>
    <row r="2334" spans="5:10" x14ac:dyDescent="0.25">
      <c r="E2334" s="116"/>
      <c r="J2334" s="116"/>
    </row>
    <row r="2335" spans="5:10" x14ac:dyDescent="0.25">
      <c r="E2335" s="116"/>
      <c r="J2335" s="116"/>
    </row>
    <row r="2336" spans="5:10" x14ac:dyDescent="0.25">
      <c r="E2336" s="116"/>
      <c r="J2336" s="116"/>
    </row>
    <row r="2337" spans="5:10" x14ac:dyDescent="0.25">
      <c r="E2337" s="116"/>
      <c r="J2337" s="116"/>
    </row>
    <row r="2338" spans="5:10" x14ac:dyDescent="0.25">
      <c r="E2338" s="116"/>
      <c r="J2338" s="116"/>
    </row>
    <row r="2339" spans="5:10" x14ac:dyDescent="0.25">
      <c r="E2339" s="116"/>
      <c r="J2339" s="116"/>
    </row>
    <row r="2340" spans="5:10" x14ac:dyDescent="0.25">
      <c r="E2340" s="116"/>
      <c r="J2340" s="116"/>
    </row>
    <row r="2341" spans="5:10" x14ac:dyDescent="0.25">
      <c r="E2341" s="116"/>
      <c r="J2341" s="116"/>
    </row>
    <row r="2342" spans="5:10" x14ac:dyDescent="0.25">
      <c r="E2342" s="116"/>
      <c r="J2342" s="116"/>
    </row>
    <row r="2343" spans="5:10" x14ac:dyDescent="0.25">
      <c r="E2343" s="116"/>
      <c r="J2343" s="116"/>
    </row>
    <row r="2344" spans="5:10" x14ac:dyDescent="0.25">
      <c r="E2344" s="116"/>
      <c r="J2344" s="116"/>
    </row>
    <row r="2345" spans="5:10" x14ac:dyDescent="0.25">
      <c r="E2345" s="116"/>
      <c r="J2345" s="116"/>
    </row>
    <row r="2346" spans="5:10" x14ac:dyDescent="0.25">
      <c r="E2346" s="116"/>
      <c r="J2346" s="116"/>
    </row>
    <row r="2347" spans="5:10" x14ac:dyDescent="0.25">
      <c r="E2347" s="116"/>
      <c r="J2347" s="116"/>
    </row>
    <row r="2348" spans="5:10" x14ac:dyDescent="0.25">
      <c r="E2348" s="116"/>
      <c r="J2348" s="116"/>
    </row>
    <row r="2349" spans="5:10" x14ac:dyDescent="0.25">
      <c r="E2349" s="116"/>
      <c r="J2349" s="116"/>
    </row>
    <row r="2350" spans="5:10" x14ac:dyDescent="0.25">
      <c r="E2350" s="116"/>
      <c r="J2350" s="116"/>
    </row>
    <row r="2351" spans="5:10" x14ac:dyDescent="0.25">
      <c r="E2351" s="116"/>
      <c r="J2351" s="116"/>
    </row>
    <row r="2352" spans="5:10" x14ac:dyDescent="0.25">
      <c r="E2352" s="116"/>
      <c r="J2352" s="116"/>
    </row>
    <row r="2353" spans="5:10" x14ac:dyDescent="0.25">
      <c r="E2353" s="116"/>
      <c r="J2353" s="116"/>
    </row>
    <row r="2354" spans="5:10" x14ac:dyDescent="0.25">
      <c r="E2354" s="116"/>
      <c r="J2354" s="116"/>
    </row>
    <row r="2355" spans="5:10" x14ac:dyDescent="0.25">
      <c r="E2355" s="116"/>
      <c r="J2355" s="116"/>
    </row>
    <row r="2356" spans="5:10" x14ac:dyDescent="0.25">
      <c r="E2356" s="116"/>
      <c r="J2356" s="116"/>
    </row>
    <row r="2357" spans="5:10" x14ac:dyDescent="0.25">
      <c r="E2357" s="116"/>
      <c r="J2357" s="116"/>
    </row>
    <row r="2358" spans="5:10" x14ac:dyDescent="0.25">
      <c r="E2358" s="116"/>
      <c r="J2358" s="116"/>
    </row>
    <row r="2359" spans="5:10" x14ac:dyDescent="0.25">
      <c r="E2359" s="116"/>
      <c r="J2359" s="116"/>
    </row>
    <row r="2360" spans="5:10" x14ac:dyDescent="0.25">
      <c r="E2360" s="116"/>
      <c r="J2360" s="116"/>
    </row>
    <row r="2361" spans="5:10" x14ac:dyDescent="0.25">
      <c r="E2361" s="116"/>
      <c r="J2361" s="116"/>
    </row>
    <row r="2362" spans="5:10" x14ac:dyDescent="0.25">
      <c r="E2362" s="116"/>
      <c r="J2362" s="116"/>
    </row>
    <row r="2363" spans="5:10" x14ac:dyDescent="0.25">
      <c r="E2363" s="116"/>
      <c r="J2363" s="116"/>
    </row>
    <row r="2364" spans="5:10" x14ac:dyDescent="0.25">
      <c r="E2364" s="116"/>
      <c r="J2364" s="116"/>
    </row>
    <row r="2365" spans="5:10" x14ac:dyDescent="0.25">
      <c r="E2365" s="116"/>
      <c r="J2365" s="116"/>
    </row>
    <row r="2366" spans="5:10" x14ac:dyDescent="0.25">
      <c r="E2366" s="116"/>
      <c r="J2366" s="116"/>
    </row>
    <row r="2367" spans="5:10" x14ac:dyDescent="0.25">
      <c r="E2367" s="116"/>
      <c r="J2367" s="116"/>
    </row>
    <row r="2368" spans="5:10" x14ac:dyDescent="0.25">
      <c r="E2368" s="116"/>
      <c r="J2368" s="116"/>
    </row>
    <row r="2369" spans="5:10" x14ac:dyDescent="0.25">
      <c r="E2369" s="116"/>
      <c r="J2369" s="116"/>
    </row>
    <row r="2370" spans="5:10" x14ac:dyDescent="0.25">
      <c r="E2370" s="116"/>
      <c r="J2370" s="116"/>
    </row>
    <row r="2371" spans="5:10" x14ac:dyDescent="0.25">
      <c r="E2371" s="116"/>
      <c r="J2371" s="116"/>
    </row>
    <row r="2372" spans="5:10" x14ac:dyDescent="0.25">
      <c r="E2372" s="116"/>
      <c r="J2372" s="116"/>
    </row>
    <row r="2373" spans="5:10" x14ac:dyDescent="0.25">
      <c r="E2373" s="116"/>
      <c r="J2373" s="116"/>
    </row>
    <row r="2374" spans="5:10" x14ac:dyDescent="0.25">
      <c r="E2374" s="116"/>
      <c r="J2374" s="116"/>
    </row>
    <row r="2375" spans="5:10" x14ac:dyDescent="0.25">
      <c r="E2375" s="116"/>
      <c r="J2375" s="116"/>
    </row>
    <row r="2376" spans="5:10" x14ac:dyDescent="0.25">
      <c r="E2376" s="116"/>
      <c r="J2376" s="116"/>
    </row>
    <row r="2377" spans="5:10" x14ac:dyDescent="0.25">
      <c r="E2377" s="116"/>
      <c r="J2377" s="116"/>
    </row>
    <row r="2378" spans="5:10" x14ac:dyDescent="0.25">
      <c r="E2378" s="116"/>
      <c r="J2378" s="116"/>
    </row>
    <row r="2379" spans="5:10" x14ac:dyDescent="0.25">
      <c r="E2379" s="116"/>
      <c r="J2379" s="116"/>
    </row>
    <row r="2380" spans="5:10" x14ac:dyDescent="0.25">
      <c r="E2380" s="116"/>
      <c r="J2380" s="116"/>
    </row>
    <row r="2381" spans="5:10" x14ac:dyDescent="0.25">
      <c r="E2381" s="116"/>
      <c r="J2381" s="116"/>
    </row>
    <row r="2382" spans="5:10" x14ac:dyDescent="0.25">
      <c r="E2382" s="116"/>
      <c r="J2382" s="116"/>
    </row>
    <row r="2383" spans="5:10" x14ac:dyDescent="0.25">
      <c r="E2383" s="116"/>
      <c r="J2383" s="116"/>
    </row>
    <row r="2384" spans="5:10" x14ac:dyDescent="0.25">
      <c r="E2384" s="116"/>
      <c r="J2384" s="116"/>
    </row>
    <row r="2385" spans="5:10" x14ac:dyDescent="0.25">
      <c r="E2385" s="116"/>
      <c r="J2385" s="116"/>
    </row>
    <row r="2386" spans="5:10" x14ac:dyDescent="0.25">
      <c r="E2386" s="116"/>
      <c r="J2386" s="116"/>
    </row>
    <row r="2387" spans="5:10" x14ac:dyDescent="0.25">
      <c r="E2387" s="116"/>
      <c r="J2387" s="116"/>
    </row>
    <row r="2388" spans="5:10" x14ac:dyDescent="0.25">
      <c r="E2388" s="116"/>
      <c r="J2388" s="116"/>
    </row>
    <row r="2389" spans="5:10" x14ac:dyDescent="0.25">
      <c r="E2389" s="116"/>
      <c r="J2389" s="116"/>
    </row>
    <row r="2390" spans="5:10" x14ac:dyDescent="0.25">
      <c r="E2390" s="116"/>
      <c r="J2390" s="116"/>
    </row>
    <row r="2391" spans="5:10" x14ac:dyDescent="0.25">
      <c r="E2391" s="116"/>
      <c r="J2391" s="116"/>
    </row>
    <row r="2392" spans="5:10" x14ac:dyDescent="0.25">
      <c r="E2392" s="116"/>
      <c r="J2392" s="116"/>
    </row>
    <row r="2393" spans="5:10" x14ac:dyDescent="0.25">
      <c r="E2393" s="116"/>
      <c r="J2393" s="116"/>
    </row>
    <row r="2394" spans="5:10" x14ac:dyDescent="0.25">
      <c r="E2394" s="116"/>
      <c r="J2394" s="116"/>
    </row>
    <row r="2395" spans="5:10" x14ac:dyDescent="0.25">
      <c r="E2395" s="116"/>
      <c r="J2395" s="116"/>
    </row>
    <row r="2396" spans="5:10" x14ac:dyDescent="0.25">
      <c r="E2396" s="116"/>
      <c r="J2396" s="116"/>
    </row>
    <row r="2397" spans="5:10" x14ac:dyDescent="0.25">
      <c r="E2397" s="116"/>
      <c r="J2397" s="116"/>
    </row>
    <row r="2398" spans="5:10" x14ac:dyDescent="0.25">
      <c r="E2398" s="116"/>
      <c r="J2398" s="116"/>
    </row>
    <row r="2399" spans="5:10" x14ac:dyDescent="0.25">
      <c r="E2399" s="116"/>
      <c r="J2399" s="116"/>
    </row>
    <row r="2400" spans="5:10" x14ac:dyDescent="0.25">
      <c r="E2400" s="116"/>
      <c r="J2400" s="116"/>
    </row>
    <row r="2401" spans="5:10" x14ac:dyDescent="0.25">
      <c r="E2401" s="116"/>
      <c r="J2401" s="116"/>
    </row>
    <row r="2402" spans="5:10" x14ac:dyDescent="0.25">
      <c r="E2402" s="116"/>
      <c r="J2402" s="116"/>
    </row>
    <row r="2403" spans="5:10" x14ac:dyDescent="0.25">
      <c r="E2403" s="116"/>
      <c r="J2403" s="116"/>
    </row>
    <row r="2404" spans="5:10" x14ac:dyDescent="0.25">
      <c r="E2404" s="116"/>
      <c r="J2404" s="116"/>
    </row>
    <row r="2405" spans="5:10" x14ac:dyDescent="0.25">
      <c r="E2405" s="116"/>
      <c r="J2405" s="116"/>
    </row>
    <row r="2406" spans="5:10" x14ac:dyDescent="0.25">
      <c r="E2406" s="116"/>
      <c r="J2406" s="116"/>
    </row>
    <row r="2407" spans="5:10" x14ac:dyDescent="0.25">
      <c r="E2407" s="116"/>
      <c r="J2407" s="116"/>
    </row>
    <row r="2408" spans="5:10" x14ac:dyDescent="0.25">
      <c r="E2408" s="116"/>
      <c r="J2408" s="116"/>
    </row>
    <row r="2409" spans="5:10" x14ac:dyDescent="0.25">
      <c r="E2409" s="116"/>
      <c r="J2409" s="116"/>
    </row>
    <row r="2410" spans="5:10" x14ac:dyDescent="0.25">
      <c r="E2410" s="116"/>
      <c r="J2410" s="116"/>
    </row>
    <row r="2411" spans="5:10" x14ac:dyDescent="0.25">
      <c r="E2411" s="116"/>
      <c r="J2411" s="116"/>
    </row>
    <row r="2412" spans="5:10" x14ac:dyDescent="0.25">
      <c r="E2412" s="116"/>
      <c r="J2412" s="116"/>
    </row>
    <row r="2413" spans="5:10" x14ac:dyDescent="0.25">
      <c r="E2413" s="116"/>
      <c r="J2413" s="116"/>
    </row>
    <row r="2414" spans="5:10" x14ac:dyDescent="0.25">
      <c r="E2414" s="116"/>
      <c r="J2414" s="116"/>
    </row>
    <row r="2415" spans="5:10" x14ac:dyDescent="0.25">
      <c r="E2415" s="116"/>
      <c r="J2415" s="116"/>
    </row>
    <row r="2416" spans="5:10" x14ac:dyDescent="0.25">
      <c r="E2416" s="116"/>
      <c r="J2416" s="116"/>
    </row>
    <row r="2417" spans="5:10" x14ac:dyDescent="0.25">
      <c r="E2417" s="116"/>
      <c r="J2417" s="116"/>
    </row>
    <row r="2418" spans="5:10" x14ac:dyDescent="0.25">
      <c r="E2418" s="116"/>
      <c r="J2418" s="116"/>
    </row>
    <row r="2419" spans="5:10" x14ac:dyDescent="0.25">
      <c r="E2419" s="116"/>
      <c r="J2419" s="116"/>
    </row>
    <row r="2420" spans="5:10" x14ac:dyDescent="0.25">
      <c r="E2420" s="116"/>
      <c r="J2420" s="116"/>
    </row>
    <row r="2421" spans="5:10" x14ac:dyDescent="0.25">
      <c r="E2421" s="116"/>
      <c r="J2421" s="116"/>
    </row>
    <row r="2422" spans="5:10" x14ac:dyDescent="0.25">
      <c r="E2422" s="116"/>
      <c r="J2422" s="116"/>
    </row>
    <row r="2423" spans="5:10" x14ac:dyDescent="0.25">
      <c r="E2423" s="116"/>
      <c r="J2423" s="116"/>
    </row>
    <row r="2424" spans="5:10" x14ac:dyDescent="0.25">
      <c r="E2424" s="116"/>
      <c r="J2424" s="116"/>
    </row>
    <row r="2425" spans="5:10" x14ac:dyDescent="0.25">
      <c r="E2425" s="116"/>
      <c r="J2425" s="116"/>
    </row>
    <row r="2426" spans="5:10" x14ac:dyDescent="0.25">
      <c r="E2426" s="116"/>
      <c r="J2426" s="116"/>
    </row>
    <row r="2427" spans="5:10" x14ac:dyDescent="0.25">
      <c r="E2427" s="116"/>
      <c r="J2427" s="116"/>
    </row>
    <row r="2428" spans="5:10" x14ac:dyDescent="0.25">
      <c r="E2428" s="116"/>
      <c r="J2428" s="116"/>
    </row>
    <row r="2429" spans="5:10" x14ac:dyDescent="0.25">
      <c r="E2429" s="116"/>
      <c r="J2429" s="116"/>
    </row>
    <row r="2430" spans="5:10" x14ac:dyDescent="0.25">
      <c r="E2430" s="116"/>
      <c r="J2430" s="116"/>
    </row>
    <row r="2431" spans="5:10" x14ac:dyDescent="0.25">
      <c r="E2431" s="116"/>
      <c r="J2431" s="116"/>
    </row>
    <row r="2432" spans="5:10" x14ac:dyDescent="0.25">
      <c r="E2432" s="116"/>
      <c r="J2432" s="116"/>
    </row>
    <row r="2433" spans="5:10" x14ac:dyDescent="0.25">
      <c r="E2433" s="116"/>
      <c r="J2433" s="116"/>
    </row>
    <row r="2434" spans="5:10" x14ac:dyDescent="0.25">
      <c r="E2434" s="116"/>
      <c r="J2434" s="116"/>
    </row>
    <row r="2435" spans="5:10" x14ac:dyDescent="0.25">
      <c r="E2435" s="116"/>
      <c r="J2435" s="116"/>
    </row>
    <row r="2436" spans="5:10" x14ac:dyDescent="0.25">
      <c r="E2436" s="116"/>
      <c r="J2436" s="116"/>
    </row>
    <row r="2437" spans="5:10" x14ac:dyDescent="0.25">
      <c r="E2437" s="116"/>
      <c r="J2437" s="116"/>
    </row>
    <row r="2438" spans="5:10" x14ac:dyDescent="0.25">
      <c r="E2438" s="116"/>
      <c r="J2438" s="116"/>
    </row>
    <row r="2439" spans="5:10" x14ac:dyDescent="0.25">
      <c r="E2439" s="116"/>
      <c r="J2439" s="116"/>
    </row>
    <row r="2440" spans="5:10" x14ac:dyDescent="0.25">
      <c r="E2440" s="116"/>
      <c r="J2440" s="116"/>
    </row>
    <row r="2441" spans="5:10" x14ac:dyDescent="0.25">
      <c r="E2441" s="116"/>
      <c r="J2441" s="116"/>
    </row>
    <row r="2442" spans="5:10" x14ac:dyDescent="0.25">
      <c r="E2442" s="116"/>
      <c r="J2442" s="116"/>
    </row>
    <row r="2443" spans="5:10" x14ac:dyDescent="0.25">
      <c r="E2443" s="116"/>
      <c r="J2443" s="116"/>
    </row>
    <row r="2444" spans="5:10" x14ac:dyDescent="0.25">
      <c r="E2444" s="116"/>
      <c r="J2444" s="116"/>
    </row>
    <row r="2445" spans="5:10" x14ac:dyDescent="0.25">
      <c r="E2445" s="116"/>
      <c r="J2445" s="116"/>
    </row>
    <row r="2446" spans="5:10" x14ac:dyDescent="0.25">
      <c r="E2446" s="116"/>
      <c r="J2446" s="116"/>
    </row>
    <row r="2447" spans="5:10" x14ac:dyDescent="0.25">
      <c r="E2447" s="116"/>
      <c r="J2447" s="116"/>
    </row>
    <row r="2448" spans="5:10" x14ac:dyDescent="0.25">
      <c r="E2448" s="116"/>
      <c r="J2448" s="116"/>
    </row>
    <row r="2449" spans="5:10" x14ac:dyDescent="0.25">
      <c r="E2449" s="116"/>
      <c r="J2449" s="116"/>
    </row>
    <row r="2450" spans="5:10" x14ac:dyDescent="0.25">
      <c r="E2450" s="116"/>
      <c r="J2450" s="116"/>
    </row>
    <row r="2451" spans="5:10" x14ac:dyDescent="0.25">
      <c r="E2451" s="116"/>
      <c r="J2451" s="116"/>
    </row>
    <row r="2452" spans="5:10" x14ac:dyDescent="0.25">
      <c r="E2452" s="116"/>
      <c r="J2452" s="116"/>
    </row>
    <row r="2453" spans="5:10" x14ac:dyDescent="0.25">
      <c r="E2453" s="116"/>
      <c r="J2453" s="116"/>
    </row>
    <row r="2454" spans="5:10" x14ac:dyDescent="0.25">
      <c r="E2454" s="116"/>
      <c r="J2454" s="116"/>
    </row>
    <row r="2455" spans="5:10" x14ac:dyDescent="0.25">
      <c r="E2455" s="116"/>
      <c r="J2455" s="116"/>
    </row>
    <row r="2456" spans="5:10" x14ac:dyDescent="0.25">
      <c r="E2456" s="116"/>
      <c r="J2456" s="116"/>
    </row>
    <row r="2457" spans="5:10" x14ac:dyDescent="0.25">
      <c r="E2457" s="116"/>
      <c r="J2457" s="116"/>
    </row>
    <row r="2458" spans="5:10" x14ac:dyDescent="0.25">
      <c r="E2458" s="116"/>
      <c r="J2458" s="116"/>
    </row>
    <row r="2459" spans="5:10" x14ac:dyDescent="0.25">
      <c r="E2459" s="116"/>
      <c r="J2459" s="116"/>
    </row>
    <row r="2460" spans="5:10" x14ac:dyDescent="0.25">
      <c r="E2460" s="116"/>
      <c r="J2460" s="116"/>
    </row>
    <row r="2461" spans="5:10" x14ac:dyDescent="0.25">
      <c r="E2461" s="116"/>
      <c r="J2461" s="116"/>
    </row>
    <row r="2462" spans="5:10" x14ac:dyDescent="0.25">
      <c r="E2462" s="116"/>
      <c r="J2462" s="116"/>
    </row>
    <row r="2463" spans="5:10" x14ac:dyDescent="0.25">
      <c r="E2463" s="116"/>
      <c r="J2463" s="116"/>
    </row>
    <row r="2464" spans="5:10" x14ac:dyDescent="0.25">
      <c r="E2464" s="116"/>
      <c r="J2464" s="116"/>
    </row>
    <row r="2465" spans="5:10" x14ac:dyDescent="0.25">
      <c r="E2465" s="116"/>
      <c r="J2465" s="116"/>
    </row>
    <row r="2466" spans="5:10" x14ac:dyDescent="0.25">
      <c r="E2466" s="116"/>
      <c r="J2466" s="116"/>
    </row>
    <row r="2467" spans="5:10" x14ac:dyDescent="0.25">
      <c r="E2467" s="116"/>
      <c r="J2467" s="116"/>
    </row>
    <row r="2468" spans="5:10" x14ac:dyDescent="0.25">
      <c r="E2468" s="116"/>
      <c r="J2468" s="116"/>
    </row>
    <row r="2469" spans="5:10" x14ac:dyDescent="0.25">
      <c r="E2469" s="116"/>
      <c r="J2469" s="116"/>
    </row>
    <row r="2470" spans="5:10" x14ac:dyDescent="0.25">
      <c r="E2470" s="116"/>
      <c r="J2470" s="116"/>
    </row>
    <row r="2471" spans="5:10" x14ac:dyDescent="0.25">
      <c r="E2471" s="116"/>
      <c r="J2471" s="116"/>
    </row>
    <row r="2472" spans="5:10" x14ac:dyDescent="0.25">
      <c r="E2472" s="116"/>
      <c r="J2472" s="116"/>
    </row>
    <row r="2473" spans="5:10" x14ac:dyDescent="0.25">
      <c r="E2473" s="116"/>
      <c r="J2473" s="116"/>
    </row>
    <row r="2474" spans="5:10" x14ac:dyDescent="0.25">
      <c r="E2474" s="116"/>
      <c r="J2474" s="116"/>
    </row>
    <row r="2475" spans="5:10" x14ac:dyDescent="0.25">
      <c r="E2475" s="116"/>
      <c r="J2475" s="116"/>
    </row>
    <row r="2476" spans="5:10" x14ac:dyDescent="0.25">
      <c r="E2476" s="116"/>
      <c r="J2476" s="116"/>
    </row>
    <row r="2477" spans="5:10" x14ac:dyDescent="0.25">
      <c r="E2477" s="116"/>
      <c r="J2477" s="116"/>
    </row>
    <row r="2478" spans="5:10" x14ac:dyDescent="0.25">
      <c r="E2478" s="116"/>
      <c r="J2478" s="116"/>
    </row>
    <row r="2479" spans="5:10" x14ac:dyDescent="0.25">
      <c r="E2479" s="116"/>
      <c r="J2479" s="116"/>
    </row>
    <row r="2480" spans="5:10" x14ac:dyDescent="0.25">
      <c r="E2480" s="116"/>
      <c r="J2480" s="116"/>
    </row>
    <row r="2481" spans="5:10" x14ac:dyDescent="0.25">
      <c r="E2481" s="116"/>
      <c r="J2481" s="116"/>
    </row>
    <row r="2482" spans="5:10" x14ac:dyDescent="0.25">
      <c r="E2482" s="116"/>
      <c r="J2482" s="116"/>
    </row>
    <row r="2483" spans="5:10" x14ac:dyDescent="0.25">
      <c r="E2483" s="116"/>
      <c r="J2483" s="116"/>
    </row>
    <row r="2484" spans="5:10" x14ac:dyDescent="0.25">
      <c r="E2484" s="116"/>
      <c r="J2484" s="116"/>
    </row>
    <row r="2485" spans="5:10" x14ac:dyDescent="0.25">
      <c r="E2485" s="116"/>
      <c r="J2485" s="116"/>
    </row>
    <row r="2486" spans="5:10" x14ac:dyDescent="0.25">
      <c r="E2486" s="116"/>
      <c r="J2486" s="116"/>
    </row>
    <row r="2487" spans="5:10" x14ac:dyDescent="0.25">
      <c r="E2487" s="116"/>
      <c r="J2487" s="116"/>
    </row>
    <row r="2488" spans="5:10" x14ac:dyDescent="0.25">
      <c r="E2488" s="116"/>
      <c r="J2488" s="116"/>
    </row>
    <row r="2489" spans="5:10" x14ac:dyDescent="0.25">
      <c r="E2489" s="116"/>
      <c r="J2489" s="116"/>
    </row>
    <row r="2490" spans="5:10" x14ac:dyDescent="0.25">
      <c r="E2490" s="116"/>
      <c r="J2490" s="116"/>
    </row>
    <row r="2491" spans="5:10" x14ac:dyDescent="0.25">
      <c r="E2491" s="116"/>
      <c r="J2491" s="116"/>
    </row>
    <row r="2492" spans="5:10" x14ac:dyDescent="0.25">
      <c r="E2492" s="116"/>
      <c r="J2492" s="116"/>
    </row>
    <row r="2493" spans="5:10" x14ac:dyDescent="0.25">
      <c r="E2493" s="116"/>
      <c r="J2493" s="116"/>
    </row>
    <row r="2494" spans="5:10" x14ac:dyDescent="0.25">
      <c r="E2494" s="116"/>
      <c r="J2494" s="116"/>
    </row>
    <row r="2495" spans="5:10" x14ac:dyDescent="0.25">
      <c r="E2495" s="116"/>
      <c r="J2495" s="116"/>
    </row>
    <row r="2496" spans="5:10" x14ac:dyDescent="0.25">
      <c r="E2496" s="116"/>
      <c r="J2496" s="116"/>
    </row>
    <row r="2497" spans="5:10" x14ac:dyDescent="0.25">
      <c r="E2497" s="116"/>
      <c r="J2497" s="116"/>
    </row>
    <row r="2498" spans="5:10" x14ac:dyDescent="0.25">
      <c r="E2498" s="116"/>
      <c r="J2498" s="116"/>
    </row>
    <row r="2499" spans="5:10" x14ac:dyDescent="0.25">
      <c r="E2499" s="116"/>
      <c r="J2499" s="116"/>
    </row>
    <row r="2500" spans="5:10" x14ac:dyDescent="0.25">
      <c r="E2500" s="116"/>
      <c r="J2500" s="116"/>
    </row>
    <row r="2501" spans="5:10" x14ac:dyDescent="0.25">
      <c r="E2501" s="116"/>
      <c r="J2501" s="116"/>
    </row>
    <row r="2502" spans="5:10" x14ac:dyDescent="0.25">
      <c r="E2502" s="116"/>
      <c r="J2502" s="116"/>
    </row>
    <row r="2503" spans="5:10" x14ac:dyDescent="0.25">
      <c r="E2503" s="116"/>
      <c r="J2503" s="116"/>
    </row>
    <row r="2504" spans="5:10" x14ac:dyDescent="0.25">
      <c r="E2504" s="116"/>
      <c r="J2504" s="116"/>
    </row>
    <row r="2505" spans="5:10" x14ac:dyDescent="0.25">
      <c r="E2505" s="116"/>
      <c r="J2505" s="116"/>
    </row>
    <row r="2506" spans="5:10" x14ac:dyDescent="0.25">
      <c r="E2506" s="116"/>
      <c r="J2506" s="116"/>
    </row>
    <row r="2507" spans="5:10" x14ac:dyDescent="0.25">
      <c r="E2507" s="116"/>
      <c r="J2507" s="116"/>
    </row>
    <row r="2508" spans="5:10" x14ac:dyDescent="0.25">
      <c r="E2508" s="116"/>
      <c r="J2508" s="116"/>
    </row>
    <row r="2509" spans="5:10" x14ac:dyDescent="0.25">
      <c r="E2509" s="116"/>
      <c r="J2509" s="116"/>
    </row>
    <row r="2510" spans="5:10" x14ac:dyDescent="0.25">
      <c r="E2510" s="116"/>
      <c r="J2510" s="116"/>
    </row>
    <row r="2511" spans="5:10" x14ac:dyDescent="0.25">
      <c r="E2511" s="116"/>
      <c r="J2511" s="116"/>
    </row>
    <row r="2512" spans="5:10" x14ac:dyDescent="0.25">
      <c r="E2512" s="116"/>
      <c r="J2512" s="116"/>
    </row>
    <row r="2513" spans="5:10" x14ac:dyDescent="0.25">
      <c r="E2513" s="116"/>
      <c r="J2513" s="116"/>
    </row>
    <row r="2514" spans="5:10" x14ac:dyDescent="0.25">
      <c r="E2514" s="116"/>
      <c r="J2514" s="116"/>
    </row>
    <row r="2515" spans="5:10" x14ac:dyDescent="0.25">
      <c r="E2515" s="116"/>
      <c r="J2515" s="116"/>
    </row>
    <row r="2516" spans="5:10" x14ac:dyDescent="0.25">
      <c r="E2516" s="116"/>
      <c r="J2516" s="116"/>
    </row>
    <row r="2517" spans="5:10" x14ac:dyDescent="0.25">
      <c r="E2517" s="116"/>
      <c r="J2517" s="116"/>
    </row>
    <row r="2518" spans="5:10" x14ac:dyDescent="0.25">
      <c r="E2518" s="116"/>
      <c r="J2518" s="116"/>
    </row>
    <row r="2519" spans="5:10" x14ac:dyDescent="0.25">
      <c r="E2519" s="116"/>
      <c r="J2519" s="116"/>
    </row>
    <row r="2520" spans="5:10" x14ac:dyDescent="0.25">
      <c r="E2520" s="116"/>
      <c r="J2520" s="116"/>
    </row>
    <row r="2521" spans="5:10" x14ac:dyDescent="0.25">
      <c r="E2521" s="116"/>
      <c r="J2521" s="116"/>
    </row>
    <row r="2522" spans="5:10" x14ac:dyDescent="0.25">
      <c r="E2522" s="116"/>
      <c r="J2522" s="116"/>
    </row>
    <row r="2523" spans="5:10" x14ac:dyDescent="0.25">
      <c r="E2523" s="116"/>
      <c r="J2523" s="116"/>
    </row>
    <row r="2524" spans="5:10" x14ac:dyDescent="0.25">
      <c r="E2524" s="116"/>
      <c r="J2524" s="116"/>
    </row>
    <row r="2525" spans="5:10" x14ac:dyDescent="0.25">
      <c r="E2525" s="116"/>
      <c r="J2525" s="116"/>
    </row>
    <row r="2526" spans="5:10" x14ac:dyDescent="0.25">
      <c r="E2526" s="116"/>
      <c r="J2526" s="116"/>
    </row>
    <row r="2527" spans="5:10" x14ac:dyDescent="0.25">
      <c r="E2527" s="116"/>
      <c r="J2527" s="116"/>
    </row>
    <row r="2528" spans="5:10" x14ac:dyDescent="0.25">
      <c r="E2528" s="116"/>
      <c r="J2528" s="116"/>
    </row>
    <row r="2529" spans="5:10" x14ac:dyDescent="0.25">
      <c r="E2529" s="116"/>
      <c r="J2529" s="116"/>
    </row>
    <row r="2530" spans="5:10" x14ac:dyDescent="0.25">
      <c r="E2530" s="116"/>
      <c r="J2530" s="116"/>
    </row>
    <row r="2531" spans="5:10" x14ac:dyDescent="0.25">
      <c r="E2531" s="116"/>
      <c r="J2531" s="116"/>
    </row>
    <row r="2532" spans="5:10" x14ac:dyDescent="0.25">
      <c r="E2532" s="116"/>
      <c r="J2532" s="116"/>
    </row>
    <row r="2533" spans="5:10" x14ac:dyDescent="0.25">
      <c r="E2533" s="116"/>
      <c r="J2533" s="116"/>
    </row>
    <row r="2534" spans="5:10" x14ac:dyDescent="0.25">
      <c r="E2534" s="116"/>
      <c r="J2534" s="116"/>
    </row>
    <row r="2535" spans="5:10" x14ac:dyDescent="0.25">
      <c r="E2535" s="116"/>
      <c r="J2535" s="116"/>
    </row>
    <row r="2536" spans="5:10" x14ac:dyDescent="0.25">
      <c r="E2536" s="116"/>
      <c r="J2536" s="116"/>
    </row>
    <row r="2537" spans="5:10" x14ac:dyDescent="0.25">
      <c r="E2537" s="116"/>
      <c r="J2537" s="116"/>
    </row>
    <row r="2538" spans="5:10" x14ac:dyDescent="0.25">
      <c r="E2538" s="116"/>
      <c r="J2538" s="116"/>
    </row>
    <row r="2539" spans="5:10" x14ac:dyDescent="0.25">
      <c r="E2539" s="116"/>
      <c r="J2539" s="116"/>
    </row>
    <row r="2540" spans="5:10" x14ac:dyDescent="0.25">
      <c r="E2540" s="116"/>
      <c r="J2540" s="116"/>
    </row>
    <row r="2541" spans="5:10" x14ac:dyDescent="0.25">
      <c r="E2541" s="116"/>
      <c r="J2541" s="116"/>
    </row>
    <row r="2542" spans="5:10" x14ac:dyDescent="0.25">
      <c r="E2542" s="116"/>
      <c r="J2542" s="116"/>
    </row>
    <row r="2543" spans="5:10" x14ac:dyDescent="0.25">
      <c r="E2543" s="116"/>
      <c r="J2543" s="116"/>
    </row>
    <row r="2544" spans="5:10" x14ac:dyDescent="0.25">
      <c r="E2544" s="116"/>
      <c r="J2544" s="116"/>
    </row>
    <row r="2545" spans="5:10" x14ac:dyDescent="0.25">
      <c r="E2545" s="116"/>
      <c r="J2545" s="116"/>
    </row>
    <row r="2546" spans="5:10" x14ac:dyDescent="0.25">
      <c r="E2546" s="116"/>
      <c r="J2546" s="116"/>
    </row>
    <row r="2547" spans="5:10" x14ac:dyDescent="0.25">
      <c r="E2547" s="116"/>
      <c r="J2547" s="116"/>
    </row>
    <row r="2548" spans="5:10" x14ac:dyDescent="0.25">
      <c r="E2548" s="116"/>
      <c r="J2548" s="116"/>
    </row>
    <row r="2549" spans="5:10" x14ac:dyDescent="0.25">
      <c r="E2549" s="116"/>
      <c r="J2549" s="116"/>
    </row>
    <row r="2550" spans="5:10" x14ac:dyDescent="0.25">
      <c r="E2550" s="116"/>
      <c r="J2550" s="116"/>
    </row>
    <row r="2551" spans="5:10" x14ac:dyDescent="0.25">
      <c r="E2551" s="116"/>
      <c r="J2551" s="116"/>
    </row>
    <row r="2552" spans="5:10" x14ac:dyDescent="0.25">
      <c r="E2552" s="116"/>
      <c r="J2552" s="116"/>
    </row>
    <row r="2553" spans="5:10" x14ac:dyDescent="0.25">
      <c r="E2553" s="116"/>
      <c r="J2553" s="116"/>
    </row>
    <row r="2554" spans="5:10" x14ac:dyDescent="0.25">
      <c r="E2554" s="116"/>
      <c r="J2554" s="116"/>
    </row>
    <row r="2555" spans="5:10" x14ac:dyDescent="0.25">
      <c r="E2555" s="116"/>
      <c r="J2555" s="116"/>
    </row>
    <row r="2556" spans="5:10" x14ac:dyDescent="0.25">
      <c r="E2556" s="116"/>
      <c r="J2556" s="116"/>
    </row>
    <row r="2557" spans="5:10" x14ac:dyDescent="0.25">
      <c r="E2557" s="116"/>
      <c r="J2557" s="116"/>
    </row>
    <row r="2558" spans="5:10" x14ac:dyDescent="0.25">
      <c r="E2558" s="116"/>
      <c r="J2558" s="116"/>
    </row>
    <row r="2559" spans="5:10" x14ac:dyDescent="0.25">
      <c r="E2559" s="116"/>
      <c r="J2559" s="116"/>
    </row>
    <row r="2560" spans="5:10" x14ac:dyDescent="0.25">
      <c r="E2560" s="116"/>
      <c r="J2560" s="116"/>
    </row>
    <row r="2561" spans="5:10" x14ac:dyDescent="0.25">
      <c r="E2561" s="116"/>
      <c r="J2561" s="116"/>
    </row>
    <row r="2562" spans="5:10" x14ac:dyDescent="0.25">
      <c r="E2562" s="116"/>
      <c r="J2562" s="116"/>
    </row>
    <row r="2563" spans="5:10" x14ac:dyDescent="0.25">
      <c r="E2563" s="116"/>
      <c r="J2563" s="116"/>
    </row>
    <row r="2564" spans="5:10" x14ac:dyDescent="0.25">
      <c r="E2564" s="116"/>
      <c r="J2564" s="116"/>
    </row>
    <row r="2565" spans="5:10" x14ac:dyDescent="0.25">
      <c r="E2565" s="116"/>
      <c r="J2565" s="116"/>
    </row>
    <row r="2566" spans="5:10" x14ac:dyDescent="0.25">
      <c r="E2566" s="116"/>
      <c r="J2566" s="116"/>
    </row>
    <row r="2567" spans="5:10" x14ac:dyDescent="0.25">
      <c r="E2567" s="116"/>
      <c r="J2567" s="116"/>
    </row>
    <row r="2568" spans="5:10" x14ac:dyDescent="0.25">
      <c r="E2568" s="116"/>
      <c r="J2568" s="116"/>
    </row>
    <row r="2569" spans="5:10" x14ac:dyDescent="0.25">
      <c r="E2569" s="116"/>
      <c r="J2569" s="116"/>
    </row>
    <row r="2570" spans="5:10" x14ac:dyDescent="0.25">
      <c r="E2570" s="116"/>
      <c r="J2570" s="116"/>
    </row>
    <row r="2571" spans="5:10" x14ac:dyDescent="0.25">
      <c r="E2571" s="116"/>
      <c r="J2571" s="116"/>
    </row>
    <row r="2572" spans="5:10" x14ac:dyDescent="0.25">
      <c r="E2572" s="116"/>
      <c r="J2572" s="116"/>
    </row>
    <row r="2573" spans="5:10" x14ac:dyDescent="0.25">
      <c r="E2573" s="116"/>
      <c r="J2573" s="116"/>
    </row>
    <row r="2574" spans="5:10" x14ac:dyDescent="0.25">
      <c r="E2574" s="116"/>
      <c r="J2574" s="116"/>
    </row>
    <row r="2575" spans="5:10" x14ac:dyDescent="0.25">
      <c r="E2575" s="116"/>
      <c r="J2575" s="116"/>
    </row>
    <row r="2576" spans="5:10" x14ac:dyDescent="0.25">
      <c r="E2576" s="116"/>
      <c r="J2576" s="116"/>
    </row>
    <row r="2577" spans="5:10" x14ac:dyDescent="0.25">
      <c r="E2577" s="116"/>
      <c r="J2577" s="116"/>
    </row>
    <row r="2578" spans="5:10" x14ac:dyDescent="0.25">
      <c r="E2578" s="116"/>
      <c r="J2578" s="116"/>
    </row>
    <row r="2579" spans="5:10" x14ac:dyDescent="0.25">
      <c r="E2579" s="116"/>
      <c r="J2579" s="116"/>
    </row>
    <row r="2580" spans="5:10" x14ac:dyDescent="0.25">
      <c r="E2580" s="116"/>
      <c r="J2580" s="116"/>
    </row>
    <row r="2581" spans="5:10" x14ac:dyDescent="0.25">
      <c r="E2581" s="116"/>
      <c r="J2581" s="116"/>
    </row>
    <row r="2582" spans="5:10" x14ac:dyDescent="0.25">
      <c r="E2582" s="116"/>
      <c r="J2582" s="116"/>
    </row>
    <row r="2583" spans="5:10" x14ac:dyDescent="0.25">
      <c r="E2583" s="116"/>
      <c r="J2583" s="116"/>
    </row>
    <row r="2584" spans="5:10" x14ac:dyDescent="0.25">
      <c r="E2584" s="116"/>
      <c r="J2584" s="116"/>
    </row>
    <row r="2585" spans="5:10" x14ac:dyDescent="0.25">
      <c r="E2585" s="116"/>
      <c r="J2585" s="116"/>
    </row>
    <row r="2586" spans="5:10" x14ac:dyDescent="0.25">
      <c r="E2586" s="116"/>
      <c r="J2586" s="116"/>
    </row>
    <row r="2587" spans="5:10" x14ac:dyDescent="0.25">
      <c r="E2587" s="116"/>
      <c r="J2587" s="116"/>
    </row>
    <row r="2588" spans="5:10" x14ac:dyDescent="0.25">
      <c r="E2588" s="116"/>
      <c r="J2588" s="116"/>
    </row>
    <row r="2589" spans="5:10" x14ac:dyDescent="0.25">
      <c r="E2589" s="116"/>
      <c r="J2589" s="116"/>
    </row>
    <row r="2590" spans="5:10" x14ac:dyDescent="0.25">
      <c r="E2590" s="116"/>
      <c r="J2590" s="116"/>
    </row>
    <row r="2591" spans="5:10" x14ac:dyDescent="0.25">
      <c r="E2591" s="116"/>
      <c r="J2591" s="116"/>
    </row>
    <row r="2592" spans="5:10" x14ac:dyDescent="0.25">
      <c r="E2592" s="116"/>
      <c r="J2592" s="116"/>
    </row>
    <row r="2593" spans="5:10" x14ac:dyDescent="0.25">
      <c r="E2593" s="116"/>
      <c r="J2593" s="116"/>
    </row>
    <row r="2594" spans="5:10" x14ac:dyDescent="0.25">
      <c r="E2594" s="116"/>
      <c r="J2594" s="116"/>
    </row>
    <row r="2595" spans="5:10" x14ac:dyDescent="0.25">
      <c r="E2595" s="116"/>
      <c r="J2595" s="116"/>
    </row>
    <row r="2596" spans="5:10" x14ac:dyDescent="0.25">
      <c r="E2596" s="116"/>
      <c r="J2596" s="116"/>
    </row>
    <row r="2597" spans="5:10" x14ac:dyDescent="0.25">
      <c r="E2597" s="116"/>
      <c r="J2597" s="116"/>
    </row>
    <row r="2598" spans="5:10" x14ac:dyDescent="0.25">
      <c r="E2598" s="116"/>
      <c r="J2598" s="116"/>
    </row>
    <row r="2599" spans="5:10" x14ac:dyDescent="0.25">
      <c r="E2599" s="116"/>
      <c r="J2599" s="116"/>
    </row>
    <row r="2600" spans="5:10" x14ac:dyDescent="0.25">
      <c r="E2600" s="116"/>
      <c r="J2600" s="116"/>
    </row>
    <row r="2601" spans="5:10" x14ac:dyDescent="0.25">
      <c r="E2601" s="116"/>
      <c r="J2601" s="116"/>
    </row>
    <row r="2602" spans="5:10" x14ac:dyDescent="0.25">
      <c r="E2602" s="116"/>
      <c r="J2602" s="116"/>
    </row>
    <row r="2603" spans="5:10" x14ac:dyDescent="0.25">
      <c r="E2603" s="116"/>
      <c r="J2603" s="116"/>
    </row>
    <row r="2604" spans="5:10" x14ac:dyDescent="0.25">
      <c r="E2604" s="116"/>
      <c r="J2604" s="116"/>
    </row>
    <row r="2605" spans="5:10" x14ac:dyDescent="0.25">
      <c r="E2605" s="116"/>
      <c r="J2605" s="116"/>
    </row>
    <row r="2606" spans="5:10" x14ac:dyDescent="0.25">
      <c r="E2606" s="116"/>
      <c r="J2606" s="116"/>
    </row>
    <row r="2607" spans="5:10" x14ac:dyDescent="0.25">
      <c r="E2607" s="116"/>
      <c r="J2607" s="116"/>
    </row>
    <row r="2608" spans="5:10" x14ac:dyDescent="0.25">
      <c r="E2608" s="116"/>
      <c r="J2608" s="116"/>
    </row>
    <row r="2609" spans="5:10" x14ac:dyDescent="0.25">
      <c r="E2609" s="116"/>
      <c r="J2609" s="116"/>
    </row>
    <row r="2610" spans="5:10" x14ac:dyDescent="0.25">
      <c r="E2610" s="116"/>
      <c r="J2610" s="116"/>
    </row>
    <row r="2611" spans="5:10" x14ac:dyDescent="0.25">
      <c r="E2611" s="116"/>
      <c r="J2611" s="116"/>
    </row>
    <row r="2612" spans="5:10" x14ac:dyDescent="0.25">
      <c r="E2612" s="116"/>
      <c r="J2612" s="116"/>
    </row>
    <row r="2613" spans="5:10" x14ac:dyDescent="0.25">
      <c r="E2613" s="116"/>
      <c r="J2613" s="116"/>
    </row>
    <row r="2614" spans="5:10" x14ac:dyDescent="0.25">
      <c r="E2614" s="116"/>
      <c r="J2614" s="116"/>
    </row>
    <row r="2615" spans="5:10" x14ac:dyDescent="0.25">
      <c r="E2615" s="116"/>
      <c r="J2615" s="116"/>
    </row>
    <row r="2616" spans="5:10" x14ac:dyDescent="0.25">
      <c r="E2616" s="116"/>
      <c r="J2616" s="116"/>
    </row>
    <row r="2617" spans="5:10" x14ac:dyDescent="0.25">
      <c r="E2617" s="116"/>
      <c r="J2617" s="116"/>
    </row>
    <row r="2618" spans="5:10" x14ac:dyDescent="0.25">
      <c r="E2618" s="116"/>
      <c r="J2618" s="116"/>
    </row>
    <row r="2619" spans="5:10" x14ac:dyDescent="0.25">
      <c r="E2619" s="116"/>
      <c r="J2619" s="116"/>
    </row>
    <row r="2620" spans="5:10" x14ac:dyDescent="0.25">
      <c r="E2620" s="116"/>
      <c r="J2620" s="116"/>
    </row>
    <row r="2621" spans="5:10" x14ac:dyDescent="0.25">
      <c r="E2621" s="116"/>
      <c r="J2621" s="116"/>
    </row>
    <row r="2622" spans="5:10" x14ac:dyDescent="0.25">
      <c r="E2622" s="116"/>
      <c r="J2622" s="116"/>
    </row>
    <row r="2623" spans="5:10" x14ac:dyDescent="0.25">
      <c r="E2623" s="116"/>
      <c r="J2623" s="116"/>
    </row>
    <row r="2624" spans="5:10" x14ac:dyDescent="0.25">
      <c r="E2624" s="116"/>
      <c r="J2624" s="116"/>
    </row>
    <row r="2625" spans="5:10" x14ac:dyDescent="0.25">
      <c r="E2625" s="116"/>
      <c r="J2625" s="116"/>
    </row>
    <row r="2626" spans="5:10" x14ac:dyDescent="0.25">
      <c r="E2626" s="116"/>
      <c r="J2626" s="116"/>
    </row>
    <row r="2627" spans="5:10" x14ac:dyDescent="0.25">
      <c r="E2627" s="116"/>
      <c r="J2627" s="116"/>
    </row>
    <row r="2628" spans="5:10" x14ac:dyDescent="0.25">
      <c r="E2628" s="116"/>
      <c r="J2628" s="116"/>
    </row>
    <row r="2629" spans="5:10" x14ac:dyDescent="0.25">
      <c r="E2629" s="116"/>
      <c r="J2629" s="116"/>
    </row>
    <row r="2630" spans="5:10" x14ac:dyDescent="0.25">
      <c r="E2630" s="116"/>
      <c r="J2630" s="116"/>
    </row>
    <row r="2631" spans="5:10" x14ac:dyDescent="0.25">
      <c r="E2631" s="116"/>
      <c r="J2631" s="116"/>
    </row>
    <row r="2632" spans="5:10" x14ac:dyDescent="0.25">
      <c r="E2632" s="116"/>
      <c r="J2632" s="116"/>
    </row>
    <row r="2633" spans="5:10" x14ac:dyDescent="0.25">
      <c r="E2633" s="116"/>
      <c r="J2633" s="116"/>
    </row>
    <row r="2634" spans="5:10" x14ac:dyDescent="0.25">
      <c r="E2634" s="116"/>
      <c r="J2634" s="116"/>
    </row>
    <row r="2635" spans="5:10" x14ac:dyDescent="0.25">
      <c r="E2635" s="116"/>
      <c r="J2635" s="116"/>
    </row>
    <row r="2636" spans="5:10" x14ac:dyDescent="0.25">
      <c r="E2636" s="116"/>
      <c r="J2636" s="116"/>
    </row>
    <row r="2637" spans="5:10" x14ac:dyDescent="0.25">
      <c r="E2637" s="116"/>
      <c r="J2637" s="116"/>
    </row>
    <row r="2638" spans="5:10" x14ac:dyDescent="0.25">
      <c r="E2638" s="116"/>
      <c r="J2638" s="116"/>
    </row>
    <row r="2639" spans="5:10" x14ac:dyDescent="0.25">
      <c r="E2639" s="116"/>
      <c r="J2639" s="116"/>
    </row>
    <row r="2640" spans="5:10" x14ac:dyDescent="0.25">
      <c r="E2640" s="116"/>
      <c r="J2640" s="116"/>
    </row>
    <row r="2641" spans="5:10" x14ac:dyDescent="0.25">
      <c r="E2641" s="116"/>
      <c r="J2641" s="116"/>
    </row>
    <row r="2642" spans="5:10" x14ac:dyDescent="0.25">
      <c r="E2642" s="116"/>
      <c r="J2642" s="116"/>
    </row>
    <row r="2643" spans="5:10" x14ac:dyDescent="0.25">
      <c r="E2643" s="116"/>
      <c r="J2643" s="116"/>
    </row>
    <row r="2644" spans="5:10" x14ac:dyDescent="0.25">
      <c r="E2644" s="116"/>
      <c r="J2644" s="116"/>
    </row>
    <row r="2645" spans="5:10" x14ac:dyDescent="0.25">
      <c r="E2645" s="116"/>
      <c r="J2645" s="116"/>
    </row>
    <row r="2646" spans="5:10" x14ac:dyDescent="0.25">
      <c r="E2646" s="116"/>
      <c r="J2646" s="116"/>
    </row>
    <row r="2647" spans="5:10" x14ac:dyDescent="0.25">
      <c r="E2647" s="116"/>
      <c r="J2647" s="116"/>
    </row>
    <row r="2648" spans="5:10" x14ac:dyDescent="0.25">
      <c r="E2648" s="116"/>
      <c r="J2648" s="116"/>
    </row>
    <row r="2649" spans="5:10" x14ac:dyDescent="0.25">
      <c r="E2649" s="116"/>
      <c r="J2649" s="116"/>
    </row>
    <row r="2650" spans="5:10" x14ac:dyDescent="0.25">
      <c r="E2650" s="116"/>
      <c r="J2650" s="116"/>
    </row>
    <row r="2651" spans="5:10" x14ac:dyDescent="0.25">
      <c r="E2651" s="116"/>
      <c r="J2651" s="116"/>
    </row>
    <row r="2652" spans="5:10" x14ac:dyDescent="0.25">
      <c r="E2652" s="116"/>
      <c r="J2652" s="116"/>
    </row>
    <row r="2653" spans="5:10" x14ac:dyDescent="0.25">
      <c r="E2653" s="116"/>
      <c r="J2653" s="116"/>
    </row>
    <row r="2654" spans="5:10" x14ac:dyDescent="0.25">
      <c r="E2654" s="116"/>
      <c r="J2654" s="116"/>
    </row>
    <row r="2655" spans="5:10" x14ac:dyDescent="0.25">
      <c r="E2655" s="116"/>
      <c r="J2655" s="116"/>
    </row>
    <row r="2656" spans="5:10" x14ac:dyDescent="0.25">
      <c r="E2656" s="116"/>
      <c r="J2656" s="116"/>
    </row>
    <row r="2657" spans="5:10" x14ac:dyDescent="0.25">
      <c r="E2657" s="116"/>
      <c r="J2657" s="116"/>
    </row>
    <row r="2658" spans="5:10" x14ac:dyDescent="0.25">
      <c r="E2658" s="116"/>
      <c r="J2658" s="116"/>
    </row>
    <row r="2659" spans="5:10" x14ac:dyDescent="0.25">
      <c r="E2659" s="116"/>
      <c r="J2659" s="116"/>
    </row>
    <row r="2660" spans="5:10" x14ac:dyDescent="0.25">
      <c r="E2660" s="116"/>
      <c r="J2660" s="116"/>
    </row>
    <row r="2661" spans="5:10" x14ac:dyDescent="0.25">
      <c r="E2661" s="116"/>
      <c r="J2661" s="116"/>
    </row>
    <row r="2662" spans="5:10" x14ac:dyDescent="0.25">
      <c r="E2662" s="116"/>
      <c r="J2662" s="116"/>
    </row>
    <row r="2663" spans="5:10" x14ac:dyDescent="0.25">
      <c r="E2663" s="116"/>
      <c r="J2663" s="116"/>
    </row>
    <row r="2664" spans="5:10" x14ac:dyDescent="0.25">
      <c r="E2664" s="116"/>
      <c r="J2664" s="116"/>
    </row>
    <row r="2665" spans="5:10" x14ac:dyDescent="0.25">
      <c r="E2665" s="116"/>
      <c r="J2665" s="116"/>
    </row>
    <row r="2666" spans="5:10" x14ac:dyDescent="0.25">
      <c r="E2666" s="116"/>
      <c r="J2666" s="116"/>
    </row>
    <row r="2667" spans="5:10" x14ac:dyDescent="0.25">
      <c r="E2667" s="116"/>
      <c r="J2667" s="116"/>
    </row>
    <row r="2668" spans="5:10" x14ac:dyDescent="0.25">
      <c r="E2668" s="116"/>
      <c r="J2668" s="116"/>
    </row>
    <row r="2669" spans="5:10" x14ac:dyDescent="0.25">
      <c r="E2669" s="116"/>
      <c r="J2669" s="116"/>
    </row>
    <row r="2670" spans="5:10" x14ac:dyDescent="0.25">
      <c r="E2670" s="116"/>
      <c r="J2670" s="116"/>
    </row>
    <row r="2671" spans="5:10" x14ac:dyDescent="0.25">
      <c r="E2671" s="116"/>
      <c r="J2671" s="116"/>
    </row>
    <row r="2672" spans="5:10" x14ac:dyDescent="0.25">
      <c r="E2672" s="116"/>
      <c r="J2672" s="116"/>
    </row>
    <row r="2673" spans="5:10" x14ac:dyDescent="0.25">
      <c r="E2673" s="116"/>
      <c r="J2673" s="116"/>
    </row>
    <row r="2674" spans="5:10" x14ac:dyDescent="0.25">
      <c r="E2674" s="116"/>
      <c r="J2674" s="116"/>
    </row>
    <row r="2675" spans="5:10" x14ac:dyDescent="0.25">
      <c r="E2675" s="116"/>
      <c r="J2675" s="116"/>
    </row>
    <row r="2676" spans="5:10" x14ac:dyDescent="0.25">
      <c r="E2676" s="116"/>
      <c r="J2676" s="116"/>
    </row>
    <row r="2677" spans="5:10" x14ac:dyDescent="0.25">
      <c r="E2677" s="116"/>
      <c r="J2677" s="116"/>
    </row>
    <row r="2678" spans="5:10" x14ac:dyDescent="0.25">
      <c r="E2678" s="116"/>
      <c r="J2678" s="116"/>
    </row>
    <row r="2679" spans="5:10" x14ac:dyDescent="0.25">
      <c r="E2679" s="116"/>
      <c r="J2679" s="116"/>
    </row>
    <row r="2680" spans="5:10" x14ac:dyDescent="0.25">
      <c r="E2680" s="116"/>
      <c r="J2680" s="116"/>
    </row>
    <row r="2681" spans="5:10" x14ac:dyDescent="0.25">
      <c r="E2681" s="116"/>
      <c r="J2681" s="116"/>
    </row>
    <row r="2682" spans="5:10" x14ac:dyDescent="0.25">
      <c r="E2682" s="116"/>
      <c r="J2682" s="116"/>
    </row>
    <row r="2683" spans="5:10" x14ac:dyDescent="0.25">
      <c r="E2683" s="116"/>
      <c r="J2683" s="116"/>
    </row>
    <row r="2684" spans="5:10" x14ac:dyDescent="0.25">
      <c r="E2684" s="116"/>
      <c r="J2684" s="116"/>
    </row>
    <row r="2685" spans="5:10" x14ac:dyDescent="0.25">
      <c r="E2685" s="116"/>
      <c r="J2685" s="116"/>
    </row>
    <row r="2686" spans="5:10" x14ac:dyDescent="0.25">
      <c r="E2686" s="116"/>
      <c r="J2686" s="116"/>
    </row>
    <row r="2687" spans="5:10" x14ac:dyDescent="0.25">
      <c r="E2687" s="116"/>
      <c r="J2687" s="116"/>
    </row>
    <row r="2688" spans="5:10" x14ac:dyDescent="0.25">
      <c r="E2688" s="116"/>
      <c r="J2688" s="116"/>
    </row>
    <row r="2689" spans="5:10" x14ac:dyDescent="0.25">
      <c r="E2689" s="116"/>
      <c r="J2689" s="116"/>
    </row>
    <row r="2690" spans="5:10" x14ac:dyDescent="0.25">
      <c r="E2690" s="116"/>
      <c r="J2690" s="116"/>
    </row>
    <row r="2691" spans="5:10" x14ac:dyDescent="0.25">
      <c r="E2691" s="116"/>
      <c r="J2691" s="116"/>
    </row>
    <row r="2692" spans="5:10" x14ac:dyDescent="0.25">
      <c r="E2692" s="116"/>
      <c r="J2692" s="116"/>
    </row>
    <row r="2693" spans="5:10" x14ac:dyDescent="0.25">
      <c r="E2693" s="116"/>
      <c r="J2693" s="116"/>
    </row>
    <row r="2694" spans="5:10" x14ac:dyDescent="0.25">
      <c r="E2694" s="116"/>
      <c r="J2694" s="116"/>
    </row>
    <row r="2695" spans="5:10" x14ac:dyDescent="0.25">
      <c r="E2695" s="116"/>
      <c r="J2695" s="116"/>
    </row>
    <row r="2696" spans="5:10" x14ac:dyDescent="0.25">
      <c r="E2696" s="116"/>
      <c r="J2696" s="116"/>
    </row>
    <row r="2697" spans="5:10" x14ac:dyDescent="0.25">
      <c r="E2697" s="116"/>
      <c r="J2697" s="116"/>
    </row>
    <row r="2698" spans="5:10" x14ac:dyDescent="0.25">
      <c r="E2698" s="116"/>
      <c r="J2698" s="116"/>
    </row>
    <row r="2699" spans="5:10" x14ac:dyDescent="0.25">
      <c r="E2699" s="116"/>
      <c r="J2699" s="116"/>
    </row>
    <row r="2700" spans="5:10" x14ac:dyDescent="0.25">
      <c r="E2700" s="116"/>
      <c r="J2700" s="116"/>
    </row>
    <row r="2701" spans="5:10" x14ac:dyDescent="0.25">
      <c r="E2701" s="116"/>
      <c r="J2701" s="116"/>
    </row>
    <row r="2702" spans="5:10" x14ac:dyDescent="0.25">
      <c r="E2702" s="116"/>
      <c r="J2702" s="116"/>
    </row>
    <row r="2703" spans="5:10" x14ac:dyDescent="0.25">
      <c r="E2703" s="116"/>
      <c r="J2703" s="116"/>
    </row>
    <row r="2704" spans="5:10" x14ac:dyDescent="0.25">
      <c r="E2704" s="116"/>
      <c r="J2704" s="116"/>
    </row>
    <row r="2705" spans="5:10" x14ac:dyDescent="0.25">
      <c r="E2705" s="116"/>
      <c r="J2705" s="116"/>
    </row>
    <row r="2706" spans="5:10" x14ac:dyDescent="0.25">
      <c r="E2706" s="116"/>
      <c r="J2706" s="116"/>
    </row>
    <row r="2707" spans="5:10" x14ac:dyDescent="0.25">
      <c r="E2707" s="116"/>
      <c r="J2707" s="116"/>
    </row>
    <row r="2708" spans="5:10" x14ac:dyDescent="0.25">
      <c r="E2708" s="116"/>
      <c r="J2708" s="116"/>
    </row>
    <row r="2709" spans="5:10" x14ac:dyDescent="0.25">
      <c r="E2709" s="116"/>
      <c r="J2709" s="116"/>
    </row>
    <row r="2710" spans="5:10" x14ac:dyDescent="0.25">
      <c r="E2710" s="116"/>
      <c r="J2710" s="116"/>
    </row>
    <row r="2711" spans="5:10" x14ac:dyDescent="0.25">
      <c r="E2711" s="116"/>
      <c r="J2711" s="116"/>
    </row>
    <row r="2712" spans="5:10" x14ac:dyDescent="0.25">
      <c r="E2712" s="116"/>
      <c r="J2712" s="116"/>
    </row>
    <row r="2713" spans="5:10" x14ac:dyDescent="0.25">
      <c r="E2713" s="116"/>
      <c r="J2713" s="116"/>
    </row>
    <row r="2714" spans="5:10" x14ac:dyDescent="0.25">
      <c r="E2714" s="116"/>
      <c r="J2714" s="116"/>
    </row>
    <row r="2715" spans="5:10" x14ac:dyDescent="0.25">
      <c r="E2715" s="116"/>
      <c r="J2715" s="116"/>
    </row>
    <row r="2716" spans="5:10" x14ac:dyDescent="0.25">
      <c r="E2716" s="116"/>
      <c r="J2716" s="116"/>
    </row>
    <row r="2717" spans="5:10" x14ac:dyDescent="0.25">
      <c r="E2717" s="116"/>
      <c r="J2717" s="116"/>
    </row>
    <row r="2718" spans="5:10" x14ac:dyDescent="0.25">
      <c r="E2718" s="116"/>
      <c r="J2718" s="116"/>
    </row>
    <row r="2719" spans="5:10" x14ac:dyDescent="0.25">
      <c r="E2719" s="116"/>
      <c r="J2719" s="116"/>
    </row>
    <row r="2720" spans="5:10" x14ac:dyDescent="0.25">
      <c r="E2720" s="116"/>
      <c r="J2720" s="116"/>
    </row>
    <row r="2721" spans="5:10" x14ac:dyDescent="0.25">
      <c r="E2721" s="116"/>
      <c r="J2721" s="116"/>
    </row>
    <row r="2722" spans="5:10" x14ac:dyDescent="0.25">
      <c r="E2722" s="116"/>
      <c r="J2722" s="116"/>
    </row>
    <row r="2723" spans="5:10" x14ac:dyDescent="0.25">
      <c r="E2723" s="116"/>
      <c r="J2723" s="116"/>
    </row>
    <row r="2724" spans="5:10" x14ac:dyDescent="0.25">
      <c r="E2724" s="116"/>
      <c r="J2724" s="116"/>
    </row>
    <row r="2725" spans="5:10" x14ac:dyDescent="0.25">
      <c r="E2725" s="116"/>
      <c r="J2725" s="116"/>
    </row>
    <row r="2726" spans="5:10" x14ac:dyDescent="0.25">
      <c r="E2726" s="116"/>
      <c r="J2726" s="116"/>
    </row>
    <row r="2727" spans="5:10" x14ac:dyDescent="0.25">
      <c r="E2727" s="116"/>
      <c r="J2727" s="116"/>
    </row>
    <row r="2728" spans="5:10" x14ac:dyDescent="0.25">
      <c r="E2728" s="116"/>
      <c r="J2728" s="116"/>
    </row>
    <row r="2729" spans="5:10" x14ac:dyDescent="0.25">
      <c r="E2729" s="116"/>
      <c r="J2729" s="116"/>
    </row>
    <row r="2730" spans="5:10" x14ac:dyDescent="0.25">
      <c r="E2730" s="116"/>
      <c r="J2730" s="116"/>
    </row>
    <row r="2731" spans="5:10" x14ac:dyDescent="0.25">
      <c r="E2731" s="116"/>
      <c r="J2731" s="116"/>
    </row>
    <row r="2732" spans="5:10" x14ac:dyDescent="0.25">
      <c r="E2732" s="116"/>
      <c r="J2732" s="116"/>
    </row>
    <row r="2733" spans="5:10" x14ac:dyDescent="0.25">
      <c r="E2733" s="116"/>
      <c r="J2733" s="116"/>
    </row>
    <row r="2734" spans="5:10" x14ac:dyDescent="0.25">
      <c r="E2734" s="116"/>
      <c r="J2734" s="116"/>
    </row>
    <row r="2735" spans="5:10" x14ac:dyDescent="0.25">
      <c r="E2735" s="116"/>
      <c r="J2735" s="116"/>
    </row>
    <row r="2736" spans="5:10" x14ac:dyDescent="0.25">
      <c r="E2736" s="116"/>
      <c r="J2736" s="116"/>
    </row>
    <row r="2737" spans="5:10" x14ac:dyDescent="0.25">
      <c r="E2737" s="116"/>
      <c r="J2737" s="116"/>
    </row>
    <row r="2738" spans="5:10" x14ac:dyDescent="0.25">
      <c r="E2738" s="116"/>
      <c r="J2738" s="116"/>
    </row>
    <row r="2739" spans="5:10" x14ac:dyDescent="0.25">
      <c r="E2739" s="116"/>
      <c r="J2739" s="116"/>
    </row>
    <row r="2740" spans="5:10" x14ac:dyDescent="0.25">
      <c r="E2740" s="116"/>
      <c r="J2740" s="116"/>
    </row>
    <row r="2741" spans="5:10" x14ac:dyDescent="0.25">
      <c r="E2741" s="116"/>
      <c r="J2741" s="116"/>
    </row>
    <row r="2742" spans="5:10" x14ac:dyDescent="0.25">
      <c r="E2742" s="116"/>
      <c r="J2742" s="116"/>
    </row>
    <row r="2743" spans="5:10" x14ac:dyDescent="0.25">
      <c r="E2743" s="116"/>
      <c r="J2743" s="116"/>
    </row>
    <row r="2744" spans="5:10" x14ac:dyDescent="0.25">
      <c r="E2744" s="116"/>
      <c r="J2744" s="116"/>
    </row>
    <row r="2745" spans="5:10" x14ac:dyDescent="0.25">
      <c r="E2745" s="116"/>
      <c r="J2745" s="116"/>
    </row>
    <row r="2746" spans="5:10" x14ac:dyDescent="0.25">
      <c r="E2746" s="116"/>
      <c r="J2746" s="116"/>
    </row>
    <row r="2747" spans="5:10" x14ac:dyDescent="0.25">
      <c r="E2747" s="116"/>
      <c r="J2747" s="116"/>
    </row>
    <row r="2748" spans="5:10" x14ac:dyDescent="0.25">
      <c r="E2748" s="116"/>
      <c r="J2748" s="116"/>
    </row>
    <row r="2749" spans="5:10" x14ac:dyDescent="0.25">
      <c r="E2749" s="116"/>
      <c r="J2749" s="116"/>
    </row>
    <row r="2750" spans="5:10" x14ac:dyDescent="0.25">
      <c r="E2750" s="116"/>
      <c r="J2750" s="116"/>
    </row>
    <row r="2751" spans="5:10" x14ac:dyDescent="0.25">
      <c r="E2751" s="116"/>
      <c r="J2751" s="116"/>
    </row>
    <row r="2752" spans="5:10" x14ac:dyDescent="0.25">
      <c r="E2752" s="116"/>
      <c r="J2752" s="116"/>
    </row>
    <row r="2753" spans="5:10" x14ac:dyDescent="0.25">
      <c r="E2753" s="116"/>
      <c r="J2753" s="116"/>
    </row>
    <row r="2754" spans="5:10" x14ac:dyDescent="0.25">
      <c r="E2754" s="116"/>
      <c r="J2754" s="116"/>
    </row>
    <row r="2755" spans="5:10" x14ac:dyDescent="0.25">
      <c r="E2755" s="116"/>
      <c r="J2755" s="116"/>
    </row>
    <row r="2756" spans="5:10" x14ac:dyDescent="0.25">
      <c r="E2756" s="116"/>
      <c r="J2756" s="116"/>
    </row>
    <row r="2757" spans="5:10" x14ac:dyDescent="0.25">
      <c r="E2757" s="116"/>
      <c r="J2757" s="116"/>
    </row>
    <row r="2758" spans="5:10" x14ac:dyDescent="0.25">
      <c r="E2758" s="116"/>
      <c r="J2758" s="116"/>
    </row>
    <row r="2759" spans="5:10" x14ac:dyDescent="0.25">
      <c r="E2759" s="116"/>
      <c r="J2759" s="116"/>
    </row>
    <row r="2760" spans="5:10" x14ac:dyDescent="0.25">
      <c r="E2760" s="116"/>
      <c r="J2760" s="116"/>
    </row>
    <row r="2761" spans="5:10" x14ac:dyDescent="0.25">
      <c r="E2761" s="116"/>
      <c r="J2761" s="116"/>
    </row>
    <row r="2762" spans="5:10" x14ac:dyDescent="0.25">
      <c r="E2762" s="116"/>
      <c r="J2762" s="116"/>
    </row>
    <row r="2763" spans="5:10" x14ac:dyDescent="0.25">
      <c r="E2763" s="116"/>
      <c r="J2763" s="116"/>
    </row>
    <row r="2764" spans="5:10" x14ac:dyDescent="0.25">
      <c r="E2764" s="116"/>
      <c r="J2764" s="116"/>
    </row>
    <row r="2765" spans="5:10" x14ac:dyDescent="0.25">
      <c r="E2765" s="116"/>
      <c r="J2765" s="116"/>
    </row>
    <row r="2766" spans="5:10" x14ac:dyDescent="0.25">
      <c r="E2766" s="116"/>
      <c r="J2766" s="116"/>
    </row>
    <row r="2767" spans="5:10" x14ac:dyDescent="0.25">
      <c r="E2767" s="116"/>
      <c r="J2767" s="116"/>
    </row>
    <row r="2768" spans="5:10" x14ac:dyDescent="0.25">
      <c r="E2768" s="116"/>
      <c r="J2768" s="116"/>
    </row>
    <row r="2769" spans="5:10" x14ac:dyDescent="0.25">
      <c r="E2769" s="116"/>
      <c r="J2769" s="116"/>
    </row>
    <row r="2770" spans="5:10" x14ac:dyDescent="0.25">
      <c r="E2770" s="116"/>
      <c r="J2770" s="116"/>
    </row>
    <row r="2771" spans="5:10" x14ac:dyDescent="0.25">
      <c r="E2771" s="116"/>
      <c r="J2771" s="116"/>
    </row>
    <row r="2772" spans="5:10" x14ac:dyDescent="0.25">
      <c r="E2772" s="116"/>
      <c r="J2772" s="116"/>
    </row>
    <row r="2773" spans="5:10" x14ac:dyDescent="0.25">
      <c r="E2773" s="116"/>
      <c r="J2773" s="116"/>
    </row>
    <row r="2774" spans="5:10" x14ac:dyDescent="0.25">
      <c r="E2774" s="116"/>
      <c r="J2774" s="116"/>
    </row>
    <row r="2775" spans="5:10" x14ac:dyDescent="0.25">
      <c r="E2775" s="116"/>
      <c r="J2775" s="116"/>
    </row>
    <row r="2776" spans="5:10" x14ac:dyDescent="0.25">
      <c r="E2776" s="116"/>
      <c r="J2776" s="116"/>
    </row>
    <row r="2777" spans="5:10" x14ac:dyDescent="0.25">
      <c r="E2777" s="116"/>
      <c r="J2777" s="116"/>
    </row>
    <row r="2778" spans="5:10" x14ac:dyDescent="0.25">
      <c r="E2778" s="116"/>
      <c r="J2778" s="116"/>
    </row>
    <row r="2779" spans="5:10" x14ac:dyDescent="0.25">
      <c r="E2779" s="116"/>
      <c r="J2779" s="116"/>
    </row>
    <row r="2780" spans="5:10" x14ac:dyDescent="0.25">
      <c r="E2780" s="116"/>
      <c r="J2780" s="116"/>
    </row>
    <row r="2781" spans="5:10" x14ac:dyDescent="0.25">
      <c r="E2781" s="116"/>
      <c r="J2781" s="116"/>
    </row>
    <row r="2782" spans="5:10" x14ac:dyDescent="0.25">
      <c r="E2782" s="116"/>
      <c r="J2782" s="116"/>
    </row>
    <row r="2783" spans="5:10" x14ac:dyDescent="0.25">
      <c r="E2783" s="116"/>
      <c r="J2783" s="116"/>
    </row>
    <row r="2784" spans="5:10" x14ac:dyDescent="0.25">
      <c r="E2784" s="116"/>
      <c r="J2784" s="116"/>
    </row>
    <row r="2785" spans="5:10" x14ac:dyDescent="0.25">
      <c r="E2785" s="116"/>
      <c r="J2785" s="116"/>
    </row>
    <row r="2786" spans="5:10" x14ac:dyDescent="0.25">
      <c r="E2786" s="116"/>
      <c r="J2786" s="116"/>
    </row>
    <row r="2787" spans="5:10" x14ac:dyDescent="0.25">
      <c r="E2787" s="116"/>
      <c r="J2787" s="116"/>
    </row>
    <row r="2788" spans="5:10" x14ac:dyDescent="0.25">
      <c r="E2788" s="116"/>
      <c r="J2788" s="116"/>
    </row>
    <row r="2789" spans="5:10" x14ac:dyDescent="0.25">
      <c r="E2789" s="116"/>
      <c r="J2789" s="116"/>
    </row>
    <row r="2790" spans="5:10" x14ac:dyDescent="0.25">
      <c r="E2790" s="116"/>
      <c r="J2790" s="116"/>
    </row>
    <row r="2791" spans="5:10" x14ac:dyDescent="0.25">
      <c r="E2791" s="116"/>
      <c r="J2791" s="116"/>
    </row>
    <row r="2792" spans="5:10" x14ac:dyDescent="0.25">
      <c r="E2792" s="116"/>
      <c r="J2792" s="116"/>
    </row>
    <row r="2793" spans="5:10" x14ac:dyDescent="0.25">
      <c r="E2793" s="116"/>
      <c r="J2793" s="116"/>
    </row>
    <row r="2794" spans="5:10" x14ac:dyDescent="0.25">
      <c r="E2794" s="116"/>
      <c r="J2794" s="116"/>
    </row>
    <row r="2795" spans="5:10" x14ac:dyDescent="0.25">
      <c r="E2795" s="116"/>
      <c r="J2795" s="116"/>
    </row>
    <row r="2796" spans="5:10" x14ac:dyDescent="0.25">
      <c r="E2796" s="116"/>
      <c r="J2796" s="116"/>
    </row>
    <row r="2797" spans="5:10" x14ac:dyDescent="0.25">
      <c r="E2797" s="116"/>
      <c r="J2797" s="116"/>
    </row>
    <row r="2798" spans="5:10" x14ac:dyDescent="0.25">
      <c r="E2798" s="116"/>
      <c r="J2798" s="116"/>
    </row>
    <row r="2799" spans="5:10" x14ac:dyDescent="0.25">
      <c r="E2799" s="116"/>
      <c r="J2799" s="116"/>
    </row>
    <row r="2800" spans="5:10" x14ac:dyDescent="0.25">
      <c r="E2800" s="116"/>
      <c r="J2800" s="116"/>
    </row>
    <row r="2801" spans="5:10" x14ac:dyDescent="0.25">
      <c r="E2801" s="116"/>
      <c r="J2801" s="116"/>
    </row>
    <row r="2802" spans="5:10" x14ac:dyDescent="0.25">
      <c r="E2802" s="116"/>
      <c r="J2802" s="116"/>
    </row>
    <row r="2803" spans="5:10" x14ac:dyDescent="0.25">
      <c r="E2803" s="116"/>
      <c r="J2803" s="116"/>
    </row>
    <row r="2804" spans="5:10" x14ac:dyDescent="0.25">
      <c r="E2804" s="116"/>
      <c r="J2804" s="116"/>
    </row>
    <row r="2805" spans="5:10" x14ac:dyDescent="0.25">
      <c r="E2805" s="116"/>
      <c r="J2805" s="116"/>
    </row>
    <row r="2806" spans="5:10" x14ac:dyDescent="0.25">
      <c r="E2806" s="116"/>
      <c r="J2806" s="116"/>
    </row>
    <row r="2807" spans="5:10" x14ac:dyDescent="0.25">
      <c r="E2807" s="116"/>
      <c r="J2807" s="116"/>
    </row>
    <row r="2808" spans="5:10" x14ac:dyDescent="0.25">
      <c r="E2808" s="116"/>
      <c r="J2808" s="116"/>
    </row>
    <row r="2809" spans="5:10" x14ac:dyDescent="0.25">
      <c r="E2809" s="116"/>
      <c r="J2809" s="116"/>
    </row>
    <row r="2810" spans="5:10" x14ac:dyDescent="0.25">
      <c r="E2810" s="116"/>
      <c r="J2810" s="116"/>
    </row>
    <row r="2811" spans="5:10" x14ac:dyDescent="0.25">
      <c r="E2811" s="116"/>
      <c r="J2811" s="116"/>
    </row>
    <row r="2812" spans="5:10" x14ac:dyDescent="0.25">
      <c r="E2812" s="116"/>
      <c r="J2812" s="116"/>
    </row>
    <row r="2813" spans="5:10" x14ac:dyDescent="0.25">
      <c r="E2813" s="116"/>
      <c r="J2813" s="116"/>
    </row>
    <row r="2814" spans="5:10" x14ac:dyDescent="0.25">
      <c r="E2814" s="116"/>
      <c r="J2814" s="116"/>
    </row>
    <row r="2815" spans="5:10" x14ac:dyDescent="0.25">
      <c r="E2815" s="116"/>
      <c r="J2815" s="116"/>
    </row>
    <row r="2816" spans="5:10" x14ac:dyDescent="0.25">
      <c r="E2816" s="116"/>
      <c r="J2816" s="116"/>
    </row>
    <row r="2817" spans="5:10" x14ac:dyDescent="0.25">
      <c r="E2817" s="116"/>
      <c r="J2817" s="116"/>
    </row>
    <row r="2818" spans="5:10" x14ac:dyDescent="0.25">
      <c r="E2818" s="116"/>
      <c r="J2818" s="116"/>
    </row>
    <row r="2819" spans="5:10" x14ac:dyDescent="0.25">
      <c r="E2819" s="116"/>
      <c r="J2819" s="116"/>
    </row>
    <row r="2820" spans="5:10" x14ac:dyDescent="0.25">
      <c r="E2820" s="116"/>
      <c r="J2820" s="116"/>
    </row>
    <row r="2821" spans="5:10" x14ac:dyDescent="0.25">
      <c r="E2821" s="116"/>
      <c r="J2821" s="116"/>
    </row>
    <row r="2822" spans="5:10" x14ac:dyDescent="0.25">
      <c r="E2822" s="116"/>
      <c r="J2822" s="116"/>
    </row>
    <row r="2823" spans="5:10" x14ac:dyDescent="0.25">
      <c r="E2823" s="116"/>
      <c r="J2823" s="116"/>
    </row>
    <row r="2824" spans="5:10" x14ac:dyDescent="0.25">
      <c r="E2824" s="116"/>
      <c r="J2824" s="116"/>
    </row>
    <row r="2825" spans="5:10" x14ac:dyDescent="0.25">
      <c r="E2825" s="116"/>
      <c r="J2825" s="116"/>
    </row>
    <row r="2826" spans="5:10" x14ac:dyDescent="0.25">
      <c r="E2826" s="116"/>
      <c r="J2826" s="116"/>
    </row>
    <row r="2827" spans="5:10" x14ac:dyDescent="0.25">
      <c r="E2827" s="116"/>
      <c r="J2827" s="116"/>
    </row>
    <row r="2828" spans="5:10" x14ac:dyDescent="0.25">
      <c r="E2828" s="116"/>
      <c r="J2828" s="116"/>
    </row>
    <row r="2829" spans="5:10" x14ac:dyDescent="0.25">
      <c r="E2829" s="116"/>
      <c r="J2829" s="116"/>
    </row>
    <row r="2830" spans="5:10" x14ac:dyDescent="0.25">
      <c r="E2830" s="116"/>
      <c r="J2830" s="116"/>
    </row>
    <row r="2831" spans="5:10" x14ac:dyDescent="0.25">
      <c r="E2831" s="116"/>
      <c r="J2831" s="116"/>
    </row>
    <row r="2832" spans="5:10" x14ac:dyDescent="0.25">
      <c r="E2832" s="116"/>
      <c r="J2832" s="116"/>
    </row>
    <row r="2833" spans="5:10" x14ac:dyDescent="0.25">
      <c r="E2833" s="116"/>
      <c r="J2833" s="116"/>
    </row>
    <row r="2834" spans="5:10" x14ac:dyDescent="0.25">
      <c r="E2834" s="116"/>
      <c r="J2834" s="116"/>
    </row>
    <row r="2835" spans="5:10" x14ac:dyDescent="0.25">
      <c r="E2835" s="116"/>
      <c r="J2835" s="116"/>
    </row>
    <row r="2836" spans="5:10" x14ac:dyDescent="0.25">
      <c r="E2836" s="116"/>
      <c r="J2836" s="116"/>
    </row>
    <row r="2837" spans="5:10" x14ac:dyDescent="0.25">
      <c r="E2837" s="116"/>
      <c r="J2837" s="116"/>
    </row>
    <row r="2838" spans="5:10" x14ac:dyDescent="0.25">
      <c r="E2838" s="116"/>
      <c r="J2838" s="116"/>
    </row>
    <row r="2839" spans="5:10" x14ac:dyDescent="0.25">
      <c r="E2839" s="116"/>
      <c r="J2839" s="116"/>
    </row>
    <row r="2840" spans="5:10" x14ac:dyDescent="0.25">
      <c r="E2840" s="116"/>
      <c r="J2840" s="116"/>
    </row>
    <row r="2841" spans="5:10" x14ac:dyDescent="0.25">
      <c r="E2841" s="116"/>
      <c r="J2841" s="116"/>
    </row>
    <row r="2842" spans="5:10" x14ac:dyDescent="0.25">
      <c r="E2842" s="116"/>
      <c r="J2842" s="116"/>
    </row>
    <row r="2843" spans="5:10" x14ac:dyDescent="0.25">
      <c r="E2843" s="116"/>
      <c r="J2843" s="116"/>
    </row>
    <row r="2844" spans="5:10" x14ac:dyDescent="0.25">
      <c r="E2844" s="116"/>
      <c r="J2844" s="116"/>
    </row>
    <row r="2845" spans="5:10" x14ac:dyDescent="0.25">
      <c r="E2845" s="116"/>
      <c r="J2845" s="116"/>
    </row>
    <row r="2846" spans="5:10" x14ac:dyDescent="0.25">
      <c r="E2846" s="116"/>
      <c r="J2846" s="116"/>
    </row>
    <row r="2847" spans="5:10" x14ac:dyDescent="0.25">
      <c r="E2847" s="116"/>
      <c r="J2847" s="116"/>
    </row>
    <row r="2848" spans="5:10" x14ac:dyDescent="0.25">
      <c r="E2848" s="116"/>
      <c r="J2848" s="116"/>
    </row>
    <row r="2849" spans="5:10" x14ac:dyDescent="0.25">
      <c r="E2849" s="116"/>
      <c r="J2849" s="116"/>
    </row>
    <row r="2850" spans="5:10" x14ac:dyDescent="0.25">
      <c r="E2850" s="116"/>
      <c r="J2850" s="116"/>
    </row>
    <row r="2851" spans="5:10" x14ac:dyDescent="0.25">
      <c r="E2851" s="116"/>
      <c r="J2851" s="116"/>
    </row>
    <row r="2852" spans="5:10" x14ac:dyDescent="0.25">
      <c r="E2852" s="116"/>
      <c r="J2852" s="116"/>
    </row>
    <row r="2853" spans="5:10" x14ac:dyDescent="0.25">
      <c r="E2853" s="116"/>
      <c r="J2853" s="116"/>
    </row>
    <row r="2854" spans="5:10" x14ac:dyDescent="0.25">
      <c r="E2854" s="116"/>
      <c r="J2854" s="116"/>
    </row>
    <row r="2855" spans="5:10" x14ac:dyDescent="0.25">
      <c r="E2855" s="116"/>
      <c r="J2855" s="116"/>
    </row>
    <row r="2856" spans="5:10" x14ac:dyDescent="0.25">
      <c r="E2856" s="116"/>
      <c r="J2856" s="116"/>
    </row>
    <row r="2857" spans="5:10" x14ac:dyDescent="0.25">
      <c r="E2857" s="116"/>
      <c r="J2857" s="116"/>
    </row>
    <row r="2858" spans="5:10" x14ac:dyDescent="0.25">
      <c r="E2858" s="116"/>
      <c r="J2858" s="116"/>
    </row>
    <row r="2859" spans="5:10" x14ac:dyDescent="0.25">
      <c r="E2859" s="116"/>
      <c r="J2859" s="116"/>
    </row>
    <row r="2860" spans="5:10" x14ac:dyDescent="0.25">
      <c r="E2860" s="116"/>
      <c r="J2860" s="116"/>
    </row>
    <row r="2861" spans="5:10" x14ac:dyDescent="0.25">
      <c r="E2861" s="116"/>
      <c r="J2861" s="116"/>
    </row>
    <row r="2862" spans="5:10" x14ac:dyDescent="0.25">
      <c r="E2862" s="116"/>
      <c r="J2862" s="116"/>
    </row>
    <row r="2863" spans="5:10" x14ac:dyDescent="0.25">
      <c r="E2863" s="116"/>
      <c r="J2863" s="116"/>
    </row>
    <row r="2864" spans="5:10" x14ac:dyDescent="0.25">
      <c r="E2864" s="116"/>
      <c r="J2864" s="116"/>
    </row>
    <row r="2865" spans="5:10" x14ac:dyDescent="0.25">
      <c r="E2865" s="116"/>
      <c r="J2865" s="116"/>
    </row>
    <row r="2866" spans="5:10" x14ac:dyDescent="0.25">
      <c r="E2866" s="116"/>
      <c r="J2866" s="116"/>
    </row>
    <row r="2867" spans="5:10" x14ac:dyDescent="0.25">
      <c r="E2867" s="116"/>
      <c r="J2867" s="116"/>
    </row>
    <row r="2868" spans="5:10" x14ac:dyDescent="0.25">
      <c r="E2868" s="116"/>
      <c r="J2868" s="116"/>
    </row>
    <row r="2869" spans="5:10" x14ac:dyDescent="0.25">
      <c r="E2869" s="116"/>
      <c r="J2869" s="116"/>
    </row>
    <row r="2870" spans="5:10" x14ac:dyDescent="0.25">
      <c r="E2870" s="116"/>
      <c r="J2870" s="116"/>
    </row>
    <row r="2871" spans="5:10" x14ac:dyDescent="0.25">
      <c r="E2871" s="116"/>
      <c r="J2871" s="116"/>
    </row>
    <row r="2872" spans="5:10" x14ac:dyDescent="0.25">
      <c r="E2872" s="116"/>
      <c r="J2872" s="116"/>
    </row>
    <row r="2873" spans="5:10" x14ac:dyDescent="0.25">
      <c r="E2873" s="116"/>
      <c r="J2873" s="116"/>
    </row>
    <row r="2874" spans="5:10" x14ac:dyDescent="0.25">
      <c r="E2874" s="116"/>
      <c r="J2874" s="116"/>
    </row>
    <row r="2875" spans="5:10" x14ac:dyDescent="0.25">
      <c r="E2875" s="116"/>
      <c r="J2875" s="116"/>
    </row>
    <row r="2876" spans="5:10" x14ac:dyDescent="0.25">
      <c r="E2876" s="116"/>
      <c r="J2876" s="116"/>
    </row>
    <row r="2877" spans="5:10" x14ac:dyDescent="0.25">
      <c r="E2877" s="116"/>
      <c r="J2877" s="116"/>
    </row>
    <row r="2878" spans="5:10" x14ac:dyDescent="0.25">
      <c r="E2878" s="116"/>
      <c r="J2878" s="116"/>
    </row>
    <row r="2879" spans="5:10" x14ac:dyDescent="0.25">
      <c r="E2879" s="116"/>
      <c r="J2879" s="116"/>
    </row>
    <row r="2880" spans="5:10" x14ac:dyDescent="0.25">
      <c r="E2880" s="116"/>
      <c r="J2880" s="116"/>
    </row>
    <row r="2881" spans="5:10" x14ac:dyDescent="0.25">
      <c r="E2881" s="116"/>
      <c r="J2881" s="116"/>
    </row>
    <row r="2882" spans="5:10" x14ac:dyDescent="0.25">
      <c r="E2882" s="116"/>
      <c r="J2882" s="116"/>
    </row>
    <row r="2883" spans="5:10" x14ac:dyDescent="0.25">
      <c r="E2883" s="116"/>
      <c r="J2883" s="116"/>
    </row>
    <row r="2884" spans="5:10" x14ac:dyDescent="0.25">
      <c r="E2884" s="116"/>
      <c r="J2884" s="116"/>
    </row>
    <row r="2885" spans="5:10" x14ac:dyDescent="0.25">
      <c r="E2885" s="116"/>
      <c r="J2885" s="116"/>
    </row>
    <row r="2886" spans="5:10" x14ac:dyDescent="0.25">
      <c r="E2886" s="116"/>
      <c r="J2886" s="116"/>
    </row>
    <row r="2887" spans="5:10" x14ac:dyDescent="0.25">
      <c r="E2887" s="116"/>
      <c r="J2887" s="116"/>
    </row>
    <row r="2888" spans="5:10" x14ac:dyDescent="0.25">
      <c r="E2888" s="116"/>
      <c r="J2888" s="116"/>
    </row>
    <row r="2889" spans="5:10" x14ac:dyDescent="0.25">
      <c r="E2889" s="116"/>
      <c r="J2889" s="116"/>
    </row>
    <row r="2890" spans="5:10" x14ac:dyDescent="0.25">
      <c r="E2890" s="116"/>
      <c r="J2890" s="116"/>
    </row>
    <row r="2891" spans="5:10" x14ac:dyDescent="0.25">
      <c r="E2891" s="116"/>
      <c r="J2891" s="116"/>
    </row>
    <row r="2892" spans="5:10" x14ac:dyDescent="0.25">
      <c r="E2892" s="116"/>
      <c r="J2892" s="116"/>
    </row>
    <row r="2893" spans="5:10" x14ac:dyDescent="0.25">
      <c r="E2893" s="116"/>
      <c r="J2893" s="116"/>
    </row>
    <row r="2894" spans="5:10" x14ac:dyDescent="0.25">
      <c r="E2894" s="116"/>
      <c r="J2894" s="116"/>
    </row>
    <row r="2895" spans="5:10" x14ac:dyDescent="0.25">
      <c r="E2895" s="116"/>
      <c r="J2895" s="116"/>
    </row>
    <row r="2896" spans="5:10" x14ac:dyDescent="0.25">
      <c r="E2896" s="116"/>
      <c r="J2896" s="116"/>
    </row>
    <row r="2897" spans="5:10" x14ac:dyDescent="0.25">
      <c r="E2897" s="116"/>
      <c r="J2897" s="116"/>
    </row>
    <row r="2898" spans="5:10" x14ac:dyDescent="0.25">
      <c r="E2898" s="116"/>
      <c r="J2898" s="116"/>
    </row>
    <row r="2899" spans="5:10" x14ac:dyDescent="0.25">
      <c r="E2899" s="116"/>
      <c r="J2899" s="116"/>
    </row>
    <row r="2900" spans="5:10" x14ac:dyDescent="0.25">
      <c r="E2900" s="116"/>
      <c r="J2900" s="116"/>
    </row>
    <row r="2901" spans="5:10" x14ac:dyDescent="0.25">
      <c r="E2901" s="116"/>
      <c r="J2901" s="116"/>
    </row>
    <row r="2902" spans="5:10" x14ac:dyDescent="0.25">
      <c r="E2902" s="116"/>
      <c r="J2902" s="116"/>
    </row>
    <row r="2903" spans="5:10" x14ac:dyDescent="0.25">
      <c r="E2903" s="116"/>
      <c r="J2903" s="116"/>
    </row>
    <row r="2904" spans="5:10" x14ac:dyDescent="0.25">
      <c r="E2904" s="116"/>
      <c r="J2904" s="116"/>
    </row>
    <row r="2905" spans="5:10" x14ac:dyDescent="0.25">
      <c r="E2905" s="116"/>
      <c r="J2905" s="116"/>
    </row>
    <row r="2906" spans="5:10" x14ac:dyDescent="0.25">
      <c r="E2906" s="116"/>
      <c r="J2906" s="116"/>
    </row>
    <row r="2907" spans="5:10" x14ac:dyDescent="0.25">
      <c r="E2907" s="116"/>
      <c r="J2907" s="116"/>
    </row>
    <row r="2908" spans="5:10" x14ac:dyDescent="0.25">
      <c r="E2908" s="116"/>
      <c r="J2908" s="116"/>
    </row>
    <row r="2909" spans="5:10" x14ac:dyDescent="0.25">
      <c r="E2909" s="116"/>
      <c r="J2909" s="116"/>
    </row>
    <row r="2910" spans="5:10" x14ac:dyDescent="0.25">
      <c r="E2910" s="116"/>
      <c r="J2910" s="116"/>
    </row>
    <row r="2911" spans="5:10" x14ac:dyDescent="0.25">
      <c r="E2911" s="116"/>
      <c r="J2911" s="116"/>
    </row>
    <row r="2912" spans="5:10" x14ac:dyDescent="0.25">
      <c r="E2912" s="116"/>
      <c r="J2912" s="116"/>
    </row>
    <row r="2913" spans="5:10" x14ac:dyDescent="0.25">
      <c r="E2913" s="116"/>
      <c r="J2913" s="116"/>
    </row>
    <row r="2914" spans="5:10" x14ac:dyDescent="0.25">
      <c r="E2914" s="116"/>
      <c r="J2914" s="116"/>
    </row>
    <row r="2915" spans="5:10" x14ac:dyDescent="0.25">
      <c r="E2915" s="116"/>
      <c r="J2915" s="116"/>
    </row>
    <row r="2916" spans="5:10" x14ac:dyDescent="0.25">
      <c r="E2916" s="116"/>
      <c r="J2916" s="116"/>
    </row>
    <row r="2917" spans="5:10" x14ac:dyDescent="0.25">
      <c r="E2917" s="116"/>
      <c r="J2917" s="116"/>
    </row>
    <row r="2918" spans="5:10" x14ac:dyDescent="0.25">
      <c r="E2918" s="116"/>
      <c r="J2918" s="116"/>
    </row>
    <row r="2919" spans="5:10" x14ac:dyDescent="0.25">
      <c r="E2919" s="116"/>
      <c r="J2919" s="116"/>
    </row>
    <row r="2920" spans="5:10" x14ac:dyDescent="0.25">
      <c r="E2920" s="116"/>
      <c r="J2920" s="116"/>
    </row>
    <row r="2921" spans="5:10" x14ac:dyDescent="0.25">
      <c r="E2921" s="116"/>
      <c r="J2921" s="116"/>
    </row>
    <row r="2922" spans="5:10" x14ac:dyDescent="0.25">
      <c r="E2922" s="116"/>
      <c r="J2922" s="116"/>
    </row>
    <row r="2923" spans="5:10" x14ac:dyDescent="0.25">
      <c r="E2923" s="116"/>
      <c r="J2923" s="116"/>
    </row>
    <row r="2924" spans="5:10" x14ac:dyDescent="0.25">
      <c r="E2924" s="116"/>
      <c r="J2924" s="116"/>
    </row>
    <row r="2925" spans="5:10" x14ac:dyDescent="0.25">
      <c r="E2925" s="116"/>
      <c r="J2925" s="116"/>
    </row>
    <row r="2926" spans="5:10" x14ac:dyDescent="0.25">
      <c r="E2926" s="116"/>
      <c r="J2926" s="116"/>
    </row>
    <row r="2927" spans="5:10" x14ac:dyDescent="0.25">
      <c r="E2927" s="116"/>
      <c r="J2927" s="116"/>
    </row>
    <row r="2928" spans="5:10" x14ac:dyDescent="0.25">
      <c r="E2928" s="116"/>
      <c r="J2928" s="116"/>
    </row>
    <row r="2929" spans="5:10" x14ac:dyDescent="0.25">
      <c r="E2929" s="116"/>
      <c r="J2929" s="116"/>
    </row>
    <row r="2930" spans="5:10" x14ac:dyDescent="0.25">
      <c r="E2930" s="116"/>
      <c r="J2930" s="116"/>
    </row>
    <row r="2931" spans="5:10" x14ac:dyDescent="0.25">
      <c r="E2931" s="116"/>
      <c r="J2931" s="116"/>
    </row>
    <row r="2932" spans="5:10" x14ac:dyDescent="0.25">
      <c r="E2932" s="116"/>
      <c r="J2932" s="116"/>
    </row>
    <row r="2933" spans="5:10" x14ac:dyDescent="0.25">
      <c r="E2933" s="116"/>
      <c r="J2933" s="116"/>
    </row>
    <row r="2934" spans="5:10" x14ac:dyDescent="0.25">
      <c r="E2934" s="116"/>
      <c r="J2934" s="116"/>
    </row>
    <row r="2935" spans="5:10" x14ac:dyDescent="0.25">
      <c r="E2935" s="116"/>
      <c r="J2935" s="116"/>
    </row>
    <row r="2936" spans="5:10" x14ac:dyDescent="0.25">
      <c r="E2936" s="116"/>
      <c r="J2936" s="116"/>
    </row>
    <row r="2937" spans="5:10" x14ac:dyDescent="0.25">
      <c r="E2937" s="116"/>
      <c r="J2937" s="116"/>
    </row>
    <row r="2938" spans="5:10" x14ac:dyDescent="0.25">
      <c r="E2938" s="116"/>
      <c r="J2938" s="116"/>
    </row>
    <row r="2939" spans="5:10" x14ac:dyDescent="0.25">
      <c r="E2939" s="116"/>
      <c r="J2939" s="116"/>
    </row>
    <row r="2940" spans="5:10" x14ac:dyDescent="0.25">
      <c r="E2940" s="116"/>
      <c r="J2940" s="116"/>
    </row>
    <row r="2941" spans="5:10" x14ac:dyDescent="0.25">
      <c r="E2941" s="116"/>
      <c r="J2941" s="116"/>
    </row>
    <row r="2942" spans="5:10" x14ac:dyDescent="0.25">
      <c r="E2942" s="116"/>
      <c r="J2942" s="116"/>
    </row>
    <row r="2943" spans="5:10" x14ac:dyDescent="0.25">
      <c r="E2943" s="116"/>
      <c r="J2943" s="116"/>
    </row>
    <row r="2944" spans="5:10" x14ac:dyDescent="0.25">
      <c r="E2944" s="116"/>
      <c r="J2944" s="116"/>
    </row>
    <row r="2945" spans="5:10" x14ac:dyDescent="0.25">
      <c r="E2945" s="116"/>
      <c r="J2945" s="116"/>
    </row>
    <row r="2946" spans="5:10" x14ac:dyDescent="0.25">
      <c r="E2946" s="116"/>
      <c r="J2946" s="116"/>
    </row>
    <row r="2947" spans="5:10" x14ac:dyDescent="0.25">
      <c r="E2947" s="116"/>
      <c r="J2947" s="116"/>
    </row>
    <row r="2948" spans="5:10" x14ac:dyDescent="0.25">
      <c r="E2948" s="116"/>
      <c r="J2948" s="116"/>
    </row>
    <row r="2949" spans="5:10" x14ac:dyDescent="0.25">
      <c r="E2949" s="116"/>
      <c r="J2949" s="116"/>
    </row>
    <row r="2950" spans="5:10" x14ac:dyDescent="0.25">
      <c r="E2950" s="116"/>
      <c r="J2950" s="116"/>
    </row>
    <row r="2951" spans="5:10" x14ac:dyDescent="0.25">
      <c r="E2951" s="116"/>
      <c r="J2951" s="116"/>
    </row>
    <row r="2952" spans="5:10" x14ac:dyDescent="0.25">
      <c r="E2952" s="116"/>
      <c r="J2952" s="116"/>
    </row>
    <row r="2953" spans="5:10" x14ac:dyDescent="0.25">
      <c r="E2953" s="116"/>
      <c r="J2953" s="116"/>
    </row>
    <row r="2954" spans="5:10" x14ac:dyDescent="0.25">
      <c r="E2954" s="116"/>
      <c r="J2954" s="116"/>
    </row>
    <row r="2955" spans="5:10" x14ac:dyDescent="0.25">
      <c r="E2955" s="116"/>
      <c r="J2955" s="116"/>
    </row>
    <row r="2956" spans="5:10" x14ac:dyDescent="0.25">
      <c r="E2956" s="116"/>
      <c r="J2956" s="116"/>
    </row>
    <row r="2957" spans="5:10" x14ac:dyDescent="0.25">
      <c r="E2957" s="116"/>
      <c r="J2957" s="116"/>
    </row>
    <row r="2958" spans="5:10" x14ac:dyDescent="0.25">
      <c r="E2958" s="116"/>
      <c r="J2958" s="116"/>
    </row>
    <row r="2959" spans="5:10" x14ac:dyDescent="0.25">
      <c r="E2959" s="116"/>
      <c r="J2959" s="116"/>
    </row>
    <row r="2960" spans="5:10" x14ac:dyDescent="0.25">
      <c r="E2960" s="116"/>
      <c r="J2960" s="116"/>
    </row>
    <row r="2961" spans="5:10" x14ac:dyDescent="0.25">
      <c r="E2961" s="116"/>
      <c r="J2961" s="116"/>
    </row>
    <row r="2962" spans="5:10" x14ac:dyDescent="0.25">
      <c r="E2962" s="116"/>
      <c r="J2962" s="116"/>
    </row>
    <row r="2963" spans="5:10" x14ac:dyDescent="0.25">
      <c r="E2963" s="116"/>
      <c r="J2963" s="116"/>
    </row>
    <row r="2964" spans="5:10" x14ac:dyDescent="0.25">
      <c r="E2964" s="116"/>
      <c r="J2964" s="116"/>
    </row>
    <row r="2965" spans="5:10" x14ac:dyDescent="0.25">
      <c r="E2965" s="116"/>
      <c r="J2965" s="116"/>
    </row>
    <row r="2966" spans="5:10" x14ac:dyDescent="0.25">
      <c r="E2966" s="116"/>
      <c r="J2966" s="116"/>
    </row>
    <row r="2967" spans="5:10" x14ac:dyDescent="0.25">
      <c r="E2967" s="116"/>
      <c r="J2967" s="116"/>
    </row>
    <row r="2968" spans="5:10" x14ac:dyDescent="0.25">
      <c r="E2968" s="116"/>
      <c r="J2968" s="116"/>
    </row>
    <row r="2969" spans="5:10" x14ac:dyDescent="0.25">
      <c r="E2969" s="116"/>
      <c r="J2969" s="116"/>
    </row>
    <row r="2970" spans="5:10" x14ac:dyDescent="0.25">
      <c r="E2970" s="116"/>
      <c r="J2970" s="116"/>
    </row>
    <row r="2971" spans="5:10" x14ac:dyDescent="0.25">
      <c r="E2971" s="116"/>
      <c r="J2971" s="116"/>
    </row>
    <row r="2972" spans="5:10" x14ac:dyDescent="0.25">
      <c r="E2972" s="116"/>
      <c r="J2972" s="116"/>
    </row>
    <row r="2973" spans="5:10" x14ac:dyDescent="0.25">
      <c r="E2973" s="116"/>
      <c r="J2973" s="116"/>
    </row>
    <row r="2974" spans="5:10" x14ac:dyDescent="0.25">
      <c r="E2974" s="116"/>
      <c r="J2974" s="116"/>
    </row>
    <row r="2975" spans="5:10" x14ac:dyDescent="0.25">
      <c r="E2975" s="116"/>
      <c r="J2975" s="116"/>
    </row>
    <row r="2976" spans="5:10" x14ac:dyDescent="0.25">
      <c r="E2976" s="116"/>
      <c r="J2976" s="116"/>
    </row>
    <row r="2977" spans="5:10" x14ac:dyDescent="0.25">
      <c r="E2977" s="116"/>
      <c r="J2977" s="116"/>
    </row>
    <row r="2978" spans="5:10" x14ac:dyDescent="0.25">
      <c r="E2978" s="116"/>
      <c r="J2978" s="116"/>
    </row>
    <row r="2979" spans="5:10" x14ac:dyDescent="0.25">
      <c r="E2979" s="116"/>
      <c r="J2979" s="116"/>
    </row>
    <row r="2980" spans="5:10" x14ac:dyDescent="0.25">
      <c r="E2980" s="116"/>
      <c r="J2980" s="116"/>
    </row>
    <row r="2981" spans="5:10" x14ac:dyDescent="0.25">
      <c r="E2981" s="116"/>
      <c r="J2981" s="116"/>
    </row>
    <row r="2982" spans="5:10" x14ac:dyDescent="0.25">
      <c r="E2982" s="116"/>
      <c r="J2982" s="116"/>
    </row>
    <row r="2983" spans="5:10" x14ac:dyDescent="0.25">
      <c r="E2983" s="116"/>
      <c r="J2983" s="116"/>
    </row>
    <row r="2984" spans="5:10" x14ac:dyDescent="0.25">
      <c r="E2984" s="116"/>
      <c r="J2984" s="116"/>
    </row>
    <row r="2985" spans="5:10" x14ac:dyDescent="0.25">
      <c r="E2985" s="116"/>
      <c r="J2985" s="116"/>
    </row>
    <row r="2986" spans="5:10" x14ac:dyDescent="0.25">
      <c r="E2986" s="116"/>
      <c r="J2986" s="116"/>
    </row>
    <row r="2987" spans="5:10" x14ac:dyDescent="0.25">
      <c r="E2987" s="116"/>
      <c r="J2987" s="116"/>
    </row>
    <row r="2988" spans="5:10" x14ac:dyDescent="0.25">
      <c r="E2988" s="116"/>
      <c r="J2988" s="116"/>
    </row>
    <row r="2989" spans="5:10" x14ac:dyDescent="0.25">
      <c r="E2989" s="116"/>
      <c r="J2989" s="116"/>
    </row>
    <row r="2990" spans="5:10" x14ac:dyDescent="0.25">
      <c r="E2990" s="116"/>
      <c r="J2990" s="116"/>
    </row>
    <row r="2991" spans="5:10" x14ac:dyDescent="0.25">
      <c r="E2991" s="116"/>
      <c r="J2991" s="116"/>
    </row>
    <row r="2992" spans="5:10" x14ac:dyDescent="0.25">
      <c r="E2992" s="116"/>
      <c r="J2992" s="116"/>
    </row>
    <row r="2993" spans="5:10" x14ac:dyDescent="0.25">
      <c r="E2993" s="116"/>
      <c r="J2993" s="116"/>
    </row>
    <row r="2994" spans="5:10" x14ac:dyDescent="0.25">
      <c r="E2994" s="116"/>
      <c r="J2994" s="116"/>
    </row>
    <row r="2995" spans="5:10" x14ac:dyDescent="0.25">
      <c r="E2995" s="116"/>
      <c r="J2995" s="116"/>
    </row>
    <row r="2996" spans="5:10" x14ac:dyDescent="0.25">
      <c r="E2996" s="116"/>
      <c r="J2996" s="116"/>
    </row>
    <row r="2997" spans="5:10" x14ac:dyDescent="0.25">
      <c r="E2997" s="116"/>
      <c r="J2997" s="116"/>
    </row>
    <row r="2998" spans="5:10" x14ac:dyDescent="0.25">
      <c r="E2998" s="116"/>
      <c r="J2998" s="116"/>
    </row>
    <row r="2999" spans="5:10" x14ac:dyDescent="0.25">
      <c r="E2999" s="116"/>
      <c r="J2999" s="116"/>
    </row>
    <row r="3000" spans="5:10" x14ac:dyDescent="0.25">
      <c r="E3000" s="116"/>
      <c r="J3000" s="116"/>
    </row>
    <row r="3001" spans="5:10" x14ac:dyDescent="0.25">
      <c r="E3001" s="116"/>
      <c r="J3001" s="116"/>
    </row>
    <row r="3002" spans="5:10" x14ac:dyDescent="0.25">
      <c r="E3002" s="116"/>
      <c r="J3002" s="116"/>
    </row>
    <row r="3003" spans="5:10" x14ac:dyDescent="0.25">
      <c r="E3003" s="116"/>
      <c r="J3003" s="116"/>
    </row>
    <row r="3004" spans="5:10" x14ac:dyDescent="0.25">
      <c r="E3004" s="116"/>
      <c r="J3004" s="116"/>
    </row>
    <row r="3005" spans="5:10" x14ac:dyDescent="0.25">
      <c r="E3005" s="116"/>
      <c r="J3005" s="116"/>
    </row>
    <row r="3006" spans="5:10" x14ac:dyDescent="0.25">
      <c r="E3006" s="116"/>
      <c r="J3006" s="116"/>
    </row>
    <row r="3007" spans="5:10" x14ac:dyDescent="0.25">
      <c r="E3007" s="116"/>
      <c r="J3007" s="116"/>
    </row>
    <row r="3008" spans="5:10" x14ac:dyDescent="0.25">
      <c r="E3008" s="116"/>
      <c r="J3008" s="116"/>
    </row>
    <row r="3009" spans="5:10" x14ac:dyDescent="0.25">
      <c r="E3009" s="116"/>
      <c r="J3009" s="116"/>
    </row>
    <row r="3010" spans="5:10" x14ac:dyDescent="0.25">
      <c r="E3010" s="116"/>
      <c r="J3010" s="116"/>
    </row>
    <row r="3011" spans="5:10" x14ac:dyDescent="0.25">
      <c r="E3011" s="116"/>
      <c r="J3011" s="116"/>
    </row>
    <row r="3012" spans="5:10" x14ac:dyDescent="0.25">
      <c r="E3012" s="116"/>
      <c r="J3012" s="116"/>
    </row>
    <row r="3013" spans="5:10" x14ac:dyDescent="0.25">
      <c r="E3013" s="116"/>
      <c r="J3013" s="116"/>
    </row>
    <row r="3014" spans="5:10" x14ac:dyDescent="0.25">
      <c r="E3014" s="116"/>
      <c r="J3014" s="116"/>
    </row>
    <row r="3015" spans="5:10" x14ac:dyDescent="0.25">
      <c r="E3015" s="116"/>
      <c r="J3015" s="116"/>
    </row>
    <row r="3016" spans="5:10" x14ac:dyDescent="0.25">
      <c r="E3016" s="116"/>
      <c r="J3016" s="116"/>
    </row>
    <row r="3017" spans="5:10" x14ac:dyDescent="0.25">
      <c r="E3017" s="116"/>
      <c r="J3017" s="116"/>
    </row>
    <row r="3018" spans="5:10" x14ac:dyDescent="0.25">
      <c r="E3018" s="116"/>
      <c r="J3018" s="116"/>
    </row>
    <row r="3019" spans="5:10" x14ac:dyDescent="0.25">
      <c r="E3019" s="116"/>
      <c r="J3019" s="116"/>
    </row>
    <row r="3020" spans="5:10" x14ac:dyDescent="0.25">
      <c r="E3020" s="116"/>
      <c r="J3020" s="116"/>
    </row>
    <row r="3021" spans="5:10" x14ac:dyDescent="0.25">
      <c r="E3021" s="116"/>
      <c r="J3021" s="116"/>
    </row>
    <row r="3022" spans="5:10" x14ac:dyDescent="0.25">
      <c r="E3022" s="116"/>
      <c r="J3022" s="116"/>
    </row>
    <row r="3023" spans="5:10" x14ac:dyDescent="0.25">
      <c r="E3023" s="116"/>
      <c r="J3023" s="116"/>
    </row>
    <row r="3024" spans="5:10" x14ac:dyDescent="0.25">
      <c r="E3024" s="116"/>
      <c r="J3024" s="116"/>
    </row>
    <row r="3025" spans="5:10" x14ac:dyDescent="0.25">
      <c r="E3025" s="116"/>
      <c r="J3025" s="116"/>
    </row>
    <row r="3026" spans="5:10" x14ac:dyDescent="0.25">
      <c r="E3026" s="116"/>
      <c r="J3026" s="116"/>
    </row>
    <row r="3027" spans="5:10" x14ac:dyDescent="0.25">
      <c r="E3027" s="116"/>
      <c r="J3027" s="116"/>
    </row>
    <row r="3028" spans="5:10" x14ac:dyDescent="0.25">
      <c r="E3028" s="116"/>
      <c r="J3028" s="116"/>
    </row>
    <row r="3029" spans="5:10" x14ac:dyDescent="0.25">
      <c r="E3029" s="116"/>
      <c r="J3029" s="116"/>
    </row>
    <row r="3030" spans="5:10" x14ac:dyDescent="0.25">
      <c r="E3030" s="116"/>
      <c r="J3030" s="116"/>
    </row>
    <row r="3031" spans="5:10" x14ac:dyDescent="0.25">
      <c r="E3031" s="116"/>
      <c r="J3031" s="116"/>
    </row>
    <row r="3032" spans="5:10" x14ac:dyDescent="0.25">
      <c r="E3032" s="116"/>
      <c r="J3032" s="116"/>
    </row>
    <row r="3033" spans="5:10" x14ac:dyDescent="0.25">
      <c r="E3033" s="116"/>
      <c r="J3033" s="116"/>
    </row>
    <row r="3034" spans="5:10" x14ac:dyDescent="0.25">
      <c r="E3034" s="116"/>
      <c r="J3034" s="116"/>
    </row>
    <row r="3035" spans="5:10" x14ac:dyDescent="0.25">
      <c r="E3035" s="116"/>
      <c r="J3035" s="116"/>
    </row>
    <row r="3036" spans="5:10" x14ac:dyDescent="0.25">
      <c r="E3036" s="116"/>
      <c r="J3036" s="116"/>
    </row>
    <row r="3037" spans="5:10" x14ac:dyDescent="0.25">
      <c r="E3037" s="116"/>
      <c r="J3037" s="116"/>
    </row>
    <row r="3038" spans="5:10" x14ac:dyDescent="0.25">
      <c r="E3038" s="116"/>
      <c r="J3038" s="116"/>
    </row>
    <row r="3039" spans="5:10" x14ac:dyDescent="0.25">
      <c r="E3039" s="116"/>
      <c r="J3039" s="116"/>
    </row>
    <row r="3040" spans="5:10" x14ac:dyDescent="0.25">
      <c r="E3040" s="116"/>
      <c r="J3040" s="116"/>
    </row>
    <row r="3041" spans="5:10" x14ac:dyDescent="0.25">
      <c r="E3041" s="116"/>
      <c r="J3041" s="116"/>
    </row>
    <row r="3042" spans="5:10" x14ac:dyDescent="0.25">
      <c r="E3042" s="116"/>
      <c r="J3042" s="116"/>
    </row>
    <row r="3043" spans="5:10" x14ac:dyDescent="0.25">
      <c r="E3043" s="116"/>
      <c r="J3043" s="116"/>
    </row>
    <row r="3044" spans="5:10" x14ac:dyDescent="0.25">
      <c r="E3044" s="116"/>
      <c r="J3044" s="116"/>
    </row>
    <row r="3045" spans="5:10" x14ac:dyDescent="0.25">
      <c r="E3045" s="116"/>
      <c r="J3045" s="116"/>
    </row>
    <row r="3046" spans="5:10" x14ac:dyDescent="0.25">
      <c r="E3046" s="116"/>
      <c r="J3046" s="116"/>
    </row>
    <row r="3047" spans="5:10" x14ac:dyDescent="0.25">
      <c r="E3047" s="116"/>
      <c r="J3047" s="116"/>
    </row>
    <row r="3048" spans="5:10" x14ac:dyDescent="0.25">
      <c r="E3048" s="116"/>
      <c r="J3048" s="116"/>
    </row>
    <row r="3049" spans="5:10" x14ac:dyDescent="0.25">
      <c r="E3049" s="116"/>
      <c r="J3049" s="116"/>
    </row>
    <row r="3050" spans="5:10" x14ac:dyDescent="0.25">
      <c r="E3050" s="116"/>
      <c r="J3050" s="116"/>
    </row>
    <row r="3051" spans="5:10" x14ac:dyDescent="0.25">
      <c r="E3051" s="116"/>
      <c r="J3051" s="116"/>
    </row>
    <row r="3052" spans="5:10" x14ac:dyDescent="0.25">
      <c r="E3052" s="116"/>
      <c r="J3052" s="116"/>
    </row>
    <row r="3053" spans="5:10" x14ac:dyDescent="0.25">
      <c r="E3053" s="116"/>
      <c r="J3053" s="116"/>
    </row>
    <row r="3054" spans="5:10" x14ac:dyDescent="0.25">
      <c r="E3054" s="116"/>
      <c r="J3054" s="116"/>
    </row>
    <row r="3055" spans="5:10" x14ac:dyDescent="0.25">
      <c r="E3055" s="116"/>
      <c r="J3055" s="116"/>
    </row>
    <row r="3056" spans="5:10" x14ac:dyDescent="0.25">
      <c r="E3056" s="116"/>
      <c r="J3056" s="116"/>
    </row>
    <row r="3057" spans="5:10" x14ac:dyDescent="0.25">
      <c r="E3057" s="116"/>
      <c r="J3057" s="116"/>
    </row>
    <row r="3058" spans="5:10" x14ac:dyDescent="0.25">
      <c r="E3058" s="116"/>
      <c r="J3058" s="116"/>
    </row>
    <row r="3059" spans="5:10" x14ac:dyDescent="0.25">
      <c r="E3059" s="116"/>
      <c r="J3059" s="116"/>
    </row>
    <row r="3060" spans="5:10" x14ac:dyDescent="0.25">
      <c r="E3060" s="116"/>
      <c r="J3060" s="116"/>
    </row>
    <row r="3061" spans="5:10" x14ac:dyDescent="0.25">
      <c r="E3061" s="116"/>
      <c r="J3061" s="116"/>
    </row>
    <row r="3062" spans="5:10" x14ac:dyDescent="0.25">
      <c r="E3062" s="116"/>
      <c r="J3062" s="116"/>
    </row>
    <row r="3063" spans="5:10" x14ac:dyDescent="0.25">
      <c r="E3063" s="116"/>
      <c r="J3063" s="116"/>
    </row>
    <row r="3064" spans="5:10" x14ac:dyDescent="0.25">
      <c r="E3064" s="116"/>
      <c r="J3064" s="116"/>
    </row>
    <row r="3065" spans="5:10" x14ac:dyDescent="0.25">
      <c r="E3065" s="116"/>
      <c r="J3065" s="116"/>
    </row>
    <row r="3066" spans="5:10" x14ac:dyDescent="0.25">
      <c r="E3066" s="116"/>
      <c r="J3066" s="116"/>
    </row>
    <row r="3067" spans="5:10" x14ac:dyDescent="0.25">
      <c r="E3067" s="116"/>
      <c r="J3067" s="116"/>
    </row>
    <row r="3068" spans="5:10" x14ac:dyDescent="0.25">
      <c r="E3068" s="116"/>
      <c r="J3068" s="116"/>
    </row>
    <row r="3069" spans="5:10" x14ac:dyDescent="0.25">
      <c r="E3069" s="116"/>
      <c r="J3069" s="116"/>
    </row>
    <row r="3070" spans="5:10" x14ac:dyDescent="0.25">
      <c r="E3070" s="116"/>
      <c r="J3070" s="116"/>
    </row>
    <row r="3071" spans="5:10" x14ac:dyDescent="0.25">
      <c r="E3071" s="116"/>
      <c r="J3071" s="116"/>
    </row>
    <row r="3072" spans="5:10" x14ac:dyDescent="0.25">
      <c r="E3072" s="116"/>
      <c r="J3072" s="116"/>
    </row>
    <row r="3073" spans="5:10" x14ac:dyDescent="0.25">
      <c r="E3073" s="116"/>
      <c r="J3073" s="116"/>
    </row>
    <row r="3074" spans="5:10" x14ac:dyDescent="0.25">
      <c r="E3074" s="116"/>
      <c r="J3074" s="116"/>
    </row>
    <row r="3075" spans="5:10" x14ac:dyDescent="0.25">
      <c r="E3075" s="116"/>
      <c r="J3075" s="116"/>
    </row>
    <row r="3076" spans="5:10" x14ac:dyDescent="0.25">
      <c r="E3076" s="116"/>
      <c r="J3076" s="116"/>
    </row>
    <row r="3077" spans="5:10" x14ac:dyDescent="0.25">
      <c r="E3077" s="116"/>
      <c r="J3077" s="116"/>
    </row>
    <row r="3078" spans="5:10" x14ac:dyDescent="0.25">
      <c r="E3078" s="116"/>
      <c r="J3078" s="116"/>
    </row>
    <row r="3079" spans="5:10" x14ac:dyDescent="0.25">
      <c r="E3079" s="116"/>
      <c r="J3079" s="116"/>
    </row>
    <row r="3080" spans="5:10" x14ac:dyDescent="0.25">
      <c r="E3080" s="116"/>
      <c r="J3080" s="116"/>
    </row>
    <row r="3081" spans="5:10" x14ac:dyDescent="0.25">
      <c r="E3081" s="116"/>
      <c r="J3081" s="116"/>
    </row>
    <row r="3082" spans="5:10" x14ac:dyDescent="0.25">
      <c r="E3082" s="116"/>
      <c r="J3082" s="116"/>
    </row>
    <row r="3083" spans="5:10" x14ac:dyDescent="0.25">
      <c r="E3083" s="116"/>
      <c r="J3083" s="116"/>
    </row>
    <row r="3084" spans="5:10" x14ac:dyDescent="0.25">
      <c r="E3084" s="116"/>
      <c r="J3084" s="116"/>
    </row>
    <row r="3085" spans="5:10" x14ac:dyDescent="0.25">
      <c r="E3085" s="116"/>
      <c r="J3085" s="116"/>
    </row>
    <row r="3086" spans="5:10" x14ac:dyDescent="0.25">
      <c r="E3086" s="116"/>
      <c r="J3086" s="116"/>
    </row>
    <row r="3087" spans="5:10" x14ac:dyDescent="0.25">
      <c r="E3087" s="116"/>
      <c r="J3087" s="116"/>
    </row>
    <row r="3088" spans="5:10" x14ac:dyDescent="0.25">
      <c r="E3088" s="116"/>
      <c r="J3088" s="116"/>
    </row>
    <row r="3089" spans="5:10" x14ac:dyDescent="0.25">
      <c r="E3089" s="116"/>
      <c r="J3089" s="116"/>
    </row>
    <row r="3090" spans="5:10" x14ac:dyDescent="0.25">
      <c r="E3090" s="116"/>
      <c r="J3090" s="116"/>
    </row>
    <row r="3091" spans="5:10" x14ac:dyDescent="0.25">
      <c r="E3091" s="116"/>
      <c r="J3091" s="116"/>
    </row>
    <row r="3092" spans="5:10" x14ac:dyDescent="0.25">
      <c r="E3092" s="116"/>
      <c r="J3092" s="116"/>
    </row>
    <row r="3093" spans="5:10" x14ac:dyDescent="0.25">
      <c r="E3093" s="116"/>
      <c r="J3093" s="116"/>
    </row>
    <row r="3094" spans="5:10" x14ac:dyDescent="0.25">
      <c r="E3094" s="116"/>
      <c r="J3094" s="116"/>
    </row>
    <row r="3095" spans="5:10" x14ac:dyDescent="0.25">
      <c r="E3095" s="116"/>
      <c r="J3095" s="116"/>
    </row>
    <row r="3096" spans="5:10" x14ac:dyDescent="0.25">
      <c r="E3096" s="116"/>
      <c r="J3096" s="116"/>
    </row>
    <row r="3097" spans="5:10" x14ac:dyDescent="0.25">
      <c r="E3097" s="116"/>
      <c r="J3097" s="116"/>
    </row>
    <row r="3098" spans="5:10" x14ac:dyDescent="0.25">
      <c r="E3098" s="116"/>
      <c r="J3098" s="116"/>
    </row>
    <row r="3099" spans="5:10" x14ac:dyDescent="0.25">
      <c r="E3099" s="116"/>
      <c r="J3099" s="116"/>
    </row>
    <row r="3100" spans="5:10" x14ac:dyDescent="0.25">
      <c r="E3100" s="116"/>
      <c r="J3100" s="116"/>
    </row>
    <row r="3101" spans="5:10" x14ac:dyDescent="0.25">
      <c r="E3101" s="116"/>
      <c r="J3101" s="116"/>
    </row>
    <row r="3102" spans="5:10" x14ac:dyDescent="0.25">
      <c r="E3102" s="116"/>
      <c r="J3102" s="116"/>
    </row>
    <row r="3103" spans="5:10" x14ac:dyDescent="0.25">
      <c r="E3103" s="116"/>
      <c r="J3103" s="116"/>
    </row>
    <row r="3104" spans="5:10" x14ac:dyDescent="0.25">
      <c r="E3104" s="116"/>
      <c r="J3104" s="116"/>
    </row>
    <row r="3105" spans="5:10" x14ac:dyDescent="0.25">
      <c r="E3105" s="116"/>
      <c r="J3105" s="116"/>
    </row>
    <row r="3106" spans="5:10" x14ac:dyDescent="0.25">
      <c r="E3106" s="116"/>
      <c r="J3106" s="116"/>
    </row>
    <row r="3107" spans="5:10" x14ac:dyDescent="0.25">
      <c r="E3107" s="116"/>
      <c r="J3107" s="116"/>
    </row>
    <row r="3108" spans="5:10" x14ac:dyDescent="0.25">
      <c r="E3108" s="116"/>
      <c r="J3108" s="116"/>
    </row>
    <row r="3109" spans="5:10" x14ac:dyDescent="0.25">
      <c r="E3109" s="116"/>
      <c r="J3109" s="116"/>
    </row>
    <row r="3110" spans="5:10" x14ac:dyDescent="0.25">
      <c r="E3110" s="116"/>
      <c r="J3110" s="116"/>
    </row>
    <row r="3111" spans="5:10" x14ac:dyDescent="0.25">
      <c r="E3111" s="116"/>
      <c r="J3111" s="116"/>
    </row>
    <row r="3112" spans="5:10" x14ac:dyDescent="0.25">
      <c r="E3112" s="116"/>
      <c r="J3112" s="116"/>
    </row>
    <row r="3113" spans="5:10" x14ac:dyDescent="0.25">
      <c r="E3113" s="116"/>
      <c r="J3113" s="116"/>
    </row>
    <row r="3114" spans="5:10" x14ac:dyDescent="0.25">
      <c r="E3114" s="116"/>
      <c r="J3114" s="116"/>
    </row>
    <row r="3115" spans="5:10" x14ac:dyDescent="0.25">
      <c r="E3115" s="116"/>
      <c r="J3115" s="116"/>
    </row>
    <row r="3116" spans="5:10" x14ac:dyDescent="0.25">
      <c r="E3116" s="116"/>
      <c r="J3116" s="116"/>
    </row>
    <row r="3117" spans="5:10" x14ac:dyDescent="0.25">
      <c r="E3117" s="116"/>
      <c r="J3117" s="116"/>
    </row>
    <row r="3118" spans="5:10" x14ac:dyDescent="0.25">
      <c r="E3118" s="116"/>
      <c r="J3118" s="116"/>
    </row>
    <row r="3119" spans="5:10" x14ac:dyDescent="0.25">
      <c r="E3119" s="116"/>
      <c r="J3119" s="116"/>
    </row>
    <row r="3120" spans="5:10" x14ac:dyDescent="0.25">
      <c r="E3120" s="116"/>
      <c r="J3120" s="116"/>
    </row>
    <row r="3121" spans="5:10" x14ac:dyDescent="0.25">
      <c r="E3121" s="116"/>
      <c r="J3121" s="116"/>
    </row>
    <row r="3122" spans="5:10" x14ac:dyDescent="0.25">
      <c r="E3122" s="116"/>
      <c r="J3122" s="116"/>
    </row>
    <row r="3123" spans="5:10" x14ac:dyDescent="0.25">
      <c r="E3123" s="116"/>
      <c r="J3123" s="116"/>
    </row>
    <row r="3124" spans="5:10" x14ac:dyDescent="0.25">
      <c r="E3124" s="116"/>
      <c r="J3124" s="116"/>
    </row>
    <row r="3125" spans="5:10" x14ac:dyDescent="0.25">
      <c r="E3125" s="116"/>
      <c r="J3125" s="116"/>
    </row>
    <row r="3126" spans="5:10" x14ac:dyDescent="0.25">
      <c r="E3126" s="116"/>
      <c r="J3126" s="116"/>
    </row>
    <row r="3127" spans="5:10" x14ac:dyDescent="0.25">
      <c r="E3127" s="116"/>
      <c r="J3127" s="116"/>
    </row>
    <row r="3128" spans="5:10" x14ac:dyDescent="0.25">
      <c r="E3128" s="116"/>
      <c r="J3128" s="116"/>
    </row>
    <row r="3129" spans="5:10" x14ac:dyDescent="0.25">
      <c r="E3129" s="116"/>
      <c r="J3129" s="116"/>
    </row>
    <row r="3130" spans="5:10" x14ac:dyDescent="0.25">
      <c r="E3130" s="116"/>
      <c r="J3130" s="116"/>
    </row>
    <row r="3131" spans="5:10" x14ac:dyDescent="0.25">
      <c r="E3131" s="116"/>
      <c r="J3131" s="116"/>
    </row>
    <row r="3132" spans="5:10" x14ac:dyDescent="0.25">
      <c r="E3132" s="116"/>
      <c r="J3132" s="116"/>
    </row>
    <row r="3133" spans="5:10" x14ac:dyDescent="0.25">
      <c r="E3133" s="116"/>
      <c r="J3133" s="116"/>
    </row>
    <row r="3134" spans="5:10" x14ac:dyDescent="0.25">
      <c r="E3134" s="116"/>
      <c r="J3134" s="116"/>
    </row>
    <row r="3135" spans="5:10" x14ac:dyDescent="0.25">
      <c r="E3135" s="116"/>
      <c r="J3135" s="116"/>
    </row>
    <row r="3136" spans="5:10" x14ac:dyDescent="0.25">
      <c r="E3136" s="116"/>
      <c r="J3136" s="116"/>
    </row>
    <row r="3137" spans="5:10" x14ac:dyDescent="0.25">
      <c r="E3137" s="116"/>
      <c r="J3137" s="116"/>
    </row>
    <row r="3138" spans="5:10" x14ac:dyDescent="0.25">
      <c r="E3138" s="116"/>
      <c r="J3138" s="116"/>
    </row>
    <row r="3139" spans="5:10" x14ac:dyDescent="0.25">
      <c r="E3139" s="116"/>
      <c r="J3139" s="116"/>
    </row>
    <row r="3140" spans="5:10" x14ac:dyDescent="0.25">
      <c r="E3140" s="116"/>
      <c r="J3140" s="116"/>
    </row>
    <row r="3141" spans="5:10" x14ac:dyDescent="0.25">
      <c r="E3141" s="116"/>
      <c r="J3141" s="116"/>
    </row>
    <row r="3142" spans="5:10" x14ac:dyDescent="0.25">
      <c r="E3142" s="116"/>
      <c r="J3142" s="116"/>
    </row>
    <row r="3143" spans="5:10" x14ac:dyDescent="0.25">
      <c r="E3143" s="116"/>
      <c r="J3143" s="116"/>
    </row>
    <row r="3144" spans="5:10" x14ac:dyDescent="0.25">
      <c r="E3144" s="116"/>
      <c r="J3144" s="116"/>
    </row>
    <row r="3145" spans="5:10" x14ac:dyDescent="0.25">
      <c r="E3145" s="116"/>
      <c r="J3145" s="116"/>
    </row>
    <row r="3146" spans="5:10" x14ac:dyDescent="0.25">
      <c r="E3146" s="116"/>
      <c r="J3146" s="116"/>
    </row>
    <row r="3147" spans="5:10" x14ac:dyDescent="0.25">
      <c r="E3147" s="116"/>
      <c r="J3147" s="116"/>
    </row>
    <row r="3148" spans="5:10" x14ac:dyDescent="0.25">
      <c r="E3148" s="116"/>
      <c r="J3148" s="116"/>
    </row>
    <row r="3149" spans="5:10" x14ac:dyDescent="0.25">
      <c r="E3149" s="116"/>
      <c r="J3149" s="116"/>
    </row>
    <row r="3150" spans="5:10" x14ac:dyDescent="0.25">
      <c r="E3150" s="116"/>
      <c r="J3150" s="116"/>
    </row>
    <row r="3151" spans="5:10" x14ac:dyDescent="0.25">
      <c r="E3151" s="116"/>
      <c r="J3151" s="116"/>
    </row>
    <row r="3152" spans="5:10" x14ac:dyDescent="0.25">
      <c r="E3152" s="116"/>
      <c r="J3152" s="116"/>
    </row>
    <row r="3153" spans="5:10" x14ac:dyDescent="0.25">
      <c r="E3153" s="116"/>
      <c r="J3153" s="116"/>
    </row>
    <row r="3154" spans="5:10" x14ac:dyDescent="0.25">
      <c r="E3154" s="116"/>
      <c r="J3154" s="116"/>
    </row>
    <row r="3155" spans="5:10" x14ac:dyDescent="0.25">
      <c r="E3155" s="116"/>
      <c r="J3155" s="116"/>
    </row>
    <row r="3156" spans="5:10" x14ac:dyDescent="0.25">
      <c r="E3156" s="116"/>
      <c r="J3156" s="116"/>
    </row>
    <row r="3157" spans="5:10" x14ac:dyDescent="0.25">
      <c r="E3157" s="116"/>
      <c r="J3157" s="116"/>
    </row>
    <row r="3158" spans="5:10" x14ac:dyDescent="0.25">
      <c r="E3158" s="116"/>
      <c r="J3158" s="116"/>
    </row>
    <row r="3159" spans="5:10" x14ac:dyDescent="0.25">
      <c r="E3159" s="116"/>
      <c r="J3159" s="116"/>
    </row>
    <row r="3160" spans="5:10" x14ac:dyDescent="0.25">
      <c r="E3160" s="116"/>
      <c r="J3160" s="116"/>
    </row>
    <row r="3161" spans="5:10" x14ac:dyDescent="0.25">
      <c r="E3161" s="116"/>
      <c r="J3161" s="116"/>
    </row>
    <row r="3162" spans="5:10" x14ac:dyDescent="0.25">
      <c r="E3162" s="116"/>
      <c r="J3162" s="116"/>
    </row>
    <row r="3163" spans="5:10" x14ac:dyDescent="0.25">
      <c r="E3163" s="116"/>
      <c r="J3163" s="116"/>
    </row>
    <row r="3164" spans="5:10" x14ac:dyDescent="0.25">
      <c r="E3164" s="116"/>
      <c r="J3164" s="116"/>
    </row>
    <row r="3165" spans="5:10" x14ac:dyDescent="0.25">
      <c r="E3165" s="116"/>
      <c r="J3165" s="116"/>
    </row>
    <row r="3166" spans="5:10" x14ac:dyDescent="0.25">
      <c r="E3166" s="116"/>
      <c r="J3166" s="116"/>
    </row>
    <row r="3167" spans="5:10" x14ac:dyDescent="0.25">
      <c r="E3167" s="116"/>
      <c r="J3167" s="116"/>
    </row>
    <row r="3168" spans="5:10" x14ac:dyDescent="0.25">
      <c r="E3168" s="116"/>
      <c r="J3168" s="116"/>
    </row>
    <row r="3169" spans="5:10" x14ac:dyDescent="0.25">
      <c r="E3169" s="116"/>
      <c r="J3169" s="116"/>
    </row>
    <row r="3170" spans="5:10" x14ac:dyDescent="0.25">
      <c r="E3170" s="116"/>
      <c r="J3170" s="116"/>
    </row>
    <row r="3171" spans="5:10" x14ac:dyDescent="0.25">
      <c r="E3171" s="116"/>
      <c r="J3171" s="116"/>
    </row>
    <row r="3172" spans="5:10" x14ac:dyDescent="0.25">
      <c r="E3172" s="116"/>
      <c r="J3172" s="116"/>
    </row>
    <row r="3173" spans="5:10" x14ac:dyDescent="0.25">
      <c r="E3173" s="116"/>
      <c r="J3173" s="116"/>
    </row>
    <row r="3174" spans="5:10" x14ac:dyDescent="0.25">
      <c r="E3174" s="116"/>
      <c r="J3174" s="116"/>
    </row>
    <row r="3175" spans="5:10" x14ac:dyDescent="0.25">
      <c r="E3175" s="116"/>
      <c r="J3175" s="116"/>
    </row>
    <row r="3176" spans="5:10" x14ac:dyDescent="0.25">
      <c r="E3176" s="116"/>
      <c r="J3176" s="116"/>
    </row>
    <row r="3177" spans="5:10" x14ac:dyDescent="0.25">
      <c r="E3177" s="116"/>
      <c r="J3177" s="116"/>
    </row>
    <row r="3178" spans="5:10" x14ac:dyDescent="0.25">
      <c r="E3178" s="116"/>
      <c r="J3178" s="116"/>
    </row>
    <row r="3179" spans="5:10" x14ac:dyDescent="0.25">
      <c r="E3179" s="116"/>
      <c r="J3179" s="116"/>
    </row>
    <row r="3180" spans="5:10" x14ac:dyDescent="0.25">
      <c r="E3180" s="116"/>
      <c r="J3180" s="116"/>
    </row>
    <row r="3181" spans="5:10" x14ac:dyDescent="0.25">
      <c r="E3181" s="116"/>
      <c r="J3181" s="116"/>
    </row>
    <row r="3182" spans="5:10" x14ac:dyDescent="0.25">
      <c r="E3182" s="116"/>
      <c r="J3182" s="116"/>
    </row>
    <row r="3183" spans="5:10" x14ac:dyDescent="0.25">
      <c r="E3183" s="116"/>
      <c r="J3183" s="116"/>
    </row>
    <row r="3184" spans="5:10" x14ac:dyDescent="0.25">
      <c r="E3184" s="116"/>
      <c r="J3184" s="116"/>
    </row>
    <row r="3185" spans="5:10" x14ac:dyDescent="0.25">
      <c r="E3185" s="116"/>
      <c r="J3185" s="116"/>
    </row>
    <row r="3186" spans="5:10" x14ac:dyDescent="0.25">
      <c r="E3186" s="116"/>
      <c r="J3186" s="116"/>
    </row>
    <row r="3187" spans="5:10" x14ac:dyDescent="0.25">
      <c r="E3187" s="116"/>
      <c r="J3187" s="116"/>
    </row>
    <row r="3188" spans="5:10" x14ac:dyDescent="0.25">
      <c r="E3188" s="116"/>
      <c r="J3188" s="116"/>
    </row>
    <row r="3189" spans="5:10" x14ac:dyDescent="0.25">
      <c r="E3189" s="116"/>
      <c r="J3189" s="116"/>
    </row>
    <row r="3190" spans="5:10" x14ac:dyDescent="0.25">
      <c r="E3190" s="116"/>
      <c r="J3190" s="116"/>
    </row>
    <row r="3191" spans="5:10" x14ac:dyDescent="0.25">
      <c r="E3191" s="116"/>
      <c r="J3191" s="116"/>
    </row>
    <row r="3192" spans="5:10" x14ac:dyDescent="0.25">
      <c r="E3192" s="116"/>
      <c r="J3192" s="116"/>
    </row>
    <row r="3193" spans="5:10" x14ac:dyDescent="0.25">
      <c r="E3193" s="116"/>
      <c r="J3193" s="116"/>
    </row>
    <row r="3194" spans="5:10" x14ac:dyDescent="0.25">
      <c r="E3194" s="116"/>
      <c r="J3194" s="116"/>
    </row>
    <row r="3195" spans="5:10" x14ac:dyDescent="0.25">
      <c r="E3195" s="116"/>
      <c r="J3195" s="116"/>
    </row>
    <row r="3196" spans="5:10" x14ac:dyDescent="0.25">
      <c r="E3196" s="116"/>
      <c r="J3196" s="116"/>
    </row>
    <row r="3197" spans="5:10" x14ac:dyDescent="0.25">
      <c r="E3197" s="116"/>
      <c r="J3197" s="116"/>
    </row>
    <row r="3198" spans="5:10" x14ac:dyDescent="0.25">
      <c r="E3198" s="116"/>
      <c r="J3198" s="116"/>
    </row>
    <row r="3199" spans="5:10" x14ac:dyDescent="0.25">
      <c r="E3199" s="116"/>
      <c r="J3199" s="116"/>
    </row>
    <row r="3200" spans="5:10" x14ac:dyDescent="0.25">
      <c r="E3200" s="116"/>
      <c r="J3200" s="116"/>
    </row>
    <row r="3201" spans="5:10" x14ac:dyDescent="0.25">
      <c r="E3201" s="116"/>
      <c r="J3201" s="116"/>
    </row>
    <row r="3202" spans="5:10" x14ac:dyDescent="0.25">
      <c r="E3202" s="116"/>
      <c r="J3202" s="116"/>
    </row>
    <row r="3203" spans="5:10" x14ac:dyDescent="0.25">
      <c r="E3203" s="116"/>
      <c r="J3203" s="116"/>
    </row>
    <row r="3204" spans="5:10" x14ac:dyDescent="0.25">
      <c r="E3204" s="116"/>
      <c r="J3204" s="116"/>
    </row>
    <row r="3205" spans="5:10" x14ac:dyDescent="0.25">
      <c r="E3205" s="116"/>
      <c r="J3205" s="116"/>
    </row>
    <row r="3206" spans="5:10" x14ac:dyDescent="0.25">
      <c r="E3206" s="116"/>
      <c r="J3206" s="116"/>
    </row>
    <row r="3207" spans="5:10" x14ac:dyDescent="0.25">
      <c r="E3207" s="116"/>
      <c r="J3207" s="116"/>
    </row>
    <row r="3208" spans="5:10" x14ac:dyDescent="0.25">
      <c r="E3208" s="116"/>
      <c r="J3208" s="116"/>
    </row>
    <row r="3209" spans="5:10" x14ac:dyDescent="0.25">
      <c r="E3209" s="116"/>
      <c r="J3209" s="116"/>
    </row>
    <row r="3210" spans="5:10" x14ac:dyDescent="0.25">
      <c r="E3210" s="116"/>
      <c r="J3210" s="116"/>
    </row>
    <row r="3211" spans="5:10" x14ac:dyDescent="0.25">
      <c r="E3211" s="116"/>
      <c r="J3211" s="116"/>
    </row>
    <row r="3212" spans="5:10" x14ac:dyDescent="0.25">
      <c r="E3212" s="116"/>
      <c r="J3212" s="116"/>
    </row>
    <row r="3213" spans="5:10" x14ac:dyDescent="0.25">
      <c r="E3213" s="116"/>
      <c r="J3213" s="116"/>
    </row>
    <row r="3214" spans="5:10" x14ac:dyDescent="0.25">
      <c r="E3214" s="116"/>
      <c r="J3214" s="116"/>
    </row>
    <row r="3215" spans="5:10" x14ac:dyDescent="0.25">
      <c r="E3215" s="116"/>
      <c r="J3215" s="116"/>
    </row>
    <row r="3216" spans="5:10" x14ac:dyDescent="0.25">
      <c r="E3216" s="116"/>
      <c r="J3216" s="116"/>
    </row>
    <row r="3217" spans="5:10" x14ac:dyDescent="0.25">
      <c r="E3217" s="116"/>
      <c r="J3217" s="116"/>
    </row>
    <row r="3218" spans="5:10" x14ac:dyDescent="0.25">
      <c r="E3218" s="116"/>
      <c r="J3218" s="116"/>
    </row>
    <row r="3219" spans="5:10" x14ac:dyDescent="0.25">
      <c r="E3219" s="116"/>
      <c r="J3219" s="116"/>
    </row>
    <row r="3220" spans="5:10" x14ac:dyDescent="0.25">
      <c r="E3220" s="116"/>
      <c r="J3220" s="116"/>
    </row>
    <row r="3221" spans="5:10" x14ac:dyDescent="0.25">
      <c r="E3221" s="116"/>
      <c r="J3221" s="116"/>
    </row>
    <row r="3222" spans="5:10" x14ac:dyDescent="0.25">
      <c r="E3222" s="116"/>
      <c r="J3222" s="116"/>
    </row>
    <row r="3223" spans="5:10" x14ac:dyDescent="0.25">
      <c r="E3223" s="116"/>
      <c r="J3223" s="116"/>
    </row>
    <row r="3224" spans="5:10" x14ac:dyDescent="0.25">
      <c r="E3224" s="116"/>
      <c r="J3224" s="116"/>
    </row>
    <row r="3225" spans="5:10" x14ac:dyDescent="0.25">
      <c r="E3225" s="116"/>
      <c r="J3225" s="116"/>
    </row>
    <row r="3226" spans="5:10" x14ac:dyDescent="0.25">
      <c r="E3226" s="116"/>
      <c r="J3226" s="116"/>
    </row>
    <row r="3227" spans="5:10" x14ac:dyDescent="0.25">
      <c r="E3227" s="116"/>
      <c r="J3227" s="116"/>
    </row>
    <row r="3228" spans="5:10" x14ac:dyDescent="0.25">
      <c r="E3228" s="116"/>
      <c r="J3228" s="116"/>
    </row>
    <row r="3229" spans="5:10" x14ac:dyDescent="0.25">
      <c r="E3229" s="116"/>
      <c r="J3229" s="116"/>
    </row>
    <row r="3230" spans="5:10" x14ac:dyDescent="0.25">
      <c r="E3230" s="116"/>
      <c r="J3230" s="116"/>
    </row>
    <row r="3231" spans="5:10" x14ac:dyDescent="0.25">
      <c r="E3231" s="116"/>
      <c r="J3231" s="116"/>
    </row>
    <row r="3232" spans="5:10" x14ac:dyDescent="0.25">
      <c r="E3232" s="116"/>
      <c r="J3232" s="116"/>
    </row>
    <row r="3233" spans="5:10" x14ac:dyDescent="0.25">
      <c r="E3233" s="116"/>
      <c r="J3233" s="116"/>
    </row>
    <row r="3234" spans="5:10" x14ac:dyDescent="0.25">
      <c r="E3234" s="116"/>
      <c r="J3234" s="116"/>
    </row>
    <row r="3235" spans="5:10" x14ac:dyDescent="0.25">
      <c r="E3235" s="116"/>
      <c r="J3235" s="116"/>
    </row>
    <row r="3236" spans="5:10" x14ac:dyDescent="0.25">
      <c r="E3236" s="116"/>
      <c r="J3236" s="116"/>
    </row>
    <row r="3237" spans="5:10" x14ac:dyDescent="0.25">
      <c r="E3237" s="116"/>
      <c r="J3237" s="116"/>
    </row>
    <row r="3238" spans="5:10" x14ac:dyDescent="0.25">
      <c r="E3238" s="116"/>
      <c r="J3238" s="116"/>
    </row>
    <row r="3239" spans="5:10" x14ac:dyDescent="0.25">
      <c r="E3239" s="116"/>
      <c r="J3239" s="116"/>
    </row>
    <row r="3240" spans="5:10" x14ac:dyDescent="0.25">
      <c r="E3240" s="116"/>
      <c r="J3240" s="116"/>
    </row>
    <row r="3241" spans="5:10" x14ac:dyDescent="0.25">
      <c r="E3241" s="116"/>
      <c r="J3241" s="116"/>
    </row>
    <row r="3242" spans="5:10" x14ac:dyDescent="0.25">
      <c r="E3242" s="116"/>
      <c r="J3242" s="116"/>
    </row>
    <row r="3243" spans="5:10" x14ac:dyDescent="0.25">
      <c r="E3243" s="116"/>
      <c r="J3243" s="116"/>
    </row>
    <row r="3244" spans="5:10" x14ac:dyDescent="0.25">
      <c r="E3244" s="116"/>
      <c r="J3244" s="116"/>
    </row>
    <row r="3245" spans="5:10" x14ac:dyDescent="0.25">
      <c r="E3245" s="116"/>
      <c r="J3245" s="116"/>
    </row>
    <row r="3246" spans="5:10" x14ac:dyDescent="0.25">
      <c r="E3246" s="116"/>
      <c r="J3246" s="116"/>
    </row>
    <row r="3247" spans="5:10" x14ac:dyDescent="0.25">
      <c r="E3247" s="116"/>
      <c r="J3247" s="116"/>
    </row>
    <row r="3248" spans="5:10" x14ac:dyDescent="0.25">
      <c r="E3248" s="116"/>
      <c r="J3248" s="116"/>
    </row>
    <row r="3249" spans="5:10" x14ac:dyDescent="0.25">
      <c r="E3249" s="116"/>
      <c r="J3249" s="116"/>
    </row>
    <row r="3250" spans="5:10" x14ac:dyDescent="0.25">
      <c r="E3250" s="116"/>
      <c r="J3250" s="116"/>
    </row>
    <row r="3251" spans="5:10" x14ac:dyDescent="0.25">
      <c r="E3251" s="116"/>
      <c r="J3251" s="116"/>
    </row>
    <row r="3252" spans="5:10" x14ac:dyDescent="0.25">
      <c r="E3252" s="116"/>
      <c r="J3252" s="116"/>
    </row>
    <row r="3253" spans="5:10" x14ac:dyDescent="0.25">
      <c r="E3253" s="116"/>
      <c r="J3253" s="116"/>
    </row>
    <row r="3254" spans="5:10" x14ac:dyDescent="0.25">
      <c r="E3254" s="116"/>
      <c r="J3254" s="116"/>
    </row>
    <row r="3255" spans="5:10" x14ac:dyDescent="0.25">
      <c r="E3255" s="116"/>
      <c r="J3255" s="116"/>
    </row>
    <row r="3256" spans="5:10" x14ac:dyDescent="0.25">
      <c r="E3256" s="116"/>
      <c r="J3256" s="116"/>
    </row>
    <row r="3257" spans="5:10" x14ac:dyDescent="0.25">
      <c r="E3257" s="116"/>
      <c r="J3257" s="116"/>
    </row>
    <row r="3258" spans="5:10" x14ac:dyDescent="0.25">
      <c r="E3258" s="116"/>
      <c r="J3258" s="116"/>
    </row>
    <row r="3259" spans="5:10" x14ac:dyDescent="0.25">
      <c r="E3259" s="116"/>
      <c r="J3259" s="116"/>
    </row>
    <row r="3260" spans="5:10" x14ac:dyDescent="0.25">
      <c r="E3260" s="116"/>
      <c r="J3260" s="116"/>
    </row>
    <row r="3261" spans="5:10" x14ac:dyDescent="0.25">
      <c r="E3261" s="116"/>
      <c r="J3261" s="116"/>
    </row>
    <row r="3262" spans="5:10" x14ac:dyDescent="0.25">
      <c r="E3262" s="116"/>
      <c r="J3262" s="116"/>
    </row>
    <row r="3263" spans="5:10" x14ac:dyDescent="0.25">
      <c r="E3263" s="116"/>
      <c r="J3263" s="116"/>
    </row>
    <row r="3264" spans="5:10" x14ac:dyDescent="0.25">
      <c r="E3264" s="116"/>
      <c r="J3264" s="116"/>
    </row>
    <row r="3265" spans="5:10" x14ac:dyDescent="0.25">
      <c r="E3265" s="116"/>
      <c r="J3265" s="116"/>
    </row>
    <row r="3266" spans="5:10" x14ac:dyDescent="0.25">
      <c r="E3266" s="116"/>
      <c r="J3266" s="116"/>
    </row>
    <row r="3267" spans="5:10" x14ac:dyDescent="0.25">
      <c r="E3267" s="116"/>
      <c r="J3267" s="116"/>
    </row>
    <row r="3268" spans="5:10" x14ac:dyDescent="0.25">
      <c r="E3268" s="116"/>
      <c r="J3268" s="116"/>
    </row>
    <row r="3269" spans="5:10" x14ac:dyDescent="0.25">
      <c r="E3269" s="116"/>
      <c r="J3269" s="116"/>
    </row>
    <row r="3270" spans="5:10" x14ac:dyDescent="0.25">
      <c r="E3270" s="116"/>
      <c r="J3270" s="116"/>
    </row>
    <row r="3271" spans="5:10" x14ac:dyDescent="0.25">
      <c r="E3271" s="116"/>
      <c r="J3271" s="116"/>
    </row>
    <row r="3272" spans="5:10" x14ac:dyDescent="0.25">
      <c r="E3272" s="116"/>
      <c r="J3272" s="116"/>
    </row>
    <row r="3273" spans="5:10" x14ac:dyDescent="0.25">
      <c r="E3273" s="116"/>
      <c r="J3273" s="116"/>
    </row>
    <row r="3274" spans="5:10" x14ac:dyDescent="0.25">
      <c r="E3274" s="116"/>
      <c r="J3274" s="116"/>
    </row>
    <row r="3275" spans="5:10" x14ac:dyDescent="0.25">
      <c r="E3275" s="116"/>
      <c r="J3275" s="116"/>
    </row>
    <row r="3276" spans="5:10" x14ac:dyDescent="0.25">
      <c r="E3276" s="116"/>
      <c r="J3276" s="116"/>
    </row>
    <row r="3277" spans="5:10" x14ac:dyDescent="0.25">
      <c r="E3277" s="116"/>
      <c r="J3277" s="116"/>
    </row>
    <row r="3278" spans="5:10" x14ac:dyDescent="0.25">
      <c r="E3278" s="116"/>
      <c r="J3278" s="116"/>
    </row>
    <row r="3279" spans="5:10" x14ac:dyDescent="0.25">
      <c r="E3279" s="116"/>
      <c r="J3279" s="116"/>
    </row>
    <row r="3280" spans="5:10" x14ac:dyDescent="0.25">
      <c r="E3280" s="116"/>
      <c r="J3280" s="116"/>
    </row>
    <row r="3281" spans="5:10" x14ac:dyDescent="0.25">
      <c r="E3281" s="116"/>
      <c r="J3281" s="116"/>
    </row>
    <row r="3282" spans="5:10" x14ac:dyDescent="0.25">
      <c r="E3282" s="116"/>
      <c r="J3282" s="116"/>
    </row>
    <row r="3283" spans="5:10" x14ac:dyDescent="0.25">
      <c r="E3283" s="116"/>
      <c r="J3283" s="116"/>
    </row>
    <row r="3284" spans="5:10" x14ac:dyDescent="0.25">
      <c r="E3284" s="116"/>
      <c r="J3284" s="116"/>
    </row>
    <row r="3285" spans="5:10" x14ac:dyDescent="0.25">
      <c r="E3285" s="116"/>
      <c r="J3285" s="116"/>
    </row>
    <row r="3286" spans="5:10" x14ac:dyDescent="0.25">
      <c r="E3286" s="116"/>
      <c r="J3286" s="116"/>
    </row>
    <row r="3287" spans="5:10" x14ac:dyDescent="0.25">
      <c r="E3287" s="116"/>
      <c r="J3287" s="116"/>
    </row>
    <row r="3288" spans="5:10" x14ac:dyDescent="0.25">
      <c r="E3288" s="116"/>
      <c r="J3288" s="116"/>
    </row>
    <row r="3289" spans="5:10" x14ac:dyDescent="0.25">
      <c r="E3289" s="116"/>
      <c r="J3289" s="116"/>
    </row>
    <row r="3290" spans="5:10" x14ac:dyDescent="0.25">
      <c r="E3290" s="116"/>
      <c r="J3290" s="116"/>
    </row>
    <row r="3291" spans="5:10" x14ac:dyDescent="0.25">
      <c r="E3291" s="116"/>
      <c r="J3291" s="116"/>
    </row>
    <row r="3292" spans="5:10" x14ac:dyDescent="0.25">
      <c r="E3292" s="116"/>
      <c r="J3292" s="116"/>
    </row>
    <row r="3293" spans="5:10" x14ac:dyDescent="0.25">
      <c r="E3293" s="116"/>
      <c r="J3293" s="116"/>
    </row>
    <row r="3294" spans="5:10" x14ac:dyDescent="0.25">
      <c r="E3294" s="116"/>
      <c r="J3294" s="116"/>
    </row>
    <row r="3295" spans="5:10" x14ac:dyDescent="0.25">
      <c r="E3295" s="116"/>
      <c r="J3295" s="116"/>
    </row>
    <row r="3296" spans="5:10" x14ac:dyDescent="0.25">
      <c r="E3296" s="116"/>
      <c r="J3296" s="116"/>
    </row>
    <row r="3297" spans="5:10" x14ac:dyDescent="0.25">
      <c r="E3297" s="116"/>
      <c r="J3297" s="116"/>
    </row>
    <row r="3298" spans="5:10" x14ac:dyDescent="0.25">
      <c r="E3298" s="116"/>
      <c r="J3298" s="116"/>
    </row>
    <row r="3299" spans="5:10" x14ac:dyDescent="0.25">
      <c r="E3299" s="116"/>
      <c r="J3299" s="116"/>
    </row>
    <row r="3300" spans="5:10" x14ac:dyDescent="0.25">
      <c r="E3300" s="116"/>
      <c r="J3300" s="116"/>
    </row>
    <row r="3301" spans="5:10" x14ac:dyDescent="0.25">
      <c r="E3301" s="116"/>
      <c r="J3301" s="116"/>
    </row>
    <row r="3302" spans="5:10" x14ac:dyDescent="0.25">
      <c r="E3302" s="116"/>
      <c r="J3302" s="116"/>
    </row>
    <row r="3303" spans="5:10" x14ac:dyDescent="0.25">
      <c r="E3303" s="116"/>
      <c r="J3303" s="116"/>
    </row>
    <row r="3304" spans="5:10" x14ac:dyDescent="0.25">
      <c r="E3304" s="116"/>
      <c r="J3304" s="116"/>
    </row>
    <row r="3305" spans="5:10" x14ac:dyDescent="0.25">
      <c r="E3305" s="116"/>
      <c r="J3305" s="116"/>
    </row>
    <row r="3306" spans="5:10" x14ac:dyDescent="0.25">
      <c r="E3306" s="116"/>
      <c r="J3306" s="116"/>
    </row>
    <row r="3307" spans="5:10" x14ac:dyDescent="0.25">
      <c r="E3307" s="116"/>
      <c r="J3307" s="116"/>
    </row>
    <row r="3308" spans="5:10" x14ac:dyDescent="0.25">
      <c r="E3308" s="116"/>
      <c r="J3308" s="116"/>
    </row>
    <row r="3309" spans="5:10" x14ac:dyDescent="0.25">
      <c r="E3309" s="116"/>
      <c r="J3309" s="116"/>
    </row>
    <row r="3310" spans="5:10" x14ac:dyDescent="0.25">
      <c r="E3310" s="116"/>
      <c r="J3310" s="116"/>
    </row>
    <row r="3311" spans="5:10" x14ac:dyDescent="0.25">
      <c r="E3311" s="116"/>
      <c r="J3311" s="116"/>
    </row>
    <row r="3312" spans="5:10" x14ac:dyDescent="0.25">
      <c r="E3312" s="116"/>
      <c r="J3312" s="116"/>
    </row>
    <row r="3313" spans="5:10" x14ac:dyDescent="0.25">
      <c r="E3313" s="116"/>
      <c r="J3313" s="116"/>
    </row>
    <row r="3314" spans="5:10" x14ac:dyDescent="0.25">
      <c r="E3314" s="116"/>
      <c r="J3314" s="116"/>
    </row>
    <row r="3315" spans="5:10" x14ac:dyDescent="0.25">
      <c r="E3315" s="116"/>
      <c r="J3315" s="116"/>
    </row>
    <row r="3316" spans="5:10" x14ac:dyDescent="0.25">
      <c r="E3316" s="116"/>
      <c r="J3316" s="116"/>
    </row>
    <row r="3317" spans="5:10" x14ac:dyDescent="0.25">
      <c r="E3317" s="116"/>
      <c r="J3317" s="116"/>
    </row>
    <row r="3318" spans="5:10" x14ac:dyDescent="0.25">
      <c r="E3318" s="116"/>
      <c r="J3318" s="116"/>
    </row>
    <row r="3319" spans="5:10" x14ac:dyDescent="0.25">
      <c r="E3319" s="116"/>
      <c r="J3319" s="116"/>
    </row>
    <row r="3320" spans="5:10" x14ac:dyDescent="0.25">
      <c r="E3320" s="116"/>
      <c r="J3320" s="116"/>
    </row>
    <row r="3321" spans="5:10" x14ac:dyDescent="0.25">
      <c r="E3321" s="116"/>
      <c r="J3321" s="116"/>
    </row>
    <row r="3322" spans="5:10" x14ac:dyDescent="0.25">
      <c r="E3322" s="116"/>
      <c r="J3322" s="116"/>
    </row>
    <row r="3323" spans="5:10" x14ac:dyDescent="0.25">
      <c r="E3323" s="116"/>
      <c r="J3323" s="116"/>
    </row>
    <row r="3324" spans="5:10" x14ac:dyDescent="0.25">
      <c r="E3324" s="116"/>
      <c r="J3324" s="116"/>
    </row>
    <row r="3325" spans="5:10" x14ac:dyDescent="0.25">
      <c r="E3325" s="116"/>
      <c r="J3325" s="116"/>
    </row>
    <row r="3326" spans="5:10" x14ac:dyDescent="0.25">
      <c r="E3326" s="116"/>
      <c r="J3326" s="116"/>
    </row>
    <row r="3327" spans="5:10" x14ac:dyDescent="0.25">
      <c r="E3327" s="116"/>
      <c r="J3327" s="116"/>
    </row>
    <row r="3328" spans="5:10" x14ac:dyDescent="0.25">
      <c r="E3328" s="116"/>
      <c r="J3328" s="116"/>
    </row>
    <row r="3329" spans="5:10" x14ac:dyDescent="0.25">
      <c r="E3329" s="116"/>
      <c r="J3329" s="116"/>
    </row>
    <row r="3330" spans="5:10" x14ac:dyDescent="0.25">
      <c r="E3330" s="116"/>
      <c r="J3330" s="116"/>
    </row>
    <row r="3331" spans="5:10" x14ac:dyDescent="0.25">
      <c r="E3331" s="116"/>
      <c r="J3331" s="116"/>
    </row>
    <row r="3332" spans="5:10" x14ac:dyDescent="0.25">
      <c r="E3332" s="116"/>
      <c r="J3332" s="116"/>
    </row>
    <row r="3333" spans="5:10" x14ac:dyDescent="0.25">
      <c r="E3333" s="116"/>
      <c r="J3333" s="116"/>
    </row>
    <row r="3334" spans="5:10" x14ac:dyDescent="0.25">
      <c r="E3334" s="116"/>
      <c r="J3334" s="116"/>
    </row>
    <row r="3335" spans="5:10" x14ac:dyDescent="0.25">
      <c r="E3335" s="116"/>
      <c r="J3335" s="116"/>
    </row>
    <row r="3336" spans="5:10" x14ac:dyDescent="0.25">
      <c r="E3336" s="116"/>
      <c r="J3336" s="116"/>
    </row>
    <row r="3337" spans="5:10" x14ac:dyDescent="0.25">
      <c r="E3337" s="116"/>
      <c r="J3337" s="116"/>
    </row>
    <row r="3338" spans="5:10" x14ac:dyDescent="0.25">
      <c r="E3338" s="116"/>
      <c r="J3338" s="116"/>
    </row>
    <row r="3339" spans="5:10" x14ac:dyDescent="0.25">
      <c r="E3339" s="116"/>
      <c r="J3339" s="116"/>
    </row>
    <row r="3340" spans="5:10" x14ac:dyDescent="0.25">
      <c r="E3340" s="116"/>
      <c r="J3340" s="116"/>
    </row>
    <row r="3341" spans="5:10" x14ac:dyDescent="0.25">
      <c r="E3341" s="116"/>
      <c r="J3341" s="116"/>
    </row>
    <row r="3342" spans="5:10" x14ac:dyDescent="0.25">
      <c r="E3342" s="116"/>
      <c r="J3342" s="116"/>
    </row>
    <row r="3343" spans="5:10" x14ac:dyDescent="0.25">
      <c r="E3343" s="116"/>
      <c r="J3343" s="116"/>
    </row>
    <row r="3344" spans="5:10" x14ac:dyDescent="0.25">
      <c r="E3344" s="116"/>
      <c r="J3344" s="116"/>
    </row>
    <row r="3345" spans="5:10" x14ac:dyDescent="0.25">
      <c r="E3345" s="116"/>
      <c r="J3345" s="116"/>
    </row>
    <row r="3346" spans="5:10" x14ac:dyDescent="0.25">
      <c r="E3346" s="116"/>
      <c r="J3346" s="116"/>
    </row>
    <row r="3347" spans="5:10" x14ac:dyDescent="0.25">
      <c r="E3347" s="116"/>
      <c r="J3347" s="116"/>
    </row>
    <row r="3348" spans="5:10" x14ac:dyDescent="0.25">
      <c r="E3348" s="116"/>
      <c r="J3348" s="116"/>
    </row>
    <row r="3349" spans="5:10" x14ac:dyDescent="0.25">
      <c r="E3349" s="116"/>
      <c r="J3349" s="116"/>
    </row>
    <row r="3350" spans="5:10" x14ac:dyDescent="0.25">
      <c r="E3350" s="116"/>
      <c r="J3350" s="116"/>
    </row>
    <row r="3351" spans="5:10" x14ac:dyDescent="0.25">
      <c r="E3351" s="116"/>
      <c r="J3351" s="116"/>
    </row>
    <row r="3352" spans="5:10" x14ac:dyDescent="0.25">
      <c r="E3352" s="116"/>
      <c r="J3352" s="116"/>
    </row>
    <row r="3353" spans="5:10" x14ac:dyDescent="0.25">
      <c r="E3353" s="116"/>
      <c r="J3353" s="116"/>
    </row>
    <row r="3354" spans="5:10" x14ac:dyDescent="0.25">
      <c r="E3354" s="116"/>
      <c r="J3354" s="116"/>
    </row>
    <row r="3355" spans="5:10" x14ac:dyDescent="0.25">
      <c r="E3355" s="116"/>
      <c r="J3355" s="116"/>
    </row>
    <row r="3356" spans="5:10" x14ac:dyDescent="0.25">
      <c r="E3356" s="116"/>
      <c r="J3356" s="116"/>
    </row>
    <row r="3357" spans="5:10" x14ac:dyDescent="0.25">
      <c r="E3357" s="116"/>
      <c r="J3357" s="116"/>
    </row>
    <row r="3358" spans="5:10" x14ac:dyDescent="0.25">
      <c r="E3358" s="116"/>
      <c r="J3358" s="116"/>
    </row>
    <row r="3359" spans="5:10" x14ac:dyDescent="0.25">
      <c r="E3359" s="116"/>
      <c r="J3359" s="116"/>
    </row>
    <row r="3360" spans="5:10" x14ac:dyDescent="0.25">
      <c r="E3360" s="116"/>
      <c r="J3360" s="116"/>
    </row>
    <row r="3361" spans="5:10" x14ac:dyDescent="0.25">
      <c r="E3361" s="116"/>
      <c r="J3361" s="116"/>
    </row>
    <row r="3362" spans="5:10" x14ac:dyDescent="0.25">
      <c r="E3362" s="116"/>
      <c r="J3362" s="116"/>
    </row>
    <row r="3363" spans="5:10" x14ac:dyDescent="0.25">
      <c r="E3363" s="116"/>
      <c r="J3363" s="116"/>
    </row>
    <row r="3364" spans="5:10" x14ac:dyDescent="0.25">
      <c r="E3364" s="116"/>
      <c r="J3364" s="116"/>
    </row>
    <row r="3365" spans="5:10" x14ac:dyDescent="0.25">
      <c r="E3365" s="116"/>
      <c r="J3365" s="116"/>
    </row>
    <row r="3366" spans="5:10" x14ac:dyDescent="0.25">
      <c r="E3366" s="116"/>
      <c r="J3366" s="116"/>
    </row>
    <row r="3367" spans="5:10" x14ac:dyDescent="0.25">
      <c r="E3367" s="116"/>
      <c r="J3367" s="116"/>
    </row>
    <row r="3368" spans="5:10" x14ac:dyDescent="0.25">
      <c r="E3368" s="116"/>
      <c r="J3368" s="116"/>
    </row>
    <row r="3369" spans="5:10" x14ac:dyDescent="0.25">
      <c r="E3369" s="116"/>
      <c r="J3369" s="116"/>
    </row>
    <row r="3370" spans="5:10" x14ac:dyDescent="0.25">
      <c r="E3370" s="116"/>
      <c r="J3370" s="116"/>
    </row>
    <row r="3371" spans="5:10" x14ac:dyDescent="0.25">
      <c r="E3371" s="116"/>
      <c r="J3371" s="116"/>
    </row>
    <row r="3372" spans="5:10" x14ac:dyDescent="0.25">
      <c r="E3372" s="116"/>
      <c r="J3372" s="116"/>
    </row>
    <row r="3373" spans="5:10" x14ac:dyDescent="0.25">
      <c r="E3373" s="116"/>
      <c r="J3373" s="116"/>
    </row>
    <row r="3374" spans="5:10" x14ac:dyDescent="0.25">
      <c r="E3374" s="116"/>
      <c r="J3374" s="116"/>
    </row>
    <row r="3375" spans="5:10" x14ac:dyDescent="0.25">
      <c r="E3375" s="116"/>
      <c r="J3375" s="116"/>
    </row>
    <row r="3376" spans="5:10" x14ac:dyDescent="0.25">
      <c r="E3376" s="116"/>
      <c r="J3376" s="116"/>
    </row>
    <row r="3377" spans="5:10" x14ac:dyDescent="0.25">
      <c r="E3377" s="116"/>
      <c r="J3377" s="116"/>
    </row>
    <row r="3378" spans="5:10" x14ac:dyDescent="0.25">
      <c r="E3378" s="116"/>
      <c r="J3378" s="116"/>
    </row>
    <row r="3379" spans="5:10" x14ac:dyDescent="0.25">
      <c r="E3379" s="116"/>
      <c r="J3379" s="116"/>
    </row>
    <row r="3380" spans="5:10" x14ac:dyDescent="0.25">
      <c r="E3380" s="116"/>
      <c r="J3380" s="116"/>
    </row>
    <row r="3381" spans="5:10" x14ac:dyDescent="0.25">
      <c r="E3381" s="116"/>
      <c r="J3381" s="116"/>
    </row>
    <row r="3382" spans="5:10" x14ac:dyDescent="0.25">
      <c r="E3382" s="116"/>
      <c r="J3382" s="116"/>
    </row>
    <row r="3383" spans="5:10" x14ac:dyDescent="0.25">
      <c r="E3383" s="116"/>
      <c r="J3383" s="116"/>
    </row>
    <row r="3384" spans="5:10" x14ac:dyDescent="0.25">
      <c r="E3384" s="116"/>
      <c r="J3384" s="116"/>
    </row>
    <row r="3385" spans="5:10" x14ac:dyDescent="0.25">
      <c r="E3385" s="116"/>
      <c r="J3385" s="116"/>
    </row>
    <row r="3386" spans="5:10" x14ac:dyDescent="0.25">
      <c r="E3386" s="116"/>
      <c r="J3386" s="116"/>
    </row>
    <row r="3387" spans="5:10" x14ac:dyDescent="0.25">
      <c r="E3387" s="116"/>
      <c r="J3387" s="116"/>
    </row>
    <row r="3388" spans="5:10" x14ac:dyDescent="0.25">
      <c r="E3388" s="116"/>
      <c r="J3388" s="116"/>
    </row>
    <row r="3389" spans="5:10" x14ac:dyDescent="0.25">
      <c r="E3389" s="116"/>
      <c r="J3389" s="116"/>
    </row>
    <row r="3390" spans="5:10" x14ac:dyDescent="0.25">
      <c r="E3390" s="116"/>
      <c r="J3390" s="116"/>
    </row>
    <row r="3391" spans="5:10" x14ac:dyDescent="0.25">
      <c r="E3391" s="116"/>
      <c r="J3391" s="116"/>
    </row>
    <row r="3392" spans="5:10" x14ac:dyDescent="0.25">
      <c r="E3392" s="116"/>
      <c r="J3392" s="116"/>
    </row>
    <row r="3393" spans="5:10" x14ac:dyDescent="0.25">
      <c r="E3393" s="116"/>
      <c r="J3393" s="116"/>
    </row>
    <row r="3394" spans="5:10" x14ac:dyDescent="0.25">
      <c r="E3394" s="116"/>
      <c r="J3394" s="116"/>
    </row>
    <row r="3395" spans="5:10" x14ac:dyDescent="0.25">
      <c r="E3395" s="116"/>
      <c r="J3395" s="116"/>
    </row>
    <row r="3396" spans="5:10" x14ac:dyDescent="0.25">
      <c r="E3396" s="116"/>
      <c r="J3396" s="116"/>
    </row>
    <row r="3397" spans="5:10" x14ac:dyDescent="0.25">
      <c r="E3397" s="116"/>
      <c r="J3397" s="116"/>
    </row>
    <row r="3398" spans="5:10" x14ac:dyDescent="0.25">
      <c r="E3398" s="116"/>
      <c r="J3398" s="116"/>
    </row>
    <row r="3399" spans="5:10" x14ac:dyDescent="0.25">
      <c r="E3399" s="116"/>
      <c r="J3399" s="116"/>
    </row>
    <row r="3400" spans="5:10" x14ac:dyDescent="0.25">
      <c r="E3400" s="116"/>
      <c r="J3400" s="116"/>
    </row>
    <row r="3401" spans="5:10" x14ac:dyDescent="0.25">
      <c r="E3401" s="116"/>
      <c r="J3401" s="116"/>
    </row>
    <row r="3402" spans="5:10" x14ac:dyDescent="0.25">
      <c r="E3402" s="116"/>
      <c r="J3402" s="116"/>
    </row>
    <row r="3403" spans="5:10" x14ac:dyDescent="0.25">
      <c r="E3403" s="116"/>
      <c r="J3403" s="116"/>
    </row>
    <row r="3404" spans="5:10" x14ac:dyDescent="0.25">
      <c r="E3404" s="116"/>
      <c r="J3404" s="116"/>
    </row>
    <row r="3405" spans="5:10" x14ac:dyDescent="0.25">
      <c r="E3405" s="116"/>
      <c r="J3405" s="116"/>
    </row>
    <row r="3406" spans="5:10" x14ac:dyDescent="0.25">
      <c r="E3406" s="116"/>
      <c r="J3406" s="116"/>
    </row>
    <row r="3407" spans="5:10" x14ac:dyDescent="0.25">
      <c r="E3407" s="116"/>
      <c r="J3407" s="116"/>
    </row>
    <row r="3408" spans="5:10" x14ac:dyDescent="0.25">
      <c r="E3408" s="116"/>
      <c r="J3408" s="116"/>
    </row>
    <row r="3409" spans="5:10" x14ac:dyDescent="0.25">
      <c r="E3409" s="116"/>
      <c r="J3409" s="116"/>
    </row>
    <row r="3410" spans="5:10" x14ac:dyDescent="0.25">
      <c r="E3410" s="116"/>
      <c r="J3410" s="116"/>
    </row>
    <row r="3411" spans="5:10" x14ac:dyDescent="0.25">
      <c r="E3411" s="116"/>
      <c r="J3411" s="116"/>
    </row>
    <row r="3412" spans="5:10" x14ac:dyDescent="0.25">
      <c r="E3412" s="116"/>
      <c r="J3412" s="116"/>
    </row>
    <row r="3413" spans="5:10" x14ac:dyDescent="0.25">
      <c r="E3413" s="116"/>
      <c r="J3413" s="116"/>
    </row>
    <row r="3414" spans="5:10" x14ac:dyDescent="0.25">
      <c r="E3414" s="116"/>
      <c r="J3414" s="116"/>
    </row>
    <row r="3415" spans="5:10" x14ac:dyDescent="0.25">
      <c r="E3415" s="116"/>
      <c r="J3415" s="116"/>
    </row>
    <row r="3416" spans="5:10" x14ac:dyDescent="0.25">
      <c r="E3416" s="116"/>
      <c r="J3416" s="116"/>
    </row>
    <row r="3417" spans="5:10" x14ac:dyDescent="0.25">
      <c r="E3417" s="116"/>
      <c r="J3417" s="116"/>
    </row>
    <row r="3418" spans="5:10" x14ac:dyDescent="0.25">
      <c r="E3418" s="116"/>
      <c r="J3418" s="116"/>
    </row>
    <row r="3419" spans="5:10" x14ac:dyDescent="0.25">
      <c r="E3419" s="116"/>
      <c r="J3419" s="116"/>
    </row>
    <row r="3420" spans="5:10" x14ac:dyDescent="0.25">
      <c r="E3420" s="116"/>
      <c r="J3420" s="116"/>
    </row>
    <row r="3421" spans="5:10" x14ac:dyDescent="0.25">
      <c r="E3421" s="116"/>
      <c r="J3421" s="116"/>
    </row>
    <row r="3422" spans="5:10" x14ac:dyDescent="0.25">
      <c r="E3422" s="116"/>
      <c r="J3422" s="116"/>
    </row>
    <row r="3423" spans="5:10" x14ac:dyDescent="0.25">
      <c r="E3423" s="116"/>
      <c r="J3423" s="116"/>
    </row>
    <row r="3424" spans="5:10" x14ac:dyDescent="0.25">
      <c r="E3424" s="116"/>
      <c r="J3424" s="116"/>
    </row>
    <row r="3425" spans="5:10" x14ac:dyDescent="0.25">
      <c r="E3425" s="116"/>
      <c r="J3425" s="116"/>
    </row>
    <row r="3426" spans="5:10" x14ac:dyDescent="0.25">
      <c r="E3426" s="116"/>
      <c r="J3426" s="116"/>
    </row>
    <row r="3427" spans="5:10" x14ac:dyDescent="0.25">
      <c r="E3427" s="116"/>
      <c r="J3427" s="116"/>
    </row>
    <row r="3428" spans="5:10" x14ac:dyDescent="0.25">
      <c r="E3428" s="116"/>
      <c r="J3428" s="116"/>
    </row>
    <row r="3429" spans="5:10" x14ac:dyDescent="0.25">
      <c r="E3429" s="116"/>
      <c r="J3429" s="116"/>
    </row>
    <row r="3430" spans="5:10" x14ac:dyDescent="0.25">
      <c r="E3430" s="116"/>
      <c r="J3430" s="116"/>
    </row>
    <row r="3431" spans="5:10" x14ac:dyDescent="0.25">
      <c r="E3431" s="116"/>
      <c r="J3431" s="116"/>
    </row>
    <row r="3432" spans="5:10" x14ac:dyDescent="0.25">
      <c r="E3432" s="116"/>
      <c r="J3432" s="116"/>
    </row>
    <row r="3433" spans="5:10" x14ac:dyDescent="0.25">
      <c r="E3433" s="116"/>
      <c r="J3433" s="116"/>
    </row>
    <row r="3434" spans="5:10" x14ac:dyDescent="0.25">
      <c r="E3434" s="116"/>
      <c r="J3434" s="116"/>
    </row>
    <row r="3435" spans="5:10" x14ac:dyDescent="0.25">
      <c r="E3435" s="116"/>
      <c r="J3435" s="116"/>
    </row>
    <row r="3436" spans="5:10" x14ac:dyDescent="0.25">
      <c r="E3436" s="116"/>
      <c r="J3436" s="116"/>
    </row>
    <row r="3437" spans="5:10" x14ac:dyDescent="0.25">
      <c r="E3437" s="116"/>
      <c r="J3437" s="116"/>
    </row>
    <row r="3438" spans="5:10" x14ac:dyDescent="0.25">
      <c r="E3438" s="116"/>
      <c r="J3438" s="116"/>
    </row>
    <row r="3439" spans="5:10" x14ac:dyDescent="0.25">
      <c r="E3439" s="116"/>
      <c r="J3439" s="116"/>
    </row>
    <row r="3440" spans="5:10" x14ac:dyDescent="0.25">
      <c r="E3440" s="116"/>
      <c r="J3440" s="116"/>
    </row>
    <row r="3441" spans="5:10" x14ac:dyDescent="0.25">
      <c r="E3441" s="116"/>
      <c r="J3441" s="116"/>
    </row>
    <row r="3442" spans="5:10" x14ac:dyDescent="0.25">
      <c r="E3442" s="116"/>
      <c r="J3442" s="116"/>
    </row>
    <row r="3443" spans="5:10" x14ac:dyDescent="0.25">
      <c r="E3443" s="116"/>
      <c r="J3443" s="116"/>
    </row>
    <row r="3444" spans="5:10" x14ac:dyDescent="0.25">
      <c r="E3444" s="116"/>
      <c r="J3444" s="116"/>
    </row>
    <row r="3445" spans="5:10" x14ac:dyDescent="0.25">
      <c r="E3445" s="116"/>
      <c r="J3445" s="116"/>
    </row>
    <row r="3446" spans="5:10" x14ac:dyDescent="0.25">
      <c r="E3446" s="116"/>
      <c r="J3446" s="116"/>
    </row>
    <row r="3447" spans="5:10" x14ac:dyDescent="0.25">
      <c r="E3447" s="116"/>
      <c r="J3447" s="116"/>
    </row>
    <row r="3448" spans="5:10" x14ac:dyDescent="0.25">
      <c r="E3448" s="116"/>
      <c r="J3448" s="116"/>
    </row>
    <row r="3449" spans="5:10" x14ac:dyDescent="0.25">
      <c r="E3449" s="116"/>
      <c r="J3449" s="116"/>
    </row>
    <row r="3450" spans="5:10" x14ac:dyDescent="0.25">
      <c r="E3450" s="116"/>
      <c r="J3450" s="116"/>
    </row>
    <row r="3451" spans="5:10" x14ac:dyDescent="0.25">
      <c r="E3451" s="116"/>
      <c r="J3451" s="116"/>
    </row>
    <row r="3452" spans="5:10" x14ac:dyDescent="0.25">
      <c r="E3452" s="116"/>
      <c r="J3452" s="116"/>
    </row>
    <row r="3453" spans="5:10" x14ac:dyDescent="0.25">
      <c r="E3453" s="116"/>
      <c r="J3453" s="116"/>
    </row>
    <row r="3454" spans="5:10" x14ac:dyDescent="0.25">
      <c r="E3454" s="116"/>
      <c r="J3454" s="116"/>
    </row>
    <row r="3455" spans="5:10" x14ac:dyDescent="0.25">
      <c r="E3455" s="116"/>
      <c r="J3455" s="116"/>
    </row>
    <row r="3456" spans="5:10" x14ac:dyDescent="0.25">
      <c r="E3456" s="116"/>
      <c r="J3456" s="116"/>
    </row>
    <row r="3457" spans="5:10" x14ac:dyDescent="0.25">
      <c r="E3457" s="116"/>
      <c r="J3457" s="116"/>
    </row>
    <row r="3458" spans="5:10" x14ac:dyDescent="0.25">
      <c r="E3458" s="116"/>
      <c r="J3458" s="116"/>
    </row>
    <row r="3459" spans="5:10" x14ac:dyDescent="0.25">
      <c r="E3459" s="116"/>
      <c r="J3459" s="116"/>
    </row>
    <row r="3460" spans="5:10" x14ac:dyDescent="0.25">
      <c r="E3460" s="116"/>
      <c r="J3460" s="116"/>
    </row>
    <row r="3461" spans="5:10" x14ac:dyDescent="0.25">
      <c r="E3461" s="116"/>
      <c r="J3461" s="116"/>
    </row>
    <row r="3462" spans="5:10" x14ac:dyDescent="0.25">
      <c r="E3462" s="116"/>
      <c r="J3462" s="116"/>
    </row>
    <row r="3463" spans="5:10" x14ac:dyDescent="0.25">
      <c r="E3463" s="116"/>
      <c r="J3463" s="116"/>
    </row>
    <row r="3464" spans="5:10" x14ac:dyDescent="0.25">
      <c r="E3464" s="116"/>
      <c r="J3464" s="116"/>
    </row>
    <row r="3465" spans="5:10" x14ac:dyDescent="0.25">
      <c r="E3465" s="116"/>
      <c r="J3465" s="116"/>
    </row>
    <row r="3466" spans="5:10" x14ac:dyDescent="0.25">
      <c r="E3466" s="116"/>
      <c r="J3466" s="116"/>
    </row>
    <row r="3467" spans="5:10" x14ac:dyDescent="0.25">
      <c r="E3467" s="116"/>
      <c r="J3467" s="116"/>
    </row>
    <row r="3468" spans="5:10" x14ac:dyDescent="0.25">
      <c r="E3468" s="116"/>
      <c r="J3468" s="116"/>
    </row>
    <row r="3469" spans="5:10" x14ac:dyDescent="0.25">
      <c r="E3469" s="116"/>
      <c r="J3469" s="116"/>
    </row>
    <row r="3470" spans="5:10" x14ac:dyDescent="0.25">
      <c r="E3470" s="116"/>
      <c r="J3470" s="116"/>
    </row>
    <row r="3471" spans="5:10" x14ac:dyDescent="0.25">
      <c r="E3471" s="116"/>
      <c r="J3471" s="116"/>
    </row>
    <row r="3472" spans="5:10" x14ac:dyDescent="0.25">
      <c r="E3472" s="116"/>
      <c r="J3472" s="116"/>
    </row>
    <row r="3473" spans="5:10" x14ac:dyDescent="0.25">
      <c r="E3473" s="116"/>
      <c r="J3473" s="116"/>
    </row>
    <row r="3474" spans="5:10" x14ac:dyDescent="0.25">
      <c r="E3474" s="116"/>
      <c r="J3474" s="116"/>
    </row>
    <row r="3475" spans="5:10" x14ac:dyDescent="0.25">
      <c r="E3475" s="116"/>
      <c r="J3475" s="116"/>
    </row>
    <row r="3476" spans="5:10" x14ac:dyDescent="0.25">
      <c r="E3476" s="116"/>
      <c r="J3476" s="116"/>
    </row>
    <row r="3477" spans="5:10" x14ac:dyDescent="0.25">
      <c r="E3477" s="116"/>
      <c r="J3477" s="116"/>
    </row>
    <row r="3478" spans="5:10" x14ac:dyDescent="0.25">
      <c r="E3478" s="116"/>
      <c r="J3478" s="116"/>
    </row>
    <row r="3479" spans="5:10" x14ac:dyDescent="0.25">
      <c r="E3479" s="116"/>
      <c r="J3479" s="116"/>
    </row>
    <row r="3480" spans="5:10" x14ac:dyDescent="0.25">
      <c r="E3480" s="116"/>
      <c r="J3480" s="116"/>
    </row>
    <row r="3481" spans="5:10" x14ac:dyDescent="0.25">
      <c r="E3481" s="116"/>
      <c r="J3481" s="116"/>
    </row>
    <row r="3482" spans="5:10" x14ac:dyDescent="0.25">
      <c r="E3482" s="116"/>
      <c r="J3482" s="116"/>
    </row>
    <row r="3483" spans="5:10" x14ac:dyDescent="0.25">
      <c r="E3483" s="116"/>
      <c r="J3483" s="116"/>
    </row>
    <row r="3484" spans="5:10" x14ac:dyDescent="0.25">
      <c r="E3484" s="116"/>
      <c r="J3484" s="116"/>
    </row>
    <row r="3485" spans="5:10" x14ac:dyDescent="0.25">
      <c r="E3485" s="116"/>
      <c r="J3485" s="116"/>
    </row>
    <row r="3486" spans="5:10" x14ac:dyDescent="0.25">
      <c r="E3486" s="116"/>
      <c r="J3486" s="116"/>
    </row>
    <row r="3487" spans="5:10" x14ac:dyDescent="0.25">
      <c r="E3487" s="116"/>
      <c r="J3487" s="116"/>
    </row>
    <row r="3488" spans="5:10" x14ac:dyDescent="0.25">
      <c r="E3488" s="116"/>
      <c r="J3488" s="116"/>
    </row>
    <row r="3489" spans="5:10" x14ac:dyDescent="0.25">
      <c r="E3489" s="116"/>
      <c r="J3489" s="116"/>
    </row>
    <row r="3490" spans="5:10" x14ac:dyDescent="0.25">
      <c r="E3490" s="116"/>
      <c r="J3490" s="116"/>
    </row>
    <row r="3491" spans="5:10" x14ac:dyDescent="0.25">
      <c r="E3491" s="116"/>
      <c r="J3491" s="116"/>
    </row>
    <row r="3492" spans="5:10" x14ac:dyDescent="0.25">
      <c r="E3492" s="116"/>
      <c r="J3492" s="116"/>
    </row>
    <row r="3493" spans="5:10" x14ac:dyDescent="0.25">
      <c r="E3493" s="116"/>
      <c r="J3493" s="116"/>
    </row>
    <row r="3494" spans="5:10" x14ac:dyDescent="0.25">
      <c r="E3494" s="116"/>
      <c r="J3494" s="116"/>
    </row>
    <row r="3495" spans="5:10" x14ac:dyDescent="0.25">
      <c r="E3495" s="116"/>
      <c r="J3495" s="116"/>
    </row>
    <row r="3496" spans="5:10" x14ac:dyDescent="0.25">
      <c r="E3496" s="116"/>
      <c r="J3496" s="116"/>
    </row>
    <row r="3497" spans="5:10" x14ac:dyDescent="0.25">
      <c r="E3497" s="116"/>
      <c r="J3497" s="116"/>
    </row>
    <row r="3498" spans="5:10" x14ac:dyDescent="0.25">
      <c r="E3498" s="116"/>
      <c r="J3498" s="116"/>
    </row>
    <row r="3499" spans="5:10" x14ac:dyDescent="0.25">
      <c r="E3499" s="116"/>
      <c r="J3499" s="116"/>
    </row>
    <row r="3500" spans="5:10" x14ac:dyDescent="0.25">
      <c r="E3500" s="116"/>
      <c r="J3500" s="116"/>
    </row>
    <row r="3501" spans="5:10" x14ac:dyDescent="0.25">
      <c r="E3501" s="116"/>
      <c r="J3501" s="116"/>
    </row>
    <row r="3502" spans="5:10" x14ac:dyDescent="0.25">
      <c r="E3502" s="116"/>
      <c r="J3502" s="116"/>
    </row>
    <row r="3503" spans="5:10" x14ac:dyDescent="0.25">
      <c r="E3503" s="116"/>
      <c r="J3503" s="116"/>
    </row>
    <row r="3504" spans="5:10" x14ac:dyDescent="0.25">
      <c r="E3504" s="116"/>
      <c r="J3504" s="116"/>
    </row>
    <row r="3505" spans="5:10" x14ac:dyDescent="0.25">
      <c r="E3505" s="116"/>
      <c r="J3505" s="116"/>
    </row>
    <row r="3506" spans="5:10" x14ac:dyDescent="0.25">
      <c r="E3506" s="116"/>
      <c r="J3506" s="116"/>
    </row>
    <row r="3507" spans="5:10" x14ac:dyDescent="0.25">
      <c r="E3507" s="116"/>
      <c r="J3507" s="116"/>
    </row>
    <row r="3508" spans="5:10" x14ac:dyDescent="0.25">
      <c r="E3508" s="116"/>
      <c r="J3508" s="116"/>
    </row>
    <row r="3509" spans="5:10" x14ac:dyDescent="0.25">
      <c r="E3509" s="116"/>
      <c r="J3509" s="116"/>
    </row>
    <row r="3510" spans="5:10" x14ac:dyDescent="0.25">
      <c r="E3510" s="116"/>
      <c r="J3510" s="116"/>
    </row>
    <row r="3511" spans="5:10" x14ac:dyDescent="0.25">
      <c r="E3511" s="116"/>
      <c r="J3511" s="116"/>
    </row>
    <row r="3512" spans="5:10" x14ac:dyDescent="0.25">
      <c r="E3512" s="116"/>
      <c r="J3512" s="116"/>
    </row>
    <row r="3513" spans="5:10" x14ac:dyDescent="0.25">
      <c r="E3513" s="116"/>
      <c r="J3513" s="116"/>
    </row>
    <row r="3514" spans="5:10" x14ac:dyDescent="0.25">
      <c r="E3514" s="116"/>
      <c r="J3514" s="116"/>
    </row>
    <row r="3515" spans="5:10" x14ac:dyDescent="0.25">
      <c r="E3515" s="116"/>
      <c r="J3515" s="116"/>
    </row>
    <row r="3516" spans="5:10" x14ac:dyDescent="0.25">
      <c r="E3516" s="116"/>
      <c r="J3516" s="116"/>
    </row>
    <row r="3517" spans="5:10" x14ac:dyDescent="0.25">
      <c r="E3517" s="116"/>
      <c r="J3517" s="116"/>
    </row>
    <row r="3518" spans="5:10" x14ac:dyDescent="0.25">
      <c r="E3518" s="116"/>
      <c r="J3518" s="116"/>
    </row>
    <row r="3519" spans="5:10" x14ac:dyDescent="0.25">
      <c r="E3519" s="116"/>
      <c r="J3519" s="116"/>
    </row>
    <row r="3520" spans="5:10" x14ac:dyDescent="0.25">
      <c r="E3520" s="116"/>
      <c r="J3520" s="116"/>
    </row>
    <row r="3521" spans="5:10" x14ac:dyDescent="0.25">
      <c r="E3521" s="116"/>
      <c r="J3521" s="116"/>
    </row>
    <row r="3522" spans="5:10" x14ac:dyDescent="0.25">
      <c r="E3522" s="116"/>
      <c r="J3522" s="116"/>
    </row>
    <row r="3523" spans="5:10" x14ac:dyDescent="0.25">
      <c r="E3523" s="116"/>
      <c r="J3523" s="116"/>
    </row>
    <row r="3524" spans="5:10" x14ac:dyDescent="0.25">
      <c r="E3524" s="116"/>
      <c r="J3524" s="116"/>
    </row>
    <row r="3525" spans="5:10" x14ac:dyDescent="0.25">
      <c r="E3525" s="116"/>
      <c r="J3525" s="116"/>
    </row>
    <row r="3526" spans="5:10" x14ac:dyDescent="0.25">
      <c r="E3526" s="116"/>
      <c r="J3526" s="116"/>
    </row>
    <row r="3527" spans="5:10" x14ac:dyDescent="0.25">
      <c r="E3527" s="116"/>
      <c r="J3527" s="116"/>
    </row>
    <row r="3528" spans="5:10" x14ac:dyDescent="0.25">
      <c r="E3528" s="116"/>
      <c r="J3528" s="116"/>
    </row>
    <row r="3529" spans="5:10" x14ac:dyDescent="0.25">
      <c r="E3529" s="116"/>
      <c r="J3529" s="116"/>
    </row>
    <row r="3530" spans="5:10" x14ac:dyDescent="0.25">
      <c r="E3530" s="116"/>
      <c r="J3530" s="116"/>
    </row>
    <row r="3531" spans="5:10" x14ac:dyDescent="0.25">
      <c r="E3531" s="116"/>
      <c r="J3531" s="116"/>
    </row>
    <row r="3532" spans="5:10" x14ac:dyDescent="0.25">
      <c r="E3532" s="116"/>
      <c r="J3532" s="116"/>
    </row>
    <row r="3533" spans="5:10" x14ac:dyDescent="0.25">
      <c r="E3533" s="116"/>
      <c r="J3533" s="116"/>
    </row>
    <row r="3534" spans="5:10" x14ac:dyDescent="0.25">
      <c r="E3534" s="116"/>
      <c r="J3534" s="116"/>
    </row>
    <row r="3535" spans="5:10" x14ac:dyDescent="0.25">
      <c r="E3535" s="116"/>
      <c r="J3535" s="116"/>
    </row>
    <row r="3536" spans="5:10" x14ac:dyDescent="0.25">
      <c r="E3536" s="116"/>
      <c r="J3536" s="116"/>
    </row>
    <row r="3537" spans="5:10" x14ac:dyDescent="0.25">
      <c r="E3537" s="116"/>
      <c r="J3537" s="116"/>
    </row>
    <row r="3538" spans="5:10" x14ac:dyDescent="0.25">
      <c r="E3538" s="116"/>
      <c r="J3538" s="116"/>
    </row>
    <row r="3539" spans="5:10" x14ac:dyDescent="0.25">
      <c r="E3539" s="116"/>
      <c r="J3539" s="116"/>
    </row>
    <row r="3540" spans="5:10" x14ac:dyDescent="0.25">
      <c r="E3540" s="116"/>
      <c r="J3540" s="116"/>
    </row>
    <row r="3541" spans="5:10" x14ac:dyDescent="0.25">
      <c r="E3541" s="116"/>
      <c r="J3541" s="116"/>
    </row>
    <row r="3542" spans="5:10" x14ac:dyDescent="0.25">
      <c r="E3542" s="116"/>
      <c r="J3542" s="116"/>
    </row>
    <row r="3543" spans="5:10" x14ac:dyDescent="0.25">
      <c r="E3543" s="116"/>
      <c r="J3543" s="116"/>
    </row>
    <row r="3544" spans="5:10" x14ac:dyDescent="0.25">
      <c r="E3544" s="116"/>
      <c r="J3544" s="116"/>
    </row>
    <row r="3545" spans="5:10" x14ac:dyDescent="0.25">
      <c r="E3545" s="116"/>
      <c r="J3545" s="116"/>
    </row>
    <row r="3546" spans="5:10" x14ac:dyDescent="0.25">
      <c r="E3546" s="116"/>
      <c r="J3546" s="116"/>
    </row>
    <row r="3547" spans="5:10" x14ac:dyDescent="0.25">
      <c r="E3547" s="116"/>
      <c r="J3547" s="116"/>
    </row>
    <row r="3548" spans="5:10" x14ac:dyDescent="0.25">
      <c r="E3548" s="116"/>
      <c r="J3548" s="116"/>
    </row>
    <row r="3549" spans="5:10" x14ac:dyDescent="0.25">
      <c r="E3549" s="116"/>
      <c r="J3549" s="116"/>
    </row>
    <row r="3550" spans="5:10" x14ac:dyDescent="0.25">
      <c r="E3550" s="116"/>
      <c r="J3550" s="116"/>
    </row>
    <row r="3551" spans="5:10" x14ac:dyDescent="0.25">
      <c r="E3551" s="116"/>
      <c r="J3551" s="116"/>
    </row>
    <row r="3552" spans="5:10" x14ac:dyDescent="0.25">
      <c r="E3552" s="116"/>
      <c r="J3552" s="116"/>
    </row>
    <row r="3553" spans="5:10" x14ac:dyDescent="0.25">
      <c r="E3553" s="116"/>
      <c r="J3553" s="116"/>
    </row>
    <row r="3554" spans="5:10" x14ac:dyDescent="0.25">
      <c r="E3554" s="116"/>
      <c r="J3554" s="116"/>
    </row>
    <row r="3555" spans="5:10" x14ac:dyDescent="0.25">
      <c r="E3555" s="116"/>
      <c r="J3555" s="116"/>
    </row>
    <row r="3556" spans="5:10" x14ac:dyDescent="0.25">
      <c r="E3556" s="116"/>
      <c r="J3556" s="116"/>
    </row>
    <row r="3557" spans="5:10" x14ac:dyDescent="0.25">
      <c r="E3557" s="116"/>
      <c r="J3557" s="116"/>
    </row>
    <row r="3558" spans="5:10" x14ac:dyDescent="0.25">
      <c r="E3558" s="116"/>
      <c r="J3558" s="116"/>
    </row>
    <row r="3559" spans="5:10" x14ac:dyDescent="0.25">
      <c r="E3559" s="116"/>
      <c r="J3559" s="116"/>
    </row>
    <row r="3560" spans="5:10" x14ac:dyDescent="0.25">
      <c r="E3560" s="116"/>
      <c r="J3560" s="116"/>
    </row>
    <row r="3561" spans="5:10" x14ac:dyDescent="0.25">
      <c r="E3561" s="116"/>
      <c r="J3561" s="116"/>
    </row>
    <row r="3562" spans="5:10" x14ac:dyDescent="0.25">
      <c r="E3562" s="116"/>
      <c r="J3562" s="116"/>
    </row>
    <row r="3563" spans="5:10" x14ac:dyDescent="0.25">
      <c r="E3563" s="116"/>
      <c r="J3563" s="116"/>
    </row>
    <row r="3564" spans="5:10" x14ac:dyDescent="0.25">
      <c r="E3564" s="116"/>
      <c r="J3564" s="116"/>
    </row>
    <row r="3565" spans="5:10" x14ac:dyDescent="0.25">
      <c r="E3565" s="116"/>
      <c r="J3565" s="116"/>
    </row>
    <row r="3566" spans="5:10" x14ac:dyDescent="0.25">
      <c r="E3566" s="116"/>
      <c r="J3566" s="116"/>
    </row>
    <row r="3567" spans="5:10" x14ac:dyDescent="0.25">
      <c r="E3567" s="116"/>
      <c r="J3567" s="116"/>
    </row>
    <row r="3568" spans="5:10" x14ac:dyDescent="0.25">
      <c r="E3568" s="116"/>
      <c r="J3568" s="116"/>
    </row>
    <row r="3569" spans="5:10" x14ac:dyDescent="0.25">
      <c r="E3569" s="116"/>
      <c r="J3569" s="116"/>
    </row>
    <row r="3570" spans="5:10" x14ac:dyDescent="0.25">
      <c r="E3570" s="116"/>
      <c r="J3570" s="116"/>
    </row>
    <row r="3571" spans="5:10" x14ac:dyDescent="0.25">
      <c r="E3571" s="116"/>
      <c r="J3571" s="116"/>
    </row>
    <row r="3572" spans="5:10" x14ac:dyDescent="0.25">
      <c r="E3572" s="116"/>
      <c r="J3572" s="116"/>
    </row>
    <row r="3573" spans="5:10" x14ac:dyDescent="0.25">
      <c r="E3573" s="116"/>
      <c r="J3573" s="116"/>
    </row>
    <row r="3574" spans="5:10" x14ac:dyDescent="0.25">
      <c r="E3574" s="116"/>
      <c r="J3574" s="116"/>
    </row>
    <row r="3575" spans="5:10" x14ac:dyDescent="0.25">
      <c r="E3575" s="116"/>
      <c r="J3575" s="116"/>
    </row>
    <row r="3576" spans="5:10" x14ac:dyDescent="0.25">
      <c r="E3576" s="116"/>
      <c r="J3576" s="116"/>
    </row>
    <row r="3577" spans="5:10" x14ac:dyDescent="0.25">
      <c r="E3577" s="116"/>
      <c r="J3577" s="116"/>
    </row>
    <row r="3578" spans="5:10" x14ac:dyDescent="0.25">
      <c r="E3578" s="116"/>
      <c r="J3578" s="116"/>
    </row>
    <row r="3579" spans="5:10" x14ac:dyDescent="0.25">
      <c r="E3579" s="116"/>
      <c r="J3579" s="116"/>
    </row>
    <row r="3580" spans="5:10" x14ac:dyDescent="0.25">
      <c r="E3580" s="116"/>
      <c r="J3580" s="116"/>
    </row>
    <row r="3581" spans="5:10" x14ac:dyDescent="0.25">
      <c r="E3581" s="116"/>
      <c r="J3581" s="116"/>
    </row>
    <row r="3582" spans="5:10" x14ac:dyDescent="0.25">
      <c r="E3582" s="116"/>
      <c r="J3582" s="116"/>
    </row>
    <row r="3583" spans="5:10" x14ac:dyDescent="0.25">
      <c r="E3583" s="116"/>
      <c r="J3583" s="116"/>
    </row>
    <row r="3584" spans="5:10" x14ac:dyDescent="0.25">
      <c r="E3584" s="116"/>
      <c r="J3584" s="116"/>
    </row>
    <row r="3585" spans="5:10" x14ac:dyDescent="0.25">
      <c r="E3585" s="116"/>
      <c r="J3585" s="116"/>
    </row>
    <row r="3586" spans="5:10" x14ac:dyDescent="0.25">
      <c r="E3586" s="116"/>
      <c r="J3586" s="116"/>
    </row>
    <row r="3587" spans="5:10" x14ac:dyDescent="0.25">
      <c r="E3587" s="116"/>
      <c r="J3587" s="116"/>
    </row>
    <row r="3588" spans="5:10" x14ac:dyDescent="0.25">
      <c r="E3588" s="116"/>
      <c r="J3588" s="116"/>
    </row>
    <row r="3589" spans="5:10" x14ac:dyDescent="0.25">
      <c r="E3589" s="116"/>
      <c r="J3589" s="116"/>
    </row>
    <row r="3590" spans="5:10" x14ac:dyDescent="0.25">
      <c r="E3590" s="116"/>
      <c r="J3590" s="116"/>
    </row>
    <row r="3591" spans="5:10" x14ac:dyDescent="0.25">
      <c r="E3591" s="116"/>
      <c r="J3591" s="116"/>
    </row>
    <row r="3592" spans="5:10" x14ac:dyDescent="0.25">
      <c r="E3592" s="116"/>
      <c r="J3592" s="116"/>
    </row>
    <row r="3593" spans="5:10" x14ac:dyDescent="0.25">
      <c r="E3593" s="116"/>
      <c r="J3593" s="116"/>
    </row>
    <row r="3594" spans="5:10" x14ac:dyDescent="0.25">
      <c r="E3594" s="116"/>
      <c r="J3594" s="116"/>
    </row>
    <row r="3595" spans="5:10" x14ac:dyDescent="0.25">
      <c r="E3595" s="116"/>
      <c r="J3595" s="116"/>
    </row>
    <row r="3596" spans="5:10" x14ac:dyDescent="0.25">
      <c r="E3596" s="116"/>
      <c r="J3596" s="116"/>
    </row>
    <row r="3597" spans="5:10" x14ac:dyDescent="0.25">
      <c r="E3597" s="116"/>
      <c r="J3597" s="116"/>
    </row>
    <row r="3598" spans="5:10" x14ac:dyDescent="0.25">
      <c r="E3598" s="116"/>
      <c r="J3598" s="116"/>
    </row>
    <row r="3599" spans="5:10" x14ac:dyDescent="0.25">
      <c r="E3599" s="116"/>
      <c r="J3599" s="116"/>
    </row>
    <row r="3600" spans="5:10" x14ac:dyDescent="0.25">
      <c r="E3600" s="116"/>
      <c r="J3600" s="116"/>
    </row>
    <row r="3601" spans="5:10" x14ac:dyDescent="0.25">
      <c r="E3601" s="116"/>
      <c r="J3601" s="116"/>
    </row>
    <row r="3602" spans="5:10" x14ac:dyDescent="0.25">
      <c r="E3602" s="116"/>
      <c r="J3602" s="116"/>
    </row>
    <row r="3603" spans="5:10" x14ac:dyDescent="0.25">
      <c r="E3603" s="116"/>
      <c r="J3603" s="116"/>
    </row>
    <row r="3604" spans="5:10" x14ac:dyDescent="0.25">
      <c r="E3604" s="116"/>
      <c r="J3604" s="116"/>
    </row>
    <row r="3605" spans="5:10" x14ac:dyDescent="0.25">
      <c r="E3605" s="116"/>
      <c r="J3605" s="116"/>
    </row>
    <row r="3606" spans="5:10" x14ac:dyDescent="0.25">
      <c r="E3606" s="116"/>
      <c r="J3606" s="116"/>
    </row>
    <row r="3607" spans="5:10" x14ac:dyDescent="0.25">
      <c r="E3607" s="116"/>
      <c r="J3607" s="116"/>
    </row>
    <row r="3608" spans="5:10" x14ac:dyDescent="0.25">
      <c r="E3608" s="116"/>
      <c r="J3608" s="116"/>
    </row>
    <row r="3609" spans="5:10" x14ac:dyDescent="0.25">
      <c r="E3609" s="116"/>
      <c r="J3609" s="116"/>
    </row>
    <row r="3610" spans="5:10" x14ac:dyDescent="0.25">
      <c r="E3610" s="116"/>
      <c r="J3610" s="116"/>
    </row>
    <row r="3611" spans="5:10" x14ac:dyDescent="0.25">
      <c r="E3611" s="116"/>
      <c r="J3611" s="116"/>
    </row>
    <row r="3612" spans="5:10" x14ac:dyDescent="0.25">
      <c r="E3612" s="116"/>
      <c r="J3612" s="116"/>
    </row>
    <row r="3613" spans="5:10" x14ac:dyDescent="0.25">
      <c r="E3613" s="116"/>
      <c r="J3613" s="116"/>
    </row>
    <row r="3614" spans="5:10" x14ac:dyDescent="0.25">
      <c r="E3614" s="116"/>
      <c r="J3614" s="116"/>
    </row>
    <row r="3615" spans="5:10" x14ac:dyDescent="0.25">
      <c r="E3615" s="116"/>
      <c r="J3615" s="116"/>
    </row>
    <row r="3616" spans="5:10" x14ac:dyDescent="0.25">
      <c r="E3616" s="116"/>
      <c r="J3616" s="116"/>
    </row>
    <row r="3617" spans="5:10" x14ac:dyDescent="0.25">
      <c r="E3617" s="116"/>
      <c r="J3617" s="116"/>
    </row>
    <row r="3618" spans="5:10" x14ac:dyDescent="0.25">
      <c r="E3618" s="116"/>
      <c r="J3618" s="116"/>
    </row>
    <row r="3619" spans="5:10" x14ac:dyDescent="0.25">
      <c r="E3619" s="116"/>
      <c r="J3619" s="116"/>
    </row>
    <row r="3620" spans="5:10" x14ac:dyDescent="0.25">
      <c r="E3620" s="116"/>
      <c r="J3620" s="116"/>
    </row>
    <row r="3621" spans="5:10" x14ac:dyDescent="0.25">
      <c r="E3621" s="116"/>
      <c r="J3621" s="116"/>
    </row>
    <row r="3622" spans="5:10" x14ac:dyDescent="0.25">
      <c r="E3622" s="116"/>
      <c r="J3622" s="116"/>
    </row>
    <row r="3623" spans="5:10" x14ac:dyDescent="0.25">
      <c r="E3623" s="116"/>
      <c r="J3623" s="116"/>
    </row>
    <row r="3624" spans="5:10" x14ac:dyDescent="0.25">
      <c r="E3624" s="116"/>
      <c r="J3624" s="116"/>
    </row>
    <row r="3625" spans="5:10" x14ac:dyDescent="0.25">
      <c r="E3625" s="116"/>
      <c r="J3625" s="116"/>
    </row>
    <row r="3626" spans="5:10" x14ac:dyDescent="0.25">
      <c r="E3626" s="116"/>
      <c r="J3626" s="116"/>
    </row>
    <row r="3627" spans="5:10" x14ac:dyDescent="0.25">
      <c r="E3627" s="116"/>
      <c r="J3627" s="116"/>
    </row>
    <row r="3628" spans="5:10" x14ac:dyDescent="0.25">
      <c r="E3628" s="116"/>
      <c r="J3628" s="116"/>
    </row>
    <row r="3629" spans="5:10" x14ac:dyDescent="0.25">
      <c r="E3629" s="116"/>
      <c r="J3629" s="116"/>
    </row>
    <row r="3630" spans="5:10" x14ac:dyDescent="0.25">
      <c r="E3630" s="116"/>
      <c r="J3630" s="116"/>
    </row>
    <row r="3631" spans="5:10" x14ac:dyDescent="0.25">
      <c r="E3631" s="116"/>
      <c r="J3631" s="116"/>
    </row>
    <row r="3632" spans="5:10" x14ac:dyDescent="0.25">
      <c r="E3632" s="116"/>
      <c r="J3632" s="116"/>
    </row>
    <row r="3633" spans="5:10" x14ac:dyDescent="0.25">
      <c r="E3633" s="116"/>
      <c r="J3633" s="116"/>
    </row>
    <row r="3634" spans="5:10" x14ac:dyDescent="0.25">
      <c r="E3634" s="116"/>
      <c r="J3634" s="116"/>
    </row>
    <row r="3635" spans="5:10" x14ac:dyDescent="0.25">
      <c r="E3635" s="116"/>
      <c r="J3635" s="116"/>
    </row>
    <row r="3636" spans="5:10" x14ac:dyDescent="0.25">
      <c r="E3636" s="116"/>
      <c r="J3636" s="116"/>
    </row>
    <row r="3637" spans="5:10" x14ac:dyDescent="0.25">
      <c r="E3637" s="116"/>
      <c r="J3637" s="116"/>
    </row>
    <row r="3638" spans="5:10" x14ac:dyDescent="0.25">
      <c r="E3638" s="116"/>
      <c r="J3638" s="116"/>
    </row>
    <row r="3639" spans="5:10" x14ac:dyDescent="0.25">
      <c r="E3639" s="116"/>
      <c r="J3639" s="116"/>
    </row>
    <row r="3640" spans="5:10" x14ac:dyDescent="0.25">
      <c r="E3640" s="116"/>
      <c r="J3640" s="116"/>
    </row>
    <row r="3641" spans="5:10" x14ac:dyDescent="0.25">
      <c r="E3641" s="116"/>
      <c r="J3641" s="116"/>
    </row>
    <row r="3642" spans="5:10" x14ac:dyDescent="0.25">
      <c r="E3642" s="116"/>
      <c r="J3642" s="116"/>
    </row>
    <row r="3643" spans="5:10" x14ac:dyDescent="0.25">
      <c r="E3643" s="116"/>
      <c r="J3643" s="116"/>
    </row>
    <row r="3644" spans="5:10" x14ac:dyDescent="0.25">
      <c r="E3644" s="116"/>
      <c r="J3644" s="116"/>
    </row>
    <row r="3645" spans="5:10" x14ac:dyDescent="0.25">
      <c r="E3645" s="116"/>
      <c r="J3645" s="116"/>
    </row>
    <row r="3646" spans="5:10" x14ac:dyDescent="0.25">
      <c r="E3646" s="116"/>
      <c r="J3646" s="116"/>
    </row>
    <row r="3647" spans="5:10" x14ac:dyDescent="0.25">
      <c r="E3647" s="116"/>
      <c r="J3647" s="116"/>
    </row>
    <row r="3648" spans="5:10" x14ac:dyDescent="0.25">
      <c r="E3648" s="116"/>
      <c r="J3648" s="116"/>
    </row>
    <row r="3649" spans="5:10" x14ac:dyDescent="0.25">
      <c r="E3649" s="116"/>
      <c r="J3649" s="116"/>
    </row>
    <row r="3650" spans="5:10" x14ac:dyDescent="0.25">
      <c r="E3650" s="116"/>
      <c r="J3650" s="116"/>
    </row>
    <row r="3651" spans="5:10" x14ac:dyDescent="0.25">
      <c r="E3651" s="116"/>
      <c r="J3651" s="116"/>
    </row>
    <row r="3652" spans="5:10" x14ac:dyDescent="0.25">
      <c r="E3652" s="116"/>
      <c r="J3652" s="116"/>
    </row>
    <row r="3653" spans="5:10" x14ac:dyDescent="0.25">
      <c r="E3653" s="116"/>
      <c r="J3653" s="116"/>
    </row>
    <row r="3654" spans="5:10" x14ac:dyDescent="0.25">
      <c r="E3654" s="116"/>
      <c r="J3654" s="116"/>
    </row>
    <row r="3655" spans="5:10" x14ac:dyDescent="0.25">
      <c r="E3655" s="116"/>
      <c r="J3655" s="116"/>
    </row>
    <row r="3656" spans="5:10" x14ac:dyDescent="0.25">
      <c r="E3656" s="116"/>
      <c r="J3656" s="116"/>
    </row>
    <row r="3657" spans="5:10" x14ac:dyDescent="0.25">
      <c r="E3657" s="116"/>
      <c r="J3657" s="116"/>
    </row>
    <row r="3658" spans="5:10" x14ac:dyDescent="0.25">
      <c r="E3658" s="116"/>
      <c r="J3658" s="116"/>
    </row>
    <row r="3659" spans="5:10" x14ac:dyDescent="0.25">
      <c r="E3659" s="116"/>
      <c r="J3659" s="116"/>
    </row>
    <row r="3660" spans="5:10" x14ac:dyDescent="0.25">
      <c r="E3660" s="116"/>
      <c r="J3660" s="116"/>
    </row>
    <row r="3661" spans="5:10" x14ac:dyDescent="0.25">
      <c r="E3661" s="116"/>
      <c r="J3661" s="116"/>
    </row>
    <row r="3662" spans="5:10" x14ac:dyDescent="0.25">
      <c r="E3662" s="116"/>
      <c r="J3662" s="116"/>
    </row>
    <row r="3663" spans="5:10" x14ac:dyDescent="0.25">
      <c r="E3663" s="116"/>
      <c r="J3663" s="116"/>
    </row>
    <row r="3664" spans="5:10" x14ac:dyDescent="0.25">
      <c r="E3664" s="116"/>
      <c r="J3664" s="116"/>
    </row>
    <row r="3665" spans="5:10" x14ac:dyDescent="0.25">
      <c r="E3665" s="116"/>
      <c r="J3665" s="116"/>
    </row>
    <row r="3666" spans="5:10" x14ac:dyDescent="0.25">
      <c r="E3666" s="116"/>
      <c r="J3666" s="116"/>
    </row>
    <row r="3667" spans="5:10" x14ac:dyDescent="0.25">
      <c r="E3667" s="116"/>
      <c r="J3667" s="116"/>
    </row>
    <row r="3668" spans="5:10" x14ac:dyDescent="0.25">
      <c r="E3668" s="116"/>
      <c r="J3668" s="116"/>
    </row>
    <row r="3669" spans="5:10" x14ac:dyDescent="0.25">
      <c r="E3669" s="116"/>
      <c r="J3669" s="116"/>
    </row>
    <row r="3670" spans="5:10" x14ac:dyDescent="0.25">
      <c r="E3670" s="116"/>
      <c r="J3670" s="116"/>
    </row>
    <row r="3671" spans="5:10" x14ac:dyDescent="0.25">
      <c r="E3671" s="116"/>
      <c r="J3671" s="116"/>
    </row>
    <row r="3672" spans="5:10" x14ac:dyDescent="0.25">
      <c r="E3672" s="116"/>
      <c r="J3672" s="116"/>
    </row>
    <row r="3673" spans="5:10" x14ac:dyDescent="0.25">
      <c r="E3673" s="116"/>
      <c r="J3673" s="116"/>
    </row>
    <row r="3674" spans="5:10" x14ac:dyDescent="0.25">
      <c r="E3674" s="116"/>
      <c r="J3674" s="116"/>
    </row>
    <row r="3675" spans="5:10" x14ac:dyDescent="0.25">
      <c r="E3675" s="116"/>
      <c r="J3675" s="116"/>
    </row>
    <row r="3676" spans="5:10" x14ac:dyDescent="0.25">
      <c r="E3676" s="116"/>
      <c r="J3676" s="116"/>
    </row>
    <row r="3677" spans="5:10" x14ac:dyDescent="0.25">
      <c r="E3677" s="116"/>
      <c r="J3677" s="116"/>
    </row>
    <row r="3678" spans="5:10" x14ac:dyDescent="0.25">
      <c r="E3678" s="116"/>
      <c r="J3678" s="116"/>
    </row>
    <row r="3679" spans="5:10" x14ac:dyDescent="0.25">
      <c r="E3679" s="116"/>
      <c r="J3679" s="116"/>
    </row>
    <row r="3680" spans="5:10" x14ac:dyDescent="0.25">
      <c r="E3680" s="116"/>
      <c r="J3680" s="116"/>
    </row>
    <row r="3681" spans="5:10" x14ac:dyDescent="0.25">
      <c r="E3681" s="116"/>
      <c r="J3681" s="116"/>
    </row>
    <row r="3682" spans="5:10" x14ac:dyDescent="0.25">
      <c r="E3682" s="116"/>
      <c r="J3682" s="116"/>
    </row>
    <row r="3683" spans="5:10" x14ac:dyDescent="0.25">
      <c r="E3683" s="116"/>
      <c r="J3683" s="116"/>
    </row>
    <row r="3684" spans="5:10" x14ac:dyDescent="0.25">
      <c r="E3684" s="116"/>
      <c r="J3684" s="116"/>
    </row>
    <row r="3685" spans="5:10" x14ac:dyDescent="0.25">
      <c r="E3685" s="116"/>
      <c r="J3685" s="116"/>
    </row>
    <row r="3686" spans="5:10" x14ac:dyDescent="0.25">
      <c r="E3686" s="116"/>
      <c r="J3686" s="116"/>
    </row>
    <row r="3687" spans="5:10" x14ac:dyDescent="0.25">
      <c r="E3687" s="116"/>
      <c r="J3687" s="116"/>
    </row>
    <row r="3688" spans="5:10" x14ac:dyDescent="0.25">
      <c r="E3688" s="116"/>
      <c r="J3688" s="116"/>
    </row>
    <row r="3689" spans="5:10" x14ac:dyDescent="0.25">
      <c r="E3689" s="116"/>
      <c r="J3689" s="116"/>
    </row>
    <row r="3690" spans="5:10" x14ac:dyDescent="0.25">
      <c r="E3690" s="116"/>
      <c r="J3690" s="116"/>
    </row>
    <row r="3691" spans="5:10" x14ac:dyDescent="0.25">
      <c r="E3691" s="116"/>
      <c r="J3691" s="116"/>
    </row>
    <row r="3692" spans="5:10" x14ac:dyDescent="0.25">
      <c r="E3692" s="116"/>
      <c r="J3692" s="116"/>
    </row>
    <row r="3693" spans="5:10" x14ac:dyDescent="0.25">
      <c r="E3693" s="116"/>
      <c r="J3693" s="116"/>
    </row>
    <row r="3694" spans="5:10" x14ac:dyDescent="0.25">
      <c r="E3694" s="116"/>
      <c r="J3694" s="116"/>
    </row>
    <row r="3695" spans="5:10" x14ac:dyDescent="0.25">
      <c r="E3695" s="116"/>
      <c r="J3695" s="116"/>
    </row>
    <row r="3696" spans="5:10" x14ac:dyDescent="0.25">
      <c r="E3696" s="116"/>
      <c r="J3696" s="116"/>
    </row>
    <row r="3697" spans="5:10" x14ac:dyDescent="0.25">
      <c r="E3697" s="116"/>
      <c r="J3697" s="116"/>
    </row>
    <row r="3698" spans="5:10" x14ac:dyDescent="0.25">
      <c r="E3698" s="116"/>
      <c r="J3698" s="116"/>
    </row>
    <row r="3699" spans="5:10" x14ac:dyDescent="0.25">
      <c r="E3699" s="116"/>
      <c r="J3699" s="116"/>
    </row>
    <row r="3700" spans="5:10" x14ac:dyDescent="0.25">
      <c r="E3700" s="116"/>
      <c r="J3700" s="116"/>
    </row>
    <row r="3701" spans="5:10" x14ac:dyDescent="0.25">
      <c r="E3701" s="116"/>
      <c r="J3701" s="116"/>
    </row>
    <row r="3702" spans="5:10" x14ac:dyDescent="0.25">
      <c r="E3702" s="116"/>
      <c r="J3702" s="116"/>
    </row>
    <row r="3703" spans="5:10" x14ac:dyDescent="0.25">
      <c r="E3703" s="116"/>
      <c r="J3703" s="116"/>
    </row>
    <row r="3704" spans="5:10" x14ac:dyDescent="0.25">
      <c r="E3704" s="116"/>
      <c r="J3704" s="116"/>
    </row>
    <row r="3705" spans="5:10" x14ac:dyDescent="0.25">
      <c r="E3705" s="116"/>
      <c r="J3705" s="116"/>
    </row>
    <row r="3706" spans="5:10" x14ac:dyDescent="0.25">
      <c r="E3706" s="116"/>
      <c r="J3706" s="116"/>
    </row>
    <row r="3707" spans="5:10" x14ac:dyDescent="0.25">
      <c r="E3707" s="116"/>
      <c r="J3707" s="116"/>
    </row>
    <row r="3708" spans="5:10" x14ac:dyDescent="0.25">
      <c r="E3708" s="116"/>
      <c r="J3708" s="116"/>
    </row>
    <row r="3709" spans="5:10" x14ac:dyDescent="0.25">
      <c r="E3709" s="116"/>
      <c r="J3709" s="116"/>
    </row>
    <row r="3710" spans="5:10" x14ac:dyDescent="0.25">
      <c r="E3710" s="116"/>
      <c r="J3710" s="116"/>
    </row>
    <row r="3711" spans="5:10" x14ac:dyDescent="0.25">
      <c r="E3711" s="116"/>
      <c r="J3711" s="116"/>
    </row>
    <row r="3712" spans="5:10" x14ac:dyDescent="0.25">
      <c r="E3712" s="116"/>
      <c r="J3712" s="116"/>
    </row>
    <row r="3713" spans="5:10" x14ac:dyDescent="0.25">
      <c r="E3713" s="116"/>
      <c r="J3713" s="116"/>
    </row>
    <row r="3714" spans="5:10" x14ac:dyDescent="0.25">
      <c r="E3714" s="116"/>
      <c r="J3714" s="116"/>
    </row>
    <row r="3715" spans="5:10" x14ac:dyDescent="0.25">
      <c r="E3715" s="116"/>
      <c r="J3715" s="116"/>
    </row>
    <row r="3716" spans="5:10" x14ac:dyDescent="0.25">
      <c r="E3716" s="116"/>
      <c r="J3716" s="116"/>
    </row>
    <row r="3717" spans="5:10" x14ac:dyDescent="0.25">
      <c r="E3717" s="116"/>
      <c r="J3717" s="116"/>
    </row>
    <row r="3718" spans="5:10" x14ac:dyDescent="0.25">
      <c r="E3718" s="116"/>
      <c r="J3718" s="116"/>
    </row>
    <row r="3719" spans="5:10" x14ac:dyDescent="0.25">
      <c r="E3719" s="116"/>
      <c r="J3719" s="116"/>
    </row>
    <row r="3720" spans="5:10" x14ac:dyDescent="0.25">
      <c r="E3720" s="116"/>
      <c r="J3720" s="116"/>
    </row>
    <row r="3721" spans="5:10" x14ac:dyDescent="0.25">
      <c r="E3721" s="116"/>
      <c r="J3721" s="116"/>
    </row>
    <row r="3722" spans="5:10" x14ac:dyDescent="0.25">
      <c r="E3722" s="116"/>
      <c r="J3722" s="116"/>
    </row>
    <row r="3723" spans="5:10" x14ac:dyDescent="0.25">
      <c r="E3723" s="116"/>
      <c r="J3723" s="116"/>
    </row>
    <row r="3724" spans="5:10" x14ac:dyDescent="0.25">
      <c r="E3724" s="116"/>
      <c r="J3724" s="116"/>
    </row>
    <row r="3725" spans="5:10" x14ac:dyDescent="0.25">
      <c r="E3725" s="116"/>
      <c r="J3725" s="116"/>
    </row>
    <row r="3726" spans="5:10" x14ac:dyDescent="0.25">
      <c r="E3726" s="116"/>
      <c r="J3726" s="116"/>
    </row>
    <row r="3727" spans="5:10" x14ac:dyDescent="0.25">
      <c r="E3727" s="116"/>
      <c r="J3727" s="116"/>
    </row>
    <row r="3728" spans="5:10" x14ac:dyDescent="0.25">
      <c r="E3728" s="116"/>
      <c r="J3728" s="116"/>
    </row>
    <row r="3729" spans="5:10" x14ac:dyDescent="0.25">
      <c r="E3729" s="116"/>
      <c r="J3729" s="116"/>
    </row>
    <row r="3730" spans="5:10" x14ac:dyDescent="0.25">
      <c r="E3730" s="116"/>
      <c r="J3730" s="116"/>
    </row>
    <row r="3731" spans="5:10" x14ac:dyDescent="0.25">
      <c r="E3731" s="116"/>
      <c r="J3731" s="116"/>
    </row>
    <row r="3732" spans="5:10" x14ac:dyDescent="0.25">
      <c r="E3732" s="116"/>
      <c r="J3732" s="116"/>
    </row>
    <row r="3733" spans="5:10" x14ac:dyDescent="0.25">
      <c r="E3733" s="116"/>
      <c r="J3733" s="116"/>
    </row>
    <row r="3734" spans="5:10" x14ac:dyDescent="0.25">
      <c r="E3734" s="116"/>
      <c r="J3734" s="116"/>
    </row>
    <row r="3735" spans="5:10" x14ac:dyDescent="0.25">
      <c r="E3735" s="116"/>
      <c r="J3735" s="116"/>
    </row>
    <row r="3736" spans="5:10" x14ac:dyDescent="0.25">
      <c r="E3736" s="116"/>
      <c r="J3736" s="116"/>
    </row>
    <row r="3737" spans="5:10" x14ac:dyDescent="0.25">
      <c r="E3737" s="116"/>
      <c r="J3737" s="116"/>
    </row>
    <row r="3738" spans="5:10" x14ac:dyDescent="0.25">
      <c r="E3738" s="116"/>
      <c r="J3738" s="116"/>
    </row>
    <row r="3739" spans="5:10" x14ac:dyDescent="0.25">
      <c r="E3739" s="116"/>
      <c r="J3739" s="116"/>
    </row>
    <row r="3740" spans="5:10" x14ac:dyDescent="0.25">
      <c r="E3740" s="116"/>
      <c r="J3740" s="116"/>
    </row>
    <row r="3741" spans="5:10" x14ac:dyDescent="0.25">
      <c r="E3741" s="116"/>
      <c r="J3741" s="116"/>
    </row>
    <row r="3742" spans="5:10" x14ac:dyDescent="0.25">
      <c r="E3742" s="116"/>
      <c r="J3742" s="116"/>
    </row>
    <row r="3743" spans="5:10" x14ac:dyDescent="0.25">
      <c r="E3743" s="116"/>
      <c r="J3743" s="116"/>
    </row>
    <row r="3744" spans="5:10" x14ac:dyDescent="0.25">
      <c r="E3744" s="116"/>
      <c r="J3744" s="116"/>
    </row>
    <row r="3745" spans="5:10" x14ac:dyDescent="0.25">
      <c r="E3745" s="116"/>
      <c r="J3745" s="116"/>
    </row>
    <row r="3746" spans="5:10" x14ac:dyDescent="0.25">
      <c r="E3746" s="116"/>
      <c r="J3746" s="116"/>
    </row>
    <row r="3747" spans="5:10" x14ac:dyDescent="0.25">
      <c r="E3747" s="116"/>
      <c r="J3747" s="116"/>
    </row>
    <row r="3748" spans="5:10" x14ac:dyDescent="0.25">
      <c r="E3748" s="116"/>
      <c r="J3748" s="116"/>
    </row>
    <row r="3749" spans="5:10" x14ac:dyDescent="0.25">
      <c r="E3749" s="116"/>
      <c r="J3749" s="116"/>
    </row>
    <row r="3750" spans="5:10" x14ac:dyDescent="0.25">
      <c r="E3750" s="116"/>
      <c r="J3750" s="116"/>
    </row>
    <row r="3751" spans="5:10" x14ac:dyDescent="0.25">
      <c r="E3751" s="116"/>
      <c r="J3751" s="116"/>
    </row>
    <row r="3752" spans="5:10" x14ac:dyDescent="0.25">
      <c r="E3752" s="116"/>
      <c r="J3752" s="116"/>
    </row>
    <row r="3753" spans="5:10" x14ac:dyDescent="0.25">
      <c r="E3753" s="116"/>
      <c r="J3753" s="116"/>
    </row>
    <row r="3754" spans="5:10" x14ac:dyDescent="0.25">
      <c r="E3754" s="116"/>
      <c r="J3754" s="116"/>
    </row>
    <row r="3755" spans="5:10" x14ac:dyDescent="0.25">
      <c r="E3755" s="116"/>
      <c r="J3755" s="116"/>
    </row>
    <row r="3756" spans="5:10" x14ac:dyDescent="0.25">
      <c r="E3756" s="116"/>
      <c r="J3756" s="116"/>
    </row>
    <row r="3757" spans="5:10" x14ac:dyDescent="0.25">
      <c r="E3757" s="116"/>
      <c r="J3757" s="116"/>
    </row>
    <row r="3758" spans="5:10" x14ac:dyDescent="0.25">
      <c r="E3758" s="116"/>
      <c r="J3758" s="116"/>
    </row>
    <row r="3759" spans="5:10" x14ac:dyDescent="0.25">
      <c r="E3759" s="116"/>
      <c r="J3759" s="116"/>
    </row>
    <row r="3760" spans="5:10" x14ac:dyDescent="0.25">
      <c r="E3760" s="116"/>
      <c r="J3760" s="116"/>
    </row>
    <row r="3761" spans="5:10" x14ac:dyDescent="0.25">
      <c r="E3761" s="116"/>
      <c r="J3761" s="116"/>
    </row>
    <row r="3762" spans="5:10" x14ac:dyDescent="0.25">
      <c r="E3762" s="116"/>
      <c r="J3762" s="116"/>
    </row>
    <row r="3763" spans="5:10" x14ac:dyDescent="0.25">
      <c r="E3763" s="116"/>
      <c r="J3763" s="116"/>
    </row>
    <row r="3764" spans="5:10" x14ac:dyDescent="0.25">
      <c r="E3764" s="116"/>
      <c r="J3764" s="116"/>
    </row>
    <row r="3765" spans="5:10" x14ac:dyDescent="0.25">
      <c r="E3765" s="116"/>
      <c r="J3765" s="116"/>
    </row>
    <row r="3766" spans="5:10" x14ac:dyDescent="0.25">
      <c r="E3766" s="116"/>
      <c r="J3766" s="116"/>
    </row>
    <row r="3767" spans="5:10" x14ac:dyDescent="0.25">
      <c r="E3767" s="116"/>
      <c r="J3767" s="116"/>
    </row>
    <row r="3768" spans="5:10" x14ac:dyDescent="0.25">
      <c r="E3768" s="116"/>
      <c r="J3768" s="116"/>
    </row>
    <row r="3769" spans="5:10" x14ac:dyDescent="0.25">
      <c r="E3769" s="116"/>
      <c r="J3769" s="116"/>
    </row>
    <row r="3770" spans="5:10" x14ac:dyDescent="0.25">
      <c r="E3770" s="116"/>
      <c r="J3770" s="116"/>
    </row>
    <row r="3771" spans="5:10" x14ac:dyDescent="0.25">
      <c r="E3771" s="116"/>
      <c r="J3771" s="116"/>
    </row>
    <row r="3772" spans="5:10" x14ac:dyDescent="0.25">
      <c r="E3772" s="116"/>
      <c r="J3772" s="116"/>
    </row>
    <row r="3773" spans="5:10" x14ac:dyDescent="0.25">
      <c r="E3773" s="116"/>
      <c r="J3773" s="116"/>
    </row>
    <row r="3774" spans="5:10" x14ac:dyDescent="0.25">
      <c r="E3774" s="116"/>
      <c r="J3774" s="116"/>
    </row>
    <row r="3775" spans="5:10" x14ac:dyDescent="0.25">
      <c r="E3775" s="116"/>
      <c r="J3775" s="116"/>
    </row>
    <row r="3776" spans="5:10" x14ac:dyDescent="0.25">
      <c r="E3776" s="116"/>
      <c r="J3776" s="116"/>
    </row>
    <row r="3777" spans="5:10" x14ac:dyDescent="0.25">
      <c r="E3777" s="116"/>
      <c r="J3777" s="116"/>
    </row>
    <row r="3778" spans="5:10" x14ac:dyDescent="0.25">
      <c r="E3778" s="116"/>
      <c r="J3778" s="116"/>
    </row>
    <row r="3779" spans="5:10" x14ac:dyDescent="0.25">
      <c r="E3779" s="116"/>
      <c r="J3779" s="116"/>
    </row>
    <row r="3780" spans="5:10" x14ac:dyDescent="0.25">
      <c r="E3780" s="116"/>
      <c r="J3780" s="116"/>
    </row>
    <row r="3781" spans="5:10" x14ac:dyDescent="0.25">
      <c r="E3781" s="116"/>
      <c r="J3781" s="116"/>
    </row>
    <row r="3782" spans="5:10" x14ac:dyDescent="0.25">
      <c r="E3782" s="116"/>
      <c r="J3782" s="116"/>
    </row>
    <row r="3783" spans="5:10" x14ac:dyDescent="0.25">
      <c r="E3783" s="116"/>
      <c r="J3783" s="116"/>
    </row>
    <row r="3784" spans="5:10" x14ac:dyDescent="0.25">
      <c r="E3784" s="116"/>
      <c r="J3784" s="116"/>
    </row>
    <row r="3785" spans="5:10" x14ac:dyDescent="0.25">
      <c r="E3785" s="116"/>
      <c r="J3785" s="116"/>
    </row>
    <row r="3786" spans="5:10" x14ac:dyDescent="0.25">
      <c r="E3786" s="116"/>
      <c r="J3786" s="116"/>
    </row>
    <row r="3787" spans="5:10" x14ac:dyDescent="0.25">
      <c r="E3787" s="116"/>
      <c r="J3787" s="116"/>
    </row>
    <row r="3788" spans="5:10" x14ac:dyDescent="0.25">
      <c r="E3788" s="116"/>
      <c r="J3788" s="116"/>
    </row>
    <row r="3789" spans="5:10" x14ac:dyDescent="0.25">
      <c r="E3789" s="116"/>
      <c r="J3789" s="116"/>
    </row>
    <row r="3790" spans="5:10" x14ac:dyDescent="0.25">
      <c r="E3790" s="116"/>
      <c r="J3790" s="116"/>
    </row>
    <row r="3791" spans="5:10" x14ac:dyDescent="0.25">
      <c r="E3791" s="116"/>
      <c r="J3791" s="116"/>
    </row>
    <row r="3792" spans="5:10" x14ac:dyDescent="0.25">
      <c r="E3792" s="116"/>
      <c r="J3792" s="116"/>
    </row>
    <row r="3793" spans="5:10" x14ac:dyDescent="0.25">
      <c r="E3793" s="116"/>
      <c r="J3793" s="116"/>
    </row>
    <row r="3794" spans="5:10" x14ac:dyDescent="0.25">
      <c r="E3794" s="116"/>
      <c r="J3794" s="116"/>
    </row>
    <row r="3795" spans="5:10" x14ac:dyDescent="0.25">
      <c r="E3795" s="116"/>
      <c r="J3795" s="116"/>
    </row>
    <row r="3796" spans="5:10" x14ac:dyDescent="0.25">
      <c r="E3796" s="116"/>
      <c r="J3796" s="116"/>
    </row>
    <row r="3797" spans="5:10" x14ac:dyDescent="0.25">
      <c r="E3797" s="116"/>
      <c r="J3797" s="116"/>
    </row>
    <row r="3798" spans="5:10" x14ac:dyDescent="0.25">
      <c r="E3798" s="116"/>
      <c r="J3798" s="116"/>
    </row>
    <row r="3799" spans="5:10" x14ac:dyDescent="0.25">
      <c r="E3799" s="116"/>
      <c r="J3799" s="116"/>
    </row>
    <row r="3800" spans="5:10" x14ac:dyDescent="0.25">
      <c r="E3800" s="116"/>
      <c r="J3800" s="116"/>
    </row>
    <row r="3801" spans="5:10" x14ac:dyDescent="0.25">
      <c r="E3801" s="116"/>
      <c r="J3801" s="116"/>
    </row>
    <row r="3802" spans="5:10" x14ac:dyDescent="0.25">
      <c r="E3802" s="116"/>
      <c r="J3802" s="116"/>
    </row>
    <row r="3803" spans="5:10" x14ac:dyDescent="0.25">
      <c r="E3803" s="116"/>
      <c r="J3803" s="116"/>
    </row>
    <row r="3804" spans="5:10" x14ac:dyDescent="0.25">
      <c r="E3804" s="116"/>
      <c r="J3804" s="116"/>
    </row>
    <row r="3805" spans="5:10" x14ac:dyDescent="0.25">
      <c r="E3805" s="116"/>
      <c r="J3805" s="116"/>
    </row>
    <row r="3806" spans="5:10" x14ac:dyDescent="0.25">
      <c r="E3806" s="116"/>
      <c r="J3806" s="116"/>
    </row>
    <row r="3807" spans="5:10" x14ac:dyDescent="0.25">
      <c r="E3807" s="116"/>
      <c r="J3807" s="116"/>
    </row>
    <row r="3808" spans="5:10" x14ac:dyDescent="0.25">
      <c r="E3808" s="116"/>
      <c r="J3808" s="116"/>
    </row>
    <row r="3809" spans="5:10" x14ac:dyDescent="0.25">
      <c r="E3809" s="116"/>
      <c r="J3809" s="116"/>
    </row>
    <row r="3810" spans="5:10" x14ac:dyDescent="0.25">
      <c r="E3810" s="116"/>
      <c r="J3810" s="116"/>
    </row>
    <row r="3811" spans="5:10" x14ac:dyDescent="0.25">
      <c r="E3811" s="116"/>
      <c r="J3811" s="116"/>
    </row>
    <row r="3812" spans="5:10" x14ac:dyDescent="0.25">
      <c r="E3812" s="116"/>
      <c r="J3812" s="116"/>
    </row>
    <row r="3813" spans="5:10" x14ac:dyDescent="0.25">
      <c r="E3813" s="116"/>
      <c r="J3813" s="116"/>
    </row>
    <row r="3814" spans="5:10" x14ac:dyDescent="0.25">
      <c r="E3814" s="116"/>
      <c r="J3814" s="116"/>
    </row>
    <row r="3815" spans="5:10" x14ac:dyDescent="0.25">
      <c r="E3815" s="116"/>
      <c r="J3815" s="116"/>
    </row>
    <row r="3816" spans="5:10" x14ac:dyDescent="0.25">
      <c r="E3816" s="116"/>
      <c r="J3816" s="116"/>
    </row>
    <row r="3817" spans="5:10" x14ac:dyDescent="0.25">
      <c r="E3817" s="116"/>
      <c r="J3817" s="116"/>
    </row>
    <row r="3818" spans="5:10" x14ac:dyDescent="0.25">
      <c r="E3818" s="116"/>
      <c r="J3818" s="116"/>
    </row>
    <row r="3819" spans="5:10" x14ac:dyDescent="0.25">
      <c r="E3819" s="116"/>
      <c r="J3819" s="116"/>
    </row>
    <row r="3820" spans="5:10" x14ac:dyDescent="0.25">
      <c r="E3820" s="116"/>
      <c r="J3820" s="116"/>
    </row>
    <row r="3821" spans="5:10" x14ac:dyDescent="0.25">
      <c r="E3821" s="116"/>
      <c r="J3821" s="116"/>
    </row>
    <row r="3822" spans="5:10" x14ac:dyDescent="0.25">
      <c r="E3822" s="116"/>
      <c r="J3822" s="116"/>
    </row>
    <row r="3823" spans="5:10" x14ac:dyDescent="0.25">
      <c r="E3823" s="116"/>
      <c r="J3823" s="116"/>
    </row>
    <row r="3824" spans="5:10" x14ac:dyDescent="0.25">
      <c r="E3824" s="116"/>
      <c r="J3824" s="116"/>
    </row>
    <row r="3825" spans="5:10" x14ac:dyDescent="0.25">
      <c r="E3825" s="116"/>
      <c r="J3825" s="116"/>
    </row>
    <row r="3826" spans="5:10" x14ac:dyDescent="0.25">
      <c r="E3826" s="116"/>
      <c r="J3826" s="116"/>
    </row>
    <row r="3827" spans="5:10" x14ac:dyDescent="0.25">
      <c r="E3827" s="116"/>
      <c r="J3827" s="116"/>
    </row>
    <row r="3828" spans="5:10" x14ac:dyDescent="0.25">
      <c r="E3828" s="116"/>
      <c r="J3828" s="116"/>
    </row>
    <row r="3829" spans="5:10" x14ac:dyDescent="0.25">
      <c r="E3829" s="116"/>
      <c r="J3829" s="116"/>
    </row>
    <row r="3830" spans="5:10" x14ac:dyDescent="0.25">
      <c r="E3830" s="116"/>
      <c r="J3830" s="116"/>
    </row>
    <row r="3831" spans="5:10" x14ac:dyDescent="0.25">
      <c r="E3831" s="116"/>
      <c r="J3831" s="116"/>
    </row>
    <row r="3832" spans="5:10" x14ac:dyDescent="0.25">
      <c r="E3832" s="116"/>
      <c r="J3832" s="116"/>
    </row>
    <row r="3833" spans="5:10" x14ac:dyDescent="0.25">
      <c r="E3833" s="116"/>
      <c r="J3833" s="116"/>
    </row>
    <row r="3834" spans="5:10" x14ac:dyDescent="0.25">
      <c r="E3834" s="116"/>
      <c r="J3834" s="116"/>
    </row>
    <row r="3835" spans="5:10" x14ac:dyDescent="0.25">
      <c r="E3835" s="116"/>
      <c r="J3835" s="116"/>
    </row>
    <row r="3836" spans="5:10" x14ac:dyDescent="0.25">
      <c r="E3836" s="116"/>
      <c r="J3836" s="116"/>
    </row>
    <row r="3837" spans="5:10" x14ac:dyDescent="0.25">
      <c r="E3837" s="116"/>
      <c r="J3837" s="116"/>
    </row>
    <row r="3838" spans="5:10" x14ac:dyDescent="0.25">
      <c r="E3838" s="116"/>
      <c r="J3838" s="116"/>
    </row>
    <row r="3839" spans="5:10" x14ac:dyDescent="0.25">
      <c r="E3839" s="116"/>
      <c r="J3839" s="116"/>
    </row>
    <row r="3840" spans="5:10" x14ac:dyDescent="0.25">
      <c r="E3840" s="116"/>
      <c r="J3840" s="116"/>
    </row>
    <row r="3841" spans="5:10" x14ac:dyDescent="0.25">
      <c r="E3841" s="116"/>
      <c r="J3841" s="116"/>
    </row>
    <row r="3842" spans="5:10" x14ac:dyDescent="0.25">
      <c r="E3842" s="116"/>
      <c r="J3842" s="116"/>
    </row>
    <row r="3843" spans="5:10" x14ac:dyDescent="0.25">
      <c r="E3843" s="116"/>
      <c r="J3843" s="116"/>
    </row>
    <row r="3844" spans="5:10" x14ac:dyDescent="0.25">
      <c r="E3844" s="116"/>
      <c r="J3844" s="116"/>
    </row>
    <row r="3845" spans="5:10" x14ac:dyDescent="0.25">
      <c r="E3845" s="116"/>
      <c r="J3845" s="116"/>
    </row>
    <row r="3846" spans="5:10" x14ac:dyDescent="0.25">
      <c r="E3846" s="116"/>
      <c r="J3846" s="116"/>
    </row>
    <row r="3847" spans="5:10" x14ac:dyDescent="0.25">
      <c r="E3847" s="116"/>
      <c r="J3847" s="116"/>
    </row>
    <row r="3848" spans="5:10" x14ac:dyDescent="0.25">
      <c r="E3848" s="116"/>
      <c r="J3848" s="116"/>
    </row>
    <row r="3849" spans="5:10" x14ac:dyDescent="0.25">
      <c r="E3849" s="116"/>
      <c r="J3849" s="116"/>
    </row>
    <row r="3850" spans="5:10" x14ac:dyDescent="0.25">
      <c r="E3850" s="116"/>
      <c r="J3850" s="116"/>
    </row>
    <row r="3851" spans="5:10" x14ac:dyDescent="0.25">
      <c r="E3851" s="116"/>
      <c r="J3851" s="116"/>
    </row>
    <row r="3852" spans="5:10" x14ac:dyDescent="0.25">
      <c r="E3852" s="116"/>
      <c r="J3852" s="116"/>
    </row>
    <row r="3853" spans="5:10" x14ac:dyDescent="0.25">
      <c r="E3853" s="116"/>
      <c r="J3853" s="116"/>
    </row>
    <row r="3854" spans="5:10" x14ac:dyDescent="0.25">
      <c r="E3854" s="116"/>
      <c r="J3854" s="116"/>
    </row>
    <row r="3855" spans="5:10" x14ac:dyDescent="0.25">
      <c r="E3855" s="116"/>
      <c r="J3855" s="116"/>
    </row>
    <row r="3856" spans="5:10" x14ac:dyDescent="0.25">
      <c r="E3856" s="116"/>
      <c r="J3856" s="116"/>
    </row>
    <row r="3857" spans="5:10" x14ac:dyDescent="0.25">
      <c r="E3857" s="116"/>
      <c r="J3857" s="116"/>
    </row>
    <row r="3858" spans="5:10" x14ac:dyDescent="0.25">
      <c r="E3858" s="116"/>
      <c r="J3858" s="116"/>
    </row>
    <row r="3859" spans="5:10" x14ac:dyDescent="0.25">
      <c r="E3859" s="116"/>
      <c r="J3859" s="116"/>
    </row>
    <row r="3860" spans="5:10" x14ac:dyDescent="0.25">
      <c r="E3860" s="116"/>
      <c r="J3860" s="116"/>
    </row>
    <row r="3861" spans="5:10" x14ac:dyDescent="0.25">
      <c r="E3861" s="116"/>
      <c r="J3861" s="116"/>
    </row>
    <row r="3862" spans="5:10" x14ac:dyDescent="0.25">
      <c r="E3862" s="116"/>
      <c r="J3862" s="116"/>
    </row>
    <row r="3863" spans="5:10" x14ac:dyDescent="0.25">
      <c r="E3863" s="116"/>
      <c r="J3863" s="116"/>
    </row>
    <row r="3864" spans="5:10" x14ac:dyDescent="0.25">
      <c r="E3864" s="116"/>
      <c r="J3864" s="116"/>
    </row>
    <row r="3865" spans="5:10" x14ac:dyDescent="0.25">
      <c r="E3865" s="116"/>
      <c r="J3865" s="116"/>
    </row>
    <row r="3866" spans="5:10" x14ac:dyDescent="0.25">
      <c r="E3866" s="116"/>
      <c r="J3866" s="116"/>
    </row>
    <row r="3867" spans="5:10" x14ac:dyDescent="0.25">
      <c r="E3867" s="116"/>
      <c r="J3867" s="116"/>
    </row>
    <row r="3868" spans="5:10" x14ac:dyDescent="0.25">
      <c r="E3868" s="116"/>
      <c r="J3868" s="116"/>
    </row>
    <row r="3869" spans="5:10" x14ac:dyDescent="0.25">
      <c r="E3869" s="116"/>
      <c r="J3869" s="116"/>
    </row>
    <row r="3870" spans="5:10" x14ac:dyDescent="0.25">
      <c r="E3870" s="116"/>
      <c r="J3870" s="116"/>
    </row>
    <row r="3871" spans="5:10" x14ac:dyDescent="0.25">
      <c r="E3871" s="116"/>
      <c r="J3871" s="116"/>
    </row>
    <row r="3872" spans="5:10" x14ac:dyDescent="0.25">
      <c r="E3872" s="116"/>
      <c r="J3872" s="116"/>
    </row>
    <row r="3873" spans="5:10" x14ac:dyDescent="0.25">
      <c r="E3873" s="116"/>
      <c r="J3873" s="116"/>
    </row>
    <row r="3874" spans="5:10" x14ac:dyDescent="0.25">
      <c r="E3874" s="116"/>
      <c r="J3874" s="116"/>
    </row>
    <row r="3875" spans="5:10" x14ac:dyDescent="0.25">
      <c r="E3875" s="116"/>
      <c r="J3875" s="116"/>
    </row>
    <row r="3876" spans="5:10" x14ac:dyDescent="0.25">
      <c r="E3876" s="116"/>
      <c r="J3876" s="116"/>
    </row>
    <row r="3877" spans="5:10" x14ac:dyDescent="0.25">
      <c r="E3877" s="116"/>
      <c r="J3877" s="116"/>
    </row>
    <row r="3878" spans="5:10" x14ac:dyDescent="0.25">
      <c r="E3878" s="116"/>
      <c r="J3878" s="116"/>
    </row>
    <row r="3879" spans="5:10" x14ac:dyDescent="0.25">
      <c r="E3879" s="116"/>
      <c r="J3879" s="116"/>
    </row>
    <row r="3880" spans="5:10" x14ac:dyDescent="0.25">
      <c r="E3880" s="116"/>
      <c r="J3880" s="116"/>
    </row>
    <row r="3881" spans="5:10" x14ac:dyDescent="0.25">
      <c r="E3881" s="116"/>
      <c r="J3881" s="116"/>
    </row>
    <row r="3882" spans="5:10" x14ac:dyDescent="0.25">
      <c r="E3882" s="116"/>
      <c r="J3882" s="116"/>
    </row>
    <row r="3883" spans="5:10" x14ac:dyDescent="0.25">
      <c r="E3883" s="116"/>
      <c r="J3883" s="116"/>
    </row>
    <row r="3884" spans="5:10" x14ac:dyDescent="0.25">
      <c r="E3884" s="116"/>
      <c r="J3884" s="116"/>
    </row>
    <row r="3885" spans="5:10" x14ac:dyDescent="0.25">
      <c r="E3885" s="116"/>
      <c r="J3885" s="116"/>
    </row>
    <row r="3886" spans="5:10" x14ac:dyDescent="0.25">
      <c r="E3886" s="116"/>
      <c r="J3886" s="116"/>
    </row>
    <row r="3887" spans="5:10" x14ac:dyDescent="0.25">
      <c r="E3887" s="116"/>
      <c r="J3887" s="116"/>
    </row>
    <row r="3888" spans="5:10" x14ac:dyDescent="0.25">
      <c r="E3888" s="116"/>
      <c r="J3888" s="116"/>
    </row>
    <row r="3889" spans="5:10" x14ac:dyDescent="0.25">
      <c r="E3889" s="116"/>
      <c r="J3889" s="116"/>
    </row>
    <row r="3890" spans="5:10" x14ac:dyDescent="0.25">
      <c r="E3890" s="116"/>
      <c r="J3890" s="116"/>
    </row>
    <row r="3891" spans="5:10" x14ac:dyDescent="0.25">
      <c r="E3891" s="116"/>
      <c r="J3891" s="116"/>
    </row>
    <row r="3892" spans="5:10" x14ac:dyDescent="0.25">
      <c r="E3892" s="116"/>
      <c r="J3892" s="116"/>
    </row>
    <row r="3893" spans="5:10" x14ac:dyDescent="0.25">
      <c r="E3893" s="116"/>
      <c r="J3893" s="116"/>
    </row>
    <row r="3894" spans="5:10" x14ac:dyDescent="0.25">
      <c r="E3894" s="116"/>
      <c r="J3894" s="116"/>
    </row>
    <row r="3895" spans="5:10" x14ac:dyDescent="0.25">
      <c r="E3895" s="116"/>
      <c r="J3895" s="116"/>
    </row>
    <row r="3896" spans="5:10" x14ac:dyDescent="0.25">
      <c r="E3896" s="116"/>
      <c r="J3896" s="116"/>
    </row>
    <row r="3897" spans="5:10" x14ac:dyDescent="0.25">
      <c r="E3897" s="116"/>
      <c r="J3897" s="116"/>
    </row>
    <row r="3898" spans="5:10" x14ac:dyDescent="0.25">
      <c r="E3898" s="116"/>
      <c r="J3898" s="116"/>
    </row>
    <row r="3899" spans="5:10" x14ac:dyDescent="0.25">
      <c r="E3899" s="116"/>
      <c r="J3899" s="116"/>
    </row>
    <row r="3900" spans="5:10" x14ac:dyDescent="0.25">
      <c r="E3900" s="116"/>
      <c r="J3900" s="116"/>
    </row>
    <row r="3901" spans="5:10" x14ac:dyDescent="0.25">
      <c r="E3901" s="116"/>
      <c r="J3901" s="116"/>
    </row>
    <row r="3902" spans="5:10" x14ac:dyDescent="0.25">
      <c r="E3902" s="116"/>
      <c r="J3902" s="116"/>
    </row>
    <row r="3903" spans="5:10" x14ac:dyDescent="0.25">
      <c r="E3903" s="116"/>
      <c r="J3903" s="116"/>
    </row>
    <row r="3904" spans="5:10" x14ac:dyDescent="0.25">
      <c r="E3904" s="116"/>
      <c r="J3904" s="116"/>
    </row>
    <row r="3905" spans="5:10" x14ac:dyDescent="0.25">
      <c r="E3905" s="116"/>
      <c r="J3905" s="116"/>
    </row>
    <row r="3906" spans="5:10" x14ac:dyDescent="0.25">
      <c r="E3906" s="116"/>
      <c r="J3906" s="116"/>
    </row>
    <row r="3907" spans="5:10" x14ac:dyDescent="0.25">
      <c r="E3907" s="116"/>
      <c r="J3907" s="116"/>
    </row>
    <row r="3908" spans="5:10" x14ac:dyDescent="0.25">
      <c r="E3908" s="116"/>
      <c r="J3908" s="116"/>
    </row>
    <row r="3909" spans="5:10" x14ac:dyDescent="0.25">
      <c r="E3909" s="116"/>
      <c r="J3909" s="116"/>
    </row>
    <row r="3910" spans="5:10" x14ac:dyDescent="0.25">
      <c r="E3910" s="116"/>
      <c r="J3910" s="116"/>
    </row>
    <row r="3911" spans="5:10" x14ac:dyDescent="0.25">
      <c r="E3911" s="116"/>
      <c r="J3911" s="116"/>
    </row>
    <row r="3912" spans="5:10" x14ac:dyDescent="0.25">
      <c r="E3912" s="116"/>
      <c r="J3912" s="116"/>
    </row>
    <row r="3913" spans="5:10" x14ac:dyDescent="0.25">
      <c r="E3913" s="116"/>
      <c r="J3913" s="116"/>
    </row>
    <row r="3914" spans="5:10" x14ac:dyDescent="0.25">
      <c r="E3914" s="116"/>
      <c r="J3914" s="116"/>
    </row>
    <row r="3915" spans="5:10" x14ac:dyDescent="0.25">
      <c r="E3915" s="116"/>
      <c r="J3915" s="116"/>
    </row>
    <row r="3916" spans="5:10" x14ac:dyDescent="0.25">
      <c r="E3916" s="116"/>
      <c r="J3916" s="116"/>
    </row>
    <row r="3917" spans="5:10" x14ac:dyDescent="0.25">
      <c r="E3917" s="116"/>
      <c r="J3917" s="116"/>
    </row>
    <row r="3918" spans="5:10" x14ac:dyDescent="0.25">
      <c r="E3918" s="116"/>
      <c r="J3918" s="116"/>
    </row>
    <row r="3919" spans="5:10" x14ac:dyDescent="0.25">
      <c r="E3919" s="116"/>
      <c r="J3919" s="116"/>
    </row>
    <row r="3920" spans="5:10" x14ac:dyDescent="0.25">
      <c r="E3920" s="116"/>
      <c r="J3920" s="116"/>
    </row>
    <row r="3921" spans="5:10" x14ac:dyDescent="0.25">
      <c r="E3921" s="116"/>
      <c r="J3921" s="116"/>
    </row>
    <row r="3922" spans="5:10" x14ac:dyDescent="0.25">
      <c r="E3922" s="116"/>
      <c r="J3922" s="116"/>
    </row>
    <row r="3923" spans="5:10" x14ac:dyDescent="0.25">
      <c r="E3923" s="116"/>
      <c r="J3923" s="116"/>
    </row>
    <row r="3924" spans="5:10" x14ac:dyDescent="0.25">
      <c r="E3924" s="116"/>
      <c r="J3924" s="116"/>
    </row>
    <row r="3925" spans="5:10" x14ac:dyDescent="0.25">
      <c r="E3925" s="116"/>
      <c r="J3925" s="116"/>
    </row>
    <row r="3926" spans="5:10" x14ac:dyDescent="0.25">
      <c r="E3926" s="116"/>
      <c r="J3926" s="116"/>
    </row>
    <row r="3927" spans="5:10" x14ac:dyDescent="0.25">
      <c r="E3927" s="116"/>
      <c r="J3927" s="116"/>
    </row>
    <row r="3928" spans="5:10" x14ac:dyDescent="0.25">
      <c r="E3928" s="116"/>
      <c r="J3928" s="116"/>
    </row>
    <row r="3929" spans="5:10" x14ac:dyDescent="0.25">
      <c r="E3929" s="116"/>
      <c r="J3929" s="116"/>
    </row>
    <row r="3930" spans="5:10" x14ac:dyDescent="0.25">
      <c r="E3930" s="116"/>
      <c r="J3930" s="116"/>
    </row>
    <row r="3931" spans="5:10" x14ac:dyDescent="0.25">
      <c r="E3931" s="116"/>
      <c r="J3931" s="116"/>
    </row>
    <row r="3932" spans="5:10" x14ac:dyDescent="0.25">
      <c r="E3932" s="116"/>
      <c r="J3932" s="116"/>
    </row>
    <row r="3933" spans="5:10" x14ac:dyDescent="0.25">
      <c r="E3933" s="116"/>
      <c r="J3933" s="116"/>
    </row>
    <row r="3934" spans="5:10" x14ac:dyDescent="0.25">
      <c r="E3934" s="116"/>
      <c r="J3934" s="116"/>
    </row>
    <row r="3935" spans="5:10" x14ac:dyDescent="0.25">
      <c r="E3935" s="116"/>
      <c r="J3935" s="116"/>
    </row>
    <row r="3936" spans="5:10" x14ac:dyDescent="0.25">
      <c r="E3936" s="116"/>
      <c r="J3936" s="116"/>
    </row>
    <row r="3937" spans="5:10" x14ac:dyDescent="0.25">
      <c r="E3937" s="116"/>
      <c r="J3937" s="116"/>
    </row>
    <row r="3938" spans="5:10" x14ac:dyDescent="0.25">
      <c r="E3938" s="116"/>
      <c r="J3938" s="116"/>
    </row>
    <row r="3939" spans="5:10" x14ac:dyDescent="0.25">
      <c r="E3939" s="116"/>
      <c r="J3939" s="116"/>
    </row>
    <row r="3940" spans="5:10" x14ac:dyDescent="0.25">
      <c r="E3940" s="116"/>
      <c r="J3940" s="116"/>
    </row>
    <row r="3941" spans="5:10" x14ac:dyDescent="0.25">
      <c r="E3941" s="116"/>
      <c r="J3941" s="116"/>
    </row>
    <row r="3942" spans="5:10" x14ac:dyDescent="0.25">
      <c r="E3942" s="116"/>
      <c r="J3942" s="116"/>
    </row>
    <row r="3943" spans="5:10" x14ac:dyDescent="0.25">
      <c r="E3943" s="116"/>
      <c r="J3943" s="116"/>
    </row>
    <row r="3944" spans="5:10" x14ac:dyDescent="0.25">
      <c r="E3944" s="116"/>
      <c r="J3944" s="116"/>
    </row>
    <row r="3945" spans="5:10" x14ac:dyDescent="0.25">
      <c r="E3945" s="116"/>
      <c r="J3945" s="116"/>
    </row>
    <row r="3946" spans="5:10" x14ac:dyDescent="0.25">
      <c r="E3946" s="116"/>
      <c r="J3946" s="116"/>
    </row>
    <row r="3947" spans="5:10" x14ac:dyDescent="0.25">
      <c r="E3947" s="116"/>
      <c r="J3947" s="116"/>
    </row>
    <row r="3948" spans="5:10" x14ac:dyDescent="0.25">
      <c r="E3948" s="116"/>
      <c r="J3948" s="116"/>
    </row>
    <row r="3949" spans="5:10" x14ac:dyDescent="0.25">
      <c r="E3949" s="116"/>
      <c r="J3949" s="116"/>
    </row>
    <row r="3950" spans="5:10" x14ac:dyDescent="0.25">
      <c r="E3950" s="116"/>
      <c r="J3950" s="116"/>
    </row>
    <row r="3951" spans="5:10" x14ac:dyDescent="0.25">
      <c r="E3951" s="116"/>
      <c r="J3951" s="116"/>
    </row>
    <row r="3952" spans="5:10" x14ac:dyDescent="0.25">
      <c r="E3952" s="116"/>
      <c r="J3952" s="116"/>
    </row>
    <row r="3953" spans="5:10" x14ac:dyDescent="0.25">
      <c r="E3953" s="116"/>
      <c r="J3953" s="116"/>
    </row>
    <row r="3954" spans="5:10" x14ac:dyDescent="0.25">
      <c r="E3954" s="116"/>
      <c r="J3954" s="116"/>
    </row>
    <row r="3955" spans="5:10" x14ac:dyDescent="0.25">
      <c r="E3955" s="116"/>
      <c r="J3955" s="116"/>
    </row>
    <row r="3956" spans="5:10" x14ac:dyDescent="0.25">
      <c r="E3956" s="116"/>
      <c r="J3956" s="116"/>
    </row>
    <row r="3957" spans="5:10" x14ac:dyDescent="0.25">
      <c r="E3957" s="116"/>
      <c r="J3957" s="116"/>
    </row>
    <row r="3958" spans="5:10" x14ac:dyDescent="0.25">
      <c r="E3958" s="116"/>
      <c r="J3958" s="116"/>
    </row>
    <row r="3959" spans="5:10" x14ac:dyDescent="0.25">
      <c r="E3959" s="116"/>
      <c r="J3959" s="116"/>
    </row>
    <row r="3960" spans="5:10" x14ac:dyDescent="0.25">
      <c r="E3960" s="116"/>
      <c r="J3960" s="116"/>
    </row>
    <row r="3961" spans="5:10" x14ac:dyDescent="0.25">
      <c r="E3961" s="116"/>
      <c r="J3961" s="116"/>
    </row>
    <row r="3962" spans="5:10" x14ac:dyDescent="0.25">
      <c r="E3962" s="116"/>
      <c r="J3962" s="116"/>
    </row>
    <row r="3963" spans="5:10" x14ac:dyDescent="0.25">
      <c r="E3963" s="116"/>
      <c r="J3963" s="116"/>
    </row>
    <row r="3964" spans="5:10" x14ac:dyDescent="0.25">
      <c r="E3964" s="116"/>
      <c r="J3964" s="116"/>
    </row>
    <row r="3965" spans="5:10" x14ac:dyDescent="0.25">
      <c r="E3965" s="116"/>
      <c r="J3965" s="116"/>
    </row>
    <row r="3966" spans="5:10" x14ac:dyDescent="0.25">
      <c r="E3966" s="116"/>
      <c r="J3966" s="116"/>
    </row>
    <row r="3967" spans="5:10" x14ac:dyDescent="0.25">
      <c r="E3967" s="116"/>
      <c r="J3967" s="116"/>
    </row>
    <row r="3968" spans="5:10" x14ac:dyDescent="0.25">
      <c r="E3968" s="116"/>
      <c r="J3968" s="116"/>
    </row>
    <row r="3969" spans="5:10" x14ac:dyDescent="0.25">
      <c r="E3969" s="116"/>
      <c r="J3969" s="116"/>
    </row>
    <row r="3970" spans="5:10" x14ac:dyDescent="0.25">
      <c r="E3970" s="116"/>
      <c r="J3970" s="116"/>
    </row>
    <row r="3971" spans="5:10" x14ac:dyDescent="0.25">
      <c r="E3971" s="116"/>
      <c r="J3971" s="116"/>
    </row>
    <row r="3972" spans="5:10" x14ac:dyDescent="0.25">
      <c r="E3972" s="116"/>
      <c r="J3972" s="116"/>
    </row>
    <row r="3973" spans="5:10" x14ac:dyDescent="0.25">
      <c r="E3973" s="116"/>
      <c r="J3973" s="116"/>
    </row>
    <row r="3974" spans="5:10" x14ac:dyDescent="0.25">
      <c r="E3974" s="116"/>
      <c r="J3974" s="116"/>
    </row>
    <row r="3975" spans="5:10" x14ac:dyDescent="0.25">
      <c r="E3975" s="116"/>
      <c r="J3975" s="116"/>
    </row>
    <row r="3976" spans="5:10" x14ac:dyDescent="0.25">
      <c r="E3976" s="116"/>
      <c r="J3976" s="116"/>
    </row>
    <row r="3977" spans="5:10" x14ac:dyDescent="0.25">
      <c r="E3977" s="116"/>
      <c r="J3977" s="116"/>
    </row>
    <row r="3978" spans="5:10" x14ac:dyDescent="0.25">
      <c r="E3978" s="116"/>
      <c r="J3978" s="116"/>
    </row>
    <row r="3979" spans="5:10" x14ac:dyDescent="0.25">
      <c r="E3979" s="116"/>
      <c r="J3979" s="116"/>
    </row>
    <row r="3980" spans="5:10" x14ac:dyDescent="0.25">
      <c r="E3980" s="116"/>
      <c r="J3980" s="116"/>
    </row>
    <row r="3981" spans="5:10" x14ac:dyDescent="0.25">
      <c r="E3981" s="116"/>
      <c r="J3981" s="116"/>
    </row>
    <row r="3982" spans="5:10" x14ac:dyDescent="0.25">
      <c r="E3982" s="116"/>
      <c r="J3982" s="116"/>
    </row>
    <row r="3983" spans="5:10" x14ac:dyDescent="0.25">
      <c r="E3983" s="116"/>
      <c r="J3983" s="116"/>
    </row>
    <row r="3984" spans="5:10" x14ac:dyDescent="0.25">
      <c r="E3984" s="116"/>
      <c r="J3984" s="116"/>
    </row>
    <row r="3985" spans="5:10" x14ac:dyDescent="0.25">
      <c r="E3985" s="116"/>
      <c r="J3985" s="116"/>
    </row>
    <row r="3986" spans="5:10" x14ac:dyDescent="0.25">
      <c r="E3986" s="116"/>
      <c r="J3986" s="116"/>
    </row>
    <row r="3987" spans="5:10" x14ac:dyDescent="0.25">
      <c r="E3987" s="116"/>
      <c r="J3987" s="116"/>
    </row>
    <row r="3988" spans="5:10" x14ac:dyDescent="0.25">
      <c r="E3988" s="116"/>
      <c r="J3988" s="116"/>
    </row>
    <row r="3989" spans="5:10" x14ac:dyDescent="0.25">
      <c r="E3989" s="116"/>
      <c r="J3989" s="116"/>
    </row>
    <row r="3990" spans="5:10" x14ac:dyDescent="0.25">
      <c r="E3990" s="116"/>
      <c r="J3990" s="116"/>
    </row>
    <row r="3991" spans="5:10" x14ac:dyDescent="0.25">
      <c r="E3991" s="116"/>
      <c r="J3991" s="116"/>
    </row>
    <row r="3992" spans="5:10" x14ac:dyDescent="0.25">
      <c r="E3992" s="116"/>
      <c r="J3992" s="116"/>
    </row>
    <row r="3993" spans="5:10" x14ac:dyDescent="0.25">
      <c r="E3993" s="116"/>
      <c r="J3993" s="116"/>
    </row>
    <row r="3994" spans="5:10" x14ac:dyDescent="0.25">
      <c r="E3994" s="116"/>
      <c r="J3994" s="116"/>
    </row>
    <row r="3995" spans="5:10" x14ac:dyDescent="0.25">
      <c r="E3995" s="116"/>
      <c r="J3995" s="116"/>
    </row>
    <row r="3996" spans="5:10" x14ac:dyDescent="0.25">
      <c r="E3996" s="116"/>
      <c r="J3996" s="116"/>
    </row>
    <row r="3997" spans="5:10" x14ac:dyDescent="0.25">
      <c r="E3997" s="116"/>
      <c r="J3997" s="116"/>
    </row>
    <row r="3998" spans="5:10" x14ac:dyDescent="0.25">
      <c r="E3998" s="116"/>
      <c r="J3998" s="116"/>
    </row>
    <row r="3999" spans="5:10" x14ac:dyDescent="0.25">
      <c r="E3999" s="116"/>
      <c r="J3999" s="116"/>
    </row>
    <row r="4000" spans="5:10" x14ac:dyDescent="0.25">
      <c r="E4000" s="116"/>
      <c r="J4000" s="116"/>
    </row>
    <row r="4001" spans="5:10" x14ac:dyDescent="0.25">
      <c r="E4001" s="116"/>
      <c r="J4001" s="116"/>
    </row>
    <row r="4002" spans="5:10" x14ac:dyDescent="0.25">
      <c r="E4002" s="116"/>
      <c r="J4002" s="116"/>
    </row>
    <row r="4003" spans="5:10" x14ac:dyDescent="0.25">
      <c r="E4003" s="116"/>
      <c r="J4003" s="116"/>
    </row>
    <row r="4004" spans="5:10" x14ac:dyDescent="0.25">
      <c r="E4004" s="116"/>
      <c r="J4004" s="116"/>
    </row>
    <row r="4005" spans="5:10" x14ac:dyDescent="0.25">
      <c r="E4005" s="116"/>
      <c r="J4005" s="116"/>
    </row>
    <row r="4006" spans="5:10" x14ac:dyDescent="0.25">
      <c r="E4006" s="116"/>
      <c r="J4006" s="116"/>
    </row>
    <row r="4007" spans="5:10" x14ac:dyDescent="0.25">
      <c r="E4007" s="116"/>
      <c r="J4007" s="116"/>
    </row>
    <row r="4008" spans="5:10" x14ac:dyDescent="0.25">
      <c r="E4008" s="116"/>
      <c r="J4008" s="116"/>
    </row>
    <row r="4009" spans="5:10" x14ac:dyDescent="0.25">
      <c r="E4009" s="116"/>
      <c r="J4009" s="116"/>
    </row>
    <row r="4010" spans="5:10" x14ac:dyDescent="0.25">
      <c r="E4010" s="116"/>
      <c r="J4010" s="116"/>
    </row>
    <row r="4011" spans="5:10" x14ac:dyDescent="0.25">
      <c r="E4011" s="116"/>
      <c r="J4011" s="116"/>
    </row>
    <row r="4012" spans="5:10" x14ac:dyDescent="0.25">
      <c r="E4012" s="116"/>
      <c r="J4012" s="116"/>
    </row>
    <row r="4013" spans="5:10" x14ac:dyDescent="0.25">
      <c r="E4013" s="116"/>
      <c r="J4013" s="116"/>
    </row>
    <row r="4014" spans="5:10" x14ac:dyDescent="0.25">
      <c r="E4014" s="116"/>
      <c r="J4014" s="116"/>
    </row>
    <row r="4015" spans="5:10" x14ac:dyDescent="0.25">
      <c r="E4015" s="116"/>
      <c r="J4015" s="116"/>
    </row>
    <row r="4016" spans="5:10" x14ac:dyDescent="0.25">
      <c r="E4016" s="116"/>
      <c r="J4016" s="116"/>
    </row>
    <row r="4017" spans="5:10" x14ac:dyDescent="0.25">
      <c r="E4017" s="116"/>
      <c r="J4017" s="116"/>
    </row>
    <row r="4018" spans="5:10" x14ac:dyDescent="0.25">
      <c r="E4018" s="116"/>
      <c r="J4018" s="116"/>
    </row>
    <row r="4019" spans="5:10" x14ac:dyDescent="0.25">
      <c r="E4019" s="116"/>
      <c r="J4019" s="116"/>
    </row>
    <row r="4020" spans="5:10" x14ac:dyDescent="0.25">
      <c r="E4020" s="116"/>
      <c r="J4020" s="116"/>
    </row>
    <row r="4021" spans="5:10" x14ac:dyDescent="0.25">
      <c r="E4021" s="116"/>
      <c r="J4021" s="116"/>
    </row>
    <row r="4022" spans="5:10" x14ac:dyDescent="0.25">
      <c r="E4022" s="116"/>
      <c r="J4022" s="116"/>
    </row>
    <row r="4023" spans="5:10" x14ac:dyDescent="0.25">
      <c r="E4023" s="116"/>
      <c r="J4023" s="116"/>
    </row>
    <row r="4024" spans="5:10" x14ac:dyDescent="0.25">
      <c r="E4024" s="116"/>
      <c r="J4024" s="116"/>
    </row>
    <row r="4025" spans="5:10" x14ac:dyDescent="0.25">
      <c r="E4025" s="116"/>
      <c r="J4025" s="116"/>
    </row>
    <row r="4026" spans="5:10" x14ac:dyDescent="0.25">
      <c r="E4026" s="116"/>
      <c r="J4026" s="116"/>
    </row>
    <row r="4027" spans="5:10" x14ac:dyDescent="0.25">
      <c r="E4027" s="116"/>
      <c r="J4027" s="116"/>
    </row>
    <row r="4028" spans="5:10" x14ac:dyDescent="0.25">
      <c r="E4028" s="116"/>
      <c r="J4028" s="116"/>
    </row>
    <row r="4029" spans="5:10" x14ac:dyDescent="0.25">
      <c r="E4029" s="116"/>
      <c r="J4029" s="116"/>
    </row>
    <row r="4030" spans="5:10" x14ac:dyDescent="0.25">
      <c r="E4030" s="116"/>
      <c r="J4030" s="116"/>
    </row>
    <row r="4031" spans="5:10" x14ac:dyDescent="0.25">
      <c r="E4031" s="116"/>
      <c r="J4031" s="116"/>
    </row>
    <row r="4032" spans="5:10" x14ac:dyDescent="0.25">
      <c r="E4032" s="116"/>
      <c r="J4032" s="116"/>
    </row>
    <row r="4033" spans="5:10" x14ac:dyDescent="0.25">
      <c r="E4033" s="116"/>
      <c r="J4033" s="116"/>
    </row>
    <row r="4034" spans="5:10" x14ac:dyDescent="0.25">
      <c r="E4034" s="116"/>
      <c r="J4034" s="116"/>
    </row>
    <row r="4035" spans="5:10" x14ac:dyDescent="0.25">
      <c r="E4035" s="116"/>
      <c r="J4035" s="116"/>
    </row>
    <row r="4036" spans="5:10" x14ac:dyDescent="0.25">
      <c r="E4036" s="116"/>
      <c r="J4036" s="116"/>
    </row>
    <row r="4037" spans="5:10" x14ac:dyDescent="0.25">
      <c r="E4037" s="116"/>
      <c r="J4037" s="116"/>
    </row>
    <row r="4038" spans="5:10" x14ac:dyDescent="0.25">
      <c r="E4038" s="116"/>
      <c r="J4038" s="116"/>
    </row>
    <row r="4039" spans="5:10" x14ac:dyDescent="0.25">
      <c r="E4039" s="116"/>
      <c r="J4039" s="116"/>
    </row>
    <row r="4040" spans="5:10" x14ac:dyDescent="0.25">
      <c r="E4040" s="116"/>
      <c r="J4040" s="116"/>
    </row>
    <row r="4041" spans="5:10" x14ac:dyDescent="0.25">
      <c r="E4041" s="116"/>
      <c r="J4041" s="116"/>
    </row>
    <row r="4042" spans="5:10" x14ac:dyDescent="0.25">
      <c r="E4042" s="116"/>
      <c r="J4042" s="116"/>
    </row>
    <row r="4043" spans="5:10" x14ac:dyDescent="0.25">
      <c r="E4043" s="116"/>
      <c r="J4043" s="116"/>
    </row>
    <row r="4044" spans="5:10" x14ac:dyDescent="0.25">
      <c r="E4044" s="116"/>
      <c r="J4044" s="116"/>
    </row>
    <row r="4045" spans="5:10" x14ac:dyDescent="0.25">
      <c r="E4045" s="116"/>
      <c r="J4045" s="116"/>
    </row>
    <row r="4046" spans="5:10" x14ac:dyDescent="0.25">
      <c r="E4046" s="116"/>
      <c r="J4046" s="116"/>
    </row>
    <row r="4047" spans="5:10" x14ac:dyDescent="0.25">
      <c r="E4047" s="116"/>
      <c r="J4047" s="116"/>
    </row>
    <row r="4048" spans="5:10" x14ac:dyDescent="0.25">
      <c r="E4048" s="116"/>
      <c r="J4048" s="116"/>
    </row>
    <row r="4049" spans="5:10" x14ac:dyDescent="0.25">
      <c r="E4049" s="116"/>
      <c r="J4049" s="116"/>
    </row>
    <row r="4050" spans="5:10" x14ac:dyDescent="0.25">
      <c r="E4050" s="116"/>
      <c r="J4050" s="116"/>
    </row>
    <row r="4051" spans="5:10" x14ac:dyDescent="0.25">
      <c r="E4051" s="116"/>
      <c r="J4051" s="116"/>
    </row>
    <row r="4052" spans="5:10" x14ac:dyDescent="0.25">
      <c r="E4052" s="116"/>
      <c r="J4052" s="116"/>
    </row>
    <row r="4053" spans="5:10" x14ac:dyDescent="0.25">
      <c r="E4053" s="116"/>
      <c r="J4053" s="116"/>
    </row>
    <row r="4054" spans="5:10" x14ac:dyDescent="0.25">
      <c r="E4054" s="116"/>
      <c r="J4054" s="116"/>
    </row>
    <row r="4055" spans="5:10" x14ac:dyDescent="0.25">
      <c r="E4055" s="116"/>
      <c r="J4055" s="116"/>
    </row>
    <row r="4056" spans="5:10" x14ac:dyDescent="0.25">
      <c r="E4056" s="116"/>
      <c r="J4056" s="116"/>
    </row>
    <row r="4057" spans="5:10" x14ac:dyDescent="0.25">
      <c r="E4057" s="116"/>
      <c r="J4057" s="116"/>
    </row>
    <row r="4058" spans="5:10" x14ac:dyDescent="0.25">
      <c r="E4058" s="116"/>
      <c r="J4058" s="116"/>
    </row>
    <row r="4059" spans="5:10" x14ac:dyDescent="0.25">
      <c r="E4059" s="116"/>
      <c r="J4059" s="116"/>
    </row>
    <row r="4060" spans="5:10" x14ac:dyDescent="0.25">
      <c r="E4060" s="116"/>
      <c r="J4060" s="116"/>
    </row>
    <row r="4061" spans="5:10" x14ac:dyDescent="0.25">
      <c r="E4061" s="116"/>
      <c r="J4061" s="116"/>
    </row>
    <row r="4062" spans="5:10" x14ac:dyDescent="0.25">
      <c r="E4062" s="116"/>
      <c r="J4062" s="116"/>
    </row>
    <row r="4063" spans="5:10" x14ac:dyDescent="0.25">
      <c r="E4063" s="116"/>
      <c r="J4063" s="116"/>
    </row>
    <row r="4064" spans="5:10" x14ac:dyDescent="0.25">
      <c r="E4064" s="116"/>
      <c r="J4064" s="116"/>
    </row>
    <row r="4065" spans="5:10" x14ac:dyDescent="0.25">
      <c r="E4065" s="116"/>
      <c r="J4065" s="116"/>
    </row>
    <row r="4066" spans="5:10" x14ac:dyDescent="0.25">
      <c r="E4066" s="116"/>
      <c r="J4066" s="116"/>
    </row>
    <row r="4067" spans="5:10" x14ac:dyDescent="0.25">
      <c r="E4067" s="116"/>
      <c r="J4067" s="116"/>
    </row>
    <row r="4068" spans="5:10" x14ac:dyDescent="0.25">
      <c r="E4068" s="116"/>
      <c r="J4068" s="116"/>
    </row>
    <row r="4069" spans="5:10" x14ac:dyDescent="0.25">
      <c r="E4069" s="116"/>
      <c r="J4069" s="116"/>
    </row>
    <row r="4070" spans="5:10" x14ac:dyDescent="0.25">
      <c r="E4070" s="116"/>
      <c r="J4070" s="116"/>
    </row>
    <row r="4071" spans="5:10" x14ac:dyDescent="0.25">
      <c r="E4071" s="116"/>
      <c r="J4071" s="116"/>
    </row>
    <row r="4072" spans="5:10" x14ac:dyDescent="0.25">
      <c r="E4072" s="116"/>
      <c r="J4072" s="116"/>
    </row>
    <row r="4073" spans="5:10" x14ac:dyDescent="0.25">
      <c r="E4073" s="116"/>
      <c r="J4073" s="116"/>
    </row>
    <row r="4074" spans="5:10" x14ac:dyDescent="0.25">
      <c r="E4074" s="116"/>
      <c r="J4074" s="116"/>
    </row>
    <row r="4075" spans="5:10" x14ac:dyDescent="0.25">
      <c r="E4075" s="116"/>
      <c r="J4075" s="116"/>
    </row>
    <row r="4076" spans="5:10" x14ac:dyDescent="0.25">
      <c r="E4076" s="116"/>
      <c r="J4076" s="116"/>
    </row>
    <row r="4077" spans="5:10" x14ac:dyDescent="0.25">
      <c r="E4077" s="116"/>
      <c r="J4077" s="116"/>
    </row>
    <row r="4078" spans="5:10" x14ac:dyDescent="0.25">
      <c r="E4078" s="116"/>
      <c r="J4078" s="116"/>
    </row>
    <row r="4079" spans="5:10" x14ac:dyDescent="0.25">
      <c r="E4079" s="116"/>
      <c r="J4079" s="116"/>
    </row>
    <row r="4080" spans="5:10" x14ac:dyDescent="0.25">
      <c r="E4080" s="116"/>
      <c r="J4080" s="116"/>
    </row>
    <row r="4081" spans="5:10" x14ac:dyDescent="0.25">
      <c r="E4081" s="116"/>
      <c r="J4081" s="116"/>
    </row>
    <row r="4082" spans="5:10" x14ac:dyDescent="0.25">
      <c r="E4082" s="116"/>
      <c r="J4082" s="116"/>
    </row>
    <row r="4083" spans="5:10" x14ac:dyDescent="0.25">
      <c r="E4083" s="116"/>
      <c r="J4083" s="116"/>
    </row>
    <row r="4084" spans="5:10" x14ac:dyDescent="0.25">
      <c r="E4084" s="116"/>
      <c r="J4084" s="116"/>
    </row>
    <row r="4085" spans="5:10" x14ac:dyDescent="0.25">
      <c r="E4085" s="116"/>
      <c r="J4085" s="116"/>
    </row>
    <row r="4086" spans="5:10" x14ac:dyDescent="0.25">
      <c r="E4086" s="116"/>
      <c r="J4086" s="116"/>
    </row>
    <row r="4087" spans="5:10" x14ac:dyDescent="0.25">
      <c r="E4087" s="116"/>
      <c r="J4087" s="116"/>
    </row>
    <row r="4088" spans="5:10" x14ac:dyDescent="0.25">
      <c r="E4088" s="116"/>
      <c r="J4088" s="116"/>
    </row>
    <row r="4089" spans="5:10" x14ac:dyDescent="0.25">
      <c r="E4089" s="116"/>
      <c r="J4089" s="116"/>
    </row>
    <row r="4090" spans="5:10" x14ac:dyDescent="0.25">
      <c r="E4090" s="116"/>
      <c r="J4090" s="116"/>
    </row>
    <row r="4091" spans="5:10" x14ac:dyDescent="0.25">
      <c r="E4091" s="116"/>
      <c r="J4091" s="116"/>
    </row>
    <row r="4092" spans="5:10" x14ac:dyDescent="0.25">
      <c r="E4092" s="116"/>
      <c r="J4092" s="116"/>
    </row>
    <row r="4093" spans="5:10" x14ac:dyDescent="0.25">
      <c r="E4093" s="116"/>
      <c r="J4093" s="116"/>
    </row>
    <row r="4094" spans="5:10" x14ac:dyDescent="0.25">
      <c r="E4094" s="116"/>
      <c r="J4094" s="116"/>
    </row>
    <row r="4095" spans="5:10" x14ac:dyDescent="0.25">
      <c r="E4095" s="116"/>
      <c r="J4095" s="116"/>
    </row>
    <row r="4096" spans="5:10" x14ac:dyDescent="0.25">
      <c r="E4096" s="116"/>
      <c r="J4096" s="116"/>
    </row>
    <row r="4097" spans="5:10" x14ac:dyDescent="0.25">
      <c r="E4097" s="116"/>
      <c r="J4097" s="116"/>
    </row>
    <row r="4098" spans="5:10" x14ac:dyDescent="0.25">
      <c r="E4098" s="116"/>
      <c r="J4098" s="116"/>
    </row>
    <row r="4099" spans="5:10" x14ac:dyDescent="0.25">
      <c r="E4099" s="116"/>
      <c r="J4099" s="116"/>
    </row>
    <row r="4100" spans="5:10" x14ac:dyDescent="0.25">
      <c r="E4100" s="116"/>
      <c r="J4100" s="116"/>
    </row>
    <row r="4101" spans="5:10" x14ac:dyDescent="0.25">
      <c r="E4101" s="116"/>
      <c r="J4101" s="116"/>
    </row>
    <row r="4102" spans="5:10" x14ac:dyDescent="0.25">
      <c r="E4102" s="116"/>
      <c r="J4102" s="116"/>
    </row>
    <row r="4103" spans="5:10" x14ac:dyDescent="0.25">
      <c r="E4103" s="116"/>
      <c r="J4103" s="116"/>
    </row>
    <row r="4104" spans="5:10" x14ac:dyDescent="0.25">
      <c r="E4104" s="116"/>
      <c r="J4104" s="116"/>
    </row>
    <row r="4105" spans="5:10" x14ac:dyDescent="0.25">
      <c r="E4105" s="116"/>
      <c r="J4105" s="116"/>
    </row>
    <row r="4106" spans="5:10" x14ac:dyDescent="0.25">
      <c r="E4106" s="116"/>
      <c r="J4106" s="116"/>
    </row>
    <row r="4107" spans="5:10" x14ac:dyDescent="0.25">
      <c r="E4107" s="116"/>
      <c r="J4107" s="116"/>
    </row>
    <row r="4108" spans="5:10" x14ac:dyDescent="0.25">
      <c r="E4108" s="116"/>
      <c r="J4108" s="116"/>
    </row>
    <row r="4109" spans="5:10" x14ac:dyDescent="0.25">
      <c r="E4109" s="116"/>
      <c r="J4109" s="116"/>
    </row>
    <row r="4110" spans="5:10" x14ac:dyDescent="0.25">
      <c r="E4110" s="116"/>
      <c r="J4110" s="116"/>
    </row>
    <row r="4111" spans="5:10" x14ac:dyDescent="0.25">
      <c r="E4111" s="116"/>
      <c r="J4111" s="116"/>
    </row>
    <row r="4112" spans="5:10" x14ac:dyDescent="0.25">
      <c r="E4112" s="116"/>
      <c r="J4112" s="116"/>
    </row>
    <row r="4113" spans="5:10" x14ac:dyDescent="0.25">
      <c r="E4113" s="116"/>
      <c r="J4113" s="116"/>
    </row>
    <row r="4114" spans="5:10" x14ac:dyDescent="0.25">
      <c r="E4114" s="116"/>
      <c r="J4114" s="116"/>
    </row>
    <row r="4115" spans="5:10" x14ac:dyDescent="0.25">
      <c r="E4115" s="116"/>
      <c r="J4115" s="116"/>
    </row>
    <row r="4116" spans="5:10" x14ac:dyDescent="0.25">
      <c r="E4116" s="116"/>
      <c r="J4116" s="116"/>
    </row>
    <row r="4117" spans="5:10" x14ac:dyDescent="0.25">
      <c r="E4117" s="116"/>
      <c r="J4117" s="116"/>
    </row>
    <row r="4118" spans="5:10" x14ac:dyDescent="0.25">
      <c r="E4118" s="116"/>
      <c r="J4118" s="116"/>
    </row>
    <row r="4119" spans="5:10" x14ac:dyDescent="0.25">
      <c r="E4119" s="116"/>
      <c r="J4119" s="116"/>
    </row>
    <row r="4120" spans="5:10" x14ac:dyDescent="0.25">
      <c r="E4120" s="116"/>
      <c r="J4120" s="116"/>
    </row>
    <row r="4121" spans="5:10" x14ac:dyDescent="0.25">
      <c r="E4121" s="116"/>
      <c r="J4121" s="116"/>
    </row>
    <row r="4122" spans="5:10" x14ac:dyDescent="0.25">
      <c r="E4122" s="116"/>
      <c r="J4122" s="116"/>
    </row>
    <row r="4123" spans="5:10" x14ac:dyDescent="0.25">
      <c r="E4123" s="116"/>
      <c r="J4123" s="116"/>
    </row>
    <row r="4124" spans="5:10" x14ac:dyDescent="0.25">
      <c r="E4124" s="116"/>
      <c r="J4124" s="116"/>
    </row>
    <row r="4125" spans="5:10" x14ac:dyDescent="0.25">
      <c r="E4125" s="116"/>
      <c r="J4125" s="116"/>
    </row>
    <row r="4126" spans="5:10" x14ac:dyDescent="0.25">
      <c r="E4126" s="116"/>
      <c r="J4126" s="116"/>
    </row>
    <row r="4127" spans="5:10" x14ac:dyDescent="0.25">
      <c r="E4127" s="116"/>
      <c r="J4127" s="116"/>
    </row>
    <row r="4128" spans="5:10" x14ac:dyDescent="0.25">
      <c r="E4128" s="116"/>
      <c r="J4128" s="116"/>
    </row>
    <row r="4129" spans="5:10" x14ac:dyDescent="0.25">
      <c r="E4129" s="116"/>
      <c r="J4129" s="116"/>
    </row>
    <row r="4130" spans="5:10" x14ac:dyDescent="0.25">
      <c r="E4130" s="116"/>
      <c r="J4130" s="116"/>
    </row>
    <row r="4131" spans="5:10" x14ac:dyDescent="0.25">
      <c r="E4131" s="116"/>
      <c r="J4131" s="116"/>
    </row>
    <row r="4132" spans="5:10" x14ac:dyDescent="0.25">
      <c r="E4132" s="116"/>
      <c r="J4132" s="116"/>
    </row>
    <row r="4133" spans="5:10" x14ac:dyDescent="0.25">
      <c r="E4133" s="116"/>
      <c r="J4133" s="116"/>
    </row>
    <row r="4134" spans="5:10" x14ac:dyDescent="0.25">
      <c r="E4134" s="116"/>
      <c r="J4134" s="116"/>
    </row>
    <row r="4135" spans="5:10" x14ac:dyDescent="0.25">
      <c r="E4135" s="116"/>
      <c r="J4135" s="116"/>
    </row>
    <row r="4136" spans="5:10" x14ac:dyDescent="0.25">
      <c r="E4136" s="116"/>
      <c r="J4136" s="116"/>
    </row>
    <row r="4137" spans="5:10" x14ac:dyDescent="0.25">
      <c r="E4137" s="116"/>
      <c r="J4137" s="116"/>
    </row>
    <row r="4138" spans="5:10" x14ac:dyDescent="0.25">
      <c r="E4138" s="116"/>
      <c r="J4138" s="116"/>
    </row>
    <row r="4139" spans="5:10" x14ac:dyDescent="0.25">
      <c r="E4139" s="116"/>
      <c r="J4139" s="116"/>
    </row>
    <row r="4140" spans="5:10" x14ac:dyDescent="0.25">
      <c r="E4140" s="116"/>
      <c r="J4140" s="116"/>
    </row>
    <row r="4141" spans="5:10" x14ac:dyDescent="0.25">
      <c r="E4141" s="116"/>
      <c r="J4141" s="116"/>
    </row>
    <row r="4142" spans="5:10" x14ac:dyDescent="0.25">
      <c r="E4142" s="116"/>
      <c r="J4142" s="116"/>
    </row>
    <row r="4143" spans="5:10" x14ac:dyDescent="0.25">
      <c r="E4143" s="116"/>
      <c r="J4143" s="116"/>
    </row>
    <row r="4144" spans="5:10" x14ac:dyDescent="0.25">
      <c r="E4144" s="116"/>
      <c r="J4144" s="116"/>
    </row>
    <row r="4145" spans="5:10" x14ac:dyDescent="0.25">
      <c r="E4145" s="116"/>
      <c r="J4145" s="116"/>
    </row>
    <row r="4146" spans="5:10" x14ac:dyDescent="0.25">
      <c r="E4146" s="116"/>
      <c r="J4146" s="116"/>
    </row>
    <row r="4147" spans="5:10" x14ac:dyDescent="0.25">
      <c r="E4147" s="116"/>
      <c r="J4147" s="116"/>
    </row>
    <row r="4148" spans="5:10" x14ac:dyDescent="0.25">
      <c r="E4148" s="116"/>
      <c r="J4148" s="116"/>
    </row>
    <row r="4149" spans="5:10" x14ac:dyDescent="0.25">
      <c r="E4149" s="116"/>
      <c r="J4149" s="116"/>
    </row>
    <row r="4150" spans="5:10" x14ac:dyDescent="0.25">
      <c r="E4150" s="116"/>
      <c r="J4150" s="116"/>
    </row>
    <row r="4151" spans="5:10" x14ac:dyDescent="0.25">
      <c r="E4151" s="116"/>
      <c r="J4151" s="116"/>
    </row>
    <row r="4152" spans="5:10" x14ac:dyDescent="0.25">
      <c r="E4152" s="116"/>
      <c r="J4152" s="116"/>
    </row>
    <row r="4153" spans="5:10" x14ac:dyDescent="0.25">
      <c r="E4153" s="116"/>
      <c r="J4153" s="116"/>
    </row>
    <row r="4154" spans="5:10" x14ac:dyDescent="0.25">
      <c r="E4154" s="116"/>
      <c r="J4154" s="116"/>
    </row>
    <row r="4155" spans="5:10" x14ac:dyDescent="0.25">
      <c r="E4155" s="116"/>
      <c r="J4155" s="116"/>
    </row>
    <row r="4156" spans="5:10" x14ac:dyDescent="0.25">
      <c r="E4156" s="116"/>
      <c r="J4156" s="116"/>
    </row>
    <row r="4157" spans="5:10" x14ac:dyDescent="0.25">
      <c r="E4157" s="116"/>
      <c r="J4157" s="116"/>
    </row>
    <row r="4158" spans="5:10" x14ac:dyDescent="0.25">
      <c r="E4158" s="116"/>
      <c r="J4158" s="116"/>
    </row>
    <row r="4159" spans="5:10" x14ac:dyDescent="0.25">
      <c r="E4159" s="116"/>
      <c r="J4159" s="116"/>
    </row>
    <row r="4160" spans="5:10" x14ac:dyDescent="0.25">
      <c r="E4160" s="116"/>
      <c r="J4160" s="116"/>
    </row>
    <row r="4161" spans="5:10" x14ac:dyDescent="0.25">
      <c r="E4161" s="116"/>
      <c r="J4161" s="116"/>
    </row>
    <row r="4162" spans="5:10" x14ac:dyDescent="0.25">
      <c r="E4162" s="116"/>
      <c r="J4162" s="116"/>
    </row>
    <row r="4163" spans="5:10" x14ac:dyDescent="0.25">
      <c r="E4163" s="116"/>
      <c r="J4163" s="116"/>
    </row>
    <row r="4164" spans="5:10" x14ac:dyDescent="0.25">
      <c r="E4164" s="116"/>
      <c r="J4164" s="116"/>
    </row>
    <row r="4165" spans="5:10" x14ac:dyDescent="0.25">
      <c r="E4165" s="116"/>
      <c r="J4165" s="116"/>
    </row>
    <row r="4166" spans="5:10" x14ac:dyDescent="0.25">
      <c r="E4166" s="116"/>
      <c r="J4166" s="116"/>
    </row>
    <row r="4167" spans="5:10" x14ac:dyDescent="0.25">
      <c r="E4167" s="116"/>
      <c r="J4167" s="116"/>
    </row>
    <row r="4168" spans="5:10" x14ac:dyDescent="0.25">
      <c r="E4168" s="116"/>
      <c r="J4168" s="116"/>
    </row>
    <row r="4169" spans="5:10" x14ac:dyDescent="0.25">
      <c r="E4169" s="116"/>
      <c r="J4169" s="116"/>
    </row>
    <row r="4170" spans="5:10" x14ac:dyDescent="0.25">
      <c r="E4170" s="116"/>
      <c r="J4170" s="116"/>
    </row>
    <row r="4171" spans="5:10" x14ac:dyDescent="0.25">
      <c r="E4171" s="116"/>
      <c r="J4171" s="116"/>
    </row>
    <row r="4172" spans="5:10" x14ac:dyDescent="0.25">
      <c r="E4172" s="116"/>
      <c r="J4172" s="116"/>
    </row>
    <row r="4173" spans="5:10" x14ac:dyDescent="0.25">
      <c r="E4173" s="116"/>
      <c r="J4173" s="116"/>
    </row>
    <row r="4174" spans="5:10" x14ac:dyDescent="0.25">
      <c r="E4174" s="116"/>
      <c r="J4174" s="116"/>
    </row>
    <row r="4175" spans="5:10" x14ac:dyDescent="0.25">
      <c r="E4175" s="116"/>
      <c r="J4175" s="116"/>
    </row>
    <row r="4176" spans="5:10" x14ac:dyDescent="0.25">
      <c r="E4176" s="116"/>
      <c r="J4176" s="116"/>
    </row>
    <row r="4177" spans="5:10" x14ac:dyDescent="0.25">
      <c r="E4177" s="116"/>
      <c r="J4177" s="116"/>
    </row>
    <row r="4178" spans="5:10" x14ac:dyDescent="0.25">
      <c r="E4178" s="116"/>
      <c r="J4178" s="116"/>
    </row>
    <row r="4179" spans="5:10" x14ac:dyDescent="0.25">
      <c r="E4179" s="116"/>
      <c r="J4179" s="116"/>
    </row>
    <row r="4180" spans="5:10" x14ac:dyDescent="0.25">
      <c r="E4180" s="116"/>
      <c r="J4180" s="116"/>
    </row>
    <row r="4181" spans="5:10" x14ac:dyDescent="0.25">
      <c r="E4181" s="116"/>
      <c r="J4181" s="116"/>
    </row>
    <row r="4182" spans="5:10" x14ac:dyDescent="0.25">
      <c r="E4182" s="116"/>
      <c r="J4182" s="116"/>
    </row>
    <row r="4183" spans="5:10" x14ac:dyDescent="0.25">
      <c r="E4183" s="116"/>
      <c r="J4183" s="116"/>
    </row>
    <row r="4184" spans="5:10" x14ac:dyDescent="0.25">
      <c r="E4184" s="116"/>
      <c r="J4184" s="116"/>
    </row>
    <row r="4185" spans="5:10" x14ac:dyDescent="0.25">
      <c r="E4185" s="116"/>
      <c r="J4185" s="116"/>
    </row>
    <row r="4186" spans="5:10" x14ac:dyDescent="0.25">
      <c r="E4186" s="116"/>
      <c r="J4186" s="116"/>
    </row>
    <row r="4187" spans="5:10" x14ac:dyDescent="0.25">
      <c r="E4187" s="116"/>
      <c r="J4187" s="116"/>
    </row>
    <row r="4188" spans="5:10" x14ac:dyDescent="0.25">
      <c r="E4188" s="116"/>
      <c r="J4188" s="116"/>
    </row>
    <row r="4189" spans="5:10" x14ac:dyDescent="0.25">
      <c r="E4189" s="116"/>
      <c r="J4189" s="116"/>
    </row>
    <row r="4190" spans="5:10" x14ac:dyDescent="0.25">
      <c r="E4190" s="116"/>
      <c r="J4190" s="116"/>
    </row>
    <row r="4191" spans="5:10" x14ac:dyDescent="0.25">
      <c r="E4191" s="116"/>
      <c r="J4191" s="116"/>
    </row>
    <row r="4192" spans="5:10" x14ac:dyDescent="0.25">
      <c r="E4192" s="116"/>
      <c r="J4192" s="116"/>
    </row>
    <row r="4193" spans="5:10" x14ac:dyDescent="0.25">
      <c r="E4193" s="116"/>
      <c r="J4193" s="116"/>
    </row>
    <row r="4194" spans="5:10" x14ac:dyDescent="0.25">
      <c r="E4194" s="116"/>
      <c r="J4194" s="116"/>
    </row>
    <row r="4195" spans="5:10" x14ac:dyDescent="0.25">
      <c r="E4195" s="116"/>
      <c r="J4195" s="116"/>
    </row>
    <row r="4196" spans="5:10" x14ac:dyDescent="0.25">
      <c r="E4196" s="116"/>
      <c r="J4196" s="116"/>
    </row>
    <row r="4197" spans="5:10" x14ac:dyDescent="0.25">
      <c r="E4197" s="116"/>
      <c r="J4197" s="116"/>
    </row>
    <row r="4198" spans="5:10" x14ac:dyDescent="0.25">
      <c r="E4198" s="116"/>
      <c r="J4198" s="116"/>
    </row>
    <row r="4199" spans="5:10" x14ac:dyDescent="0.25">
      <c r="E4199" s="116"/>
      <c r="J4199" s="116"/>
    </row>
  </sheetData>
  <mergeCells count="1">
    <mergeCell ref="E4:H4"/>
  </mergeCells>
  <phoneticPr fontId="11" type="noConversion"/>
  <printOptions headings="1"/>
  <pageMargins left="0.74803149606299213" right="0.74803149606299213" top="0.98425196850393704" bottom="0.98425196850393704" header="0.51181102362204722" footer="0.51181102362204722"/>
  <pageSetup paperSize="9" orientation="portrait" blackAndWhite="1" verticalDpi="0" r:id="rId1"/>
  <headerFooter alignWithMargins="0"/>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R112"/>
  <sheetViews>
    <sheetView showGridLines="0" tabSelected="1" workbookViewId="0">
      <selection activeCell="S12" sqref="S12"/>
    </sheetView>
  </sheetViews>
  <sheetFormatPr defaultColWidth="9" defaultRowHeight="14.4" x14ac:dyDescent="0.25"/>
  <cols>
    <col min="1" max="1" width="2.21875" style="1" customWidth="1"/>
    <col min="2" max="2" width="14.77734375" style="1" customWidth="1"/>
    <col min="3" max="3" width="9.44140625" style="1" customWidth="1"/>
    <col min="4" max="4" width="2.21875" style="1" customWidth="1"/>
    <col min="5" max="5" width="10.77734375" style="1" customWidth="1"/>
    <col min="6" max="6" width="14.109375" style="1" customWidth="1"/>
    <col min="7" max="7" width="9.33203125" style="1" customWidth="1"/>
    <col min="8" max="8" width="2.21875" style="1" customWidth="1"/>
    <col min="9" max="9" width="6.33203125" style="1" customWidth="1"/>
    <col min="10" max="10" width="7.44140625" style="1" customWidth="1"/>
    <col min="11" max="11" width="6.44140625" style="1" customWidth="1"/>
    <col min="12" max="14" width="5.77734375" style="1" customWidth="1"/>
    <col min="15" max="17" width="7.44140625" style="1" customWidth="1"/>
    <col min="18" max="18" width="2.21875" style="1" customWidth="1"/>
    <col min="19" max="194" width="9" style="1"/>
    <col min="195" max="195" width="2" style="1" customWidth="1"/>
    <col min="196" max="196" width="14.109375" style="1" customWidth="1"/>
    <col min="197" max="197" width="6.109375" style="1" customWidth="1"/>
    <col min="198" max="199" width="1" style="1" customWidth="1"/>
    <col min="200" max="200" width="0.88671875" style="1" customWidth="1"/>
    <col min="201" max="201" width="10.77734375" style="1" customWidth="1"/>
    <col min="202" max="202" width="14.109375" style="1" customWidth="1"/>
    <col min="203" max="203" width="9.33203125" style="1" customWidth="1"/>
    <col min="204" max="205" width="2.33203125" style="1" customWidth="1"/>
    <col min="206" max="206" width="1.44140625" style="1" customWidth="1"/>
    <col min="207" max="207" width="6.33203125" style="1" customWidth="1"/>
    <col min="208" max="209" width="5.6640625" style="1" customWidth="1"/>
    <col min="210" max="212" width="5.77734375" style="1" customWidth="1"/>
    <col min="213" max="214" width="6.44140625" style="1" customWidth="1"/>
    <col min="215" max="215" width="6.109375" style="1" customWidth="1"/>
    <col min="216" max="216" width="1.44140625" style="1" customWidth="1"/>
    <col min="217" max="217" width="2.109375" style="1" customWidth="1"/>
    <col min="218" max="257" width="4.44140625" style="1" customWidth="1"/>
    <col min="258" max="258" width="2.21875" style="1" customWidth="1"/>
    <col min="259" max="259" width="5.77734375" style="1" customWidth="1"/>
    <col min="260" max="260" width="2" style="1" customWidth="1"/>
    <col min="261" max="450" width="9" style="1"/>
    <col min="451" max="451" width="2" style="1" customWidth="1"/>
    <col min="452" max="452" width="14.109375" style="1" customWidth="1"/>
    <col min="453" max="453" width="6.109375" style="1" customWidth="1"/>
    <col min="454" max="455" width="1" style="1" customWidth="1"/>
    <col min="456" max="456" width="0.88671875" style="1" customWidth="1"/>
    <col min="457" max="457" width="10.77734375" style="1" customWidth="1"/>
    <col min="458" max="458" width="14.109375" style="1" customWidth="1"/>
    <col min="459" max="459" width="9.33203125" style="1" customWidth="1"/>
    <col min="460" max="461" width="2.33203125" style="1" customWidth="1"/>
    <col min="462" max="462" width="1.44140625" style="1" customWidth="1"/>
    <col min="463" max="463" width="6.33203125" style="1" customWidth="1"/>
    <col min="464" max="465" width="5.6640625" style="1" customWidth="1"/>
    <col min="466" max="468" width="5.77734375" style="1" customWidth="1"/>
    <col min="469" max="470" width="6.44140625" style="1" customWidth="1"/>
    <col min="471" max="471" width="6.109375" style="1" customWidth="1"/>
    <col min="472" max="472" width="1.44140625" style="1" customWidth="1"/>
    <col min="473" max="473" width="2.109375" style="1" customWidth="1"/>
    <col min="474" max="513" width="4.44140625" style="1" customWidth="1"/>
    <col min="514" max="514" width="2.21875" style="1" customWidth="1"/>
    <col min="515" max="515" width="5.77734375" style="1" customWidth="1"/>
    <col min="516" max="516" width="2" style="1" customWidth="1"/>
    <col min="517" max="706" width="9" style="1"/>
    <col min="707" max="707" width="2" style="1" customWidth="1"/>
    <col min="708" max="708" width="14.109375" style="1" customWidth="1"/>
    <col min="709" max="709" width="6.109375" style="1" customWidth="1"/>
    <col min="710" max="711" width="1" style="1" customWidth="1"/>
    <col min="712" max="712" width="0.88671875" style="1" customWidth="1"/>
    <col min="713" max="713" width="10.77734375" style="1" customWidth="1"/>
    <col min="714" max="714" width="14.109375" style="1" customWidth="1"/>
    <col min="715" max="715" width="9.33203125" style="1" customWidth="1"/>
    <col min="716" max="717" width="2.33203125" style="1" customWidth="1"/>
    <col min="718" max="718" width="1.44140625" style="1" customWidth="1"/>
    <col min="719" max="719" width="6.33203125" style="1" customWidth="1"/>
    <col min="720" max="721" width="5.6640625" style="1" customWidth="1"/>
    <col min="722" max="724" width="5.77734375" style="1" customWidth="1"/>
    <col min="725" max="726" width="6.44140625" style="1" customWidth="1"/>
    <col min="727" max="727" width="6.109375" style="1" customWidth="1"/>
    <col min="728" max="728" width="1.44140625" style="1" customWidth="1"/>
    <col min="729" max="729" width="2.109375" style="1" customWidth="1"/>
    <col min="730" max="769" width="4.44140625" style="1" customWidth="1"/>
    <col min="770" max="770" width="2.21875" style="1" customWidth="1"/>
    <col min="771" max="771" width="5.77734375" style="1" customWidth="1"/>
    <col min="772" max="772" width="2" style="1" customWidth="1"/>
    <col min="773" max="962" width="9" style="1"/>
    <col min="963" max="963" width="2" style="1" customWidth="1"/>
    <col min="964" max="964" width="14.109375" style="1" customWidth="1"/>
    <col min="965" max="965" width="6.109375" style="1" customWidth="1"/>
    <col min="966" max="967" width="1" style="1" customWidth="1"/>
    <col min="968" max="968" width="0.88671875" style="1" customWidth="1"/>
    <col min="969" max="969" width="10.77734375" style="1" customWidth="1"/>
    <col min="970" max="970" width="14.109375" style="1" customWidth="1"/>
    <col min="971" max="971" width="9.33203125" style="1" customWidth="1"/>
    <col min="972" max="973" width="2.33203125" style="1" customWidth="1"/>
    <col min="974" max="974" width="1.44140625" style="1" customWidth="1"/>
    <col min="975" max="975" width="6.33203125" style="1" customWidth="1"/>
    <col min="976" max="977" width="5.6640625" style="1" customWidth="1"/>
    <col min="978" max="980" width="5.77734375" style="1" customWidth="1"/>
    <col min="981" max="982" width="6.44140625" style="1" customWidth="1"/>
    <col min="983" max="983" width="6.109375" style="1" customWidth="1"/>
    <col min="984" max="984" width="1.44140625" style="1" customWidth="1"/>
    <col min="985" max="985" width="2.109375" style="1" customWidth="1"/>
    <col min="986" max="1025" width="4.44140625" style="1" customWidth="1"/>
    <col min="1026" max="1026" width="2.21875" style="1" customWidth="1"/>
    <col min="1027" max="1027" width="5.77734375" style="1" customWidth="1"/>
    <col min="1028" max="1028" width="2" style="1" customWidth="1"/>
    <col min="1029" max="1218" width="9" style="1"/>
    <col min="1219" max="1219" width="2" style="1" customWidth="1"/>
    <col min="1220" max="1220" width="14.109375" style="1" customWidth="1"/>
    <col min="1221" max="1221" width="6.109375" style="1" customWidth="1"/>
    <col min="1222" max="1223" width="1" style="1" customWidth="1"/>
    <col min="1224" max="1224" width="0.88671875" style="1" customWidth="1"/>
    <col min="1225" max="1225" width="10.77734375" style="1" customWidth="1"/>
    <col min="1226" max="1226" width="14.109375" style="1" customWidth="1"/>
    <col min="1227" max="1227" width="9.33203125" style="1" customWidth="1"/>
    <col min="1228" max="1229" width="2.33203125" style="1" customWidth="1"/>
    <col min="1230" max="1230" width="1.44140625" style="1" customWidth="1"/>
    <col min="1231" max="1231" width="6.33203125" style="1" customWidth="1"/>
    <col min="1232" max="1233" width="5.6640625" style="1" customWidth="1"/>
    <col min="1234" max="1236" width="5.77734375" style="1" customWidth="1"/>
    <col min="1237" max="1238" width="6.44140625" style="1" customWidth="1"/>
    <col min="1239" max="1239" width="6.109375" style="1" customWidth="1"/>
    <col min="1240" max="1240" width="1.44140625" style="1" customWidth="1"/>
    <col min="1241" max="1241" width="2.109375" style="1" customWidth="1"/>
    <col min="1242" max="1281" width="4.44140625" style="1" customWidth="1"/>
    <col min="1282" max="1282" width="2.21875" style="1" customWidth="1"/>
    <col min="1283" max="1283" width="5.77734375" style="1" customWidth="1"/>
    <col min="1284" max="1284" width="2" style="1" customWidth="1"/>
    <col min="1285" max="1474" width="9" style="1"/>
    <col min="1475" max="1475" width="2" style="1" customWidth="1"/>
    <col min="1476" max="1476" width="14.109375" style="1" customWidth="1"/>
    <col min="1477" max="1477" width="6.109375" style="1" customWidth="1"/>
    <col min="1478" max="1479" width="1" style="1" customWidth="1"/>
    <col min="1480" max="1480" width="0.88671875" style="1" customWidth="1"/>
    <col min="1481" max="1481" width="10.77734375" style="1" customWidth="1"/>
    <col min="1482" max="1482" width="14.109375" style="1" customWidth="1"/>
    <col min="1483" max="1483" width="9.33203125" style="1" customWidth="1"/>
    <col min="1484" max="1485" width="2.33203125" style="1" customWidth="1"/>
    <col min="1486" max="1486" width="1.44140625" style="1" customWidth="1"/>
    <col min="1487" max="1487" width="6.33203125" style="1" customWidth="1"/>
    <col min="1488" max="1489" width="5.6640625" style="1" customWidth="1"/>
    <col min="1490" max="1492" width="5.77734375" style="1" customWidth="1"/>
    <col min="1493" max="1494" width="6.44140625" style="1" customWidth="1"/>
    <col min="1495" max="1495" width="6.109375" style="1" customWidth="1"/>
    <col min="1496" max="1496" width="1.44140625" style="1" customWidth="1"/>
    <col min="1497" max="1497" width="2.109375" style="1" customWidth="1"/>
    <col min="1498" max="1537" width="4.44140625" style="1" customWidth="1"/>
    <col min="1538" max="1538" width="2.21875" style="1" customWidth="1"/>
    <col min="1539" max="1539" width="5.77734375" style="1" customWidth="1"/>
    <col min="1540" max="1540" width="2" style="1" customWidth="1"/>
    <col min="1541" max="1730" width="9" style="1"/>
    <col min="1731" max="1731" width="2" style="1" customWidth="1"/>
    <col min="1732" max="1732" width="14.109375" style="1" customWidth="1"/>
    <col min="1733" max="1733" width="6.109375" style="1" customWidth="1"/>
    <col min="1734" max="1735" width="1" style="1" customWidth="1"/>
    <col min="1736" max="1736" width="0.88671875" style="1" customWidth="1"/>
    <col min="1737" max="1737" width="10.77734375" style="1" customWidth="1"/>
    <col min="1738" max="1738" width="14.109375" style="1" customWidth="1"/>
    <col min="1739" max="1739" width="9.33203125" style="1" customWidth="1"/>
    <col min="1740" max="1741" width="2.33203125" style="1" customWidth="1"/>
    <col min="1742" max="1742" width="1.44140625" style="1" customWidth="1"/>
    <col min="1743" max="1743" width="6.33203125" style="1" customWidth="1"/>
    <col min="1744" max="1745" width="5.6640625" style="1" customWidth="1"/>
    <col min="1746" max="1748" width="5.77734375" style="1" customWidth="1"/>
    <col min="1749" max="1750" width="6.44140625" style="1" customWidth="1"/>
    <col min="1751" max="1751" width="6.109375" style="1" customWidth="1"/>
    <col min="1752" max="1752" width="1.44140625" style="1" customWidth="1"/>
    <col min="1753" max="1753" width="2.109375" style="1" customWidth="1"/>
    <col min="1754" max="1793" width="4.44140625" style="1" customWidth="1"/>
    <col min="1794" max="1794" width="2.21875" style="1" customWidth="1"/>
    <col min="1795" max="1795" width="5.77734375" style="1" customWidth="1"/>
    <col min="1796" max="1796" width="2" style="1" customWidth="1"/>
    <col min="1797" max="1986" width="9" style="1"/>
    <col min="1987" max="1987" width="2" style="1" customWidth="1"/>
    <col min="1988" max="1988" width="14.109375" style="1" customWidth="1"/>
    <col min="1989" max="1989" width="6.109375" style="1" customWidth="1"/>
    <col min="1990" max="1991" width="1" style="1" customWidth="1"/>
    <col min="1992" max="1992" width="0.88671875" style="1" customWidth="1"/>
    <col min="1993" max="1993" width="10.77734375" style="1" customWidth="1"/>
    <col min="1994" max="1994" width="14.109375" style="1" customWidth="1"/>
    <col min="1995" max="1995" width="9.33203125" style="1" customWidth="1"/>
    <col min="1996" max="1997" width="2.33203125" style="1" customWidth="1"/>
    <col min="1998" max="1998" width="1.44140625" style="1" customWidth="1"/>
    <col min="1999" max="1999" width="6.33203125" style="1" customWidth="1"/>
    <col min="2000" max="2001" width="5.6640625" style="1" customWidth="1"/>
    <col min="2002" max="2004" width="5.77734375" style="1" customWidth="1"/>
    <col min="2005" max="2006" width="6.44140625" style="1" customWidth="1"/>
    <col min="2007" max="2007" width="6.109375" style="1" customWidth="1"/>
    <col min="2008" max="2008" width="1.44140625" style="1" customWidth="1"/>
    <col min="2009" max="2009" width="2.109375" style="1" customWidth="1"/>
    <col min="2010" max="2049" width="4.44140625" style="1" customWidth="1"/>
    <col min="2050" max="2050" width="2.21875" style="1" customWidth="1"/>
    <col min="2051" max="2051" width="5.77734375" style="1" customWidth="1"/>
    <col min="2052" max="2052" width="2" style="1" customWidth="1"/>
    <col min="2053" max="2242" width="9" style="1"/>
    <col min="2243" max="2243" width="2" style="1" customWidth="1"/>
    <col min="2244" max="2244" width="14.109375" style="1" customWidth="1"/>
    <col min="2245" max="2245" width="6.109375" style="1" customWidth="1"/>
    <col min="2246" max="2247" width="1" style="1" customWidth="1"/>
    <col min="2248" max="2248" width="0.88671875" style="1" customWidth="1"/>
    <col min="2249" max="2249" width="10.77734375" style="1" customWidth="1"/>
    <col min="2250" max="2250" width="14.109375" style="1" customWidth="1"/>
    <col min="2251" max="2251" width="9.33203125" style="1" customWidth="1"/>
    <col min="2252" max="2253" width="2.33203125" style="1" customWidth="1"/>
    <col min="2254" max="2254" width="1.44140625" style="1" customWidth="1"/>
    <col min="2255" max="2255" width="6.33203125" style="1" customWidth="1"/>
    <col min="2256" max="2257" width="5.6640625" style="1" customWidth="1"/>
    <col min="2258" max="2260" width="5.77734375" style="1" customWidth="1"/>
    <col min="2261" max="2262" width="6.44140625" style="1" customWidth="1"/>
    <col min="2263" max="2263" width="6.109375" style="1" customWidth="1"/>
    <col min="2264" max="2264" width="1.44140625" style="1" customWidth="1"/>
    <col min="2265" max="2265" width="2.109375" style="1" customWidth="1"/>
    <col min="2266" max="2305" width="4.44140625" style="1" customWidth="1"/>
    <col min="2306" max="2306" width="2.21875" style="1" customWidth="1"/>
    <col min="2307" max="2307" width="5.77734375" style="1" customWidth="1"/>
    <col min="2308" max="2308" width="2" style="1" customWidth="1"/>
    <col min="2309" max="2498" width="9" style="1"/>
    <col min="2499" max="2499" width="2" style="1" customWidth="1"/>
    <col min="2500" max="2500" width="14.109375" style="1" customWidth="1"/>
    <col min="2501" max="2501" width="6.109375" style="1" customWidth="1"/>
    <col min="2502" max="2503" width="1" style="1" customWidth="1"/>
    <col min="2504" max="2504" width="0.88671875" style="1" customWidth="1"/>
    <col min="2505" max="2505" width="10.77734375" style="1" customWidth="1"/>
    <col min="2506" max="2506" width="14.109375" style="1" customWidth="1"/>
    <col min="2507" max="2507" width="9.33203125" style="1" customWidth="1"/>
    <col min="2508" max="2509" width="2.33203125" style="1" customWidth="1"/>
    <col min="2510" max="2510" width="1.44140625" style="1" customWidth="1"/>
    <col min="2511" max="2511" width="6.33203125" style="1" customWidth="1"/>
    <col min="2512" max="2513" width="5.6640625" style="1" customWidth="1"/>
    <col min="2514" max="2516" width="5.77734375" style="1" customWidth="1"/>
    <col min="2517" max="2518" width="6.44140625" style="1" customWidth="1"/>
    <col min="2519" max="2519" width="6.109375" style="1" customWidth="1"/>
    <col min="2520" max="2520" width="1.44140625" style="1" customWidth="1"/>
    <col min="2521" max="2521" width="2.109375" style="1" customWidth="1"/>
    <col min="2522" max="2561" width="4.44140625" style="1" customWidth="1"/>
    <col min="2562" max="2562" width="2.21875" style="1" customWidth="1"/>
    <col min="2563" max="2563" width="5.77734375" style="1" customWidth="1"/>
    <col min="2564" max="2564" width="2" style="1" customWidth="1"/>
    <col min="2565" max="2754" width="9" style="1"/>
    <col min="2755" max="2755" width="2" style="1" customWidth="1"/>
    <col min="2756" max="2756" width="14.109375" style="1" customWidth="1"/>
    <col min="2757" max="2757" width="6.109375" style="1" customWidth="1"/>
    <col min="2758" max="2759" width="1" style="1" customWidth="1"/>
    <col min="2760" max="2760" width="0.88671875" style="1" customWidth="1"/>
    <col min="2761" max="2761" width="10.77734375" style="1" customWidth="1"/>
    <col min="2762" max="2762" width="14.109375" style="1" customWidth="1"/>
    <col min="2763" max="2763" width="9.33203125" style="1" customWidth="1"/>
    <col min="2764" max="2765" width="2.33203125" style="1" customWidth="1"/>
    <col min="2766" max="2766" width="1.44140625" style="1" customWidth="1"/>
    <col min="2767" max="2767" width="6.33203125" style="1" customWidth="1"/>
    <col min="2768" max="2769" width="5.6640625" style="1" customWidth="1"/>
    <col min="2770" max="2772" width="5.77734375" style="1" customWidth="1"/>
    <col min="2773" max="2774" width="6.44140625" style="1" customWidth="1"/>
    <col min="2775" max="2775" width="6.109375" style="1" customWidth="1"/>
    <col min="2776" max="2776" width="1.44140625" style="1" customWidth="1"/>
    <col min="2777" max="2777" width="2.109375" style="1" customWidth="1"/>
    <col min="2778" max="2817" width="4.44140625" style="1" customWidth="1"/>
    <col min="2818" max="2818" width="2.21875" style="1" customWidth="1"/>
    <col min="2819" max="2819" width="5.77734375" style="1" customWidth="1"/>
    <col min="2820" max="2820" width="2" style="1" customWidth="1"/>
    <col min="2821" max="3010" width="9" style="1"/>
    <col min="3011" max="3011" width="2" style="1" customWidth="1"/>
    <col min="3012" max="3012" width="14.109375" style="1" customWidth="1"/>
    <col min="3013" max="3013" width="6.109375" style="1" customWidth="1"/>
    <col min="3014" max="3015" width="1" style="1" customWidth="1"/>
    <col min="3016" max="3016" width="0.88671875" style="1" customWidth="1"/>
    <col min="3017" max="3017" width="10.77734375" style="1" customWidth="1"/>
    <col min="3018" max="3018" width="14.109375" style="1" customWidth="1"/>
    <col min="3019" max="3019" width="9.33203125" style="1" customWidth="1"/>
    <col min="3020" max="3021" width="2.33203125" style="1" customWidth="1"/>
    <col min="3022" max="3022" width="1.44140625" style="1" customWidth="1"/>
    <col min="3023" max="3023" width="6.33203125" style="1" customWidth="1"/>
    <col min="3024" max="3025" width="5.6640625" style="1" customWidth="1"/>
    <col min="3026" max="3028" width="5.77734375" style="1" customWidth="1"/>
    <col min="3029" max="3030" width="6.44140625" style="1" customWidth="1"/>
    <col min="3031" max="3031" width="6.109375" style="1" customWidth="1"/>
    <col min="3032" max="3032" width="1.44140625" style="1" customWidth="1"/>
    <col min="3033" max="3033" width="2.109375" style="1" customWidth="1"/>
    <col min="3034" max="3073" width="4.44140625" style="1" customWidth="1"/>
    <col min="3074" max="3074" width="2.21875" style="1" customWidth="1"/>
    <col min="3075" max="3075" width="5.77734375" style="1" customWidth="1"/>
    <col min="3076" max="3076" width="2" style="1" customWidth="1"/>
    <col min="3077" max="3266" width="9" style="1"/>
    <col min="3267" max="3267" width="2" style="1" customWidth="1"/>
    <col min="3268" max="3268" width="14.109375" style="1" customWidth="1"/>
    <col min="3269" max="3269" width="6.109375" style="1" customWidth="1"/>
    <col min="3270" max="3271" width="1" style="1" customWidth="1"/>
    <col min="3272" max="3272" width="0.88671875" style="1" customWidth="1"/>
    <col min="3273" max="3273" width="10.77734375" style="1" customWidth="1"/>
    <col min="3274" max="3274" width="14.109375" style="1" customWidth="1"/>
    <col min="3275" max="3275" width="9.33203125" style="1" customWidth="1"/>
    <col min="3276" max="3277" width="2.33203125" style="1" customWidth="1"/>
    <col min="3278" max="3278" width="1.44140625" style="1" customWidth="1"/>
    <col min="3279" max="3279" width="6.33203125" style="1" customWidth="1"/>
    <col min="3280" max="3281" width="5.6640625" style="1" customWidth="1"/>
    <col min="3282" max="3284" width="5.77734375" style="1" customWidth="1"/>
    <col min="3285" max="3286" width="6.44140625" style="1" customWidth="1"/>
    <col min="3287" max="3287" width="6.109375" style="1" customWidth="1"/>
    <col min="3288" max="3288" width="1.44140625" style="1" customWidth="1"/>
    <col min="3289" max="3289" width="2.109375" style="1" customWidth="1"/>
    <col min="3290" max="3329" width="4.44140625" style="1" customWidth="1"/>
    <col min="3330" max="3330" width="2.21875" style="1" customWidth="1"/>
    <col min="3331" max="3331" width="5.77734375" style="1" customWidth="1"/>
    <col min="3332" max="3332" width="2" style="1" customWidth="1"/>
    <col min="3333" max="3522" width="9" style="1"/>
    <col min="3523" max="3523" width="2" style="1" customWidth="1"/>
    <col min="3524" max="3524" width="14.109375" style="1" customWidth="1"/>
    <col min="3525" max="3525" width="6.109375" style="1" customWidth="1"/>
    <col min="3526" max="3527" width="1" style="1" customWidth="1"/>
    <col min="3528" max="3528" width="0.88671875" style="1" customWidth="1"/>
    <col min="3529" max="3529" width="10.77734375" style="1" customWidth="1"/>
    <col min="3530" max="3530" width="14.109375" style="1" customWidth="1"/>
    <col min="3531" max="3531" width="9.33203125" style="1" customWidth="1"/>
    <col min="3532" max="3533" width="2.33203125" style="1" customWidth="1"/>
    <col min="3534" max="3534" width="1.44140625" style="1" customWidth="1"/>
    <col min="3535" max="3535" width="6.33203125" style="1" customWidth="1"/>
    <col min="3536" max="3537" width="5.6640625" style="1" customWidth="1"/>
    <col min="3538" max="3540" width="5.77734375" style="1" customWidth="1"/>
    <col min="3541" max="3542" width="6.44140625" style="1" customWidth="1"/>
    <col min="3543" max="3543" width="6.109375" style="1" customWidth="1"/>
    <col min="3544" max="3544" width="1.44140625" style="1" customWidth="1"/>
    <col min="3545" max="3545" width="2.109375" style="1" customWidth="1"/>
    <col min="3546" max="3585" width="4.44140625" style="1" customWidth="1"/>
    <col min="3586" max="3586" width="2.21875" style="1" customWidth="1"/>
    <col min="3587" max="3587" width="5.77734375" style="1" customWidth="1"/>
    <col min="3588" max="3588" width="2" style="1" customWidth="1"/>
    <col min="3589" max="3778" width="9" style="1"/>
    <col min="3779" max="3779" width="2" style="1" customWidth="1"/>
    <col min="3780" max="3780" width="14.109375" style="1" customWidth="1"/>
    <col min="3781" max="3781" width="6.109375" style="1" customWidth="1"/>
    <col min="3782" max="3783" width="1" style="1" customWidth="1"/>
    <col min="3784" max="3784" width="0.88671875" style="1" customWidth="1"/>
    <col min="3785" max="3785" width="10.77734375" style="1" customWidth="1"/>
    <col min="3786" max="3786" width="14.109375" style="1" customWidth="1"/>
    <col min="3787" max="3787" width="9.33203125" style="1" customWidth="1"/>
    <col min="3788" max="3789" width="2.33203125" style="1" customWidth="1"/>
    <col min="3790" max="3790" width="1.44140625" style="1" customWidth="1"/>
    <col min="3791" max="3791" width="6.33203125" style="1" customWidth="1"/>
    <col min="3792" max="3793" width="5.6640625" style="1" customWidth="1"/>
    <col min="3794" max="3796" width="5.77734375" style="1" customWidth="1"/>
    <col min="3797" max="3798" width="6.44140625" style="1" customWidth="1"/>
    <col min="3799" max="3799" width="6.109375" style="1" customWidth="1"/>
    <col min="3800" max="3800" width="1.44140625" style="1" customWidth="1"/>
    <col min="3801" max="3801" width="2.109375" style="1" customWidth="1"/>
    <col min="3802" max="3841" width="4.44140625" style="1" customWidth="1"/>
    <col min="3842" max="3842" width="2.21875" style="1" customWidth="1"/>
    <col min="3843" max="3843" width="5.77734375" style="1" customWidth="1"/>
    <col min="3844" max="3844" width="2" style="1" customWidth="1"/>
    <col min="3845" max="4034" width="9" style="1"/>
    <col min="4035" max="4035" width="2" style="1" customWidth="1"/>
    <col min="4036" max="4036" width="14.109375" style="1" customWidth="1"/>
    <col min="4037" max="4037" width="6.109375" style="1" customWidth="1"/>
    <col min="4038" max="4039" width="1" style="1" customWidth="1"/>
    <col min="4040" max="4040" width="0.88671875" style="1" customWidth="1"/>
    <col min="4041" max="4041" width="10.77734375" style="1" customWidth="1"/>
    <col min="4042" max="4042" width="14.109375" style="1" customWidth="1"/>
    <col min="4043" max="4043" width="9.33203125" style="1" customWidth="1"/>
    <col min="4044" max="4045" width="2.33203125" style="1" customWidth="1"/>
    <col min="4046" max="4046" width="1.44140625" style="1" customWidth="1"/>
    <col min="4047" max="4047" width="6.33203125" style="1" customWidth="1"/>
    <col min="4048" max="4049" width="5.6640625" style="1" customWidth="1"/>
    <col min="4050" max="4052" width="5.77734375" style="1" customWidth="1"/>
    <col min="4053" max="4054" width="6.44140625" style="1" customWidth="1"/>
    <col min="4055" max="4055" width="6.109375" style="1" customWidth="1"/>
    <col min="4056" max="4056" width="1.44140625" style="1" customWidth="1"/>
    <col min="4057" max="4057" width="2.109375" style="1" customWidth="1"/>
    <col min="4058" max="4097" width="4.44140625" style="1" customWidth="1"/>
    <col min="4098" max="4098" width="2.21875" style="1" customWidth="1"/>
    <col min="4099" max="4099" width="5.77734375" style="1" customWidth="1"/>
    <col min="4100" max="4100" width="2" style="1" customWidth="1"/>
    <col min="4101" max="4290" width="9" style="1"/>
    <col min="4291" max="4291" width="2" style="1" customWidth="1"/>
    <col min="4292" max="4292" width="14.109375" style="1" customWidth="1"/>
    <col min="4293" max="4293" width="6.109375" style="1" customWidth="1"/>
    <col min="4294" max="4295" width="1" style="1" customWidth="1"/>
    <col min="4296" max="4296" width="0.88671875" style="1" customWidth="1"/>
    <col min="4297" max="4297" width="10.77734375" style="1" customWidth="1"/>
    <col min="4298" max="4298" width="14.109375" style="1" customWidth="1"/>
    <col min="4299" max="4299" width="9.33203125" style="1" customWidth="1"/>
    <col min="4300" max="4301" width="2.33203125" style="1" customWidth="1"/>
    <col min="4302" max="4302" width="1.44140625" style="1" customWidth="1"/>
    <col min="4303" max="4303" width="6.33203125" style="1" customWidth="1"/>
    <col min="4304" max="4305" width="5.6640625" style="1" customWidth="1"/>
    <col min="4306" max="4308" width="5.77734375" style="1" customWidth="1"/>
    <col min="4309" max="4310" width="6.44140625" style="1" customWidth="1"/>
    <col min="4311" max="4311" width="6.109375" style="1" customWidth="1"/>
    <col min="4312" max="4312" width="1.44140625" style="1" customWidth="1"/>
    <col min="4313" max="4313" width="2.109375" style="1" customWidth="1"/>
    <col min="4314" max="4353" width="4.44140625" style="1" customWidth="1"/>
    <col min="4354" max="4354" width="2.21875" style="1" customWidth="1"/>
    <col min="4355" max="4355" width="5.77734375" style="1" customWidth="1"/>
    <col min="4356" max="4356" width="2" style="1" customWidth="1"/>
    <col min="4357" max="4546" width="9" style="1"/>
    <col min="4547" max="4547" width="2" style="1" customWidth="1"/>
    <col min="4548" max="4548" width="14.109375" style="1" customWidth="1"/>
    <col min="4549" max="4549" width="6.109375" style="1" customWidth="1"/>
    <col min="4550" max="4551" width="1" style="1" customWidth="1"/>
    <col min="4552" max="4552" width="0.88671875" style="1" customWidth="1"/>
    <col min="4553" max="4553" width="10.77734375" style="1" customWidth="1"/>
    <col min="4554" max="4554" width="14.109375" style="1" customWidth="1"/>
    <col min="4555" max="4555" width="9.33203125" style="1" customWidth="1"/>
    <col min="4556" max="4557" width="2.33203125" style="1" customWidth="1"/>
    <col min="4558" max="4558" width="1.44140625" style="1" customWidth="1"/>
    <col min="4559" max="4559" width="6.33203125" style="1" customWidth="1"/>
    <col min="4560" max="4561" width="5.6640625" style="1" customWidth="1"/>
    <col min="4562" max="4564" width="5.77734375" style="1" customWidth="1"/>
    <col min="4565" max="4566" width="6.44140625" style="1" customWidth="1"/>
    <col min="4567" max="4567" width="6.109375" style="1" customWidth="1"/>
    <col min="4568" max="4568" width="1.44140625" style="1" customWidth="1"/>
    <col min="4569" max="4569" width="2.109375" style="1" customWidth="1"/>
    <col min="4570" max="4609" width="4.44140625" style="1" customWidth="1"/>
    <col min="4610" max="4610" width="2.21875" style="1" customWidth="1"/>
    <col min="4611" max="4611" width="5.77734375" style="1" customWidth="1"/>
    <col min="4612" max="4612" width="2" style="1" customWidth="1"/>
    <col min="4613" max="4802" width="9" style="1"/>
    <col min="4803" max="4803" width="2" style="1" customWidth="1"/>
    <col min="4804" max="4804" width="14.109375" style="1" customWidth="1"/>
    <col min="4805" max="4805" width="6.109375" style="1" customWidth="1"/>
    <col min="4806" max="4807" width="1" style="1" customWidth="1"/>
    <col min="4808" max="4808" width="0.88671875" style="1" customWidth="1"/>
    <col min="4809" max="4809" width="10.77734375" style="1" customWidth="1"/>
    <col min="4810" max="4810" width="14.109375" style="1" customWidth="1"/>
    <col min="4811" max="4811" width="9.33203125" style="1" customWidth="1"/>
    <col min="4812" max="4813" width="2.33203125" style="1" customWidth="1"/>
    <col min="4814" max="4814" width="1.44140625" style="1" customWidth="1"/>
    <col min="4815" max="4815" width="6.33203125" style="1" customWidth="1"/>
    <col min="4816" max="4817" width="5.6640625" style="1" customWidth="1"/>
    <col min="4818" max="4820" width="5.77734375" style="1" customWidth="1"/>
    <col min="4821" max="4822" width="6.44140625" style="1" customWidth="1"/>
    <col min="4823" max="4823" width="6.109375" style="1" customWidth="1"/>
    <col min="4824" max="4824" width="1.44140625" style="1" customWidth="1"/>
    <col min="4825" max="4825" width="2.109375" style="1" customWidth="1"/>
    <col min="4826" max="4865" width="4.44140625" style="1" customWidth="1"/>
    <col min="4866" max="4866" width="2.21875" style="1" customWidth="1"/>
    <col min="4867" max="4867" width="5.77734375" style="1" customWidth="1"/>
    <col min="4868" max="4868" width="2" style="1" customWidth="1"/>
    <col min="4869" max="5058" width="9" style="1"/>
    <col min="5059" max="5059" width="2" style="1" customWidth="1"/>
    <col min="5060" max="5060" width="14.109375" style="1" customWidth="1"/>
    <col min="5061" max="5061" width="6.109375" style="1" customWidth="1"/>
    <col min="5062" max="5063" width="1" style="1" customWidth="1"/>
    <col min="5064" max="5064" width="0.88671875" style="1" customWidth="1"/>
    <col min="5065" max="5065" width="10.77734375" style="1" customWidth="1"/>
    <col min="5066" max="5066" width="14.109375" style="1" customWidth="1"/>
    <col min="5067" max="5067" width="9.33203125" style="1" customWidth="1"/>
    <col min="5068" max="5069" width="2.33203125" style="1" customWidth="1"/>
    <col min="5070" max="5070" width="1.44140625" style="1" customWidth="1"/>
    <col min="5071" max="5071" width="6.33203125" style="1" customWidth="1"/>
    <col min="5072" max="5073" width="5.6640625" style="1" customWidth="1"/>
    <col min="5074" max="5076" width="5.77734375" style="1" customWidth="1"/>
    <col min="5077" max="5078" width="6.44140625" style="1" customWidth="1"/>
    <col min="5079" max="5079" width="6.109375" style="1" customWidth="1"/>
    <col min="5080" max="5080" width="1.44140625" style="1" customWidth="1"/>
    <col min="5081" max="5081" width="2.109375" style="1" customWidth="1"/>
    <col min="5082" max="5121" width="4.44140625" style="1" customWidth="1"/>
    <col min="5122" max="5122" width="2.21875" style="1" customWidth="1"/>
    <col min="5123" max="5123" width="5.77734375" style="1" customWidth="1"/>
    <col min="5124" max="5124" width="2" style="1" customWidth="1"/>
    <col min="5125" max="5314" width="9" style="1"/>
    <col min="5315" max="5315" width="2" style="1" customWidth="1"/>
    <col min="5316" max="5316" width="14.109375" style="1" customWidth="1"/>
    <col min="5317" max="5317" width="6.109375" style="1" customWidth="1"/>
    <col min="5318" max="5319" width="1" style="1" customWidth="1"/>
    <col min="5320" max="5320" width="0.88671875" style="1" customWidth="1"/>
    <col min="5321" max="5321" width="10.77734375" style="1" customWidth="1"/>
    <col min="5322" max="5322" width="14.109375" style="1" customWidth="1"/>
    <col min="5323" max="5323" width="9.33203125" style="1" customWidth="1"/>
    <col min="5324" max="5325" width="2.33203125" style="1" customWidth="1"/>
    <col min="5326" max="5326" width="1.44140625" style="1" customWidth="1"/>
    <col min="5327" max="5327" width="6.33203125" style="1" customWidth="1"/>
    <col min="5328" max="5329" width="5.6640625" style="1" customWidth="1"/>
    <col min="5330" max="5332" width="5.77734375" style="1" customWidth="1"/>
    <col min="5333" max="5334" width="6.44140625" style="1" customWidth="1"/>
    <col min="5335" max="5335" width="6.109375" style="1" customWidth="1"/>
    <col min="5336" max="5336" width="1.44140625" style="1" customWidth="1"/>
    <col min="5337" max="5337" width="2.109375" style="1" customWidth="1"/>
    <col min="5338" max="5377" width="4.44140625" style="1" customWidth="1"/>
    <col min="5378" max="5378" width="2.21875" style="1" customWidth="1"/>
    <col min="5379" max="5379" width="5.77734375" style="1" customWidth="1"/>
    <col min="5380" max="5380" width="2" style="1" customWidth="1"/>
    <col min="5381" max="5570" width="9" style="1"/>
    <col min="5571" max="5571" width="2" style="1" customWidth="1"/>
    <col min="5572" max="5572" width="14.109375" style="1" customWidth="1"/>
    <col min="5573" max="5573" width="6.109375" style="1" customWidth="1"/>
    <col min="5574" max="5575" width="1" style="1" customWidth="1"/>
    <col min="5576" max="5576" width="0.88671875" style="1" customWidth="1"/>
    <col min="5577" max="5577" width="10.77734375" style="1" customWidth="1"/>
    <col min="5578" max="5578" width="14.109375" style="1" customWidth="1"/>
    <col min="5579" max="5579" width="9.33203125" style="1" customWidth="1"/>
    <col min="5580" max="5581" width="2.33203125" style="1" customWidth="1"/>
    <col min="5582" max="5582" width="1.44140625" style="1" customWidth="1"/>
    <col min="5583" max="5583" width="6.33203125" style="1" customWidth="1"/>
    <col min="5584" max="5585" width="5.6640625" style="1" customWidth="1"/>
    <col min="5586" max="5588" width="5.77734375" style="1" customWidth="1"/>
    <col min="5589" max="5590" width="6.44140625" style="1" customWidth="1"/>
    <col min="5591" max="5591" width="6.109375" style="1" customWidth="1"/>
    <col min="5592" max="5592" width="1.44140625" style="1" customWidth="1"/>
    <col min="5593" max="5593" width="2.109375" style="1" customWidth="1"/>
    <col min="5594" max="5633" width="4.44140625" style="1" customWidth="1"/>
    <col min="5634" max="5634" width="2.21875" style="1" customWidth="1"/>
    <col min="5635" max="5635" width="5.77734375" style="1" customWidth="1"/>
    <col min="5636" max="5636" width="2" style="1" customWidth="1"/>
    <col min="5637" max="5826" width="9" style="1"/>
    <col min="5827" max="5827" width="2" style="1" customWidth="1"/>
    <col min="5828" max="5828" width="14.109375" style="1" customWidth="1"/>
    <col min="5829" max="5829" width="6.109375" style="1" customWidth="1"/>
    <col min="5830" max="5831" width="1" style="1" customWidth="1"/>
    <col min="5832" max="5832" width="0.88671875" style="1" customWidth="1"/>
    <col min="5833" max="5833" width="10.77734375" style="1" customWidth="1"/>
    <col min="5834" max="5834" width="14.109375" style="1" customWidth="1"/>
    <col min="5835" max="5835" width="9.33203125" style="1" customWidth="1"/>
    <col min="5836" max="5837" width="2.33203125" style="1" customWidth="1"/>
    <col min="5838" max="5838" width="1.44140625" style="1" customWidth="1"/>
    <col min="5839" max="5839" width="6.33203125" style="1" customWidth="1"/>
    <col min="5840" max="5841" width="5.6640625" style="1" customWidth="1"/>
    <col min="5842" max="5844" width="5.77734375" style="1" customWidth="1"/>
    <col min="5845" max="5846" width="6.44140625" style="1" customWidth="1"/>
    <col min="5847" max="5847" width="6.109375" style="1" customWidth="1"/>
    <col min="5848" max="5848" width="1.44140625" style="1" customWidth="1"/>
    <col min="5849" max="5849" width="2.109375" style="1" customWidth="1"/>
    <col min="5850" max="5889" width="4.44140625" style="1" customWidth="1"/>
    <col min="5890" max="5890" width="2.21875" style="1" customWidth="1"/>
    <col min="5891" max="5891" width="5.77734375" style="1" customWidth="1"/>
    <col min="5892" max="5892" width="2" style="1" customWidth="1"/>
    <col min="5893" max="6082" width="9" style="1"/>
    <col min="6083" max="6083" width="2" style="1" customWidth="1"/>
    <col min="6084" max="6084" width="14.109375" style="1" customWidth="1"/>
    <col min="6085" max="6085" width="6.109375" style="1" customWidth="1"/>
    <col min="6086" max="6087" width="1" style="1" customWidth="1"/>
    <col min="6088" max="6088" width="0.88671875" style="1" customWidth="1"/>
    <col min="6089" max="6089" width="10.77734375" style="1" customWidth="1"/>
    <col min="6090" max="6090" width="14.109375" style="1" customWidth="1"/>
    <col min="6091" max="6091" width="9.33203125" style="1" customWidth="1"/>
    <col min="6092" max="6093" width="2.33203125" style="1" customWidth="1"/>
    <col min="6094" max="6094" width="1.44140625" style="1" customWidth="1"/>
    <col min="6095" max="6095" width="6.33203125" style="1" customWidth="1"/>
    <col min="6096" max="6097" width="5.6640625" style="1" customWidth="1"/>
    <col min="6098" max="6100" width="5.77734375" style="1" customWidth="1"/>
    <col min="6101" max="6102" width="6.44140625" style="1" customWidth="1"/>
    <col min="6103" max="6103" width="6.109375" style="1" customWidth="1"/>
    <col min="6104" max="6104" width="1.44140625" style="1" customWidth="1"/>
    <col min="6105" max="6105" width="2.109375" style="1" customWidth="1"/>
    <col min="6106" max="6145" width="4.44140625" style="1" customWidth="1"/>
    <col min="6146" max="6146" width="2.21875" style="1" customWidth="1"/>
    <col min="6147" max="6147" width="5.77734375" style="1" customWidth="1"/>
    <col min="6148" max="6148" width="2" style="1" customWidth="1"/>
    <col min="6149" max="6338" width="9" style="1"/>
    <col min="6339" max="6339" width="2" style="1" customWidth="1"/>
    <col min="6340" max="6340" width="14.109375" style="1" customWidth="1"/>
    <col min="6341" max="6341" width="6.109375" style="1" customWidth="1"/>
    <col min="6342" max="6343" width="1" style="1" customWidth="1"/>
    <col min="6344" max="6344" width="0.88671875" style="1" customWidth="1"/>
    <col min="6345" max="6345" width="10.77734375" style="1" customWidth="1"/>
    <col min="6346" max="6346" width="14.109375" style="1" customWidth="1"/>
    <col min="6347" max="6347" width="9.33203125" style="1" customWidth="1"/>
    <col min="6348" max="6349" width="2.33203125" style="1" customWidth="1"/>
    <col min="6350" max="6350" width="1.44140625" style="1" customWidth="1"/>
    <col min="6351" max="6351" width="6.33203125" style="1" customWidth="1"/>
    <col min="6352" max="6353" width="5.6640625" style="1" customWidth="1"/>
    <col min="6354" max="6356" width="5.77734375" style="1" customWidth="1"/>
    <col min="6357" max="6358" width="6.44140625" style="1" customWidth="1"/>
    <col min="6359" max="6359" width="6.109375" style="1" customWidth="1"/>
    <col min="6360" max="6360" width="1.44140625" style="1" customWidth="1"/>
    <col min="6361" max="6361" width="2.109375" style="1" customWidth="1"/>
    <col min="6362" max="6401" width="4.44140625" style="1" customWidth="1"/>
    <col min="6402" max="6402" width="2.21875" style="1" customWidth="1"/>
    <col min="6403" max="6403" width="5.77734375" style="1" customWidth="1"/>
    <col min="6404" max="6404" width="2" style="1" customWidth="1"/>
    <col min="6405" max="6594" width="9" style="1"/>
    <col min="6595" max="6595" width="2" style="1" customWidth="1"/>
    <col min="6596" max="6596" width="14.109375" style="1" customWidth="1"/>
    <col min="6597" max="6597" width="6.109375" style="1" customWidth="1"/>
    <col min="6598" max="6599" width="1" style="1" customWidth="1"/>
    <col min="6600" max="6600" width="0.88671875" style="1" customWidth="1"/>
    <col min="6601" max="6601" width="10.77734375" style="1" customWidth="1"/>
    <col min="6602" max="6602" width="14.109375" style="1" customWidth="1"/>
    <col min="6603" max="6603" width="9.33203125" style="1" customWidth="1"/>
    <col min="6604" max="6605" width="2.33203125" style="1" customWidth="1"/>
    <col min="6606" max="6606" width="1.44140625" style="1" customWidth="1"/>
    <col min="6607" max="6607" width="6.33203125" style="1" customWidth="1"/>
    <col min="6608" max="6609" width="5.6640625" style="1" customWidth="1"/>
    <col min="6610" max="6612" width="5.77734375" style="1" customWidth="1"/>
    <col min="6613" max="6614" width="6.44140625" style="1" customWidth="1"/>
    <col min="6615" max="6615" width="6.109375" style="1" customWidth="1"/>
    <col min="6616" max="6616" width="1.44140625" style="1" customWidth="1"/>
    <col min="6617" max="6617" width="2.109375" style="1" customWidth="1"/>
    <col min="6618" max="6657" width="4.44140625" style="1" customWidth="1"/>
    <col min="6658" max="6658" width="2.21875" style="1" customWidth="1"/>
    <col min="6659" max="6659" width="5.77734375" style="1" customWidth="1"/>
    <col min="6660" max="6660" width="2" style="1" customWidth="1"/>
    <col min="6661" max="6850" width="9" style="1"/>
    <col min="6851" max="6851" width="2" style="1" customWidth="1"/>
    <col min="6852" max="6852" width="14.109375" style="1" customWidth="1"/>
    <col min="6853" max="6853" width="6.109375" style="1" customWidth="1"/>
    <col min="6854" max="6855" width="1" style="1" customWidth="1"/>
    <col min="6856" max="6856" width="0.88671875" style="1" customWidth="1"/>
    <col min="6857" max="6857" width="10.77734375" style="1" customWidth="1"/>
    <col min="6858" max="6858" width="14.109375" style="1" customWidth="1"/>
    <col min="6859" max="6859" width="9.33203125" style="1" customWidth="1"/>
    <col min="6860" max="6861" width="2.33203125" style="1" customWidth="1"/>
    <col min="6862" max="6862" width="1.44140625" style="1" customWidth="1"/>
    <col min="6863" max="6863" width="6.33203125" style="1" customWidth="1"/>
    <col min="6864" max="6865" width="5.6640625" style="1" customWidth="1"/>
    <col min="6866" max="6868" width="5.77734375" style="1" customWidth="1"/>
    <col min="6869" max="6870" width="6.44140625" style="1" customWidth="1"/>
    <col min="6871" max="6871" width="6.109375" style="1" customWidth="1"/>
    <col min="6872" max="6872" width="1.44140625" style="1" customWidth="1"/>
    <col min="6873" max="6873" width="2.109375" style="1" customWidth="1"/>
    <col min="6874" max="6913" width="4.44140625" style="1" customWidth="1"/>
    <col min="6914" max="6914" width="2.21875" style="1" customWidth="1"/>
    <col min="6915" max="6915" width="5.77734375" style="1" customWidth="1"/>
    <col min="6916" max="6916" width="2" style="1" customWidth="1"/>
    <col min="6917" max="7106" width="9" style="1"/>
    <col min="7107" max="7107" width="2" style="1" customWidth="1"/>
    <col min="7108" max="7108" width="14.109375" style="1" customWidth="1"/>
    <col min="7109" max="7109" width="6.109375" style="1" customWidth="1"/>
    <col min="7110" max="7111" width="1" style="1" customWidth="1"/>
    <col min="7112" max="7112" width="0.88671875" style="1" customWidth="1"/>
    <col min="7113" max="7113" width="10.77734375" style="1" customWidth="1"/>
    <col min="7114" max="7114" width="14.109375" style="1" customWidth="1"/>
    <col min="7115" max="7115" width="9.33203125" style="1" customWidth="1"/>
    <col min="7116" max="7117" width="2.33203125" style="1" customWidth="1"/>
    <col min="7118" max="7118" width="1.44140625" style="1" customWidth="1"/>
    <col min="7119" max="7119" width="6.33203125" style="1" customWidth="1"/>
    <col min="7120" max="7121" width="5.6640625" style="1" customWidth="1"/>
    <col min="7122" max="7124" width="5.77734375" style="1" customWidth="1"/>
    <col min="7125" max="7126" width="6.44140625" style="1" customWidth="1"/>
    <col min="7127" max="7127" width="6.109375" style="1" customWidth="1"/>
    <col min="7128" max="7128" width="1.44140625" style="1" customWidth="1"/>
    <col min="7129" max="7129" width="2.109375" style="1" customWidth="1"/>
    <col min="7130" max="7169" width="4.44140625" style="1" customWidth="1"/>
    <col min="7170" max="7170" width="2.21875" style="1" customWidth="1"/>
    <col min="7171" max="7171" width="5.77734375" style="1" customWidth="1"/>
    <col min="7172" max="7172" width="2" style="1" customWidth="1"/>
    <col min="7173" max="7362" width="9" style="1"/>
    <col min="7363" max="7363" width="2" style="1" customWidth="1"/>
    <col min="7364" max="7364" width="14.109375" style="1" customWidth="1"/>
    <col min="7365" max="7365" width="6.109375" style="1" customWidth="1"/>
    <col min="7366" max="7367" width="1" style="1" customWidth="1"/>
    <col min="7368" max="7368" width="0.88671875" style="1" customWidth="1"/>
    <col min="7369" max="7369" width="10.77734375" style="1" customWidth="1"/>
    <col min="7370" max="7370" width="14.109375" style="1" customWidth="1"/>
    <col min="7371" max="7371" width="9.33203125" style="1" customWidth="1"/>
    <col min="7372" max="7373" width="2.33203125" style="1" customWidth="1"/>
    <col min="7374" max="7374" width="1.44140625" style="1" customWidth="1"/>
    <col min="7375" max="7375" width="6.33203125" style="1" customWidth="1"/>
    <col min="7376" max="7377" width="5.6640625" style="1" customWidth="1"/>
    <col min="7378" max="7380" width="5.77734375" style="1" customWidth="1"/>
    <col min="7381" max="7382" width="6.44140625" style="1" customWidth="1"/>
    <col min="7383" max="7383" width="6.109375" style="1" customWidth="1"/>
    <col min="7384" max="7384" width="1.44140625" style="1" customWidth="1"/>
    <col min="7385" max="7385" width="2.109375" style="1" customWidth="1"/>
    <col min="7386" max="7425" width="4.44140625" style="1" customWidth="1"/>
    <col min="7426" max="7426" width="2.21875" style="1" customWidth="1"/>
    <col min="7427" max="7427" width="5.77734375" style="1" customWidth="1"/>
    <col min="7428" max="7428" width="2" style="1" customWidth="1"/>
    <col min="7429" max="7618" width="9" style="1"/>
    <col min="7619" max="7619" width="2" style="1" customWidth="1"/>
    <col min="7620" max="7620" width="14.109375" style="1" customWidth="1"/>
    <col min="7621" max="7621" width="6.109375" style="1" customWidth="1"/>
    <col min="7622" max="7623" width="1" style="1" customWidth="1"/>
    <col min="7624" max="7624" width="0.88671875" style="1" customWidth="1"/>
    <col min="7625" max="7625" width="10.77734375" style="1" customWidth="1"/>
    <col min="7626" max="7626" width="14.109375" style="1" customWidth="1"/>
    <col min="7627" max="7627" width="9.33203125" style="1" customWidth="1"/>
    <col min="7628" max="7629" width="2.33203125" style="1" customWidth="1"/>
    <col min="7630" max="7630" width="1.44140625" style="1" customWidth="1"/>
    <col min="7631" max="7631" width="6.33203125" style="1" customWidth="1"/>
    <col min="7632" max="7633" width="5.6640625" style="1" customWidth="1"/>
    <col min="7634" max="7636" width="5.77734375" style="1" customWidth="1"/>
    <col min="7637" max="7638" width="6.44140625" style="1" customWidth="1"/>
    <col min="7639" max="7639" width="6.109375" style="1" customWidth="1"/>
    <col min="7640" max="7640" width="1.44140625" style="1" customWidth="1"/>
    <col min="7641" max="7641" width="2.109375" style="1" customWidth="1"/>
    <col min="7642" max="7681" width="4.44140625" style="1" customWidth="1"/>
    <col min="7682" max="7682" width="2.21875" style="1" customWidth="1"/>
    <col min="7683" max="7683" width="5.77734375" style="1" customWidth="1"/>
    <col min="7684" max="7684" width="2" style="1" customWidth="1"/>
    <col min="7685" max="7874" width="9" style="1"/>
    <col min="7875" max="7875" width="2" style="1" customWidth="1"/>
    <col min="7876" max="7876" width="14.109375" style="1" customWidth="1"/>
    <col min="7877" max="7877" width="6.109375" style="1" customWidth="1"/>
    <col min="7878" max="7879" width="1" style="1" customWidth="1"/>
    <col min="7880" max="7880" width="0.88671875" style="1" customWidth="1"/>
    <col min="7881" max="7881" width="10.77734375" style="1" customWidth="1"/>
    <col min="7882" max="7882" width="14.109375" style="1" customWidth="1"/>
    <col min="7883" max="7883" width="9.33203125" style="1" customWidth="1"/>
    <col min="7884" max="7885" width="2.33203125" style="1" customWidth="1"/>
    <col min="7886" max="7886" width="1.44140625" style="1" customWidth="1"/>
    <col min="7887" max="7887" width="6.33203125" style="1" customWidth="1"/>
    <col min="7888" max="7889" width="5.6640625" style="1" customWidth="1"/>
    <col min="7890" max="7892" width="5.77734375" style="1" customWidth="1"/>
    <col min="7893" max="7894" width="6.44140625" style="1" customWidth="1"/>
    <col min="7895" max="7895" width="6.109375" style="1" customWidth="1"/>
    <col min="7896" max="7896" width="1.44140625" style="1" customWidth="1"/>
    <col min="7897" max="7897" width="2.109375" style="1" customWidth="1"/>
    <col min="7898" max="7937" width="4.44140625" style="1" customWidth="1"/>
    <col min="7938" max="7938" width="2.21875" style="1" customWidth="1"/>
    <col min="7939" max="7939" width="5.77734375" style="1" customWidth="1"/>
    <col min="7940" max="7940" width="2" style="1" customWidth="1"/>
    <col min="7941" max="8130" width="9" style="1"/>
    <col min="8131" max="8131" width="2" style="1" customWidth="1"/>
    <col min="8132" max="8132" width="14.109375" style="1" customWidth="1"/>
    <col min="8133" max="8133" width="6.109375" style="1" customWidth="1"/>
    <col min="8134" max="8135" width="1" style="1" customWidth="1"/>
    <col min="8136" max="8136" width="0.88671875" style="1" customWidth="1"/>
    <col min="8137" max="8137" width="10.77734375" style="1" customWidth="1"/>
    <col min="8138" max="8138" width="14.109375" style="1" customWidth="1"/>
    <col min="8139" max="8139" width="9.33203125" style="1" customWidth="1"/>
    <col min="8140" max="8141" width="2.33203125" style="1" customWidth="1"/>
    <col min="8142" max="8142" width="1.44140625" style="1" customWidth="1"/>
    <col min="8143" max="8143" width="6.33203125" style="1" customWidth="1"/>
    <col min="8144" max="8145" width="5.6640625" style="1" customWidth="1"/>
    <col min="8146" max="8148" width="5.77734375" style="1" customWidth="1"/>
    <col min="8149" max="8150" width="6.44140625" style="1" customWidth="1"/>
    <col min="8151" max="8151" width="6.109375" style="1" customWidth="1"/>
    <col min="8152" max="8152" width="1.44140625" style="1" customWidth="1"/>
    <col min="8153" max="8153" width="2.109375" style="1" customWidth="1"/>
    <col min="8154" max="8193" width="4.44140625" style="1" customWidth="1"/>
    <col min="8194" max="8194" width="2.21875" style="1" customWidth="1"/>
    <col min="8195" max="8195" width="5.77734375" style="1" customWidth="1"/>
    <col min="8196" max="8196" width="2" style="1" customWidth="1"/>
    <col min="8197" max="8386" width="9" style="1"/>
    <col min="8387" max="8387" width="2" style="1" customWidth="1"/>
    <col min="8388" max="8388" width="14.109375" style="1" customWidth="1"/>
    <col min="8389" max="8389" width="6.109375" style="1" customWidth="1"/>
    <col min="8390" max="8391" width="1" style="1" customWidth="1"/>
    <col min="8392" max="8392" width="0.88671875" style="1" customWidth="1"/>
    <col min="8393" max="8393" width="10.77734375" style="1" customWidth="1"/>
    <col min="8394" max="8394" width="14.109375" style="1" customWidth="1"/>
    <col min="8395" max="8395" width="9.33203125" style="1" customWidth="1"/>
    <col min="8396" max="8397" width="2.33203125" style="1" customWidth="1"/>
    <col min="8398" max="8398" width="1.44140625" style="1" customWidth="1"/>
    <col min="8399" max="8399" width="6.33203125" style="1" customWidth="1"/>
    <col min="8400" max="8401" width="5.6640625" style="1" customWidth="1"/>
    <col min="8402" max="8404" width="5.77734375" style="1" customWidth="1"/>
    <col min="8405" max="8406" width="6.44140625" style="1" customWidth="1"/>
    <col min="8407" max="8407" width="6.109375" style="1" customWidth="1"/>
    <col min="8408" max="8408" width="1.44140625" style="1" customWidth="1"/>
    <col min="8409" max="8409" width="2.109375" style="1" customWidth="1"/>
    <col min="8410" max="8449" width="4.44140625" style="1" customWidth="1"/>
    <col min="8450" max="8450" width="2.21875" style="1" customWidth="1"/>
    <col min="8451" max="8451" width="5.77734375" style="1" customWidth="1"/>
    <col min="8452" max="8452" width="2" style="1" customWidth="1"/>
    <col min="8453" max="8642" width="9" style="1"/>
    <col min="8643" max="8643" width="2" style="1" customWidth="1"/>
    <col min="8644" max="8644" width="14.109375" style="1" customWidth="1"/>
    <col min="8645" max="8645" width="6.109375" style="1" customWidth="1"/>
    <col min="8646" max="8647" width="1" style="1" customWidth="1"/>
    <col min="8648" max="8648" width="0.88671875" style="1" customWidth="1"/>
    <col min="8649" max="8649" width="10.77734375" style="1" customWidth="1"/>
    <col min="8650" max="8650" width="14.109375" style="1" customWidth="1"/>
    <col min="8651" max="8651" width="9.33203125" style="1" customWidth="1"/>
    <col min="8652" max="8653" width="2.33203125" style="1" customWidth="1"/>
    <col min="8654" max="8654" width="1.44140625" style="1" customWidth="1"/>
    <col min="8655" max="8655" width="6.33203125" style="1" customWidth="1"/>
    <col min="8656" max="8657" width="5.6640625" style="1" customWidth="1"/>
    <col min="8658" max="8660" width="5.77734375" style="1" customWidth="1"/>
    <col min="8661" max="8662" width="6.44140625" style="1" customWidth="1"/>
    <col min="8663" max="8663" width="6.109375" style="1" customWidth="1"/>
    <col min="8664" max="8664" width="1.44140625" style="1" customWidth="1"/>
    <col min="8665" max="8665" width="2.109375" style="1" customWidth="1"/>
    <col min="8666" max="8705" width="4.44140625" style="1" customWidth="1"/>
    <col min="8706" max="8706" width="2.21875" style="1" customWidth="1"/>
    <col min="8707" max="8707" width="5.77734375" style="1" customWidth="1"/>
    <col min="8708" max="8708" width="2" style="1" customWidth="1"/>
    <col min="8709" max="8898" width="9" style="1"/>
    <col min="8899" max="8899" width="2" style="1" customWidth="1"/>
    <col min="8900" max="8900" width="14.109375" style="1" customWidth="1"/>
    <col min="8901" max="8901" width="6.109375" style="1" customWidth="1"/>
    <col min="8902" max="8903" width="1" style="1" customWidth="1"/>
    <col min="8904" max="8904" width="0.88671875" style="1" customWidth="1"/>
    <col min="8905" max="8905" width="10.77734375" style="1" customWidth="1"/>
    <col min="8906" max="8906" width="14.109375" style="1" customWidth="1"/>
    <col min="8907" max="8907" width="9.33203125" style="1" customWidth="1"/>
    <col min="8908" max="8909" width="2.33203125" style="1" customWidth="1"/>
    <col min="8910" max="8910" width="1.44140625" style="1" customWidth="1"/>
    <col min="8911" max="8911" width="6.33203125" style="1" customWidth="1"/>
    <col min="8912" max="8913" width="5.6640625" style="1" customWidth="1"/>
    <col min="8914" max="8916" width="5.77734375" style="1" customWidth="1"/>
    <col min="8917" max="8918" width="6.44140625" style="1" customWidth="1"/>
    <col min="8919" max="8919" width="6.109375" style="1" customWidth="1"/>
    <col min="8920" max="8920" width="1.44140625" style="1" customWidth="1"/>
    <col min="8921" max="8921" width="2.109375" style="1" customWidth="1"/>
    <col min="8922" max="8961" width="4.44140625" style="1" customWidth="1"/>
    <col min="8962" max="8962" width="2.21875" style="1" customWidth="1"/>
    <col min="8963" max="8963" width="5.77734375" style="1" customWidth="1"/>
    <col min="8964" max="8964" width="2" style="1" customWidth="1"/>
    <col min="8965" max="9154" width="9" style="1"/>
    <col min="9155" max="9155" width="2" style="1" customWidth="1"/>
    <col min="9156" max="9156" width="14.109375" style="1" customWidth="1"/>
    <col min="9157" max="9157" width="6.109375" style="1" customWidth="1"/>
    <col min="9158" max="9159" width="1" style="1" customWidth="1"/>
    <col min="9160" max="9160" width="0.88671875" style="1" customWidth="1"/>
    <col min="9161" max="9161" width="10.77734375" style="1" customWidth="1"/>
    <col min="9162" max="9162" width="14.109375" style="1" customWidth="1"/>
    <col min="9163" max="9163" width="9.33203125" style="1" customWidth="1"/>
    <col min="9164" max="9165" width="2.33203125" style="1" customWidth="1"/>
    <col min="9166" max="9166" width="1.44140625" style="1" customWidth="1"/>
    <col min="9167" max="9167" width="6.33203125" style="1" customWidth="1"/>
    <col min="9168" max="9169" width="5.6640625" style="1" customWidth="1"/>
    <col min="9170" max="9172" width="5.77734375" style="1" customWidth="1"/>
    <col min="9173" max="9174" width="6.44140625" style="1" customWidth="1"/>
    <col min="9175" max="9175" width="6.109375" style="1" customWidth="1"/>
    <col min="9176" max="9176" width="1.44140625" style="1" customWidth="1"/>
    <col min="9177" max="9177" width="2.109375" style="1" customWidth="1"/>
    <col min="9178" max="9217" width="4.44140625" style="1" customWidth="1"/>
    <col min="9218" max="9218" width="2.21875" style="1" customWidth="1"/>
    <col min="9219" max="9219" width="5.77734375" style="1" customWidth="1"/>
    <col min="9220" max="9220" width="2" style="1" customWidth="1"/>
    <col min="9221" max="9410" width="9" style="1"/>
    <col min="9411" max="9411" width="2" style="1" customWidth="1"/>
    <col min="9412" max="9412" width="14.109375" style="1" customWidth="1"/>
    <col min="9413" max="9413" width="6.109375" style="1" customWidth="1"/>
    <col min="9414" max="9415" width="1" style="1" customWidth="1"/>
    <col min="9416" max="9416" width="0.88671875" style="1" customWidth="1"/>
    <col min="9417" max="9417" width="10.77734375" style="1" customWidth="1"/>
    <col min="9418" max="9418" width="14.109375" style="1" customWidth="1"/>
    <col min="9419" max="9419" width="9.33203125" style="1" customWidth="1"/>
    <col min="9420" max="9421" width="2.33203125" style="1" customWidth="1"/>
    <col min="9422" max="9422" width="1.44140625" style="1" customWidth="1"/>
    <col min="9423" max="9423" width="6.33203125" style="1" customWidth="1"/>
    <col min="9424" max="9425" width="5.6640625" style="1" customWidth="1"/>
    <col min="9426" max="9428" width="5.77734375" style="1" customWidth="1"/>
    <col min="9429" max="9430" width="6.44140625" style="1" customWidth="1"/>
    <col min="9431" max="9431" width="6.109375" style="1" customWidth="1"/>
    <col min="9432" max="9432" width="1.44140625" style="1" customWidth="1"/>
    <col min="9433" max="9433" width="2.109375" style="1" customWidth="1"/>
    <col min="9434" max="9473" width="4.44140625" style="1" customWidth="1"/>
    <col min="9474" max="9474" width="2.21875" style="1" customWidth="1"/>
    <col min="9475" max="9475" width="5.77734375" style="1" customWidth="1"/>
    <col min="9476" max="9476" width="2" style="1" customWidth="1"/>
    <col min="9477" max="9666" width="9" style="1"/>
    <col min="9667" max="9667" width="2" style="1" customWidth="1"/>
    <col min="9668" max="9668" width="14.109375" style="1" customWidth="1"/>
    <col min="9669" max="9669" width="6.109375" style="1" customWidth="1"/>
    <col min="9670" max="9671" width="1" style="1" customWidth="1"/>
    <col min="9672" max="9672" width="0.88671875" style="1" customWidth="1"/>
    <col min="9673" max="9673" width="10.77734375" style="1" customWidth="1"/>
    <col min="9674" max="9674" width="14.109375" style="1" customWidth="1"/>
    <col min="9675" max="9675" width="9.33203125" style="1" customWidth="1"/>
    <col min="9676" max="9677" width="2.33203125" style="1" customWidth="1"/>
    <col min="9678" max="9678" width="1.44140625" style="1" customWidth="1"/>
    <col min="9679" max="9679" width="6.33203125" style="1" customWidth="1"/>
    <col min="9680" max="9681" width="5.6640625" style="1" customWidth="1"/>
    <col min="9682" max="9684" width="5.77734375" style="1" customWidth="1"/>
    <col min="9685" max="9686" width="6.44140625" style="1" customWidth="1"/>
    <col min="9687" max="9687" width="6.109375" style="1" customWidth="1"/>
    <col min="9688" max="9688" width="1.44140625" style="1" customWidth="1"/>
    <col min="9689" max="9689" width="2.109375" style="1" customWidth="1"/>
    <col min="9690" max="9729" width="4.44140625" style="1" customWidth="1"/>
    <col min="9730" max="9730" width="2.21875" style="1" customWidth="1"/>
    <col min="9731" max="9731" width="5.77734375" style="1" customWidth="1"/>
    <col min="9732" max="9732" width="2" style="1" customWidth="1"/>
    <col min="9733" max="9922" width="9" style="1"/>
    <col min="9923" max="9923" width="2" style="1" customWidth="1"/>
    <col min="9924" max="9924" width="14.109375" style="1" customWidth="1"/>
    <col min="9925" max="9925" width="6.109375" style="1" customWidth="1"/>
    <col min="9926" max="9927" width="1" style="1" customWidth="1"/>
    <col min="9928" max="9928" width="0.88671875" style="1" customWidth="1"/>
    <col min="9929" max="9929" width="10.77734375" style="1" customWidth="1"/>
    <col min="9930" max="9930" width="14.109375" style="1" customWidth="1"/>
    <col min="9931" max="9931" width="9.33203125" style="1" customWidth="1"/>
    <col min="9932" max="9933" width="2.33203125" style="1" customWidth="1"/>
    <col min="9934" max="9934" width="1.44140625" style="1" customWidth="1"/>
    <col min="9935" max="9935" width="6.33203125" style="1" customWidth="1"/>
    <col min="9936" max="9937" width="5.6640625" style="1" customWidth="1"/>
    <col min="9938" max="9940" width="5.77734375" style="1" customWidth="1"/>
    <col min="9941" max="9942" width="6.44140625" style="1" customWidth="1"/>
    <col min="9943" max="9943" width="6.109375" style="1" customWidth="1"/>
    <col min="9944" max="9944" width="1.44140625" style="1" customWidth="1"/>
    <col min="9945" max="9945" width="2.109375" style="1" customWidth="1"/>
    <col min="9946" max="9985" width="4.44140625" style="1" customWidth="1"/>
    <col min="9986" max="9986" width="2.21875" style="1" customWidth="1"/>
    <col min="9987" max="9987" width="5.77734375" style="1" customWidth="1"/>
    <col min="9988" max="9988" width="2" style="1" customWidth="1"/>
    <col min="9989" max="10178" width="9" style="1"/>
    <col min="10179" max="10179" width="2" style="1" customWidth="1"/>
    <col min="10180" max="10180" width="14.109375" style="1" customWidth="1"/>
    <col min="10181" max="10181" width="6.109375" style="1" customWidth="1"/>
    <col min="10182" max="10183" width="1" style="1" customWidth="1"/>
    <col min="10184" max="10184" width="0.88671875" style="1" customWidth="1"/>
    <col min="10185" max="10185" width="10.77734375" style="1" customWidth="1"/>
    <col min="10186" max="10186" width="14.109375" style="1" customWidth="1"/>
    <col min="10187" max="10187" width="9.33203125" style="1" customWidth="1"/>
    <col min="10188" max="10189" width="2.33203125" style="1" customWidth="1"/>
    <col min="10190" max="10190" width="1.44140625" style="1" customWidth="1"/>
    <col min="10191" max="10191" width="6.33203125" style="1" customWidth="1"/>
    <col min="10192" max="10193" width="5.6640625" style="1" customWidth="1"/>
    <col min="10194" max="10196" width="5.77734375" style="1" customWidth="1"/>
    <col min="10197" max="10198" width="6.44140625" style="1" customWidth="1"/>
    <col min="10199" max="10199" width="6.109375" style="1" customWidth="1"/>
    <col min="10200" max="10200" width="1.44140625" style="1" customWidth="1"/>
    <col min="10201" max="10201" width="2.109375" style="1" customWidth="1"/>
    <col min="10202" max="10241" width="4.44140625" style="1" customWidth="1"/>
    <col min="10242" max="10242" width="2.21875" style="1" customWidth="1"/>
    <col min="10243" max="10243" width="5.77734375" style="1" customWidth="1"/>
    <col min="10244" max="10244" width="2" style="1" customWidth="1"/>
    <col min="10245" max="10434" width="9" style="1"/>
    <col min="10435" max="10435" width="2" style="1" customWidth="1"/>
    <col min="10436" max="10436" width="14.109375" style="1" customWidth="1"/>
    <col min="10437" max="10437" width="6.109375" style="1" customWidth="1"/>
    <col min="10438" max="10439" width="1" style="1" customWidth="1"/>
    <col min="10440" max="10440" width="0.88671875" style="1" customWidth="1"/>
    <col min="10441" max="10441" width="10.77734375" style="1" customWidth="1"/>
    <col min="10442" max="10442" width="14.109375" style="1" customWidth="1"/>
    <col min="10443" max="10443" width="9.33203125" style="1" customWidth="1"/>
    <col min="10444" max="10445" width="2.33203125" style="1" customWidth="1"/>
    <col min="10446" max="10446" width="1.44140625" style="1" customWidth="1"/>
    <col min="10447" max="10447" width="6.33203125" style="1" customWidth="1"/>
    <col min="10448" max="10449" width="5.6640625" style="1" customWidth="1"/>
    <col min="10450" max="10452" width="5.77734375" style="1" customWidth="1"/>
    <col min="10453" max="10454" width="6.44140625" style="1" customWidth="1"/>
    <col min="10455" max="10455" width="6.109375" style="1" customWidth="1"/>
    <col min="10456" max="10456" width="1.44140625" style="1" customWidth="1"/>
    <col min="10457" max="10457" width="2.109375" style="1" customWidth="1"/>
    <col min="10458" max="10497" width="4.44140625" style="1" customWidth="1"/>
    <col min="10498" max="10498" width="2.21875" style="1" customWidth="1"/>
    <col min="10499" max="10499" width="5.77734375" style="1" customWidth="1"/>
    <col min="10500" max="10500" width="2" style="1" customWidth="1"/>
    <col min="10501" max="10690" width="9" style="1"/>
    <col min="10691" max="10691" width="2" style="1" customWidth="1"/>
    <col min="10692" max="10692" width="14.109375" style="1" customWidth="1"/>
    <col min="10693" max="10693" width="6.109375" style="1" customWidth="1"/>
    <col min="10694" max="10695" width="1" style="1" customWidth="1"/>
    <col min="10696" max="10696" width="0.88671875" style="1" customWidth="1"/>
    <col min="10697" max="10697" width="10.77734375" style="1" customWidth="1"/>
    <col min="10698" max="10698" width="14.109375" style="1" customWidth="1"/>
    <col min="10699" max="10699" width="9.33203125" style="1" customWidth="1"/>
    <col min="10700" max="10701" width="2.33203125" style="1" customWidth="1"/>
    <col min="10702" max="10702" width="1.44140625" style="1" customWidth="1"/>
    <col min="10703" max="10703" width="6.33203125" style="1" customWidth="1"/>
    <col min="10704" max="10705" width="5.6640625" style="1" customWidth="1"/>
    <col min="10706" max="10708" width="5.77734375" style="1" customWidth="1"/>
    <col min="10709" max="10710" width="6.44140625" style="1" customWidth="1"/>
    <col min="10711" max="10711" width="6.109375" style="1" customWidth="1"/>
    <col min="10712" max="10712" width="1.44140625" style="1" customWidth="1"/>
    <col min="10713" max="10713" width="2.109375" style="1" customWidth="1"/>
    <col min="10714" max="10753" width="4.44140625" style="1" customWidth="1"/>
    <col min="10754" max="10754" width="2.21875" style="1" customWidth="1"/>
    <col min="10755" max="10755" width="5.77734375" style="1" customWidth="1"/>
    <col min="10756" max="10756" width="2" style="1" customWidth="1"/>
    <col min="10757" max="10946" width="9" style="1"/>
    <col min="10947" max="10947" width="2" style="1" customWidth="1"/>
    <col min="10948" max="10948" width="14.109375" style="1" customWidth="1"/>
    <col min="10949" max="10949" width="6.109375" style="1" customWidth="1"/>
    <col min="10950" max="10951" width="1" style="1" customWidth="1"/>
    <col min="10952" max="10952" width="0.88671875" style="1" customWidth="1"/>
    <col min="10953" max="10953" width="10.77734375" style="1" customWidth="1"/>
    <col min="10954" max="10954" width="14.109375" style="1" customWidth="1"/>
    <col min="10955" max="10955" width="9.33203125" style="1" customWidth="1"/>
    <col min="10956" max="10957" width="2.33203125" style="1" customWidth="1"/>
    <col min="10958" max="10958" width="1.44140625" style="1" customWidth="1"/>
    <col min="10959" max="10959" width="6.33203125" style="1" customWidth="1"/>
    <col min="10960" max="10961" width="5.6640625" style="1" customWidth="1"/>
    <col min="10962" max="10964" width="5.77734375" style="1" customWidth="1"/>
    <col min="10965" max="10966" width="6.44140625" style="1" customWidth="1"/>
    <col min="10967" max="10967" width="6.109375" style="1" customWidth="1"/>
    <col min="10968" max="10968" width="1.44140625" style="1" customWidth="1"/>
    <col min="10969" max="10969" width="2.109375" style="1" customWidth="1"/>
    <col min="10970" max="11009" width="4.44140625" style="1" customWidth="1"/>
    <col min="11010" max="11010" width="2.21875" style="1" customWidth="1"/>
    <col min="11011" max="11011" width="5.77734375" style="1" customWidth="1"/>
    <col min="11012" max="11012" width="2" style="1" customWidth="1"/>
    <col min="11013" max="11202" width="9" style="1"/>
    <col min="11203" max="11203" width="2" style="1" customWidth="1"/>
    <col min="11204" max="11204" width="14.109375" style="1" customWidth="1"/>
    <col min="11205" max="11205" width="6.109375" style="1" customWidth="1"/>
    <col min="11206" max="11207" width="1" style="1" customWidth="1"/>
    <col min="11208" max="11208" width="0.88671875" style="1" customWidth="1"/>
    <col min="11209" max="11209" width="10.77734375" style="1" customWidth="1"/>
    <col min="11210" max="11210" width="14.109375" style="1" customWidth="1"/>
    <col min="11211" max="11211" width="9.33203125" style="1" customWidth="1"/>
    <col min="11212" max="11213" width="2.33203125" style="1" customWidth="1"/>
    <col min="11214" max="11214" width="1.44140625" style="1" customWidth="1"/>
    <col min="11215" max="11215" width="6.33203125" style="1" customWidth="1"/>
    <col min="11216" max="11217" width="5.6640625" style="1" customWidth="1"/>
    <col min="11218" max="11220" width="5.77734375" style="1" customWidth="1"/>
    <col min="11221" max="11222" width="6.44140625" style="1" customWidth="1"/>
    <col min="11223" max="11223" width="6.109375" style="1" customWidth="1"/>
    <col min="11224" max="11224" width="1.44140625" style="1" customWidth="1"/>
    <col min="11225" max="11225" width="2.109375" style="1" customWidth="1"/>
    <col min="11226" max="11265" width="4.44140625" style="1" customWidth="1"/>
    <col min="11266" max="11266" width="2.21875" style="1" customWidth="1"/>
    <col min="11267" max="11267" width="5.77734375" style="1" customWidth="1"/>
    <col min="11268" max="11268" width="2" style="1" customWidth="1"/>
    <col min="11269" max="11458" width="9" style="1"/>
    <col min="11459" max="11459" width="2" style="1" customWidth="1"/>
    <col min="11460" max="11460" width="14.109375" style="1" customWidth="1"/>
    <col min="11461" max="11461" width="6.109375" style="1" customWidth="1"/>
    <col min="11462" max="11463" width="1" style="1" customWidth="1"/>
    <col min="11464" max="11464" width="0.88671875" style="1" customWidth="1"/>
    <col min="11465" max="11465" width="10.77734375" style="1" customWidth="1"/>
    <col min="11466" max="11466" width="14.109375" style="1" customWidth="1"/>
    <col min="11467" max="11467" width="9.33203125" style="1" customWidth="1"/>
    <col min="11468" max="11469" width="2.33203125" style="1" customWidth="1"/>
    <col min="11470" max="11470" width="1.44140625" style="1" customWidth="1"/>
    <col min="11471" max="11471" width="6.33203125" style="1" customWidth="1"/>
    <col min="11472" max="11473" width="5.6640625" style="1" customWidth="1"/>
    <col min="11474" max="11476" width="5.77734375" style="1" customWidth="1"/>
    <col min="11477" max="11478" width="6.44140625" style="1" customWidth="1"/>
    <col min="11479" max="11479" width="6.109375" style="1" customWidth="1"/>
    <col min="11480" max="11480" width="1.44140625" style="1" customWidth="1"/>
    <col min="11481" max="11481" width="2.109375" style="1" customWidth="1"/>
    <col min="11482" max="11521" width="4.44140625" style="1" customWidth="1"/>
    <col min="11522" max="11522" width="2.21875" style="1" customWidth="1"/>
    <col min="11523" max="11523" width="5.77734375" style="1" customWidth="1"/>
    <col min="11524" max="11524" width="2" style="1" customWidth="1"/>
    <col min="11525" max="11714" width="9" style="1"/>
    <col min="11715" max="11715" width="2" style="1" customWidth="1"/>
    <col min="11716" max="11716" width="14.109375" style="1" customWidth="1"/>
    <col min="11717" max="11717" width="6.109375" style="1" customWidth="1"/>
    <col min="11718" max="11719" width="1" style="1" customWidth="1"/>
    <col min="11720" max="11720" width="0.88671875" style="1" customWidth="1"/>
    <col min="11721" max="11721" width="10.77734375" style="1" customWidth="1"/>
    <col min="11722" max="11722" width="14.109375" style="1" customWidth="1"/>
    <col min="11723" max="11723" width="9.33203125" style="1" customWidth="1"/>
    <col min="11724" max="11725" width="2.33203125" style="1" customWidth="1"/>
    <col min="11726" max="11726" width="1.44140625" style="1" customWidth="1"/>
    <col min="11727" max="11727" width="6.33203125" style="1" customWidth="1"/>
    <col min="11728" max="11729" width="5.6640625" style="1" customWidth="1"/>
    <col min="11730" max="11732" width="5.77734375" style="1" customWidth="1"/>
    <col min="11733" max="11734" width="6.44140625" style="1" customWidth="1"/>
    <col min="11735" max="11735" width="6.109375" style="1" customWidth="1"/>
    <col min="11736" max="11736" width="1.44140625" style="1" customWidth="1"/>
    <col min="11737" max="11737" width="2.109375" style="1" customWidth="1"/>
    <col min="11738" max="11777" width="4.44140625" style="1" customWidth="1"/>
    <col min="11778" max="11778" width="2.21875" style="1" customWidth="1"/>
    <col min="11779" max="11779" width="5.77734375" style="1" customWidth="1"/>
    <col min="11780" max="11780" width="2" style="1" customWidth="1"/>
    <col min="11781" max="11970" width="9" style="1"/>
    <col min="11971" max="11971" width="2" style="1" customWidth="1"/>
    <col min="11972" max="11972" width="14.109375" style="1" customWidth="1"/>
    <col min="11973" max="11973" width="6.109375" style="1" customWidth="1"/>
    <col min="11974" max="11975" width="1" style="1" customWidth="1"/>
    <col min="11976" max="11976" width="0.88671875" style="1" customWidth="1"/>
    <col min="11977" max="11977" width="10.77734375" style="1" customWidth="1"/>
    <col min="11978" max="11978" width="14.109375" style="1" customWidth="1"/>
    <col min="11979" max="11979" width="9.33203125" style="1" customWidth="1"/>
    <col min="11980" max="11981" width="2.33203125" style="1" customWidth="1"/>
    <col min="11982" max="11982" width="1.44140625" style="1" customWidth="1"/>
    <col min="11983" max="11983" width="6.33203125" style="1" customWidth="1"/>
    <col min="11984" max="11985" width="5.6640625" style="1" customWidth="1"/>
    <col min="11986" max="11988" width="5.77734375" style="1" customWidth="1"/>
    <col min="11989" max="11990" width="6.44140625" style="1" customWidth="1"/>
    <col min="11991" max="11991" width="6.109375" style="1" customWidth="1"/>
    <col min="11992" max="11992" width="1.44140625" style="1" customWidth="1"/>
    <col min="11993" max="11993" width="2.109375" style="1" customWidth="1"/>
    <col min="11994" max="12033" width="4.44140625" style="1" customWidth="1"/>
    <col min="12034" max="12034" width="2.21875" style="1" customWidth="1"/>
    <col min="12035" max="12035" width="5.77734375" style="1" customWidth="1"/>
    <col min="12036" max="12036" width="2" style="1" customWidth="1"/>
    <col min="12037" max="12226" width="9" style="1"/>
    <col min="12227" max="12227" width="2" style="1" customWidth="1"/>
    <col min="12228" max="12228" width="14.109375" style="1" customWidth="1"/>
    <col min="12229" max="12229" width="6.109375" style="1" customWidth="1"/>
    <col min="12230" max="12231" width="1" style="1" customWidth="1"/>
    <col min="12232" max="12232" width="0.88671875" style="1" customWidth="1"/>
    <col min="12233" max="12233" width="10.77734375" style="1" customWidth="1"/>
    <col min="12234" max="12234" width="14.109375" style="1" customWidth="1"/>
    <col min="12235" max="12235" width="9.33203125" style="1" customWidth="1"/>
    <col min="12236" max="12237" width="2.33203125" style="1" customWidth="1"/>
    <col min="12238" max="12238" width="1.44140625" style="1" customWidth="1"/>
    <col min="12239" max="12239" width="6.33203125" style="1" customWidth="1"/>
    <col min="12240" max="12241" width="5.6640625" style="1" customWidth="1"/>
    <col min="12242" max="12244" width="5.77734375" style="1" customWidth="1"/>
    <col min="12245" max="12246" width="6.44140625" style="1" customWidth="1"/>
    <col min="12247" max="12247" width="6.109375" style="1" customWidth="1"/>
    <col min="12248" max="12248" width="1.44140625" style="1" customWidth="1"/>
    <col min="12249" max="12249" width="2.109375" style="1" customWidth="1"/>
    <col min="12250" max="12289" width="4.44140625" style="1" customWidth="1"/>
    <col min="12290" max="12290" width="2.21875" style="1" customWidth="1"/>
    <col min="12291" max="12291" width="5.77734375" style="1" customWidth="1"/>
    <col min="12292" max="12292" width="2" style="1" customWidth="1"/>
    <col min="12293" max="12482" width="9" style="1"/>
    <col min="12483" max="12483" width="2" style="1" customWidth="1"/>
    <col min="12484" max="12484" width="14.109375" style="1" customWidth="1"/>
    <col min="12485" max="12485" width="6.109375" style="1" customWidth="1"/>
    <col min="12486" max="12487" width="1" style="1" customWidth="1"/>
    <col min="12488" max="12488" width="0.88671875" style="1" customWidth="1"/>
    <col min="12489" max="12489" width="10.77734375" style="1" customWidth="1"/>
    <col min="12490" max="12490" width="14.109375" style="1" customWidth="1"/>
    <col min="12491" max="12491" width="9.33203125" style="1" customWidth="1"/>
    <col min="12492" max="12493" width="2.33203125" style="1" customWidth="1"/>
    <col min="12494" max="12494" width="1.44140625" style="1" customWidth="1"/>
    <col min="12495" max="12495" width="6.33203125" style="1" customWidth="1"/>
    <col min="12496" max="12497" width="5.6640625" style="1" customWidth="1"/>
    <col min="12498" max="12500" width="5.77734375" style="1" customWidth="1"/>
    <col min="12501" max="12502" width="6.44140625" style="1" customWidth="1"/>
    <col min="12503" max="12503" width="6.109375" style="1" customWidth="1"/>
    <col min="12504" max="12504" width="1.44140625" style="1" customWidth="1"/>
    <col min="12505" max="12505" width="2.109375" style="1" customWidth="1"/>
    <col min="12506" max="12545" width="4.44140625" style="1" customWidth="1"/>
    <col min="12546" max="12546" width="2.21875" style="1" customWidth="1"/>
    <col min="12547" max="12547" width="5.77734375" style="1" customWidth="1"/>
    <col min="12548" max="12548" width="2" style="1" customWidth="1"/>
    <col min="12549" max="12738" width="9" style="1"/>
    <col min="12739" max="12739" width="2" style="1" customWidth="1"/>
    <col min="12740" max="12740" width="14.109375" style="1" customWidth="1"/>
    <col min="12741" max="12741" width="6.109375" style="1" customWidth="1"/>
    <col min="12742" max="12743" width="1" style="1" customWidth="1"/>
    <col min="12744" max="12744" width="0.88671875" style="1" customWidth="1"/>
    <col min="12745" max="12745" width="10.77734375" style="1" customWidth="1"/>
    <col min="12746" max="12746" width="14.109375" style="1" customWidth="1"/>
    <col min="12747" max="12747" width="9.33203125" style="1" customWidth="1"/>
    <col min="12748" max="12749" width="2.33203125" style="1" customWidth="1"/>
    <col min="12750" max="12750" width="1.44140625" style="1" customWidth="1"/>
    <col min="12751" max="12751" width="6.33203125" style="1" customWidth="1"/>
    <col min="12752" max="12753" width="5.6640625" style="1" customWidth="1"/>
    <col min="12754" max="12756" width="5.77734375" style="1" customWidth="1"/>
    <col min="12757" max="12758" width="6.44140625" style="1" customWidth="1"/>
    <col min="12759" max="12759" width="6.109375" style="1" customWidth="1"/>
    <col min="12760" max="12760" width="1.44140625" style="1" customWidth="1"/>
    <col min="12761" max="12761" width="2.109375" style="1" customWidth="1"/>
    <col min="12762" max="12801" width="4.44140625" style="1" customWidth="1"/>
    <col min="12802" max="12802" width="2.21875" style="1" customWidth="1"/>
    <col min="12803" max="12803" width="5.77734375" style="1" customWidth="1"/>
    <col min="12804" max="12804" width="2" style="1" customWidth="1"/>
    <col min="12805" max="12994" width="9" style="1"/>
    <col min="12995" max="12995" width="2" style="1" customWidth="1"/>
    <col min="12996" max="12996" width="14.109375" style="1" customWidth="1"/>
    <col min="12997" max="12997" width="6.109375" style="1" customWidth="1"/>
    <col min="12998" max="12999" width="1" style="1" customWidth="1"/>
    <col min="13000" max="13000" width="0.88671875" style="1" customWidth="1"/>
    <col min="13001" max="13001" width="10.77734375" style="1" customWidth="1"/>
    <col min="13002" max="13002" width="14.109375" style="1" customWidth="1"/>
    <col min="13003" max="13003" width="9.33203125" style="1" customWidth="1"/>
    <col min="13004" max="13005" width="2.33203125" style="1" customWidth="1"/>
    <col min="13006" max="13006" width="1.44140625" style="1" customWidth="1"/>
    <col min="13007" max="13007" width="6.33203125" style="1" customWidth="1"/>
    <col min="13008" max="13009" width="5.6640625" style="1" customWidth="1"/>
    <col min="13010" max="13012" width="5.77734375" style="1" customWidth="1"/>
    <col min="13013" max="13014" width="6.44140625" style="1" customWidth="1"/>
    <col min="13015" max="13015" width="6.109375" style="1" customWidth="1"/>
    <col min="13016" max="13016" width="1.44140625" style="1" customWidth="1"/>
    <col min="13017" max="13017" width="2.109375" style="1" customWidth="1"/>
    <col min="13018" max="13057" width="4.44140625" style="1" customWidth="1"/>
    <col min="13058" max="13058" width="2.21875" style="1" customWidth="1"/>
    <col min="13059" max="13059" width="5.77734375" style="1" customWidth="1"/>
    <col min="13060" max="13060" width="2" style="1" customWidth="1"/>
    <col min="13061" max="13250" width="9" style="1"/>
    <col min="13251" max="13251" width="2" style="1" customWidth="1"/>
    <col min="13252" max="13252" width="14.109375" style="1" customWidth="1"/>
    <col min="13253" max="13253" width="6.109375" style="1" customWidth="1"/>
    <col min="13254" max="13255" width="1" style="1" customWidth="1"/>
    <col min="13256" max="13256" width="0.88671875" style="1" customWidth="1"/>
    <col min="13257" max="13257" width="10.77734375" style="1" customWidth="1"/>
    <col min="13258" max="13258" width="14.109375" style="1" customWidth="1"/>
    <col min="13259" max="13259" width="9.33203125" style="1" customWidth="1"/>
    <col min="13260" max="13261" width="2.33203125" style="1" customWidth="1"/>
    <col min="13262" max="13262" width="1.44140625" style="1" customWidth="1"/>
    <col min="13263" max="13263" width="6.33203125" style="1" customWidth="1"/>
    <col min="13264" max="13265" width="5.6640625" style="1" customWidth="1"/>
    <col min="13266" max="13268" width="5.77734375" style="1" customWidth="1"/>
    <col min="13269" max="13270" width="6.44140625" style="1" customWidth="1"/>
    <col min="13271" max="13271" width="6.109375" style="1" customWidth="1"/>
    <col min="13272" max="13272" width="1.44140625" style="1" customWidth="1"/>
    <col min="13273" max="13273" width="2.109375" style="1" customWidth="1"/>
    <col min="13274" max="13313" width="4.44140625" style="1" customWidth="1"/>
    <col min="13314" max="13314" width="2.21875" style="1" customWidth="1"/>
    <col min="13315" max="13315" width="5.77734375" style="1" customWidth="1"/>
    <col min="13316" max="13316" width="2" style="1" customWidth="1"/>
    <col min="13317" max="13506" width="9" style="1"/>
    <col min="13507" max="13507" width="2" style="1" customWidth="1"/>
    <col min="13508" max="13508" width="14.109375" style="1" customWidth="1"/>
    <col min="13509" max="13509" width="6.109375" style="1" customWidth="1"/>
    <col min="13510" max="13511" width="1" style="1" customWidth="1"/>
    <col min="13512" max="13512" width="0.88671875" style="1" customWidth="1"/>
    <col min="13513" max="13513" width="10.77734375" style="1" customWidth="1"/>
    <col min="13514" max="13514" width="14.109375" style="1" customWidth="1"/>
    <col min="13515" max="13515" width="9.33203125" style="1" customWidth="1"/>
    <col min="13516" max="13517" width="2.33203125" style="1" customWidth="1"/>
    <col min="13518" max="13518" width="1.44140625" style="1" customWidth="1"/>
    <col min="13519" max="13519" width="6.33203125" style="1" customWidth="1"/>
    <col min="13520" max="13521" width="5.6640625" style="1" customWidth="1"/>
    <col min="13522" max="13524" width="5.77734375" style="1" customWidth="1"/>
    <col min="13525" max="13526" width="6.44140625" style="1" customWidth="1"/>
    <col min="13527" max="13527" width="6.109375" style="1" customWidth="1"/>
    <col min="13528" max="13528" width="1.44140625" style="1" customWidth="1"/>
    <col min="13529" max="13529" width="2.109375" style="1" customWidth="1"/>
    <col min="13530" max="13569" width="4.44140625" style="1" customWidth="1"/>
    <col min="13570" max="13570" width="2.21875" style="1" customWidth="1"/>
    <col min="13571" max="13571" width="5.77734375" style="1" customWidth="1"/>
    <col min="13572" max="13572" width="2" style="1" customWidth="1"/>
    <col min="13573" max="13762" width="9" style="1"/>
    <col min="13763" max="13763" width="2" style="1" customWidth="1"/>
    <col min="13764" max="13764" width="14.109375" style="1" customWidth="1"/>
    <col min="13765" max="13765" width="6.109375" style="1" customWidth="1"/>
    <col min="13766" max="13767" width="1" style="1" customWidth="1"/>
    <col min="13768" max="13768" width="0.88671875" style="1" customWidth="1"/>
    <col min="13769" max="13769" width="10.77734375" style="1" customWidth="1"/>
    <col min="13770" max="13770" width="14.109375" style="1" customWidth="1"/>
    <col min="13771" max="13771" width="9.33203125" style="1" customWidth="1"/>
    <col min="13772" max="13773" width="2.33203125" style="1" customWidth="1"/>
    <col min="13774" max="13774" width="1.44140625" style="1" customWidth="1"/>
    <col min="13775" max="13775" width="6.33203125" style="1" customWidth="1"/>
    <col min="13776" max="13777" width="5.6640625" style="1" customWidth="1"/>
    <col min="13778" max="13780" width="5.77734375" style="1" customWidth="1"/>
    <col min="13781" max="13782" width="6.44140625" style="1" customWidth="1"/>
    <col min="13783" max="13783" width="6.109375" style="1" customWidth="1"/>
    <col min="13784" max="13784" width="1.44140625" style="1" customWidth="1"/>
    <col min="13785" max="13785" width="2.109375" style="1" customWidth="1"/>
    <col min="13786" max="13825" width="4.44140625" style="1" customWidth="1"/>
    <col min="13826" max="13826" width="2.21875" style="1" customWidth="1"/>
    <col min="13827" max="13827" width="5.77734375" style="1" customWidth="1"/>
    <col min="13828" max="13828" width="2" style="1" customWidth="1"/>
    <col min="13829" max="14018" width="9" style="1"/>
    <col min="14019" max="14019" width="2" style="1" customWidth="1"/>
    <col min="14020" max="14020" width="14.109375" style="1" customWidth="1"/>
    <col min="14021" max="14021" width="6.109375" style="1" customWidth="1"/>
    <col min="14022" max="14023" width="1" style="1" customWidth="1"/>
    <col min="14024" max="14024" width="0.88671875" style="1" customWidth="1"/>
    <col min="14025" max="14025" width="10.77734375" style="1" customWidth="1"/>
    <col min="14026" max="14026" width="14.109375" style="1" customWidth="1"/>
    <col min="14027" max="14027" width="9.33203125" style="1" customWidth="1"/>
    <col min="14028" max="14029" width="2.33203125" style="1" customWidth="1"/>
    <col min="14030" max="14030" width="1.44140625" style="1" customWidth="1"/>
    <col min="14031" max="14031" width="6.33203125" style="1" customWidth="1"/>
    <col min="14032" max="14033" width="5.6640625" style="1" customWidth="1"/>
    <col min="14034" max="14036" width="5.77734375" style="1" customWidth="1"/>
    <col min="14037" max="14038" width="6.44140625" style="1" customWidth="1"/>
    <col min="14039" max="14039" width="6.109375" style="1" customWidth="1"/>
    <col min="14040" max="14040" width="1.44140625" style="1" customWidth="1"/>
    <col min="14041" max="14041" width="2.109375" style="1" customWidth="1"/>
    <col min="14042" max="14081" width="4.44140625" style="1" customWidth="1"/>
    <col min="14082" max="14082" width="2.21875" style="1" customWidth="1"/>
    <col min="14083" max="14083" width="5.77734375" style="1" customWidth="1"/>
    <col min="14084" max="14084" width="2" style="1" customWidth="1"/>
    <col min="14085" max="14274" width="9" style="1"/>
    <col min="14275" max="14275" width="2" style="1" customWidth="1"/>
    <col min="14276" max="14276" width="14.109375" style="1" customWidth="1"/>
    <col min="14277" max="14277" width="6.109375" style="1" customWidth="1"/>
    <col min="14278" max="14279" width="1" style="1" customWidth="1"/>
    <col min="14280" max="14280" width="0.88671875" style="1" customWidth="1"/>
    <col min="14281" max="14281" width="10.77734375" style="1" customWidth="1"/>
    <col min="14282" max="14282" width="14.109375" style="1" customWidth="1"/>
    <col min="14283" max="14283" width="9.33203125" style="1" customWidth="1"/>
    <col min="14284" max="14285" width="2.33203125" style="1" customWidth="1"/>
    <col min="14286" max="14286" width="1.44140625" style="1" customWidth="1"/>
    <col min="14287" max="14287" width="6.33203125" style="1" customWidth="1"/>
    <col min="14288" max="14289" width="5.6640625" style="1" customWidth="1"/>
    <col min="14290" max="14292" width="5.77734375" style="1" customWidth="1"/>
    <col min="14293" max="14294" width="6.44140625" style="1" customWidth="1"/>
    <col min="14295" max="14295" width="6.109375" style="1" customWidth="1"/>
    <col min="14296" max="14296" width="1.44140625" style="1" customWidth="1"/>
    <col min="14297" max="14297" width="2.109375" style="1" customWidth="1"/>
    <col min="14298" max="14337" width="4.44140625" style="1" customWidth="1"/>
    <col min="14338" max="14338" width="2.21875" style="1" customWidth="1"/>
    <col min="14339" max="14339" width="5.77734375" style="1" customWidth="1"/>
    <col min="14340" max="14340" width="2" style="1" customWidth="1"/>
    <col min="14341" max="14530" width="9" style="1"/>
    <col min="14531" max="14531" width="2" style="1" customWidth="1"/>
    <col min="14532" max="14532" width="14.109375" style="1" customWidth="1"/>
    <col min="14533" max="14533" width="6.109375" style="1" customWidth="1"/>
    <col min="14534" max="14535" width="1" style="1" customWidth="1"/>
    <col min="14536" max="14536" width="0.88671875" style="1" customWidth="1"/>
    <col min="14537" max="14537" width="10.77734375" style="1" customWidth="1"/>
    <col min="14538" max="14538" width="14.109375" style="1" customWidth="1"/>
    <col min="14539" max="14539" width="9.33203125" style="1" customWidth="1"/>
    <col min="14540" max="14541" width="2.33203125" style="1" customWidth="1"/>
    <col min="14542" max="14542" width="1.44140625" style="1" customWidth="1"/>
    <col min="14543" max="14543" width="6.33203125" style="1" customWidth="1"/>
    <col min="14544" max="14545" width="5.6640625" style="1" customWidth="1"/>
    <col min="14546" max="14548" width="5.77734375" style="1" customWidth="1"/>
    <col min="14549" max="14550" width="6.44140625" style="1" customWidth="1"/>
    <col min="14551" max="14551" width="6.109375" style="1" customWidth="1"/>
    <col min="14552" max="14552" width="1.44140625" style="1" customWidth="1"/>
    <col min="14553" max="14553" width="2.109375" style="1" customWidth="1"/>
    <col min="14554" max="14593" width="4.44140625" style="1" customWidth="1"/>
    <col min="14594" max="14594" width="2.21875" style="1" customWidth="1"/>
    <col min="14595" max="14595" width="5.77734375" style="1" customWidth="1"/>
    <col min="14596" max="14596" width="2" style="1" customWidth="1"/>
    <col min="14597" max="14786" width="9" style="1"/>
    <col min="14787" max="14787" width="2" style="1" customWidth="1"/>
    <col min="14788" max="14788" width="14.109375" style="1" customWidth="1"/>
    <col min="14789" max="14789" width="6.109375" style="1" customWidth="1"/>
    <col min="14790" max="14791" width="1" style="1" customWidth="1"/>
    <col min="14792" max="14792" width="0.88671875" style="1" customWidth="1"/>
    <col min="14793" max="14793" width="10.77734375" style="1" customWidth="1"/>
    <col min="14794" max="14794" width="14.109375" style="1" customWidth="1"/>
    <col min="14795" max="14795" width="9.33203125" style="1" customWidth="1"/>
    <col min="14796" max="14797" width="2.33203125" style="1" customWidth="1"/>
    <col min="14798" max="14798" width="1.44140625" style="1" customWidth="1"/>
    <col min="14799" max="14799" width="6.33203125" style="1" customWidth="1"/>
    <col min="14800" max="14801" width="5.6640625" style="1" customWidth="1"/>
    <col min="14802" max="14804" width="5.77734375" style="1" customWidth="1"/>
    <col min="14805" max="14806" width="6.44140625" style="1" customWidth="1"/>
    <col min="14807" max="14807" width="6.109375" style="1" customWidth="1"/>
    <col min="14808" max="14808" width="1.44140625" style="1" customWidth="1"/>
    <col min="14809" max="14809" width="2.109375" style="1" customWidth="1"/>
    <col min="14810" max="14849" width="4.44140625" style="1" customWidth="1"/>
    <col min="14850" max="14850" width="2.21875" style="1" customWidth="1"/>
    <col min="14851" max="14851" width="5.77734375" style="1" customWidth="1"/>
    <col min="14852" max="14852" width="2" style="1" customWidth="1"/>
    <col min="14853" max="15042" width="9" style="1"/>
    <col min="15043" max="15043" width="2" style="1" customWidth="1"/>
    <col min="15044" max="15044" width="14.109375" style="1" customWidth="1"/>
    <col min="15045" max="15045" width="6.109375" style="1" customWidth="1"/>
    <col min="15046" max="15047" width="1" style="1" customWidth="1"/>
    <col min="15048" max="15048" width="0.88671875" style="1" customWidth="1"/>
    <col min="15049" max="15049" width="10.77734375" style="1" customWidth="1"/>
    <col min="15050" max="15050" width="14.109375" style="1" customWidth="1"/>
    <col min="15051" max="15051" width="9.33203125" style="1" customWidth="1"/>
    <col min="15052" max="15053" width="2.33203125" style="1" customWidth="1"/>
    <col min="15054" max="15054" width="1.44140625" style="1" customWidth="1"/>
    <col min="15055" max="15055" width="6.33203125" style="1" customWidth="1"/>
    <col min="15056" max="15057" width="5.6640625" style="1" customWidth="1"/>
    <col min="15058" max="15060" width="5.77734375" style="1" customWidth="1"/>
    <col min="15061" max="15062" width="6.44140625" style="1" customWidth="1"/>
    <col min="15063" max="15063" width="6.109375" style="1" customWidth="1"/>
    <col min="15064" max="15064" width="1.44140625" style="1" customWidth="1"/>
    <col min="15065" max="15065" width="2.109375" style="1" customWidth="1"/>
    <col min="15066" max="15105" width="4.44140625" style="1" customWidth="1"/>
    <col min="15106" max="15106" width="2.21875" style="1" customWidth="1"/>
    <col min="15107" max="15107" width="5.77734375" style="1" customWidth="1"/>
    <col min="15108" max="15108" width="2" style="1" customWidth="1"/>
    <col min="15109" max="15298" width="9" style="1"/>
    <col min="15299" max="15299" width="2" style="1" customWidth="1"/>
    <col min="15300" max="15300" width="14.109375" style="1" customWidth="1"/>
    <col min="15301" max="15301" width="6.109375" style="1" customWidth="1"/>
    <col min="15302" max="15303" width="1" style="1" customWidth="1"/>
    <col min="15304" max="15304" width="0.88671875" style="1" customWidth="1"/>
    <col min="15305" max="15305" width="10.77734375" style="1" customWidth="1"/>
    <col min="15306" max="15306" width="14.109375" style="1" customWidth="1"/>
    <col min="15307" max="15307" width="9.33203125" style="1" customWidth="1"/>
    <col min="15308" max="15309" width="2.33203125" style="1" customWidth="1"/>
    <col min="15310" max="15310" width="1.44140625" style="1" customWidth="1"/>
    <col min="15311" max="15311" width="6.33203125" style="1" customWidth="1"/>
    <col min="15312" max="15313" width="5.6640625" style="1" customWidth="1"/>
    <col min="15314" max="15316" width="5.77734375" style="1" customWidth="1"/>
    <col min="15317" max="15318" width="6.44140625" style="1" customWidth="1"/>
    <col min="15319" max="15319" width="6.109375" style="1" customWidth="1"/>
    <col min="15320" max="15320" width="1.44140625" style="1" customWidth="1"/>
    <col min="15321" max="15321" width="2.109375" style="1" customWidth="1"/>
    <col min="15322" max="15361" width="4.44140625" style="1" customWidth="1"/>
    <col min="15362" max="15362" width="2.21875" style="1" customWidth="1"/>
    <col min="15363" max="15363" width="5.77734375" style="1" customWidth="1"/>
    <col min="15364" max="15364" width="2" style="1" customWidth="1"/>
    <col min="15365" max="15554" width="9" style="1"/>
    <col min="15555" max="15555" width="2" style="1" customWidth="1"/>
    <col min="15556" max="15556" width="14.109375" style="1" customWidth="1"/>
    <col min="15557" max="15557" width="6.109375" style="1" customWidth="1"/>
    <col min="15558" max="15559" width="1" style="1" customWidth="1"/>
    <col min="15560" max="15560" width="0.88671875" style="1" customWidth="1"/>
    <col min="15561" max="15561" width="10.77734375" style="1" customWidth="1"/>
    <col min="15562" max="15562" width="14.109375" style="1" customWidth="1"/>
    <col min="15563" max="15563" width="9.33203125" style="1" customWidth="1"/>
    <col min="15564" max="15565" width="2.33203125" style="1" customWidth="1"/>
    <col min="15566" max="15566" width="1.44140625" style="1" customWidth="1"/>
    <col min="15567" max="15567" width="6.33203125" style="1" customWidth="1"/>
    <col min="15568" max="15569" width="5.6640625" style="1" customWidth="1"/>
    <col min="15570" max="15572" width="5.77734375" style="1" customWidth="1"/>
    <col min="15573" max="15574" width="6.44140625" style="1" customWidth="1"/>
    <col min="15575" max="15575" width="6.109375" style="1" customWidth="1"/>
    <col min="15576" max="15576" width="1.44140625" style="1" customWidth="1"/>
    <col min="15577" max="15577" width="2.109375" style="1" customWidth="1"/>
    <col min="15578" max="15617" width="4.44140625" style="1" customWidth="1"/>
    <col min="15618" max="15618" width="2.21875" style="1" customWidth="1"/>
    <col min="15619" max="15619" width="5.77734375" style="1" customWidth="1"/>
    <col min="15620" max="15620" width="2" style="1" customWidth="1"/>
    <col min="15621" max="15810" width="9" style="1"/>
    <col min="15811" max="15811" width="2" style="1" customWidth="1"/>
    <col min="15812" max="15812" width="14.109375" style="1" customWidth="1"/>
    <col min="15813" max="15813" width="6.109375" style="1" customWidth="1"/>
    <col min="15814" max="15815" width="1" style="1" customWidth="1"/>
    <col min="15816" max="15816" width="0.88671875" style="1" customWidth="1"/>
    <col min="15817" max="15817" width="10.77734375" style="1" customWidth="1"/>
    <col min="15818" max="15818" width="14.109375" style="1" customWidth="1"/>
    <col min="15819" max="15819" width="9.33203125" style="1" customWidth="1"/>
    <col min="15820" max="15821" width="2.33203125" style="1" customWidth="1"/>
    <col min="15822" max="15822" width="1.44140625" style="1" customWidth="1"/>
    <col min="15823" max="15823" width="6.33203125" style="1" customWidth="1"/>
    <col min="15824" max="15825" width="5.6640625" style="1" customWidth="1"/>
    <col min="15826" max="15828" width="5.77734375" style="1" customWidth="1"/>
    <col min="15829" max="15830" width="6.44140625" style="1" customWidth="1"/>
    <col min="15831" max="15831" width="6.109375" style="1" customWidth="1"/>
    <col min="15832" max="15832" width="1.44140625" style="1" customWidth="1"/>
    <col min="15833" max="15833" width="2.109375" style="1" customWidth="1"/>
    <col min="15834" max="15873" width="4.44140625" style="1" customWidth="1"/>
    <col min="15874" max="15874" width="2.21875" style="1" customWidth="1"/>
    <col min="15875" max="15875" width="5.77734375" style="1" customWidth="1"/>
    <col min="15876" max="15876" width="2" style="1" customWidth="1"/>
    <col min="15877" max="16066" width="9" style="1"/>
    <col min="16067" max="16067" width="2" style="1" customWidth="1"/>
    <col min="16068" max="16068" width="14.109375" style="1" customWidth="1"/>
    <col min="16069" max="16069" width="6.109375" style="1" customWidth="1"/>
    <col min="16070" max="16071" width="1" style="1" customWidth="1"/>
    <col min="16072" max="16072" width="0.88671875" style="1" customWidth="1"/>
    <col min="16073" max="16073" width="10.77734375" style="1" customWidth="1"/>
    <col min="16074" max="16074" width="14.109375" style="1" customWidth="1"/>
    <col min="16075" max="16075" width="9.33203125" style="1" customWidth="1"/>
    <col min="16076" max="16077" width="2.33203125" style="1" customWidth="1"/>
    <col min="16078" max="16078" width="1.44140625" style="1" customWidth="1"/>
    <col min="16079" max="16079" width="6.33203125" style="1" customWidth="1"/>
    <col min="16080" max="16081" width="5.6640625" style="1" customWidth="1"/>
    <col min="16082" max="16084" width="5.77734375" style="1" customWidth="1"/>
    <col min="16085" max="16086" width="6.44140625" style="1" customWidth="1"/>
    <col min="16087" max="16087" width="6.109375" style="1" customWidth="1"/>
    <col min="16088" max="16088" width="1.44140625" style="1" customWidth="1"/>
    <col min="16089" max="16089" width="2.109375" style="1" customWidth="1"/>
    <col min="16090" max="16129" width="4.44140625" style="1" customWidth="1"/>
    <col min="16130" max="16130" width="2.21875" style="1" customWidth="1"/>
    <col min="16131" max="16131" width="5.77734375" style="1" customWidth="1"/>
    <col min="16132" max="16132" width="2" style="1" customWidth="1"/>
    <col min="16133" max="16384" width="9" style="1"/>
  </cols>
  <sheetData>
    <row r="2" spans="2:18" x14ac:dyDescent="0.25">
      <c r="B2" s="2" t="s">
        <v>81</v>
      </c>
      <c r="C2" s="3">
        <v>16</v>
      </c>
      <c r="F2" s="4" t="s">
        <v>82</v>
      </c>
      <c r="G2" s="5"/>
      <c r="I2" s="4" t="s">
        <v>83</v>
      </c>
      <c r="J2" s="14">
        <f>SUM(J6:J55)/50</f>
        <v>30.4</v>
      </c>
      <c r="K2" s="14">
        <f t="shared" ref="K2:Q2" si="0">SUM(K6:K55)/50</f>
        <v>44.6</v>
      </c>
      <c r="L2" s="14">
        <f t="shared" si="0"/>
        <v>60.1</v>
      </c>
      <c r="M2" s="14">
        <f t="shared" si="0"/>
        <v>75</v>
      </c>
      <c r="N2" s="14">
        <f t="shared" si="0"/>
        <v>91.12</v>
      </c>
      <c r="O2" s="14">
        <f t="shared" si="0"/>
        <v>104.44</v>
      </c>
      <c r="P2" s="14">
        <f t="shared" si="0"/>
        <v>119.88</v>
      </c>
      <c r="Q2" s="14">
        <f t="shared" si="0"/>
        <v>134.74</v>
      </c>
      <c r="R2" s="23"/>
    </row>
    <row r="3" spans="2:18" x14ac:dyDescent="0.25">
      <c r="B3" s="2" t="s">
        <v>84</v>
      </c>
      <c r="C3" s="5">
        <f ca="1">SUM(G6:INDEX(G6:G95,MATCH(C2,E6:E95,0)))</f>
        <v>24</v>
      </c>
      <c r="F3" s="4"/>
      <c r="I3" s="4"/>
      <c r="J3" s="15"/>
      <c r="K3" s="15"/>
      <c r="L3" s="15"/>
      <c r="M3" s="15"/>
      <c r="N3" s="15"/>
      <c r="O3" s="15"/>
      <c r="P3" s="15"/>
      <c r="Q3" s="15"/>
      <c r="R3" s="23"/>
    </row>
    <row r="4" spans="2:18" x14ac:dyDescent="0.25">
      <c r="E4" s="1" t="s">
        <v>85</v>
      </c>
      <c r="F4" s="4"/>
      <c r="I4" s="16" t="s">
        <v>86</v>
      </c>
      <c r="R4" s="23"/>
    </row>
    <row r="5" spans="2:18" x14ac:dyDescent="0.25">
      <c r="E5" s="6" t="s">
        <v>87</v>
      </c>
      <c r="F5" s="3" t="s">
        <v>115</v>
      </c>
      <c r="G5" s="3" t="s">
        <v>88</v>
      </c>
      <c r="I5" s="17">
        <f ca="1">C3</f>
        <v>24</v>
      </c>
      <c r="J5" s="3">
        <v>20</v>
      </c>
      <c r="K5" s="18">
        <v>30</v>
      </c>
      <c r="L5" s="3">
        <v>40</v>
      </c>
      <c r="M5" s="18">
        <v>50</v>
      </c>
      <c r="N5" s="3">
        <v>60</v>
      </c>
      <c r="O5" s="18">
        <v>70</v>
      </c>
      <c r="P5" s="3">
        <v>80</v>
      </c>
      <c r="Q5" s="3">
        <v>90</v>
      </c>
      <c r="R5" s="23"/>
    </row>
    <row r="6" spans="2:18" ht="29.25" customHeight="1" x14ac:dyDescent="0.25">
      <c r="B6" s="133" t="s">
        <v>116</v>
      </c>
      <c r="C6" s="133"/>
      <c r="E6" s="7">
        <v>1</v>
      </c>
      <c r="F6" s="7">
        <f ca="1">ROUND(1+9*RAND(),0)</f>
        <v>2</v>
      </c>
      <c r="G6" s="7">
        <f ca="1">IF(F6&gt;=6,2,1)</f>
        <v>1</v>
      </c>
      <c r="I6" s="19">
        <v>1</v>
      </c>
      <c r="J6" s="7">
        <f t="dataTable" ref="J6:Q55" dt2D="1" dtr="1" r1="C2" r2="C1" ca="1"/>
        <v>29</v>
      </c>
      <c r="K6" s="20">
        <v>44</v>
      </c>
      <c r="L6" s="21">
        <v>62</v>
      </c>
      <c r="M6" s="22">
        <v>70</v>
      </c>
      <c r="N6" s="21">
        <v>93</v>
      </c>
      <c r="O6" s="22">
        <v>100</v>
      </c>
      <c r="P6" s="21">
        <v>123</v>
      </c>
      <c r="Q6" s="21">
        <v>138</v>
      </c>
      <c r="R6" s="23"/>
    </row>
    <row r="7" spans="2:18" x14ac:dyDescent="0.25">
      <c r="B7" s="4"/>
      <c r="C7" s="103">
        <f ca="1">C3</f>
        <v>24</v>
      </c>
      <c r="E7" s="9">
        <v>2</v>
      </c>
      <c r="F7" s="9">
        <f t="shared" ref="F7:F69" ca="1" si="1">ROUND(1+9*RAND(),0)</f>
        <v>6</v>
      </c>
      <c r="G7" s="9">
        <f t="shared" ref="G7:G69" ca="1" si="2">IF(F7&gt;=6,2,1)</f>
        <v>2</v>
      </c>
      <c r="I7" s="19">
        <v>2</v>
      </c>
      <c r="J7" s="9">
        <v>32</v>
      </c>
      <c r="K7" s="23">
        <v>45</v>
      </c>
      <c r="L7" s="9">
        <v>60</v>
      </c>
      <c r="M7" s="23">
        <v>74</v>
      </c>
      <c r="N7" s="9">
        <v>84</v>
      </c>
      <c r="O7" s="23">
        <v>98</v>
      </c>
      <c r="P7" s="9">
        <v>122</v>
      </c>
      <c r="Q7" s="9">
        <v>127</v>
      </c>
      <c r="R7" s="23"/>
    </row>
    <row r="8" spans="2:18" x14ac:dyDescent="0.25">
      <c r="B8" s="8">
        <v>20</v>
      </c>
      <c r="C8" s="8">
        <f t="dataTable" ref="C8:C15" dt2D="0" dtr="0" r1="C2" ca="1"/>
        <v>27</v>
      </c>
      <c r="E8" s="9">
        <v>3</v>
      </c>
      <c r="F8" s="9">
        <f t="shared" ca="1" si="1"/>
        <v>9</v>
      </c>
      <c r="G8" s="9">
        <f t="shared" ca="1" si="2"/>
        <v>2</v>
      </c>
      <c r="I8" s="19">
        <v>3</v>
      </c>
      <c r="J8" s="9">
        <v>30</v>
      </c>
      <c r="K8" s="23">
        <v>46</v>
      </c>
      <c r="L8" s="9">
        <v>60</v>
      </c>
      <c r="M8" s="23">
        <v>69</v>
      </c>
      <c r="N8" s="9">
        <v>91</v>
      </c>
      <c r="O8" s="23">
        <v>102</v>
      </c>
      <c r="P8" s="9">
        <v>107</v>
      </c>
      <c r="Q8" s="9">
        <v>135</v>
      </c>
      <c r="R8" s="23"/>
    </row>
    <row r="9" spans="2:18" x14ac:dyDescent="0.25">
      <c r="B9" s="10">
        <v>30</v>
      </c>
      <c r="C9" s="11">
        <v>49</v>
      </c>
      <c r="E9" s="9">
        <v>4</v>
      </c>
      <c r="F9" s="9">
        <f t="shared" ca="1" si="1"/>
        <v>2</v>
      </c>
      <c r="G9" s="9">
        <f t="shared" ca="1" si="2"/>
        <v>1</v>
      </c>
      <c r="I9" s="19">
        <v>4</v>
      </c>
      <c r="J9" s="9">
        <v>29</v>
      </c>
      <c r="K9" s="23">
        <v>45</v>
      </c>
      <c r="L9" s="9">
        <v>60</v>
      </c>
      <c r="M9" s="23">
        <v>73</v>
      </c>
      <c r="N9" s="9">
        <v>99</v>
      </c>
      <c r="O9" s="23">
        <v>103</v>
      </c>
      <c r="P9" s="9">
        <v>123</v>
      </c>
      <c r="Q9" s="9">
        <v>134</v>
      </c>
      <c r="R9" s="23"/>
    </row>
    <row r="10" spans="2:18" x14ac:dyDescent="0.25">
      <c r="B10" s="10">
        <v>40</v>
      </c>
      <c r="C10" s="11">
        <v>59</v>
      </c>
      <c r="E10" s="9">
        <v>5</v>
      </c>
      <c r="F10" s="9">
        <f t="shared" ca="1" si="1"/>
        <v>3</v>
      </c>
      <c r="G10" s="9">
        <f t="shared" ca="1" si="2"/>
        <v>1</v>
      </c>
      <c r="I10" s="19">
        <v>5</v>
      </c>
      <c r="J10" s="9">
        <v>35</v>
      </c>
      <c r="K10" s="23">
        <v>47</v>
      </c>
      <c r="L10" s="9">
        <v>58</v>
      </c>
      <c r="M10" s="23">
        <v>76</v>
      </c>
      <c r="N10" s="9">
        <v>90</v>
      </c>
      <c r="O10" s="23">
        <v>104</v>
      </c>
      <c r="P10" s="9">
        <v>125</v>
      </c>
      <c r="Q10" s="9">
        <v>130</v>
      </c>
      <c r="R10" s="23"/>
    </row>
    <row r="11" spans="2:18" x14ac:dyDescent="0.25">
      <c r="B11" s="10">
        <v>50</v>
      </c>
      <c r="C11" s="11">
        <v>82</v>
      </c>
      <c r="E11" s="9">
        <v>6</v>
      </c>
      <c r="F11" s="9">
        <f t="shared" ca="1" si="1"/>
        <v>4</v>
      </c>
      <c r="G11" s="9">
        <f t="shared" ca="1" si="2"/>
        <v>1</v>
      </c>
      <c r="I11" s="19">
        <v>6</v>
      </c>
      <c r="J11" s="9">
        <v>25</v>
      </c>
      <c r="K11" s="23">
        <v>40</v>
      </c>
      <c r="L11" s="9">
        <v>58</v>
      </c>
      <c r="M11" s="23">
        <v>78</v>
      </c>
      <c r="N11" s="9">
        <v>92</v>
      </c>
      <c r="O11" s="23">
        <v>99</v>
      </c>
      <c r="P11" s="9">
        <v>120</v>
      </c>
      <c r="Q11" s="9">
        <v>137</v>
      </c>
      <c r="R11" s="23"/>
    </row>
    <row r="12" spans="2:18" x14ac:dyDescent="0.25">
      <c r="B12" s="10">
        <v>60</v>
      </c>
      <c r="C12" s="11">
        <v>90</v>
      </c>
      <c r="E12" s="9">
        <v>7</v>
      </c>
      <c r="F12" s="9">
        <f t="shared" ca="1" si="1"/>
        <v>4</v>
      </c>
      <c r="G12" s="9">
        <f t="shared" ca="1" si="2"/>
        <v>1</v>
      </c>
      <c r="I12" s="19">
        <v>7</v>
      </c>
      <c r="J12" s="9">
        <v>26</v>
      </c>
      <c r="K12" s="23">
        <v>39</v>
      </c>
      <c r="L12" s="9">
        <v>60</v>
      </c>
      <c r="M12" s="23">
        <v>74</v>
      </c>
      <c r="N12" s="9">
        <v>93</v>
      </c>
      <c r="O12" s="23">
        <v>106</v>
      </c>
      <c r="P12" s="9">
        <v>115</v>
      </c>
      <c r="Q12" s="9">
        <v>132</v>
      </c>
      <c r="R12" s="23"/>
    </row>
    <row r="13" spans="2:18" x14ac:dyDescent="0.25">
      <c r="B13" s="10">
        <v>70</v>
      </c>
      <c r="C13" s="11">
        <v>100</v>
      </c>
      <c r="E13" s="9">
        <v>8</v>
      </c>
      <c r="F13" s="9">
        <f t="shared" ca="1" si="1"/>
        <v>1</v>
      </c>
      <c r="G13" s="9">
        <f t="shared" ca="1" si="2"/>
        <v>1</v>
      </c>
      <c r="I13" s="19">
        <v>8</v>
      </c>
      <c r="J13" s="9">
        <v>27</v>
      </c>
      <c r="K13" s="23">
        <v>45</v>
      </c>
      <c r="L13" s="9">
        <v>60</v>
      </c>
      <c r="M13" s="23">
        <v>83</v>
      </c>
      <c r="N13" s="9">
        <v>95</v>
      </c>
      <c r="O13" s="23">
        <v>106</v>
      </c>
      <c r="P13" s="9">
        <v>120</v>
      </c>
      <c r="Q13" s="9">
        <v>138</v>
      </c>
      <c r="R13" s="23"/>
    </row>
    <row r="14" spans="2:18" x14ac:dyDescent="0.25">
      <c r="B14" s="10">
        <v>80</v>
      </c>
      <c r="C14" s="11">
        <v>116</v>
      </c>
      <c r="E14" s="9">
        <v>9</v>
      </c>
      <c r="F14" s="9">
        <f t="shared" ca="1" si="1"/>
        <v>8</v>
      </c>
      <c r="G14" s="9">
        <f t="shared" ca="1" si="2"/>
        <v>2</v>
      </c>
      <c r="I14" s="19">
        <v>9</v>
      </c>
      <c r="J14" s="9">
        <v>31</v>
      </c>
      <c r="K14" s="23">
        <v>45</v>
      </c>
      <c r="L14" s="9">
        <v>57</v>
      </c>
      <c r="M14" s="23">
        <v>71</v>
      </c>
      <c r="N14" s="9">
        <v>95</v>
      </c>
      <c r="O14" s="23">
        <v>99</v>
      </c>
      <c r="P14" s="9">
        <v>115</v>
      </c>
      <c r="Q14" s="9">
        <v>139</v>
      </c>
      <c r="R14" s="23"/>
    </row>
    <row r="15" spans="2:18" x14ac:dyDescent="0.25">
      <c r="B15" s="12">
        <v>90</v>
      </c>
      <c r="C15" s="13">
        <v>133</v>
      </c>
      <c r="E15" s="9">
        <v>10</v>
      </c>
      <c r="F15" s="9">
        <f t="shared" ca="1" si="1"/>
        <v>7</v>
      </c>
      <c r="G15" s="9">
        <f t="shared" ca="1" si="2"/>
        <v>2</v>
      </c>
      <c r="I15" s="19">
        <v>10</v>
      </c>
      <c r="J15" s="9">
        <v>32</v>
      </c>
      <c r="K15" s="23">
        <v>48</v>
      </c>
      <c r="L15" s="9">
        <v>55</v>
      </c>
      <c r="M15" s="23">
        <v>79</v>
      </c>
      <c r="N15" s="9">
        <v>93</v>
      </c>
      <c r="O15" s="23">
        <v>101</v>
      </c>
      <c r="P15" s="9">
        <v>130</v>
      </c>
      <c r="Q15" s="9">
        <v>132</v>
      </c>
      <c r="R15" s="23"/>
    </row>
    <row r="16" spans="2:18" hidden="1" x14ac:dyDescent="0.25">
      <c r="E16" s="9">
        <v>11</v>
      </c>
      <c r="F16" s="9">
        <f t="shared" ca="1" si="1"/>
        <v>7</v>
      </c>
      <c r="G16" s="9">
        <f t="shared" ca="1" si="2"/>
        <v>2</v>
      </c>
      <c r="I16" s="19">
        <v>11</v>
      </c>
      <c r="J16" s="9">
        <v>27</v>
      </c>
      <c r="K16" s="23">
        <v>45</v>
      </c>
      <c r="L16" s="9">
        <v>61</v>
      </c>
      <c r="M16" s="23">
        <v>77</v>
      </c>
      <c r="N16" s="9">
        <v>94</v>
      </c>
      <c r="O16" s="23">
        <v>103</v>
      </c>
      <c r="P16" s="9">
        <v>121</v>
      </c>
      <c r="Q16" s="9">
        <v>135</v>
      </c>
      <c r="R16" s="23"/>
    </row>
    <row r="17" spans="5:18" hidden="1" x14ac:dyDescent="0.25">
      <c r="E17" s="9">
        <v>12</v>
      </c>
      <c r="F17" s="9">
        <f t="shared" ca="1" si="1"/>
        <v>5</v>
      </c>
      <c r="G17" s="9">
        <f t="shared" ca="1" si="2"/>
        <v>1</v>
      </c>
      <c r="I17" s="19">
        <v>12</v>
      </c>
      <c r="J17" s="9">
        <v>31</v>
      </c>
      <c r="K17" s="23">
        <v>45</v>
      </c>
      <c r="L17" s="9">
        <v>60</v>
      </c>
      <c r="M17" s="23">
        <v>76</v>
      </c>
      <c r="N17" s="9">
        <v>94</v>
      </c>
      <c r="O17" s="23">
        <v>104</v>
      </c>
      <c r="P17" s="9">
        <v>113</v>
      </c>
      <c r="Q17" s="9">
        <v>133</v>
      </c>
      <c r="R17" s="23"/>
    </row>
    <row r="18" spans="5:18" hidden="1" x14ac:dyDescent="0.25">
      <c r="E18" s="9">
        <v>13</v>
      </c>
      <c r="F18" s="9">
        <f t="shared" ca="1" si="1"/>
        <v>9</v>
      </c>
      <c r="G18" s="9">
        <f t="shared" ca="1" si="2"/>
        <v>2</v>
      </c>
      <c r="I18" s="19">
        <v>13</v>
      </c>
      <c r="J18" s="9">
        <v>32</v>
      </c>
      <c r="K18" s="23">
        <v>47</v>
      </c>
      <c r="L18" s="9">
        <v>65</v>
      </c>
      <c r="M18" s="23">
        <v>72</v>
      </c>
      <c r="N18" s="9">
        <v>89</v>
      </c>
      <c r="O18" s="23">
        <v>96</v>
      </c>
      <c r="P18" s="9">
        <v>117</v>
      </c>
      <c r="Q18" s="9">
        <v>125</v>
      </c>
      <c r="R18" s="23"/>
    </row>
    <row r="19" spans="5:18" hidden="1" x14ac:dyDescent="0.25">
      <c r="E19" s="9">
        <v>14</v>
      </c>
      <c r="F19" s="9">
        <f t="shared" ca="1" si="1"/>
        <v>2</v>
      </c>
      <c r="G19" s="9">
        <f t="shared" ca="1" si="2"/>
        <v>1</v>
      </c>
      <c r="I19" s="19">
        <v>14</v>
      </c>
      <c r="J19" s="9">
        <v>32</v>
      </c>
      <c r="K19" s="23">
        <v>48</v>
      </c>
      <c r="L19" s="9">
        <v>62</v>
      </c>
      <c r="M19" s="23">
        <v>82</v>
      </c>
      <c r="N19" s="9">
        <v>91</v>
      </c>
      <c r="O19" s="23">
        <v>98</v>
      </c>
      <c r="P19" s="9">
        <v>115</v>
      </c>
      <c r="Q19" s="9">
        <v>133</v>
      </c>
      <c r="R19" s="23"/>
    </row>
    <row r="20" spans="5:18" hidden="1" x14ac:dyDescent="0.25">
      <c r="E20" s="9">
        <v>15</v>
      </c>
      <c r="F20" s="9">
        <f t="shared" ca="1" si="1"/>
        <v>6</v>
      </c>
      <c r="G20" s="9">
        <f t="shared" ca="1" si="2"/>
        <v>2</v>
      </c>
      <c r="I20" s="19">
        <v>15</v>
      </c>
      <c r="J20" s="9">
        <v>33</v>
      </c>
      <c r="K20" s="23">
        <v>49</v>
      </c>
      <c r="L20" s="9">
        <v>67</v>
      </c>
      <c r="M20" s="23">
        <v>73</v>
      </c>
      <c r="N20" s="9">
        <v>92</v>
      </c>
      <c r="O20" s="23">
        <v>99</v>
      </c>
      <c r="P20" s="9">
        <v>123</v>
      </c>
      <c r="Q20" s="9">
        <v>133</v>
      </c>
      <c r="R20" s="23"/>
    </row>
    <row r="21" spans="5:18" hidden="1" x14ac:dyDescent="0.25">
      <c r="E21" s="9">
        <v>16</v>
      </c>
      <c r="F21" s="9">
        <f t="shared" ca="1" si="1"/>
        <v>6</v>
      </c>
      <c r="G21" s="9">
        <f t="shared" ca="1" si="2"/>
        <v>2</v>
      </c>
      <c r="I21" s="19">
        <v>16</v>
      </c>
      <c r="J21" s="9">
        <v>30</v>
      </c>
      <c r="K21" s="23">
        <v>42</v>
      </c>
      <c r="L21" s="9">
        <v>55</v>
      </c>
      <c r="M21" s="23">
        <v>70</v>
      </c>
      <c r="N21" s="9">
        <v>94</v>
      </c>
      <c r="O21" s="23">
        <v>98</v>
      </c>
      <c r="P21" s="9">
        <v>125</v>
      </c>
      <c r="Q21" s="9">
        <v>144</v>
      </c>
      <c r="R21" s="23"/>
    </row>
    <row r="22" spans="5:18" hidden="1" x14ac:dyDescent="0.25">
      <c r="E22" s="9">
        <v>17</v>
      </c>
      <c r="F22" s="9">
        <f t="shared" ca="1" si="1"/>
        <v>2</v>
      </c>
      <c r="G22" s="9">
        <f t="shared" ca="1" si="2"/>
        <v>1</v>
      </c>
      <c r="I22" s="19">
        <v>17</v>
      </c>
      <c r="J22" s="9">
        <v>31</v>
      </c>
      <c r="K22" s="23">
        <v>46</v>
      </c>
      <c r="L22" s="9">
        <v>63</v>
      </c>
      <c r="M22" s="23">
        <v>74</v>
      </c>
      <c r="N22" s="9">
        <v>87</v>
      </c>
      <c r="O22" s="23">
        <v>104</v>
      </c>
      <c r="P22" s="9">
        <v>118</v>
      </c>
      <c r="Q22" s="9">
        <v>121</v>
      </c>
      <c r="R22" s="23"/>
    </row>
    <row r="23" spans="5:18" hidden="1" x14ac:dyDescent="0.25">
      <c r="E23" s="9">
        <v>18</v>
      </c>
      <c r="F23" s="9">
        <f t="shared" ca="1" si="1"/>
        <v>9</v>
      </c>
      <c r="G23" s="9">
        <f t="shared" ca="1" si="2"/>
        <v>2</v>
      </c>
      <c r="I23" s="19">
        <v>18</v>
      </c>
      <c r="J23" s="9">
        <v>30</v>
      </c>
      <c r="K23" s="23">
        <v>43</v>
      </c>
      <c r="L23" s="9">
        <v>57</v>
      </c>
      <c r="M23" s="23">
        <v>70</v>
      </c>
      <c r="N23" s="9">
        <v>96</v>
      </c>
      <c r="O23" s="23">
        <v>106</v>
      </c>
      <c r="P23" s="9">
        <v>121</v>
      </c>
      <c r="Q23" s="9">
        <v>130</v>
      </c>
      <c r="R23" s="23"/>
    </row>
    <row r="24" spans="5:18" hidden="1" x14ac:dyDescent="0.25">
      <c r="E24" s="9">
        <v>19</v>
      </c>
      <c r="F24" s="9">
        <f t="shared" ca="1" si="1"/>
        <v>3</v>
      </c>
      <c r="G24" s="9">
        <f t="shared" ca="1" si="2"/>
        <v>1</v>
      </c>
      <c r="I24" s="19">
        <v>19</v>
      </c>
      <c r="J24" s="9">
        <v>32</v>
      </c>
      <c r="K24" s="23">
        <v>45</v>
      </c>
      <c r="L24" s="9">
        <v>63</v>
      </c>
      <c r="M24" s="23">
        <v>74</v>
      </c>
      <c r="N24" s="9">
        <v>85</v>
      </c>
      <c r="O24" s="23">
        <v>108</v>
      </c>
      <c r="P24" s="9">
        <v>114</v>
      </c>
      <c r="Q24" s="9">
        <v>134</v>
      </c>
      <c r="R24" s="23"/>
    </row>
    <row r="25" spans="5:18" hidden="1" x14ac:dyDescent="0.25">
      <c r="E25" s="9">
        <v>20</v>
      </c>
      <c r="F25" s="9">
        <f t="shared" ca="1" si="1"/>
        <v>2</v>
      </c>
      <c r="G25" s="9">
        <f t="shared" ca="1" si="2"/>
        <v>1</v>
      </c>
      <c r="I25" s="19">
        <v>20</v>
      </c>
      <c r="J25" s="9">
        <v>32</v>
      </c>
      <c r="K25" s="23">
        <v>46</v>
      </c>
      <c r="L25" s="9">
        <v>62</v>
      </c>
      <c r="M25" s="23">
        <v>79</v>
      </c>
      <c r="N25" s="9">
        <v>88</v>
      </c>
      <c r="O25" s="23">
        <v>103</v>
      </c>
      <c r="P25" s="9">
        <v>122</v>
      </c>
      <c r="Q25" s="9">
        <v>137</v>
      </c>
      <c r="R25" s="23"/>
    </row>
    <row r="26" spans="5:18" hidden="1" x14ac:dyDescent="0.25">
      <c r="E26" s="9">
        <v>21</v>
      </c>
      <c r="F26" s="9">
        <f t="shared" ca="1" si="1"/>
        <v>10</v>
      </c>
      <c r="G26" s="9">
        <f t="shared" ca="1" si="2"/>
        <v>2</v>
      </c>
      <c r="I26" s="19">
        <v>21</v>
      </c>
      <c r="J26" s="9">
        <v>29</v>
      </c>
      <c r="K26" s="23">
        <v>41</v>
      </c>
      <c r="L26" s="9">
        <v>60</v>
      </c>
      <c r="M26" s="23">
        <v>72</v>
      </c>
      <c r="N26" s="9">
        <v>91</v>
      </c>
      <c r="O26" s="23">
        <v>108</v>
      </c>
      <c r="P26" s="9">
        <v>119</v>
      </c>
      <c r="Q26" s="9">
        <v>134</v>
      </c>
      <c r="R26" s="23"/>
    </row>
    <row r="27" spans="5:18" hidden="1" x14ac:dyDescent="0.25">
      <c r="E27" s="9">
        <v>22</v>
      </c>
      <c r="F27" s="9">
        <f t="shared" ca="1" si="1"/>
        <v>4</v>
      </c>
      <c r="G27" s="9">
        <f t="shared" ca="1" si="2"/>
        <v>1</v>
      </c>
      <c r="I27" s="19">
        <v>22</v>
      </c>
      <c r="J27" s="9">
        <v>28</v>
      </c>
      <c r="K27" s="23">
        <v>45</v>
      </c>
      <c r="L27" s="9">
        <v>60</v>
      </c>
      <c r="M27" s="23">
        <v>74</v>
      </c>
      <c r="N27" s="9">
        <v>82</v>
      </c>
      <c r="O27" s="23">
        <v>104</v>
      </c>
      <c r="P27" s="9">
        <v>127</v>
      </c>
      <c r="Q27" s="9">
        <v>135</v>
      </c>
      <c r="R27" s="23"/>
    </row>
    <row r="28" spans="5:18" hidden="1" x14ac:dyDescent="0.25">
      <c r="E28" s="9">
        <v>23</v>
      </c>
      <c r="F28" s="9">
        <f t="shared" ca="1" si="1"/>
        <v>9</v>
      </c>
      <c r="G28" s="9">
        <f t="shared" ca="1" si="2"/>
        <v>2</v>
      </c>
      <c r="I28" s="19">
        <v>23</v>
      </c>
      <c r="J28" s="9">
        <v>29</v>
      </c>
      <c r="K28" s="23">
        <v>43</v>
      </c>
      <c r="L28" s="9">
        <v>61</v>
      </c>
      <c r="M28" s="23">
        <v>79</v>
      </c>
      <c r="N28" s="9">
        <v>91</v>
      </c>
      <c r="O28" s="23">
        <v>104</v>
      </c>
      <c r="P28" s="9">
        <v>117</v>
      </c>
      <c r="Q28" s="9">
        <v>133</v>
      </c>
      <c r="R28" s="23"/>
    </row>
    <row r="29" spans="5:18" hidden="1" x14ac:dyDescent="0.25">
      <c r="E29" s="9">
        <v>24</v>
      </c>
      <c r="F29" s="9">
        <f t="shared" ca="1" si="1"/>
        <v>3</v>
      </c>
      <c r="G29" s="9">
        <f t="shared" ca="1" si="2"/>
        <v>1</v>
      </c>
      <c r="I29" s="19">
        <v>24</v>
      </c>
      <c r="J29" s="9">
        <v>32</v>
      </c>
      <c r="K29" s="23">
        <v>42</v>
      </c>
      <c r="L29" s="9">
        <v>57</v>
      </c>
      <c r="M29" s="23">
        <v>73</v>
      </c>
      <c r="N29" s="9">
        <v>94</v>
      </c>
      <c r="O29" s="23">
        <v>107</v>
      </c>
      <c r="P29" s="9">
        <v>121</v>
      </c>
      <c r="Q29" s="9">
        <v>131</v>
      </c>
      <c r="R29" s="23"/>
    </row>
    <row r="30" spans="5:18" hidden="1" x14ac:dyDescent="0.25">
      <c r="E30" s="9">
        <v>25</v>
      </c>
      <c r="F30" s="9">
        <f t="shared" ca="1" si="1"/>
        <v>5</v>
      </c>
      <c r="G30" s="9">
        <f t="shared" ca="1" si="2"/>
        <v>1</v>
      </c>
      <c r="I30" s="19">
        <v>25</v>
      </c>
      <c r="J30" s="9">
        <v>30</v>
      </c>
      <c r="K30" s="23">
        <v>41</v>
      </c>
      <c r="L30" s="9">
        <v>62</v>
      </c>
      <c r="M30" s="23">
        <v>77</v>
      </c>
      <c r="N30" s="9">
        <v>98</v>
      </c>
      <c r="O30" s="23">
        <v>111</v>
      </c>
      <c r="P30" s="9">
        <v>127</v>
      </c>
      <c r="Q30" s="9">
        <v>141</v>
      </c>
      <c r="R30" s="23"/>
    </row>
    <row r="31" spans="5:18" hidden="1" x14ac:dyDescent="0.25">
      <c r="E31" s="9">
        <v>26</v>
      </c>
      <c r="F31" s="9">
        <f t="shared" ca="1" si="1"/>
        <v>2</v>
      </c>
      <c r="G31" s="9">
        <f t="shared" ca="1" si="2"/>
        <v>1</v>
      </c>
      <c r="I31" s="19">
        <v>26</v>
      </c>
      <c r="J31" s="9">
        <v>32</v>
      </c>
      <c r="K31" s="23">
        <v>42</v>
      </c>
      <c r="L31" s="9">
        <v>54</v>
      </c>
      <c r="M31" s="23">
        <v>79</v>
      </c>
      <c r="N31" s="9">
        <v>88</v>
      </c>
      <c r="O31" s="23">
        <v>117</v>
      </c>
      <c r="P31" s="9">
        <v>124</v>
      </c>
      <c r="Q31" s="9">
        <v>137</v>
      </c>
      <c r="R31" s="23"/>
    </row>
    <row r="32" spans="5:18" hidden="1" x14ac:dyDescent="0.25">
      <c r="E32" s="9">
        <v>27</v>
      </c>
      <c r="F32" s="9">
        <f t="shared" ca="1" si="1"/>
        <v>1</v>
      </c>
      <c r="G32" s="9">
        <f t="shared" ca="1" si="2"/>
        <v>1</v>
      </c>
      <c r="I32" s="19">
        <v>27</v>
      </c>
      <c r="J32" s="9">
        <v>33</v>
      </c>
      <c r="K32" s="23">
        <v>44</v>
      </c>
      <c r="L32" s="9">
        <v>63</v>
      </c>
      <c r="M32" s="23">
        <v>74</v>
      </c>
      <c r="N32" s="9">
        <v>90</v>
      </c>
      <c r="O32" s="23">
        <v>107</v>
      </c>
      <c r="P32" s="9">
        <v>116</v>
      </c>
      <c r="Q32" s="9">
        <v>135</v>
      </c>
      <c r="R32" s="23"/>
    </row>
    <row r="33" spans="5:18" hidden="1" x14ac:dyDescent="0.25">
      <c r="E33" s="9">
        <v>28</v>
      </c>
      <c r="F33" s="9">
        <f t="shared" ca="1" si="1"/>
        <v>8</v>
      </c>
      <c r="G33" s="9">
        <f t="shared" ca="1" si="2"/>
        <v>2</v>
      </c>
      <c r="I33" s="19">
        <v>28</v>
      </c>
      <c r="J33" s="9">
        <v>33</v>
      </c>
      <c r="K33" s="23">
        <v>42</v>
      </c>
      <c r="L33" s="9">
        <v>61</v>
      </c>
      <c r="M33" s="23">
        <v>67</v>
      </c>
      <c r="N33" s="9">
        <v>89</v>
      </c>
      <c r="O33" s="23">
        <v>106</v>
      </c>
      <c r="P33" s="9">
        <v>118</v>
      </c>
      <c r="Q33" s="9">
        <v>135</v>
      </c>
      <c r="R33" s="23"/>
    </row>
    <row r="34" spans="5:18" hidden="1" x14ac:dyDescent="0.25">
      <c r="E34" s="9">
        <v>29</v>
      </c>
      <c r="F34" s="9">
        <f t="shared" ca="1" si="1"/>
        <v>2</v>
      </c>
      <c r="G34" s="9">
        <f t="shared" ca="1" si="2"/>
        <v>1</v>
      </c>
      <c r="I34" s="19">
        <v>29</v>
      </c>
      <c r="J34" s="9">
        <v>33</v>
      </c>
      <c r="K34" s="23">
        <v>49</v>
      </c>
      <c r="L34" s="9">
        <v>66</v>
      </c>
      <c r="M34" s="23">
        <v>72</v>
      </c>
      <c r="N34" s="9">
        <v>88</v>
      </c>
      <c r="O34" s="23">
        <v>98</v>
      </c>
      <c r="P34" s="9">
        <v>116</v>
      </c>
      <c r="Q34" s="9">
        <v>135</v>
      </c>
      <c r="R34" s="23"/>
    </row>
    <row r="35" spans="5:18" hidden="1" x14ac:dyDescent="0.25">
      <c r="E35" s="9">
        <v>30</v>
      </c>
      <c r="F35" s="9">
        <f t="shared" ca="1" si="1"/>
        <v>10</v>
      </c>
      <c r="G35" s="9">
        <f t="shared" ca="1" si="2"/>
        <v>2</v>
      </c>
      <c r="I35" s="19">
        <v>30</v>
      </c>
      <c r="J35" s="9">
        <v>30</v>
      </c>
      <c r="K35" s="23">
        <v>44</v>
      </c>
      <c r="L35" s="9">
        <v>68</v>
      </c>
      <c r="M35" s="23">
        <v>84</v>
      </c>
      <c r="N35" s="9">
        <v>90</v>
      </c>
      <c r="O35" s="23">
        <v>107</v>
      </c>
      <c r="P35" s="9">
        <v>119</v>
      </c>
      <c r="Q35" s="9">
        <v>135</v>
      </c>
      <c r="R35" s="23"/>
    </row>
    <row r="36" spans="5:18" hidden="1" x14ac:dyDescent="0.25">
      <c r="E36" s="9">
        <v>31</v>
      </c>
      <c r="F36" s="9">
        <f t="shared" ca="1" si="1"/>
        <v>9</v>
      </c>
      <c r="G36" s="9">
        <f t="shared" ca="1" si="2"/>
        <v>2</v>
      </c>
      <c r="I36" s="19">
        <v>31</v>
      </c>
      <c r="J36" s="9">
        <v>31</v>
      </c>
      <c r="K36" s="23">
        <v>45</v>
      </c>
      <c r="L36" s="9">
        <v>63</v>
      </c>
      <c r="M36" s="23">
        <v>80</v>
      </c>
      <c r="N36" s="9">
        <v>96</v>
      </c>
      <c r="O36" s="23">
        <v>108</v>
      </c>
      <c r="P36" s="9">
        <v>129</v>
      </c>
      <c r="Q36" s="9">
        <v>144</v>
      </c>
      <c r="R36" s="23"/>
    </row>
    <row r="37" spans="5:18" hidden="1" x14ac:dyDescent="0.25">
      <c r="E37" s="9">
        <v>32</v>
      </c>
      <c r="F37" s="9">
        <f t="shared" ca="1" si="1"/>
        <v>3</v>
      </c>
      <c r="G37" s="9">
        <f t="shared" ca="1" si="2"/>
        <v>1</v>
      </c>
      <c r="I37" s="19">
        <v>32</v>
      </c>
      <c r="J37" s="9">
        <v>31</v>
      </c>
      <c r="K37" s="23">
        <v>43</v>
      </c>
      <c r="L37" s="9">
        <v>59</v>
      </c>
      <c r="M37" s="23">
        <v>71</v>
      </c>
      <c r="N37" s="9">
        <v>86</v>
      </c>
      <c r="O37" s="23">
        <v>107</v>
      </c>
      <c r="P37" s="9">
        <v>109</v>
      </c>
      <c r="Q37" s="9">
        <v>137</v>
      </c>
      <c r="R37" s="23"/>
    </row>
    <row r="38" spans="5:18" hidden="1" x14ac:dyDescent="0.25">
      <c r="E38" s="9">
        <v>33</v>
      </c>
      <c r="F38" s="9">
        <f t="shared" ca="1" si="1"/>
        <v>5</v>
      </c>
      <c r="G38" s="9">
        <f t="shared" ca="1" si="2"/>
        <v>1</v>
      </c>
      <c r="I38" s="19">
        <v>33</v>
      </c>
      <c r="J38" s="9">
        <v>32</v>
      </c>
      <c r="K38" s="23">
        <v>41</v>
      </c>
      <c r="L38" s="9">
        <v>61</v>
      </c>
      <c r="M38" s="23">
        <v>72</v>
      </c>
      <c r="N38" s="9">
        <v>94</v>
      </c>
      <c r="O38" s="23">
        <v>106</v>
      </c>
      <c r="P38" s="9">
        <v>129</v>
      </c>
      <c r="Q38" s="9">
        <v>125</v>
      </c>
      <c r="R38" s="23"/>
    </row>
    <row r="39" spans="5:18" hidden="1" x14ac:dyDescent="0.25">
      <c r="E39" s="9">
        <v>34</v>
      </c>
      <c r="F39" s="9">
        <f t="shared" ca="1" si="1"/>
        <v>5</v>
      </c>
      <c r="G39" s="9">
        <f t="shared" ca="1" si="2"/>
        <v>1</v>
      </c>
      <c r="I39" s="19">
        <v>34</v>
      </c>
      <c r="J39" s="9">
        <v>31</v>
      </c>
      <c r="K39" s="23">
        <v>43</v>
      </c>
      <c r="L39" s="9">
        <v>62</v>
      </c>
      <c r="M39" s="23">
        <v>71</v>
      </c>
      <c r="N39" s="9">
        <v>95</v>
      </c>
      <c r="O39" s="23">
        <v>102</v>
      </c>
      <c r="P39" s="9">
        <v>114</v>
      </c>
      <c r="Q39" s="9">
        <v>135</v>
      </c>
      <c r="R39" s="23"/>
    </row>
    <row r="40" spans="5:18" hidden="1" x14ac:dyDescent="0.25">
      <c r="E40" s="9">
        <v>35</v>
      </c>
      <c r="F40" s="9">
        <f t="shared" ca="1" si="1"/>
        <v>8</v>
      </c>
      <c r="G40" s="9">
        <f t="shared" ca="1" si="2"/>
        <v>2</v>
      </c>
      <c r="I40" s="19">
        <v>35</v>
      </c>
      <c r="J40" s="9">
        <v>28</v>
      </c>
      <c r="K40" s="23">
        <v>46</v>
      </c>
      <c r="L40" s="9">
        <v>58</v>
      </c>
      <c r="M40" s="23">
        <v>86</v>
      </c>
      <c r="N40" s="9">
        <v>90</v>
      </c>
      <c r="O40" s="23">
        <v>114</v>
      </c>
      <c r="P40" s="9">
        <v>121</v>
      </c>
      <c r="Q40" s="9">
        <v>137</v>
      </c>
      <c r="R40" s="23"/>
    </row>
    <row r="41" spans="5:18" hidden="1" x14ac:dyDescent="0.25">
      <c r="E41" s="9">
        <v>36</v>
      </c>
      <c r="F41" s="9">
        <f t="shared" ca="1" si="1"/>
        <v>8</v>
      </c>
      <c r="G41" s="9">
        <f t="shared" ca="1" si="2"/>
        <v>2</v>
      </c>
      <c r="I41" s="19">
        <v>36</v>
      </c>
      <c r="J41" s="9">
        <v>30</v>
      </c>
      <c r="K41" s="23">
        <v>42</v>
      </c>
      <c r="L41" s="9">
        <v>59</v>
      </c>
      <c r="M41" s="23">
        <v>80</v>
      </c>
      <c r="N41" s="9">
        <v>95</v>
      </c>
      <c r="O41" s="23">
        <v>112</v>
      </c>
      <c r="P41" s="9">
        <v>125</v>
      </c>
      <c r="Q41" s="9">
        <v>143</v>
      </c>
      <c r="R41" s="23"/>
    </row>
    <row r="42" spans="5:18" hidden="1" x14ac:dyDescent="0.25">
      <c r="E42" s="9">
        <v>37</v>
      </c>
      <c r="F42" s="9">
        <f t="shared" ca="1" si="1"/>
        <v>9</v>
      </c>
      <c r="G42" s="9">
        <f t="shared" ca="1" si="2"/>
        <v>2</v>
      </c>
      <c r="I42" s="19">
        <v>37</v>
      </c>
      <c r="J42" s="9">
        <v>29</v>
      </c>
      <c r="K42" s="23">
        <v>44</v>
      </c>
      <c r="L42" s="9">
        <v>56</v>
      </c>
      <c r="M42" s="23">
        <v>74</v>
      </c>
      <c r="N42" s="9">
        <v>87</v>
      </c>
      <c r="O42" s="23">
        <v>102</v>
      </c>
      <c r="P42" s="9">
        <v>117</v>
      </c>
      <c r="Q42" s="9">
        <v>134</v>
      </c>
      <c r="R42" s="23"/>
    </row>
    <row r="43" spans="5:18" hidden="1" x14ac:dyDescent="0.25">
      <c r="E43" s="9">
        <v>38</v>
      </c>
      <c r="F43" s="9">
        <f t="shared" ca="1" si="1"/>
        <v>2</v>
      </c>
      <c r="G43" s="9">
        <f t="shared" ca="1" si="2"/>
        <v>1</v>
      </c>
      <c r="I43" s="19">
        <v>38</v>
      </c>
      <c r="J43" s="9">
        <v>31</v>
      </c>
      <c r="K43" s="23">
        <v>44</v>
      </c>
      <c r="L43" s="9">
        <v>63</v>
      </c>
      <c r="M43" s="23">
        <v>65</v>
      </c>
      <c r="N43" s="9">
        <v>90</v>
      </c>
      <c r="O43" s="23">
        <v>98</v>
      </c>
      <c r="P43" s="9">
        <v>115</v>
      </c>
      <c r="Q43" s="9">
        <v>142</v>
      </c>
      <c r="R43" s="23"/>
    </row>
    <row r="44" spans="5:18" hidden="1" x14ac:dyDescent="0.25">
      <c r="E44" s="9">
        <v>39</v>
      </c>
      <c r="F44" s="9">
        <f t="shared" ca="1" si="1"/>
        <v>6</v>
      </c>
      <c r="G44" s="9">
        <f t="shared" ca="1" si="2"/>
        <v>2</v>
      </c>
      <c r="I44" s="19">
        <v>39</v>
      </c>
      <c r="J44" s="9">
        <v>29</v>
      </c>
      <c r="K44" s="23">
        <v>45</v>
      </c>
      <c r="L44" s="9">
        <v>62</v>
      </c>
      <c r="M44" s="23">
        <v>80</v>
      </c>
      <c r="N44" s="9">
        <v>93</v>
      </c>
      <c r="O44" s="23">
        <v>111</v>
      </c>
      <c r="P44" s="9">
        <v>120</v>
      </c>
      <c r="Q44" s="9">
        <v>142</v>
      </c>
      <c r="R44" s="23"/>
    </row>
    <row r="45" spans="5:18" hidden="1" x14ac:dyDescent="0.25">
      <c r="E45" s="9">
        <v>40</v>
      </c>
      <c r="F45" s="9">
        <f t="shared" ca="1" si="1"/>
        <v>9</v>
      </c>
      <c r="G45" s="9">
        <f t="shared" ca="1" si="2"/>
        <v>2</v>
      </c>
      <c r="I45" s="19">
        <v>40</v>
      </c>
      <c r="J45" s="9">
        <v>32</v>
      </c>
      <c r="K45" s="23">
        <v>46</v>
      </c>
      <c r="L45" s="9">
        <v>59</v>
      </c>
      <c r="M45" s="23">
        <v>75</v>
      </c>
      <c r="N45" s="9">
        <v>91</v>
      </c>
      <c r="O45" s="23">
        <v>100</v>
      </c>
      <c r="P45" s="9">
        <v>124</v>
      </c>
      <c r="Q45" s="9">
        <v>132</v>
      </c>
      <c r="R45" s="23"/>
    </row>
    <row r="46" spans="5:18" hidden="1" x14ac:dyDescent="0.25">
      <c r="E46" s="9">
        <v>41</v>
      </c>
      <c r="F46" s="9">
        <f t="shared" ca="1" si="1"/>
        <v>2</v>
      </c>
      <c r="G46" s="9">
        <f t="shared" ca="1" si="2"/>
        <v>1</v>
      </c>
      <c r="I46" s="19">
        <v>41</v>
      </c>
      <c r="J46" s="9">
        <v>27</v>
      </c>
      <c r="K46" s="23">
        <v>42</v>
      </c>
      <c r="L46" s="9">
        <v>57</v>
      </c>
      <c r="M46" s="23">
        <v>75</v>
      </c>
      <c r="N46" s="9">
        <v>90</v>
      </c>
      <c r="O46" s="23">
        <v>104</v>
      </c>
      <c r="P46" s="9">
        <v>122</v>
      </c>
      <c r="Q46" s="9">
        <v>133</v>
      </c>
      <c r="R46" s="23"/>
    </row>
    <row r="47" spans="5:18" hidden="1" x14ac:dyDescent="0.25">
      <c r="E47" s="9">
        <v>42</v>
      </c>
      <c r="F47" s="9">
        <f t="shared" ca="1" si="1"/>
        <v>10</v>
      </c>
      <c r="G47" s="9">
        <f t="shared" ca="1" si="2"/>
        <v>2</v>
      </c>
      <c r="I47" s="19">
        <v>42</v>
      </c>
      <c r="J47" s="9">
        <v>28</v>
      </c>
      <c r="K47" s="23">
        <v>41</v>
      </c>
      <c r="L47" s="9">
        <v>56</v>
      </c>
      <c r="M47" s="23">
        <v>75</v>
      </c>
      <c r="N47" s="9">
        <v>86</v>
      </c>
      <c r="O47" s="23">
        <v>110</v>
      </c>
      <c r="P47" s="9">
        <v>114</v>
      </c>
      <c r="Q47" s="9">
        <v>134</v>
      </c>
      <c r="R47" s="23"/>
    </row>
    <row r="48" spans="5:18" hidden="1" x14ac:dyDescent="0.25">
      <c r="E48" s="9">
        <v>43</v>
      </c>
      <c r="F48" s="9">
        <f t="shared" ca="1" si="1"/>
        <v>4</v>
      </c>
      <c r="G48" s="9">
        <f t="shared" ca="1" si="2"/>
        <v>1</v>
      </c>
      <c r="I48" s="19">
        <v>43</v>
      </c>
      <c r="J48" s="9">
        <v>32</v>
      </c>
      <c r="K48" s="23">
        <v>48</v>
      </c>
      <c r="L48" s="9">
        <v>54</v>
      </c>
      <c r="M48" s="23">
        <v>72</v>
      </c>
      <c r="N48" s="9">
        <v>89</v>
      </c>
      <c r="O48" s="23">
        <v>110</v>
      </c>
      <c r="P48" s="9">
        <v>121</v>
      </c>
      <c r="Q48" s="9">
        <v>130</v>
      </c>
      <c r="R48" s="23"/>
    </row>
    <row r="49" spans="5:18" hidden="1" x14ac:dyDescent="0.25">
      <c r="E49" s="9">
        <v>44</v>
      </c>
      <c r="F49" s="9">
        <f t="shared" ca="1" si="1"/>
        <v>4</v>
      </c>
      <c r="G49" s="9">
        <f t="shared" ca="1" si="2"/>
        <v>1</v>
      </c>
      <c r="I49" s="19">
        <v>44</v>
      </c>
      <c r="J49" s="9">
        <v>32</v>
      </c>
      <c r="K49" s="23">
        <v>45</v>
      </c>
      <c r="L49" s="9">
        <v>62</v>
      </c>
      <c r="M49" s="23">
        <v>70</v>
      </c>
      <c r="N49" s="9">
        <v>92</v>
      </c>
      <c r="O49" s="23">
        <v>102</v>
      </c>
      <c r="P49" s="9">
        <v>121</v>
      </c>
      <c r="Q49" s="9">
        <v>134</v>
      </c>
      <c r="R49" s="23"/>
    </row>
    <row r="50" spans="5:18" hidden="1" x14ac:dyDescent="0.25">
      <c r="E50" s="9">
        <v>45</v>
      </c>
      <c r="F50" s="9">
        <f t="shared" ca="1" si="1"/>
        <v>8</v>
      </c>
      <c r="G50" s="9">
        <f t="shared" ca="1" si="2"/>
        <v>2</v>
      </c>
      <c r="I50" s="19">
        <v>45</v>
      </c>
      <c r="J50" s="9">
        <v>30</v>
      </c>
      <c r="K50" s="23">
        <v>43</v>
      </c>
      <c r="L50" s="9">
        <v>62</v>
      </c>
      <c r="M50" s="23">
        <v>79</v>
      </c>
      <c r="N50" s="9">
        <v>87</v>
      </c>
      <c r="O50" s="23">
        <v>112</v>
      </c>
      <c r="P50" s="9">
        <v>129</v>
      </c>
      <c r="Q50" s="9">
        <v>137</v>
      </c>
      <c r="R50" s="23"/>
    </row>
    <row r="51" spans="5:18" hidden="1" x14ac:dyDescent="0.25">
      <c r="E51" s="9">
        <v>46</v>
      </c>
      <c r="F51" s="9">
        <f t="shared" ca="1" si="1"/>
        <v>8</v>
      </c>
      <c r="G51" s="9">
        <f t="shared" ca="1" si="2"/>
        <v>2</v>
      </c>
      <c r="I51" s="19">
        <v>46</v>
      </c>
      <c r="J51" s="9">
        <v>30</v>
      </c>
      <c r="K51" s="23">
        <v>45</v>
      </c>
      <c r="L51" s="9">
        <v>63</v>
      </c>
      <c r="M51" s="23">
        <v>75</v>
      </c>
      <c r="N51" s="9">
        <v>87</v>
      </c>
      <c r="O51" s="23">
        <v>98</v>
      </c>
      <c r="P51" s="9">
        <v>119</v>
      </c>
      <c r="Q51" s="9">
        <v>132</v>
      </c>
      <c r="R51" s="23"/>
    </row>
    <row r="52" spans="5:18" hidden="1" x14ac:dyDescent="0.25">
      <c r="E52" s="9">
        <v>47</v>
      </c>
      <c r="F52" s="9">
        <f t="shared" ca="1" si="1"/>
        <v>1</v>
      </c>
      <c r="G52" s="9">
        <f t="shared" ca="1" si="2"/>
        <v>1</v>
      </c>
      <c r="I52" s="19">
        <v>47</v>
      </c>
      <c r="J52" s="9">
        <v>27</v>
      </c>
      <c r="K52" s="23">
        <v>49</v>
      </c>
      <c r="L52" s="9">
        <v>61</v>
      </c>
      <c r="M52" s="23">
        <v>80</v>
      </c>
      <c r="N52" s="9">
        <v>93</v>
      </c>
      <c r="O52" s="23">
        <v>103</v>
      </c>
      <c r="P52" s="9">
        <v>120</v>
      </c>
      <c r="Q52" s="9">
        <v>126</v>
      </c>
      <c r="R52" s="23"/>
    </row>
    <row r="53" spans="5:18" x14ac:dyDescent="0.25">
      <c r="E53" s="9">
        <v>48</v>
      </c>
      <c r="F53" s="9">
        <f t="shared" ca="1" si="1"/>
        <v>2</v>
      </c>
      <c r="G53" s="9">
        <f t="shared" ca="1" si="2"/>
        <v>1</v>
      </c>
      <c r="I53" s="19">
        <v>48</v>
      </c>
      <c r="J53" s="9">
        <v>32</v>
      </c>
      <c r="K53" s="23">
        <v>49</v>
      </c>
      <c r="L53" s="9">
        <v>53</v>
      </c>
      <c r="M53" s="23">
        <v>78</v>
      </c>
      <c r="N53" s="9">
        <v>92</v>
      </c>
      <c r="O53" s="23">
        <v>106</v>
      </c>
      <c r="P53" s="9">
        <v>115</v>
      </c>
      <c r="Q53" s="9">
        <v>143</v>
      </c>
      <c r="R53" s="23"/>
    </row>
    <row r="54" spans="5:18" x14ac:dyDescent="0.25">
      <c r="E54" s="9">
        <v>49</v>
      </c>
      <c r="F54" s="9">
        <f t="shared" ca="1" si="1"/>
        <v>4</v>
      </c>
      <c r="G54" s="9">
        <f t="shared" ca="1" si="2"/>
        <v>1</v>
      </c>
      <c r="I54" s="19">
        <v>49</v>
      </c>
      <c r="J54" s="9">
        <v>32</v>
      </c>
      <c r="K54" s="23">
        <v>45</v>
      </c>
      <c r="L54" s="9">
        <v>56</v>
      </c>
      <c r="M54" s="23">
        <v>64</v>
      </c>
      <c r="N54" s="9">
        <v>92</v>
      </c>
      <c r="O54" s="23">
        <v>111</v>
      </c>
      <c r="P54" s="9">
        <v>118</v>
      </c>
      <c r="Q54" s="9">
        <v>141</v>
      </c>
      <c r="R54" s="23"/>
    </row>
    <row r="55" spans="5:18" x14ac:dyDescent="0.25">
      <c r="E55" s="9">
        <v>50</v>
      </c>
      <c r="F55" s="9">
        <f t="shared" ca="1" si="1"/>
        <v>3</v>
      </c>
      <c r="G55" s="9">
        <f t="shared" ca="1" si="2"/>
        <v>1</v>
      </c>
      <c r="I55" s="24">
        <v>50</v>
      </c>
      <c r="J55" s="24">
        <v>31</v>
      </c>
      <c r="K55" s="17">
        <v>51</v>
      </c>
      <c r="L55" s="24">
        <v>62</v>
      </c>
      <c r="M55" s="17">
        <v>83</v>
      </c>
      <c r="N55" s="24">
        <v>95</v>
      </c>
      <c r="O55" s="17">
        <v>100</v>
      </c>
      <c r="P55" s="24">
        <v>119</v>
      </c>
      <c r="Q55" s="24">
        <v>138</v>
      </c>
      <c r="R55" s="23"/>
    </row>
    <row r="56" spans="5:18" x14ac:dyDescent="0.25">
      <c r="E56" s="9">
        <v>51</v>
      </c>
      <c r="F56" s="9">
        <f t="shared" ca="1" si="1"/>
        <v>1</v>
      </c>
      <c r="G56" s="9">
        <f t="shared" ca="1" si="2"/>
        <v>1</v>
      </c>
      <c r="I56" s="23"/>
      <c r="J56" s="23"/>
      <c r="K56" s="23"/>
      <c r="L56" s="23"/>
      <c r="M56" s="23"/>
      <c r="N56" s="23"/>
      <c r="O56" s="23"/>
      <c r="P56" s="23"/>
      <c r="Q56" s="23"/>
    </row>
    <row r="57" spans="5:18" x14ac:dyDescent="0.25">
      <c r="E57" s="9">
        <v>52</v>
      </c>
      <c r="F57" s="9">
        <f t="shared" ca="1" si="1"/>
        <v>7</v>
      </c>
      <c r="G57" s="9">
        <f t="shared" ca="1" si="2"/>
        <v>2</v>
      </c>
    </row>
    <row r="58" spans="5:18" x14ac:dyDescent="0.25">
      <c r="E58" s="9">
        <v>53</v>
      </c>
      <c r="F58" s="9">
        <f t="shared" ca="1" si="1"/>
        <v>7</v>
      </c>
      <c r="G58" s="9">
        <f t="shared" ca="1" si="2"/>
        <v>2</v>
      </c>
    </row>
    <row r="59" spans="5:18" x14ac:dyDescent="0.25">
      <c r="E59" s="9">
        <v>54</v>
      </c>
      <c r="F59" s="9">
        <f t="shared" ca="1" si="1"/>
        <v>3</v>
      </c>
      <c r="G59" s="9">
        <f t="shared" ca="1" si="2"/>
        <v>1</v>
      </c>
    </row>
    <row r="60" spans="5:18" x14ac:dyDescent="0.25">
      <c r="E60" s="9">
        <v>55</v>
      </c>
      <c r="F60" s="9">
        <f t="shared" ca="1" si="1"/>
        <v>9</v>
      </c>
      <c r="G60" s="9">
        <f t="shared" ca="1" si="2"/>
        <v>2</v>
      </c>
    </row>
    <row r="61" spans="5:18" x14ac:dyDescent="0.25">
      <c r="E61" s="9">
        <v>56</v>
      </c>
      <c r="F61" s="9">
        <f t="shared" ca="1" si="1"/>
        <v>3</v>
      </c>
      <c r="G61" s="9">
        <f t="shared" ca="1" si="2"/>
        <v>1</v>
      </c>
    </row>
    <row r="62" spans="5:18" x14ac:dyDescent="0.25">
      <c r="E62" s="9">
        <v>57</v>
      </c>
      <c r="F62" s="9">
        <f t="shared" ca="1" si="1"/>
        <v>5</v>
      </c>
      <c r="G62" s="9">
        <f t="shared" ca="1" si="2"/>
        <v>1</v>
      </c>
    </row>
    <row r="63" spans="5:18" x14ac:dyDescent="0.25">
      <c r="E63" s="9">
        <v>58</v>
      </c>
      <c r="F63" s="9">
        <f t="shared" ca="1" si="1"/>
        <v>2</v>
      </c>
      <c r="G63" s="9">
        <f t="shared" ca="1" si="2"/>
        <v>1</v>
      </c>
    </row>
    <row r="64" spans="5:18" x14ac:dyDescent="0.25">
      <c r="E64" s="9">
        <v>59</v>
      </c>
      <c r="F64" s="9">
        <f t="shared" ca="1" si="1"/>
        <v>6</v>
      </c>
      <c r="G64" s="9">
        <f t="shared" ca="1" si="2"/>
        <v>2</v>
      </c>
    </row>
    <row r="65" spans="5:7" x14ac:dyDescent="0.25">
      <c r="E65" s="9">
        <v>60</v>
      </c>
      <c r="F65" s="9">
        <f t="shared" ca="1" si="1"/>
        <v>9</v>
      </c>
      <c r="G65" s="9">
        <f t="shared" ca="1" si="2"/>
        <v>2</v>
      </c>
    </row>
    <row r="66" spans="5:7" x14ac:dyDescent="0.25">
      <c r="E66" s="9">
        <v>61</v>
      </c>
      <c r="F66" s="9">
        <f t="shared" ca="1" si="1"/>
        <v>9</v>
      </c>
      <c r="G66" s="9">
        <f t="shared" ca="1" si="2"/>
        <v>2</v>
      </c>
    </row>
    <row r="67" spans="5:7" x14ac:dyDescent="0.25">
      <c r="E67" s="9">
        <v>62</v>
      </c>
      <c r="F67" s="9">
        <f t="shared" ca="1" si="1"/>
        <v>7</v>
      </c>
      <c r="G67" s="9">
        <f t="shared" ca="1" si="2"/>
        <v>2</v>
      </c>
    </row>
    <row r="68" spans="5:7" x14ac:dyDescent="0.25">
      <c r="E68" s="9">
        <v>63</v>
      </c>
      <c r="F68" s="9">
        <f t="shared" ca="1" si="1"/>
        <v>8</v>
      </c>
      <c r="G68" s="9">
        <f t="shared" ca="1" si="2"/>
        <v>2</v>
      </c>
    </row>
    <row r="69" spans="5:7" x14ac:dyDescent="0.25">
      <c r="E69" s="9">
        <v>64</v>
      </c>
      <c r="F69" s="9">
        <f t="shared" ca="1" si="1"/>
        <v>1</v>
      </c>
      <c r="G69" s="9">
        <f t="shared" ca="1" si="2"/>
        <v>1</v>
      </c>
    </row>
    <row r="70" spans="5:7" x14ac:dyDescent="0.25">
      <c r="E70" s="9">
        <v>65</v>
      </c>
      <c r="F70" s="9">
        <f t="shared" ref="F70:F95" ca="1" si="3">ROUND(1+9*RAND(),0)</f>
        <v>7</v>
      </c>
      <c r="G70" s="9">
        <f t="shared" ref="G70:G95" ca="1" si="4">IF(F70&gt;=6,2,1)</f>
        <v>2</v>
      </c>
    </row>
    <row r="71" spans="5:7" x14ac:dyDescent="0.25">
      <c r="E71" s="9">
        <v>66</v>
      </c>
      <c r="F71" s="9">
        <f t="shared" ca="1" si="3"/>
        <v>4</v>
      </c>
      <c r="G71" s="9">
        <f t="shared" ca="1" si="4"/>
        <v>1</v>
      </c>
    </row>
    <row r="72" spans="5:7" x14ac:dyDescent="0.25">
      <c r="E72" s="9">
        <v>67</v>
      </c>
      <c r="F72" s="9">
        <f t="shared" ca="1" si="3"/>
        <v>6</v>
      </c>
      <c r="G72" s="9">
        <f t="shared" ca="1" si="4"/>
        <v>2</v>
      </c>
    </row>
    <row r="73" spans="5:7" x14ac:dyDescent="0.25">
      <c r="E73" s="9">
        <v>68</v>
      </c>
      <c r="F73" s="9">
        <f t="shared" ca="1" si="3"/>
        <v>9</v>
      </c>
      <c r="G73" s="9">
        <f t="shared" ca="1" si="4"/>
        <v>2</v>
      </c>
    </row>
    <row r="74" spans="5:7" x14ac:dyDescent="0.25">
      <c r="E74" s="9">
        <v>69</v>
      </c>
      <c r="F74" s="9">
        <f t="shared" ca="1" si="3"/>
        <v>8</v>
      </c>
      <c r="G74" s="9">
        <f t="shared" ca="1" si="4"/>
        <v>2</v>
      </c>
    </row>
    <row r="75" spans="5:7" x14ac:dyDescent="0.25">
      <c r="E75" s="9">
        <v>70</v>
      </c>
      <c r="F75" s="9">
        <f t="shared" ca="1" si="3"/>
        <v>3</v>
      </c>
      <c r="G75" s="9">
        <f t="shared" ca="1" si="4"/>
        <v>1</v>
      </c>
    </row>
    <row r="76" spans="5:7" x14ac:dyDescent="0.25">
      <c r="E76" s="9">
        <v>71</v>
      </c>
      <c r="F76" s="9">
        <f t="shared" ca="1" si="3"/>
        <v>4</v>
      </c>
      <c r="G76" s="9">
        <f t="shared" ca="1" si="4"/>
        <v>1</v>
      </c>
    </row>
    <row r="77" spans="5:7" x14ac:dyDescent="0.25">
      <c r="E77" s="9">
        <v>72</v>
      </c>
      <c r="F77" s="9">
        <f t="shared" ca="1" si="3"/>
        <v>2</v>
      </c>
      <c r="G77" s="9">
        <f t="shared" ca="1" si="4"/>
        <v>1</v>
      </c>
    </row>
    <row r="78" spans="5:7" x14ac:dyDescent="0.25">
      <c r="E78" s="9">
        <v>73</v>
      </c>
      <c r="F78" s="9">
        <f t="shared" ca="1" si="3"/>
        <v>10</v>
      </c>
      <c r="G78" s="9">
        <f t="shared" ca="1" si="4"/>
        <v>2</v>
      </c>
    </row>
    <row r="79" spans="5:7" x14ac:dyDescent="0.25">
      <c r="E79" s="9">
        <v>74</v>
      </c>
      <c r="F79" s="9">
        <f t="shared" ca="1" si="3"/>
        <v>9</v>
      </c>
      <c r="G79" s="9">
        <f t="shared" ca="1" si="4"/>
        <v>2</v>
      </c>
    </row>
    <row r="80" spans="5:7" x14ac:dyDescent="0.25">
      <c r="E80" s="9">
        <v>75</v>
      </c>
      <c r="F80" s="9">
        <f t="shared" ca="1" si="3"/>
        <v>3</v>
      </c>
      <c r="G80" s="9">
        <f t="shared" ca="1" si="4"/>
        <v>1</v>
      </c>
    </row>
    <row r="81" spans="5:7" x14ac:dyDescent="0.25">
      <c r="E81" s="9">
        <v>76</v>
      </c>
      <c r="F81" s="9">
        <f t="shared" ca="1" si="3"/>
        <v>8</v>
      </c>
      <c r="G81" s="9">
        <f t="shared" ca="1" si="4"/>
        <v>2</v>
      </c>
    </row>
    <row r="82" spans="5:7" x14ac:dyDescent="0.25">
      <c r="E82" s="9">
        <v>77</v>
      </c>
      <c r="F82" s="9">
        <f t="shared" ca="1" si="3"/>
        <v>8</v>
      </c>
      <c r="G82" s="9">
        <f t="shared" ca="1" si="4"/>
        <v>2</v>
      </c>
    </row>
    <row r="83" spans="5:7" x14ac:dyDescent="0.25">
      <c r="E83" s="9">
        <v>78</v>
      </c>
      <c r="F83" s="9">
        <f t="shared" ca="1" si="3"/>
        <v>8</v>
      </c>
      <c r="G83" s="9">
        <f t="shared" ca="1" si="4"/>
        <v>2</v>
      </c>
    </row>
    <row r="84" spans="5:7" x14ac:dyDescent="0.25">
      <c r="E84" s="9">
        <v>79</v>
      </c>
      <c r="F84" s="9">
        <f t="shared" ca="1" si="3"/>
        <v>9</v>
      </c>
      <c r="G84" s="9">
        <f t="shared" ca="1" si="4"/>
        <v>2</v>
      </c>
    </row>
    <row r="85" spans="5:7" x14ac:dyDescent="0.25">
      <c r="E85" s="9">
        <v>80</v>
      </c>
      <c r="F85" s="9">
        <f t="shared" ca="1" si="3"/>
        <v>8</v>
      </c>
      <c r="G85" s="9">
        <f t="shared" ca="1" si="4"/>
        <v>2</v>
      </c>
    </row>
    <row r="86" spans="5:7" x14ac:dyDescent="0.25">
      <c r="E86" s="9">
        <v>81</v>
      </c>
      <c r="F86" s="9">
        <f t="shared" ca="1" si="3"/>
        <v>3</v>
      </c>
      <c r="G86" s="9">
        <f t="shared" ca="1" si="4"/>
        <v>1</v>
      </c>
    </row>
    <row r="87" spans="5:7" x14ac:dyDescent="0.25">
      <c r="E87" s="9">
        <v>82</v>
      </c>
      <c r="F87" s="9">
        <f t="shared" ca="1" si="3"/>
        <v>9</v>
      </c>
      <c r="G87" s="9">
        <f t="shared" ca="1" si="4"/>
        <v>2</v>
      </c>
    </row>
    <row r="88" spans="5:7" x14ac:dyDescent="0.25">
      <c r="E88" s="9">
        <v>83</v>
      </c>
      <c r="F88" s="9">
        <f t="shared" ca="1" si="3"/>
        <v>4</v>
      </c>
      <c r="G88" s="9">
        <f t="shared" ca="1" si="4"/>
        <v>1</v>
      </c>
    </row>
    <row r="89" spans="5:7" x14ac:dyDescent="0.25">
      <c r="E89" s="9">
        <v>84</v>
      </c>
      <c r="F89" s="9">
        <f t="shared" ca="1" si="3"/>
        <v>5</v>
      </c>
      <c r="G89" s="9">
        <f t="shared" ca="1" si="4"/>
        <v>1</v>
      </c>
    </row>
    <row r="90" spans="5:7" x14ac:dyDescent="0.25">
      <c r="E90" s="9">
        <v>85</v>
      </c>
      <c r="F90" s="9">
        <f t="shared" ca="1" si="3"/>
        <v>2</v>
      </c>
      <c r="G90" s="9">
        <f t="shared" ca="1" si="4"/>
        <v>1</v>
      </c>
    </row>
    <row r="91" spans="5:7" x14ac:dyDescent="0.25">
      <c r="E91" s="9">
        <v>86</v>
      </c>
      <c r="F91" s="9">
        <f t="shared" ca="1" si="3"/>
        <v>7</v>
      </c>
      <c r="G91" s="9">
        <f t="shared" ca="1" si="4"/>
        <v>2</v>
      </c>
    </row>
    <row r="92" spans="5:7" x14ac:dyDescent="0.25">
      <c r="E92" s="9">
        <v>87</v>
      </c>
      <c r="F92" s="9">
        <f t="shared" ca="1" si="3"/>
        <v>3</v>
      </c>
      <c r="G92" s="9">
        <f t="shared" ca="1" si="4"/>
        <v>1</v>
      </c>
    </row>
    <row r="93" spans="5:7" x14ac:dyDescent="0.25">
      <c r="E93" s="9">
        <v>88</v>
      </c>
      <c r="F93" s="9">
        <f t="shared" ca="1" si="3"/>
        <v>9</v>
      </c>
      <c r="G93" s="9">
        <f t="shared" ca="1" si="4"/>
        <v>2</v>
      </c>
    </row>
    <row r="94" spans="5:7" x14ac:dyDescent="0.25">
      <c r="E94" s="9">
        <v>89</v>
      </c>
      <c r="F94" s="9">
        <f t="shared" ca="1" si="3"/>
        <v>1</v>
      </c>
      <c r="G94" s="9">
        <f t="shared" ca="1" si="4"/>
        <v>1</v>
      </c>
    </row>
    <row r="95" spans="5:7" x14ac:dyDescent="0.25">
      <c r="E95" s="24">
        <v>90</v>
      </c>
      <c r="F95" s="24">
        <f t="shared" ca="1" si="3"/>
        <v>2</v>
      </c>
      <c r="G95" s="24">
        <f t="shared" ca="1" si="4"/>
        <v>1</v>
      </c>
    </row>
    <row r="104" spans="12:13" x14ac:dyDescent="0.25">
      <c r="M104" s="3"/>
    </row>
    <row r="105" spans="12:13" x14ac:dyDescent="0.25">
      <c r="L105" s="7"/>
      <c r="M105" s="9">
        <v>0</v>
      </c>
    </row>
    <row r="106" spans="12:13" x14ac:dyDescent="0.25">
      <c r="L106" s="9"/>
      <c r="M106" s="9">
        <v>0</v>
      </c>
    </row>
    <row r="107" spans="12:13" x14ac:dyDescent="0.25">
      <c r="L107" s="9"/>
      <c r="M107" s="9">
        <v>0</v>
      </c>
    </row>
    <row r="108" spans="12:13" x14ac:dyDescent="0.25">
      <c r="L108" s="9"/>
      <c r="M108" s="9">
        <v>0</v>
      </c>
    </row>
    <row r="109" spans="12:13" x14ac:dyDescent="0.25">
      <c r="L109" s="9"/>
      <c r="M109" s="9">
        <v>0</v>
      </c>
    </row>
    <row r="110" spans="12:13" x14ac:dyDescent="0.25">
      <c r="L110" s="9"/>
      <c r="M110" s="9">
        <v>0</v>
      </c>
    </row>
    <row r="111" spans="12:13" x14ac:dyDescent="0.25">
      <c r="L111" s="9"/>
      <c r="M111" s="9">
        <v>0</v>
      </c>
    </row>
    <row r="112" spans="12:13" x14ac:dyDescent="0.25">
      <c r="L112" s="24"/>
      <c r="M112" s="24">
        <v>0</v>
      </c>
    </row>
  </sheetData>
  <mergeCells count="1">
    <mergeCell ref="B6:C6"/>
  </mergeCells>
  <phoneticPr fontId="11" type="noConversion"/>
  <conditionalFormatting sqref="M105:M112">
    <cfRule type="dataBar" priority="1">
      <dataBar>
        <cfvo type="min"/>
        <cfvo type="max"/>
        <color rgb="FF638EC6"/>
      </dataBar>
      <extLst>
        <ext xmlns:x14="http://schemas.microsoft.com/office/spreadsheetml/2009/9/main" uri="{B025F937-C7B1-47D3-B67F-A62EFF666E3E}">
          <x14:id>{DD5B5105-3F66-4564-92D9-7E61B727C93D}</x14:id>
        </ext>
      </extLst>
    </cfRule>
  </conditionalFormatting>
  <printOptions headings="1"/>
  <pageMargins left="0.74803149606299202" right="0.74803149606299202" top="0.98425196850393704" bottom="0.98425196850393704" header="0.511811023622047" footer="0.511811023622047"/>
  <pageSetup paperSize="9" orientation="portrait" blackAndWhite="1" horizontalDpi="300" verticalDpi="300"/>
  <headerFooter alignWithMargins="0"/>
  <drawing r:id="rId1"/>
  <legacyDrawing r:id="rId2"/>
  <mc:AlternateContent xmlns:mc="http://schemas.openxmlformats.org/markup-compatibility/2006">
    <mc:Choice Requires="x14">
      <controls>
        <mc:AlternateContent xmlns:mc="http://schemas.openxmlformats.org/markup-compatibility/2006">
          <mc:Choice Requires="x14">
            <control shapeId="21505" r:id="rId3" name="Spinner 1">
              <controlPr defaultSize="0" autoPict="0">
                <anchor moveWithCells="1" sizeWithCells="1">
                  <from>
                    <xdr:col>3</xdr:col>
                    <xdr:colOff>7620</xdr:colOff>
                    <xdr:row>1</xdr:row>
                    <xdr:rowOff>7620</xdr:rowOff>
                  </from>
                  <to>
                    <xdr:col>4</xdr:col>
                    <xdr:colOff>259080</xdr:colOff>
                    <xdr:row>2</xdr:row>
                    <xdr:rowOff>7620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DD5B5105-3F66-4564-92D9-7E61B727C93D}">
            <x14:dataBar minLength="0" maxLength="100" gradient="0">
              <x14:cfvo type="autoMin"/>
              <x14:cfvo type="autoMax"/>
              <x14:negativeFillColor rgb="FFFF0000"/>
              <x14:axisColor rgb="FF000000"/>
            </x14:dataBar>
          </x14:cfRule>
          <xm:sqref>M105:M112</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第1题</vt:lpstr>
      <vt:lpstr>第2题</vt:lpstr>
      <vt:lpstr>第3题 </vt:lpstr>
      <vt:lpstr>第4题 </vt:lpstr>
      <vt:lpstr>第5题</vt:lpstr>
      <vt:lpstr>第6题 </vt:lpstr>
      <vt:lpstr>第7题</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2006-09-16T00:00:00Z</dcterms:created>
  <dcterms:modified xsi:type="dcterms:W3CDTF">2022-06-12T12:22:10Z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2052-11.1.0.9998</vt:lpwstr>
  </property>
</Properties>
</file>