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embeddings/oleObject2.bin" ContentType="application/vnd.openxmlformats-officedocument.oleObject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模拟试题汇总\模拟试题汇总\excel\"/>
    </mc:Choice>
  </mc:AlternateContent>
  <xr:revisionPtr revIDLastSave="0" documentId="13_ncr:1_{44CE2C3D-FBB9-47E3-8F16-1C52AC6F588F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第1题" sheetId="24" r:id="rId1"/>
    <sheet name="第2题" sheetId="25" r:id="rId2"/>
    <sheet name="第3题 " sheetId="18" r:id="rId3"/>
    <sheet name="第4题 " sheetId="20" r:id="rId4"/>
    <sheet name="第5题" sheetId="1" r:id="rId5"/>
    <sheet name="第6题 " sheetId="19" r:id="rId6"/>
    <sheet name="第7题" sheetId="23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</externalReferences>
  <definedNames>
    <definedName name="__jin01" localSheetId="0">#REF!</definedName>
    <definedName name="__jin01" localSheetId="1">#REF!</definedName>
    <definedName name="__jin01" localSheetId="2">#REF!</definedName>
    <definedName name="__jin01" localSheetId="3">#REF!</definedName>
    <definedName name="__jin01" localSheetId="5">#REF!</definedName>
    <definedName name="__jin01" localSheetId="6">#REF!</definedName>
    <definedName name="__jin01">#REF!</definedName>
    <definedName name="__sj1" localSheetId="0">[1]第1套!$A$1:$C$73</definedName>
    <definedName name="__sj1" localSheetId="1">[1]第1套!$A$1:$C$73</definedName>
    <definedName name="__sj1" localSheetId="3">[2]第1套!$A$1:$C$73</definedName>
    <definedName name="__sj1" localSheetId="6">[1]第1套!$A$1:$C$73</definedName>
    <definedName name="__sj1">[3]第1套!$A$1:$C$73</definedName>
    <definedName name="__sj2" localSheetId="0">[4]第2题解答!$A$1:$D$251</definedName>
    <definedName name="__sj2" localSheetId="1">[4]第2题解答!$A$1:$D$251</definedName>
    <definedName name="__sj2" localSheetId="3">[5]第2题解答!$A$1:$D$251</definedName>
    <definedName name="__sj2" localSheetId="6">[4]第2题解答!$A$1:$D$251</definedName>
    <definedName name="__sj2">[6]第2题解答!$A$1:$D$251</definedName>
    <definedName name="_jin01" localSheetId="0">#REF!</definedName>
    <definedName name="_jin01" localSheetId="1">#REF!</definedName>
    <definedName name="_jin01" localSheetId="6">#REF!</definedName>
    <definedName name="_jin01">#REF!</definedName>
    <definedName name="_sj1" localSheetId="0">[7]第1套!$A$1:$C$73</definedName>
    <definedName name="_sj1" localSheetId="1">[7]第1套!$A$1:$C$73</definedName>
    <definedName name="_sj1" localSheetId="3">[8]第1套!$A$1:$C$73</definedName>
    <definedName name="_sj1" localSheetId="6">[9]第1套!$A$1:$C$73</definedName>
    <definedName name="_sj1">[10]第1套!$A$1:$C$73</definedName>
    <definedName name="_sj2" localSheetId="0">[7]第2套!$A$1:$D$251</definedName>
    <definedName name="_sj2" localSheetId="1">[7]第2套!$A$1:$D$251</definedName>
    <definedName name="_sj2" localSheetId="6">#REF!</definedName>
    <definedName name="_sj2">#REF!</definedName>
    <definedName name="_sj3" localSheetId="0">[11]第2题!$A$1:$D$198</definedName>
    <definedName name="_sj3" localSheetId="1">[11]第2题!$A$1:$D$198</definedName>
    <definedName name="_sj3" localSheetId="3">[12]第2题!$A$1:$D$198</definedName>
    <definedName name="_sj3" localSheetId="6">[13]第2题!$A$1:$D$198</definedName>
    <definedName name="_sj3">[14]第2题!$A$1:$D$198</definedName>
    <definedName name="_sj5" localSheetId="0">[15]第1套!$A$1:$C$73</definedName>
    <definedName name="_sj5" localSheetId="1">[15]第1套!$A$1:$C$73</definedName>
    <definedName name="_sj5" localSheetId="3">[16]第1套!$A$1:$C$73</definedName>
    <definedName name="_sj5" localSheetId="6">[17]第1套!$A$1:$C$73</definedName>
    <definedName name="_sj5">[18]第1套!$A$1:$C$73</definedName>
    <definedName name="aaa" localSheetId="0">OFFSET([19]第4题!XFC1,0,-1,3,1)</definedName>
    <definedName name="aaa" localSheetId="1">OFFSET([19]第4题!XFC1,0,-1,3,1)</definedName>
    <definedName name="aaa" localSheetId="3">OFFSET([20]第4题!XFC1,0,-1,3,1)</definedName>
    <definedName name="aaa" localSheetId="6">OFFSET([21]第4题!XFC1,0,-1,3,1)</definedName>
    <definedName name="aaa">OFFSET([22]第4题!XFC1,0,-1,3,1)</definedName>
    <definedName name="ahzixingche" localSheetId="0">#REF!</definedName>
    <definedName name="ahzixingche" localSheetId="1">#REF!</definedName>
    <definedName name="ahzixingche" localSheetId="6">#REF!</definedName>
    <definedName name="ahzixingche">#REF!</definedName>
    <definedName name="Average" localSheetId="0">'[23]Simulation (2)'!$K$3:$N$3</definedName>
    <definedName name="Average" localSheetId="1">'[23]Simulation (2)'!$K$3:$N$3</definedName>
    <definedName name="Average" localSheetId="3">'[24]Simulation (2)'!$K$3:$N$3</definedName>
    <definedName name="Average" localSheetId="6">'[25]Simulation (2)'!$K$3:$N$3</definedName>
    <definedName name="Average">'[26]Simulation (2)'!$K$3:$N$3</definedName>
    <definedName name="Biao1" localSheetId="0">#REF!</definedName>
    <definedName name="Biao1" localSheetId="1">#REF!</definedName>
    <definedName name="Biao1" localSheetId="6">#REF!</definedName>
    <definedName name="Biao1">#REF!</definedName>
    <definedName name="Biao2" localSheetId="6">#REF!</definedName>
    <definedName name="Biao2">#REF!</definedName>
    <definedName name="Biao3">#REF!</definedName>
    <definedName name="Biao4">#REF!</definedName>
    <definedName name="BudgetTab" localSheetId="6">#REF!</definedName>
    <definedName name="BudgetTab">#REF!</definedName>
    <definedName name="dd">#REF!</definedName>
    <definedName name="kk">#REF!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aintTable" localSheetId="0">[27]第3题!#REF!</definedName>
    <definedName name="MaintTable" localSheetId="1">[27]第3题!#REF!</definedName>
    <definedName name="MaintTable" localSheetId="3">[28]第3题!#REF!</definedName>
    <definedName name="MaintTable" localSheetId="6">[29]第3题!#REF!</definedName>
    <definedName name="MaintTable">[30]第3题!#REF!</definedName>
    <definedName name="OrderQuantity" localSheetId="0">'[23]Simulation (2)'!$D$3</definedName>
    <definedName name="OrderQuantity" localSheetId="1">'[23]Simulation (2)'!$D$3</definedName>
    <definedName name="OrderQuantity" localSheetId="3">'[24]Simulation (2)'!$D$3</definedName>
    <definedName name="OrderQuantity" localSheetId="6">'[25]Simulation (2)'!$D$3</definedName>
    <definedName name="OrderQuantity">'[26]Simulation (2)'!$D$3</definedName>
    <definedName name="sj" localSheetId="0">[31]第7题解答!$A:$E</definedName>
    <definedName name="sj" localSheetId="1">[31]第7题解答!$A:$E</definedName>
    <definedName name="sj" localSheetId="6">#REF!</definedName>
    <definedName name="sj">#REF!</definedName>
    <definedName name="solver_adj" localSheetId="2" hidden="1">'第3题 '!$C$3</definedName>
    <definedName name="solver_adj" localSheetId="5" hidden="1">'第6题 '!$I$3:$I$7</definedName>
    <definedName name="solver_adj" localSheetId="6" hidden="1">第7题!$C$10</definedName>
    <definedName name="solver_cvg" localSheetId="2" hidden="1">0.0001</definedName>
    <definedName name="solver_cvg" localSheetId="5" hidden="1">0.0001</definedName>
    <definedName name="solver_cvg" localSheetId="6" hidden="1">0.0001</definedName>
    <definedName name="solver_drv" localSheetId="2" hidden="1">1</definedName>
    <definedName name="solver_drv" localSheetId="5" hidden="1">1</definedName>
    <definedName name="solver_drv" localSheetId="6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st" localSheetId="2" hidden="1">1</definedName>
    <definedName name="solver_est" localSheetId="5" hidden="1">1</definedName>
    <definedName name="solver_est" localSheetId="6" hidden="1">1</definedName>
    <definedName name="solver_itr" localSheetId="2" hidden="1">2147483647</definedName>
    <definedName name="solver_itr" localSheetId="5" hidden="1">2147483647</definedName>
    <definedName name="solver_itr" localSheetId="6" hidden="1">100</definedName>
    <definedName name="solver_lhs1" localSheetId="5" hidden="1">'第6题 '!$D$9:$F$9</definedName>
    <definedName name="solver_lhs1" localSheetId="6" hidden="1">第7题!#REF!</definedName>
    <definedName name="solver_lhs2" localSheetId="5" hidden="1">'第6题 '!$I$3:$I$7</definedName>
    <definedName name="solver_lhs3" localSheetId="5" hidden="1">'第6题 '!$I$3:$I$7</definedName>
    <definedName name="solver_lhs4" localSheetId="5" hidden="1">'第6题 '!$I$3:$I$7</definedName>
    <definedName name="solver_lin" localSheetId="6" hidden="1">2</definedName>
    <definedName name="solver_mip" localSheetId="2" hidden="1">2147483647</definedName>
    <definedName name="solver_mip" localSheetId="5" hidden="1">2147483647</definedName>
    <definedName name="solver_mni" localSheetId="2" hidden="1">30</definedName>
    <definedName name="solver_mni" localSheetId="5" hidden="1">30</definedName>
    <definedName name="solver_mrt" localSheetId="2" hidden="1">0.075</definedName>
    <definedName name="solver_mrt" localSheetId="5" hidden="1">0.075</definedName>
    <definedName name="solver_msl" localSheetId="2" hidden="1">2</definedName>
    <definedName name="solver_msl" localSheetId="5" hidden="1">2</definedName>
    <definedName name="solver_neg" localSheetId="2" hidden="1">1</definedName>
    <definedName name="solver_neg" localSheetId="3" hidden="1">1</definedName>
    <definedName name="solver_neg" localSheetId="4" hidden="1">1</definedName>
    <definedName name="solver_neg" localSheetId="5" hidden="1">1</definedName>
    <definedName name="solver_neg" localSheetId="6" hidden="1">2</definedName>
    <definedName name="solver_nod" localSheetId="2" hidden="1">2147483647</definedName>
    <definedName name="solver_nod" localSheetId="5" hidden="1">2147483647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4</definedName>
    <definedName name="solver_num" localSheetId="6" hidden="1">1</definedName>
    <definedName name="solver_nwt" localSheetId="2" hidden="1">1</definedName>
    <definedName name="solver_nwt" localSheetId="5" hidden="1">1</definedName>
    <definedName name="solver_nwt" localSheetId="6" hidden="1">1</definedName>
    <definedName name="solver_opt" localSheetId="2" hidden="1">'第3题 '!$C$14</definedName>
    <definedName name="solver_opt" localSheetId="3" hidden="1">'第4题 '!$E$3</definedName>
    <definedName name="solver_opt" localSheetId="4" hidden="1">第5题!$F$10</definedName>
    <definedName name="solver_opt" localSheetId="5" hidden="1">'第6题 '!$I$9</definedName>
    <definedName name="solver_opt" localSheetId="6" hidden="1">第7题!#REF!</definedName>
    <definedName name="solver_pre" localSheetId="2" hidden="1">0.000001</definedName>
    <definedName name="solver_pre" localSheetId="5" hidden="1">0.000001</definedName>
    <definedName name="solver_pre" localSheetId="6" hidden="1">0.000001</definedName>
    <definedName name="solver_rbv" localSheetId="2" hidden="1">1</definedName>
    <definedName name="solver_rbv" localSheetId="5" hidden="1">1</definedName>
    <definedName name="solver_rel1" localSheetId="5" hidden="1">3</definedName>
    <definedName name="solver_rel1" localSheetId="6" hidden="1">1</definedName>
    <definedName name="solver_rel2" localSheetId="5" hidden="1">1</definedName>
    <definedName name="solver_rel3" localSheetId="5" hidden="1">4</definedName>
    <definedName name="solver_rel4" localSheetId="5" hidden="1">3</definedName>
    <definedName name="solver_rhs1" localSheetId="5" hidden="1">'第6题 '!$D$8:$F$8</definedName>
    <definedName name="solver_rhs1" localSheetId="6" hidden="1">3</definedName>
    <definedName name="solver_rhs2" localSheetId="5" hidden="1">'第6题 '!$H$3:$H$7</definedName>
    <definedName name="solver_rhs3" localSheetId="5" hidden="1">"整数"</definedName>
    <definedName name="solver_rhs4" localSheetId="5" hidden="1">0</definedName>
    <definedName name="solver_rlx" localSheetId="2" hidden="1">2</definedName>
    <definedName name="solver_rlx" localSheetId="5" hidden="1">2</definedName>
    <definedName name="solver_rsd" localSheetId="2" hidden="1">0</definedName>
    <definedName name="solver_rsd" localSheetId="5" hidden="1">0</definedName>
    <definedName name="solver_scl" localSheetId="2" hidden="1">1</definedName>
    <definedName name="solver_scl" localSheetId="5" hidden="1">1</definedName>
    <definedName name="solver_scl" localSheetId="6" hidden="1">2</definedName>
    <definedName name="solver_sho" localSheetId="2" hidden="1">2</definedName>
    <definedName name="solver_sho" localSheetId="5" hidden="1">2</definedName>
    <definedName name="solver_sho" localSheetId="6" hidden="1">2</definedName>
    <definedName name="solver_ssz" localSheetId="2" hidden="1">100</definedName>
    <definedName name="solver_ssz" localSheetId="5" hidden="1">100</definedName>
    <definedName name="solver_tim" localSheetId="2" hidden="1">2147483647</definedName>
    <definedName name="solver_tim" localSheetId="5" hidden="1">2147483647</definedName>
    <definedName name="solver_tim" localSheetId="6" hidden="1">100</definedName>
    <definedName name="solver_tol" localSheetId="2" hidden="1">0.01</definedName>
    <definedName name="solver_tol" localSheetId="5" hidden="1">0.01</definedName>
    <definedName name="solver_tol" localSheetId="6" hidden="1">0.05</definedName>
    <definedName name="solver_typ" localSheetId="2" hidden="1">3</definedName>
    <definedName name="solver_typ" localSheetId="3" hidden="1">1</definedName>
    <definedName name="solver_typ" localSheetId="4" hidden="1">1</definedName>
    <definedName name="solver_typ" localSheetId="5" hidden="1">2</definedName>
    <definedName name="solver_typ" localSheetId="6" hidden="1">1</definedName>
    <definedName name="solver_val" localSheetId="2" hidden="1">1000000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Table" localSheetId="0">[31]第8题解答!$K$3:$L$21</definedName>
    <definedName name="Table" localSheetId="1">[31]第8题解答!$K$3:$L$21</definedName>
    <definedName name="Table" localSheetId="3">'[32]经济订货量-折扣模型'!$K$3:$L$21</definedName>
    <definedName name="Table" localSheetId="6">'[33]经济订货量-折扣模型'!$K$3:$L$21</definedName>
    <definedName name="Table">'[34]经济订货量-折扣模型'!$K$3:$L$21</definedName>
    <definedName name="yssj" localSheetId="0">[35]D函数2!$A$1:$D$671</definedName>
    <definedName name="yssj" localSheetId="1">[35]D函数2!$A$1:$D$671</definedName>
    <definedName name="yssj" localSheetId="3">[36]D函数2!$A$1:$D$671</definedName>
    <definedName name="yssj" localSheetId="6">[35]D函数2!$A$1:$D$671</definedName>
    <definedName name="yssj">[37]D函数2!$A$1:$D$671</definedName>
    <definedName name="查询数据" localSheetId="0">[38]第2题!#REF!</definedName>
    <definedName name="查询数据" localSheetId="1">[38]第2题!#REF!</definedName>
    <definedName name="查询数据" localSheetId="3">[39]第2题!#REF!</definedName>
    <definedName name="查询数据" localSheetId="6">[40]第2题!#REF!</definedName>
    <definedName name="查询数据">[41]第2题!#REF!</definedName>
    <definedName name="陈元忠" localSheetId="0">[42]第1题!$D$3:$D$11</definedName>
    <definedName name="陈元忠" localSheetId="1">[42]第1题!$D$3:$D$11</definedName>
    <definedName name="陈元忠" localSheetId="3">[43]第1题!$D$3:$D$11</definedName>
    <definedName name="陈元忠" localSheetId="6">[44]第1题!$D$3:$D$11</definedName>
    <definedName name="陈元忠">[45]第1题!$D$3:$D$11</definedName>
    <definedName name="第1季度不规则值" localSheetId="0">[46]季节指数计算模型!$E$2,[46]季节指数计算模型!$E$7,[46]季节指数计算模型!$E$12,[46]季节指数计算模型!$E$17</definedName>
    <definedName name="第1季度不规则值" localSheetId="1">[46]季节指数计算模型!$E$2,[46]季节指数计算模型!$E$7,[46]季节指数计算模型!$E$12,[46]季节指数计算模型!$E$17</definedName>
    <definedName name="第1季度不规则值" localSheetId="3">[47]季节指数计算模型!$E$2,[47]季节指数计算模型!$E$7,[47]季节指数计算模型!$E$12,[47]季节指数计算模型!$E$17</definedName>
    <definedName name="第1季度不规则值" localSheetId="6">[46]季节指数计算模型!$E$2,[46]季节指数计算模型!$E$7,[46]季节指数计算模型!$E$12,[46]季节指数计算模型!$E$17</definedName>
    <definedName name="第1季度不规则值">[48]季节指数计算模型!$E$2,[48]季节指数计算模型!$E$7,[48]季节指数计算模型!$E$12,[48]季节指数计算模型!$E$17</definedName>
    <definedName name="第2季度不规则值" localSheetId="0">[46]季节指数计算模型!$E$3,[46]季节指数计算模型!$E$8,[46]季节指数计算模型!$E$13,[46]季节指数计算模型!$E$18</definedName>
    <definedName name="第2季度不规则值" localSheetId="1">[46]季节指数计算模型!$E$3,[46]季节指数计算模型!$E$8,[46]季节指数计算模型!$E$13,[46]季节指数计算模型!$E$18</definedName>
    <definedName name="第2季度不规则值" localSheetId="3">[47]季节指数计算模型!$E$3,[47]季节指数计算模型!$E$8,[47]季节指数计算模型!$E$13,[47]季节指数计算模型!$E$18</definedName>
    <definedName name="第2季度不规则值" localSheetId="6">[46]季节指数计算模型!$E$3,[46]季节指数计算模型!$E$8,[46]季节指数计算模型!$E$13,[46]季节指数计算模型!$E$18</definedName>
    <definedName name="第2季度不规则值">[48]季节指数计算模型!$E$3,[48]季节指数计算模型!$E$8,[48]季节指数计算模型!$E$13,[48]季节指数计算模型!$E$18</definedName>
    <definedName name="第3季度不规则值" localSheetId="0">[46]季节指数计算模型!$E$5,[46]季节指数计算模型!$E$10,[46]季节指数计算模型!$E$15</definedName>
    <definedName name="第3季度不规则值" localSheetId="1">[46]季节指数计算模型!$E$5,[46]季节指数计算模型!$E$10,[46]季节指数计算模型!$E$15</definedName>
    <definedName name="第3季度不规则值" localSheetId="3">[47]季节指数计算模型!$E$5,[47]季节指数计算模型!$E$10,[47]季节指数计算模型!$E$15</definedName>
    <definedName name="第3季度不规则值" localSheetId="6">[46]季节指数计算模型!$E$5,[46]季节指数计算模型!$E$10,[46]季节指数计算模型!$E$15</definedName>
    <definedName name="第3季度不规则值">[48]季节指数计算模型!$E$5,[48]季节指数计算模型!$E$10,[48]季节指数计算模型!$E$15</definedName>
    <definedName name="第4季度不规则值" localSheetId="0">[46]季节指数计算模型!$E$6,[46]季节指数计算模型!$E$11,[46]季节指数计算模型!$E$16,[46]季节指数计算模型!$E$21</definedName>
    <definedName name="第4季度不规则值" localSheetId="1">[46]季节指数计算模型!$E$6,[46]季节指数计算模型!$E$11,[46]季节指数计算模型!$E$16,[46]季节指数计算模型!$E$21</definedName>
    <definedName name="第4季度不规则值" localSheetId="3">[47]季节指数计算模型!$E$6,[47]季节指数计算模型!$E$11,[47]季节指数计算模型!$E$16,[47]季节指数计算模型!$E$21</definedName>
    <definedName name="第4季度不规则值" localSheetId="6">[46]季节指数计算模型!$E$6,[46]季节指数计算模型!$E$11,[46]季节指数计算模型!$E$16,[46]季节指数计算模型!$E$21</definedName>
    <definedName name="第4季度不规则值">[48]季节指数计算模型!$E$6,[48]季节指数计算模型!$E$11,[48]季节指数计算模型!$E$16,[48]季节指数计算模型!$E$21</definedName>
    <definedName name="基行" localSheetId="0">#REF!</definedName>
    <definedName name="基行" localSheetId="1">#REF!</definedName>
    <definedName name="基行" localSheetId="6">#REF!</definedName>
    <definedName name="基行">#REF!</definedName>
    <definedName name="蒋传海" localSheetId="0">[42]第1题!$C$3:$C$11</definedName>
    <definedName name="蒋传海" localSheetId="1">[42]第1题!$C$3:$C$11</definedName>
    <definedName name="蒋传海" localSheetId="3">[43]第1题!$C$3:$C$11</definedName>
    <definedName name="蒋传海" localSheetId="6">[44]第1题!$C$3:$C$11</definedName>
    <definedName name="蒋传海">[45]第1题!$C$3:$C$11</definedName>
    <definedName name="原始数据" localSheetId="0">#REF!</definedName>
    <definedName name="原始数据" localSheetId="1">#REF!</definedName>
    <definedName name="原始数据" localSheetId="5">#REF!</definedName>
    <definedName name="原始数据" localSheetId="6">#REF!</definedName>
    <definedName name="原始数据">#REF!</definedName>
    <definedName name="张雪凤" localSheetId="0">[42]第1题!$F$3:$F$11</definedName>
    <definedName name="张雪凤" localSheetId="1">[42]第1题!$F$3:$F$11</definedName>
    <definedName name="张雪凤" localSheetId="3">[43]第1题!$F$3:$F$11</definedName>
    <definedName name="张雪凤" localSheetId="6">[44]第1题!$F$3:$F$11</definedName>
    <definedName name="张雪凤">[45]第1题!$F$3:$F$11</definedName>
    <definedName name="周新燕" localSheetId="0">[42]第1题!$E$3:$E$11</definedName>
    <definedName name="周新燕" localSheetId="1">[42]第1题!$E$3:$E$11</definedName>
    <definedName name="周新燕" localSheetId="3">[43]第1题!$E$3:$E$11</definedName>
    <definedName name="周新燕" localSheetId="6">[44]第1题!$E$3:$E$11</definedName>
    <definedName name="周新燕">[45]第1题!$E$3:$E$11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" i="25" l="1"/>
  <c r="D14" i="25"/>
  <c r="D13" i="25"/>
  <c r="D12" i="25"/>
  <c r="D11" i="25"/>
  <c r="D10" i="25"/>
  <c r="D9" i="25"/>
  <c r="D8" i="25"/>
  <c r="D7" i="25"/>
  <c r="D6" i="25"/>
  <c r="G5" i="25"/>
  <c r="D5" i="25"/>
  <c r="D4" i="25"/>
  <c r="D3" i="25"/>
  <c r="G6" i="24"/>
  <c r="F6" i="24"/>
  <c r="G5" i="24"/>
  <c r="D4" i="24"/>
  <c r="D5" i="24" s="1"/>
  <c r="D6" i="24" l="1"/>
  <c r="D7" i="24" s="1"/>
  <c r="D8" i="24" s="1"/>
  <c r="D9" i="24" s="1"/>
  <c r="D10" i="24" s="1"/>
  <c r="D11" i="24" s="1"/>
  <c r="D12" i="24" s="1"/>
  <c r="D13" i="24" s="1"/>
  <c r="D14" i="24" s="1"/>
  <c r="D15" i="24" s="1"/>
  <c r="D16" i="24" s="1"/>
  <c r="D17" i="24" s="1"/>
  <c r="D18" i="24" s="1"/>
  <c r="D19" i="24" s="1"/>
  <c r="D20" i="24" s="1"/>
  <c r="D21" i="24" s="1"/>
  <c r="D22" i="24" s="1"/>
  <c r="D23" i="24" l="1"/>
  <c r="G7" i="24"/>
  <c r="G3" i="24"/>
  <c r="G10" i="24" s="1"/>
  <c r="C18" i="20" l="1"/>
  <c r="C15" i="20"/>
  <c r="C14" i="20"/>
  <c r="H36" i="23"/>
  <c r="H35" i="23"/>
  <c r="H34" i="23"/>
  <c r="H33" i="23"/>
  <c r="H32" i="23"/>
  <c r="H31" i="23"/>
  <c r="H30" i="23"/>
  <c r="H29" i="23"/>
  <c r="H28" i="23"/>
  <c r="H27" i="23"/>
  <c r="H26" i="23"/>
  <c r="H25" i="23"/>
  <c r="H24" i="23"/>
  <c r="H23" i="23"/>
  <c r="H22" i="23"/>
  <c r="H21" i="23"/>
  <c r="H20" i="23"/>
  <c r="H19" i="23"/>
  <c r="H18" i="23"/>
  <c r="H17" i="23"/>
  <c r="H16" i="23"/>
  <c r="H15" i="23"/>
  <c r="H14" i="23"/>
  <c r="H13" i="23"/>
  <c r="H12" i="23"/>
  <c r="H11" i="23"/>
  <c r="H10" i="23"/>
  <c r="H9" i="23"/>
  <c r="H8" i="23"/>
  <c r="R7" i="23"/>
  <c r="R3" i="23" s="1"/>
  <c r="H7" i="23"/>
  <c r="N6" i="23"/>
  <c r="F7" i="23" s="1"/>
  <c r="K6" i="23"/>
  <c r="G7" i="23" s="1"/>
  <c r="AD4" i="23"/>
  <c r="AC4" i="23"/>
  <c r="AB4" i="23"/>
  <c r="AA4" i="23"/>
  <c r="Z4" i="23"/>
  <c r="Y4" i="23"/>
  <c r="X4" i="23"/>
  <c r="W4" i="23"/>
  <c r="V4" i="23"/>
  <c r="U4" i="23"/>
  <c r="T4" i="23"/>
  <c r="S4" i="23"/>
  <c r="R4" i="23"/>
  <c r="Q4" i="23"/>
  <c r="Q3" i="23"/>
  <c r="C21" i="23" l="1"/>
  <c r="K7" i="23"/>
  <c r="I7" i="23" s="1"/>
  <c r="G8" i="23" s="1"/>
  <c r="K8" i="23" s="1"/>
  <c r="I8" i="23" s="1"/>
  <c r="S7" i="23"/>
  <c r="C19" i="23"/>
  <c r="J7" i="23" l="1"/>
  <c r="L7" i="23"/>
  <c r="M7" i="23" s="1"/>
  <c r="N7" i="23" s="1"/>
  <c r="F8" i="23" s="1"/>
  <c r="L8" i="23" s="1"/>
  <c r="G9" i="23"/>
  <c r="K9" i="23" s="1"/>
  <c r="I9" i="23" s="1"/>
  <c r="J8" i="23"/>
  <c r="S3" i="23"/>
  <c r="T7" i="23"/>
  <c r="M8" i="23" l="1"/>
  <c r="N8" i="23" s="1"/>
  <c r="F9" i="23" s="1"/>
  <c r="L9" i="23" s="1"/>
  <c r="G10" i="23"/>
  <c r="K10" i="23" s="1"/>
  <c r="I10" i="23" s="1"/>
  <c r="J9" i="23"/>
  <c r="U7" i="23"/>
  <c r="T3" i="23"/>
  <c r="M9" i="23" l="1"/>
  <c r="J10" i="23"/>
  <c r="G11" i="23"/>
  <c r="K11" i="23" s="1"/>
  <c r="I11" i="23" s="1"/>
  <c r="V7" i="23"/>
  <c r="U3" i="23"/>
  <c r="N9" i="23" l="1"/>
  <c r="F10" i="23" s="1"/>
  <c r="L10" i="23" s="1"/>
  <c r="J11" i="23"/>
  <c r="G12" i="23"/>
  <c r="K12" i="23" s="1"/>
  <c r="I12" i="23" s="1"/>
  <c r="W7" i="23"/>
  <c r="V3" i="23"/>
  <c r="M10" i="23" l="1"/>
  <c r="N10" i="23" s="1"/>
  <c r="F11" i="23" s="1"/>
  <c r="L11" i="23" s="1"/>
  <c r="X7" i="23"/>
  <c r="W3" i="23"/>
  <c r="J12" i="23"/>
  <c r="G13" i="23"/>
  <c r="K13" i="23" s="1"/>
  <c r="I13" i="23" s="1"/>
  <c r="M11" i="23" l="1"/>
  <c r="N11" i="23" s="1"/>
  <c r="F12" i="23" s="1"/>
  <c r="L12" i="23" s="1"/>
  <c r="Y7" i="23"/>
  <c r="X3" i="23"/>
  <c r="J13" i="23"/>
  <c r="G14" i="23"/>
  <c r="K14" i="23" s="1"/>
  <c r="I14" i="23" s="1"/>
  <c r="C12" i="1"/>
  <c r="C10" i="1"/>
  <c r="I3" i="20"/>
  <c r="C13" i="20"/>
  <c r="C19" i="20" s="1"/>
  <c r="C16" i="20" l="1"/>
  <c r="Y3" i="23"/>
  <c r="Z7" i="23"/>
  <c r="M12" i="23"/>
  <c r="N12" i="23" s="1"/>
  <c r="F13" i="23" s="1"/>
  <c r="L13" i="23" s="1"/>
  <c r="G15" i="23"/>
  <c r="K15" i="23" s="1"/>
  <c r="I15" i="23" s="1"/>
  <c r="J14" i="23"/>
  <c r="J3" i="20"/>
  <c r="F3" i="20"/>
  <c r="M13" i="23" l="1"/>
  <c r="N13" i="23" s="1"/>
  <c r="F14" i="23" s="1"/>
  <c r="L14" i="23" s="1"/>
  <c r="J15" i="23"/>
  <c r="G16" i="23"/>
  <c r="K16" i="23" s="1"/>
  <c r="I16" i="23" s="1"/>
  <c r="Z3" i="23"/>
  <c r="AA7" i="23"/>
  <c r="A3" i="19"/>
  <c r="A5" i="19" a="1"/>
  <c r="A5" i="19" s="1"/>
  <c r="A6" i="19" a="1"/>
  <c r="A6" i="19" s="1"/>
  <c r="A7" i="19" a="1"/>
  <c r="A7" i="19" s="1"/>
  <c r="A8" i="19"/>
  <c r="A9" i="19"/>
  <c r="D9" i="19"/>
  <c r="A4" i="19" s="1" a="1"/>
  <c r="A4" i="19" s="1"/>
  <c r="E9" i="19"/>
  <c r="F9" i="19"/>
  <c r="I9" i="19"/>
  <c r="A2" i="19" s="1"/>
  <c r="M14" i="23" l="1"/>
  <c r="N14" i="23" s="1"/>
  <c r="F15" i="23" s="1"/>
  <c r="L15" i="23" s="1"/>
  <c r="AA3" i="23"/>
  <c r="AB7" i="23"/>
  <c r="J16" i="23"/>
  <c r="G17" i="23"/>
  <c r="K17" i="23" s="1"/>
  <c r="I17" i="23" s="1"/>
  <c r="C10" i="18"/>
  <c r="C12" i="18"/>
  <c r="C14" i="18" s="1"/>
  <c r="C13" i="18"/>
  <c r="C11" i="18" l="1"/>
  <c r="C20" i="18"/>
  <c r="C21" i="18" s="1"/>
  <c r="C22" i="18" s="1"/>
  <c r="M15" i="23"/>
  <c r="N15" i="23" s="1"/>
  <c r="F16" i="23" s="1"/>
  <c r="L16" i="23" s="1"/>
  <c r="J17" i="23"/>
  <c r="G18" i="23"/>
  <c r="K18" i="23" s="1"/>
  <c r="I18" i="23" s="1"/>
  <c r="AB3" i="23"/>
  <c r="B19" i="23" s="1"/>
  <c r="AC7" i="23"/>
  <c r="M16" i="23" l="1"/>
  <c r="N16" i="23" s="1"/>
  <c r="F17" i="23" s="1"/>
  <c r="L17" i="23" s="1"/>
  <c r="AD7" i="23"/>
  <c r="AD3" i="23" s="1"/>
  <c r="AC3" i="23"/>
  <c r="B21" i="23" s="1"/>
  <c r="B20" i="23" s="1"/>
  <c r="C16" i="23" s="1"/>
  <c r="G19" i="23"/>
  <c r="K19" i="23" s="1"/>
  <c r="I19" i="23" s="1"/>
  <c r="J18" i="23"/>
  <c r="M17" i="23" l="1"/>
  <c r="N17" i="23" s="1"/>
  <c r="F18" i="23" s="1"/>
  <c r="L18" i="23" s="1"/>
  <c r="G20" i="23"/>
  <c r="K20" i="23" s="1"/>
  <c r="I20" i="23" s="1"/>
  <c r="J19" i="23"/>
  <c r="G21" i="23" l="1"/>
  <c r="K21" i="23" s="1"/>
  <c r="I21" i="23" s="1"/>
  <c r="J20" i="23"/>
  <c r="M18" i="23"/>
  <c r="N18" i="23" s="1"/>
  <c r="F19" i="23" s="1"/>
  <c r="L19" i="23" s="1"/>
  <c r="C9" i="1"/>
  <c r="M19" i="23" l="1"/>
  <c r="N19" i="23" s="1"/>
  <c r="F20" i="23" s="1"/>
  <c r="L20" i="23" s="1"/>
  <c r="J21" i="23"/>
  <c r="G22" i="23"/>
  <c r="K22" i="23" s="1"/>
  <c r="I22" i="23" s="1"/>
  <c r="F17" i="1"/>
  <c r="E16" i="1" l="1"/>
  <c r="F18" i="1"/>
  <c r="F16" i="1"/>
  <c r="E18" i="1"/>
  <c r="E17" i="1" s="1"/>
  <c r="C13" i="1" s="1"/>
  <c r="M20" i="23"/>
  <c r="N20" i="23" s="1"/>
  <c r="F21" i="23" s="1"/>
  <c r="L21" i="23" s="1"/>
  <c r="J22" i="23"/>
  <c r="G23" i="23"/>
  <c r="K23" i="23" s="1"/>
  <c r="I23" i="23" s="1"/>
  <c r="F9" i="1"/>
  <c r="M21" i="23" l="1"/>
  <c r="N21" i="23" s="1"/>
  <c r="F22" i="23" s="1"/>
  <c r="L22" i="23" s="1"/>
  <c r="J23" i="23"/>
  <c r="G24" i="23"/>
  <c r="K24" i="23" s="1"/>
  <c r="I24" i="23" s="1"/>
  <c r="J24" i="23" l="1"/>
  <c r="G25" i="23"/>
  <c r="K25" i="23" s="1"/>
  <c r="I25" i="23" s="1"/>
  <c r="M22" i="23"/>
  <c r="N22" i="23" s="1"/>
  <c r="F23" i="23" s="1"/>
  <c r="L23" i="23" s="1"/>
  <c r="M23" i="23" l="1"/>
  <c r="N23" i="23" s="1"/>
  <c r="F24" i="23" s="1"/>
  <c r="L24" i="23" s="1"/>
  <c r="G26" i="23"/>
  <c r="K26" i="23" s="1"/>
  <c r="I26" i="23" s="1"/>
  <c r="J25" i="23"/>
  <c r="M24" i="23" l="1"/>
  <c r="N24" i="23" s="1"/>
  <c r="F25" i="23" s="1"/>
  <c r="L25" i="23" s="1"/>
  <c r="G27" i="23"/>
  <c r="K27" i="23" s="1"/>
  <c r="I27" i="23" s="1"/>
  <c r="J26" i="23"/>
  <c r="M25" i="23" l="1"/>
  <c r="N25" i="23" s="1"/>
  <c r="F26" i="23" s="1"/>
  <c r="L26" i="23" s="1"/>
  <c r="J27" i="23"/>
  <c r="G28" i="23"/>
  <c r="K28" i="23" s="1"/>
  <c r="I28" i="23" s="1"/>
  <c r="M26" i="23" l="1"/>
  <c r="N26" i="23" s="1"/>
  <c r="F27" i="23" s="1"/>
  <c r="L27" i="23" s="1"/>
  <c r="J28" i="23"/>
  <c r="G29" i="23"/>
  <c r="K29" i="23" s="1"/>
  <c r="I29" i="23" s="1"/>
  <c r="M27" i="23" l="1"/>
  <c r="N27" i="23" s="1"/>
  <c r="F28" i="23" s="1"/>
  <c r="L28" i="23" s="1"/>
  <c r="J29" i="23"/>
  <c r="G30" i="23"/>
  <c r="K30" i="23" s="1"/>
  <c r="I30" i="23" s="1"/>
  <c r="M28" i="23" l="1"/>
  <c r="N28" i="23" s="1"/>
  <c r="F29" i="23" s="1"/>
  <c r="L29" i="23" s="1"/>
  <c r="J30" i="23"/>
  <c r="G31" i="23"/>
  <c r="K31" i="23" s="1"/>
  <c r="I31" i="23" s="1"/>
  <c r="J31" i="23" l="1"/>
  <c r="G32" i="23"/>
  <c r="K32" i="23" s="1"/>
  <c r="I32" i="23" s="1"/>
  <c r="M29" i="23"/>
  <c r="N29" i="23" s="1"/>
  <c r="F30" i="23" s="1"/>
  <c r="L30" i="23" s="1"/>
  <c r="G33" i="23" l="1"/>
  <c r="K33" i="23" s="1"/>
  <c r="I33" i="23" s="1"/>
  <c r="J32" i="23"/>
  <c r="M30" i="23"/>
  <c r="N30" i="23" s="1"/>
  <c r="F31" i="23" s="1"/>
  <c r="L31" i="23" s="1"/>
  <c r="M31" i="23" l="1"/>
  <c r="N31" i="23" s="1"/>
  <c r="F32" i="23" s="1"/>
  <c r="L32" i="23" s="1"/>
  <c r="G34" i="23"/>
  <c r="K34" i="23" s="1"/>
  <c r="I34" i="23" s="1"/>
  <c r="J33" i="23"/>
  <c r="M32" i="23" l="1"/>
  <c r="N32" i="23" s="1"/>
  <c r="F33" i="23" s="1"/>
  <c r="L33" i="23" s="1"/>
  <c r="G35" i="23"/>
  <c r="K35" i="23" s="1"/>
  <c r="I35" i="23" s="1"/>
  <c r="J34" i="23"/>
  <c r="M33" i="23" l="1"/>
  <c r="N33" i="23" s="1"/>
  <c r="F34" i="23" s="1"/>
  <c r="L34" i="23" s="1"/>
  <c r="J35" i="23"/>
  <c r="G36" i="23"/>
  <c r="K36" i="23" s="1"/>
  <c r="I36" i="23" s="1"/>
  <c r="J36" i="23" s="1"/>
  <c r="J4" i="23" l="1"/>
  <c r="M34" i="23"/>
  <c r="N34" i="23" s="1"/>
  <c r="F35" i="23" s="1"/>
  <c r="L35" i="23" s="1"/>
  <c r="M35" i="23" l="1"/>
  <c r="N35" i="23" s="1"/>
  <c r="F36" i="23" s="1"/>
  <c r="L36" i="23" s="1"/>
  <c r="M36" i="23" l="1"/>
  <c r="M4" i="23" s="1"/>
  <c r="C13" i="23" s="1"/>
  <c r="P7" i="23" s="1"/>
  <c r="N36" i="23" l="1"/>
  <c r="N4" i="2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查询1" type="1" refreshedVersion="4">
    <dbPr connection="DBQ=E:\0 计算机应用 2013年版本-----------------\0 计算机应用 幻灯片 例题-2013\第2章 数据库与查询\数据源\Northwind.mdb;DefaultDir=E:\0 计算机应用 2013年版本-----------------\0 计算机应用 幻灯片 例题-2013\第2章 数据库与查询\数据源;Driver={Microsoft Access Driver (*.mdb, *.accdb)};DriverId=25;FIL=MS Access;MaxBufferSize=2048;MaxScanRows=8;PageTimeout=5;SafeTransactions=0;Threads=3;UserCommitSync=Yes;" command="SELECT 供应商.公司名称, 产品.产品名称, 订单.订购日期, 订单明细.单价*数量*(1-折扣) AS '销售额', 订单明细.数量, 供应商.地区 AS '供应商地区', 客户.地区 AS '客户地区'_x000d__x000a_FROM 产品 产品, 订单 订单, 订单明细 订单明细, 供应商 供应商, 客户 客户_x000d__x000a_WHERE 订单.订单ID = 订单明细.订单ID AND 订单.客户ID = 客户.客户ID AND 产品.产品ID = 订单明细.产品ID AND 供应商.供应商ID = 产品.供应商ID"/>
  </connection>
  <connection id="2" xr16:uid="{00000000-0015-0000-FFFF-FFFF01000000}" name="查询来自 NW 订单明细情况" type="1" refreshedVersion="4" background="1">
    <dbPr connection="DBQ=E:\0 计算机应用 2013年版本-----------------\0 计算机应用 幻灯片 例题-2013\第2章 数据库与查询\数据源\Northwind.mdb;DefaultDir=E:\0 计算机应用 2013年版本-----------------\0 计算机应用 幻灯片 例题-2013\第2章 数据库与查询\数据源;Driver={Microsoft Access Driver (*.mdb, *.accdb)};DriverId=25;FIL=MS Access;MaxBufferSize=2048;MaxScanRows=8;PageTimeout=5;SafeTransactions=0;Threads=3;UserCommitSync=Yes;" command="SELECT 供应商.公司名称, 产品.产品名称, 订单.订购日期, 订单明细.单价*数量*(1-折扣) AS '销售额', 订单明细.数量, 供应商.地区 AS '供应商地区', 客户.地区 AS '客户地区'_x000d__x000a_FROM 产品 产品, 订单 订单, 订单明细 订单明细, 供应商 供应商, 客户 客户_x000d__x000a_WHERE 订单.订单ID = 订单明细.订单ID AND 订单.客户ID = 客户.客户ID AND 产品.产品ID = 订单明细.产品ID AND 供应商.供应商ID = 产品.供应商ID AND ((供应商.地区='华北') AND (客户.地区='华东'))"/>
  </connection>
</connections>
</file>

<file path=xl/sharedStrings.xml><?xml version="1.0" encoding="utf-8"?>
<sst xmlns="http://schemas.openxmlformats.org/spreadsheetml/2006/main" count="136" uniqueCount="130">
  <si>
    <t>单位边际贡献</t>
    <phoneticPr fontId="3" type="noConversion"/>
  </si>
  <si>
    <t>边际贡献率</t>
    <phoneticPr fontId="3" type="noConversion"/>
  </si>
  <si>
    <t>目标销量</t>
    <phoneticPr fontId="3" type="noConversion"/>
  </si>
  <si>
    <t>期望年回报率</t>
    <phoneticPr fontId="3" type="noConversion"/>
  </si>
  <si>
    <t>店面买入价</t>
    <phoneticPr fontId="3" type="noConversion"/>
  </si>
  <si>
    <t>年限</t>
    <phoneticPr fontId="3" type="noConversion"/>
  </si>
  <si>
    <t>年租金</t>
    <phoneticPr fontId="3" type="noConversion"/>
  </si>
  <si>
    <t>店面售出价</t>
    <phoneticPr fontId="3" type="noConversion"/>
  </si>
  <si>
    <t>应得年租金-函数</t>
    <phoneticPr fontId="3" type="noConversion"/>
  </si>
  <si>
    <t>应得年租金-内插附表</t>
    <phoneticPr fontId="3" type="noConversion"/>
  </si>
  <si>
    <t>饲料</t>
    <phoneticPr fontId="10" type="noConversion"/>
  </si>
  <si>
    <t>蛋白质（克）</t>
    <phoneticPr fontId="10" type="noConversion"/>
  </si>
  <si>
    <t>矿物质（克）</t>
    <phoneticPr fontId="10" type="noConversion"/>
  </si>
  <si>
    <t>维生素（毫克）</t>
    <phoneticPr fontId="10" type="noConversion"/>
  </si>
  <si>
    <t>可供量（千克）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</si>
  <si>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</si>
  <si>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</si>
  <si>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</si>
  <si>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</si>
  <si>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年总需求D</t>
    <phoneticPr fontId="3" type="noConversion"/>
  </si>
  <si>
    <t>订购量Q</t>
    <phoneticPr fontId="3" type="noConversion"/>
  </si>
  <si>
    <t>总成本</t>
    <phoneticPr fontId="3" type="noConversion"/>
  </si>
  <si>
    <t>零件购买单价P</t>
    <phoneticPr fontId="3" type="noConversion"/>
  </si>
  <si>
    <t>经济订购量EOQ</t>
    <phoneticPr fontId="3" type="noConversion"/>
  </si>
  <si>
    <t>EOQ时最小总成本</t>
    <phoneticPr fontId="3" type="noConversion"/>
  </si>
  <si>
    <t xml:space="preserve">单位年存储成本h </t>
    <phoneticPr fontId="3" type="noConversion"/>
  </si>
  <si>
    <t>单位存储成本上涨率r</t>
    <phoneticPr fontId="3" type="noConversion"/>
  </si>
  <si>
    <t>存储成本</t>
    <phoneticPr fontId="3" type="noConversion"/>
  </si>
  <si>
    <t>周</t>
    <phoneticPr fontId="3" type="noConversion"/>
  </si>
  <si>
    <t>销量观测值</t>
    <phoneticPr fontId="3" type="noConversion"/>
  </si>
  <si>
    <t>指数平滑预测值</t>
    <phoneticPr fontId="3" type="noConversion"/>
  </si>
  <si>
    <t>平滑常数</t>
    <phoneticPr fontId="3" type="noConversion"/>
  </si>
  <si>
    <t>第21月销量</t>
    <phoneticPr fontId="3" type="noConversion"/>
  </si>
  <si>
    <t>MSE</t>
    <phoneticPr fontId="3" type="noConversion"/>
  </si>
  <si>
    <t>最优平滑常数</t>
    <phoneticPr fontId="3" type="noConversion"/>
  </si>
  <si>
    <t>b</t>
    <phoneticPr fontId="3" type="noConversion"/>
  </si>
  <si>
    <t>a</t>
    <phoneticPr fontId="3" type="noConversion"/>
  </si>
  <si>
    <t>施肥量</t>
    <phoneticPr fontId="3" type="noConversion"/>
  </si>
  <si>
    <t>亩产量</t>
    <phoneticPr fontId="3" type="noConversion"/>
  </si>
  <si>
    <t>模拟运算表计算MSE</t>
    <phoneticPr fontId="3" type="noConversion"/>
  </si>
  <si>
    <t>采购成本</t>
    <phoneticPr fontId="3" type="noConversion"/>
  </si>
  <si>
    <t>E</t>
    <phoneticPr fontId="3" type="noConversion"/>
  </si>
  <si>
    <t>采购量</t>
    <phoneticPr fontId="3" type="noConversion"/>
  </si>
  <si>
    <t>总需求量</t>
    <phoneticPr fontId="3" type="noConversion"/>
  </si>
  <si>
    <t>实际提供量</t>
    <phoneticPr fontId="3" type="noConversion"/>
  </si>
  <si>
    <t>固定订货成本</t>
    <phoneticPr fontId="3" type="noConversion"/>
  </si>
  <si>
    <t>订购成本上涨率b</t>
    <phoneticPr fontId="3" type="noConversion"/>
  </si>
  <si>
    <t>单位固定订货成本k</t>
    <phoneticPr fontId="3" type="noConversion"/>
  </si>
  <si>
    <t>模拟运算表计算总成本</t>
    <phoneticPr fontId="3" type="noConversion"/>
  </si>
  <si>
    <t>零件单价上涨率i</t>
  </si>
  <si>
    <t>零件单价上涨率i</t>
    <phoneticPr fontId="3" type="noConversion"/>
  </si>
  <si>
    <t>模拟运算表计算不同零件单价上涨率下的EOQ与最小总成本</t>
    <phoneticPr fontId="3" type="noConversion"/>
  </si>
  <si>
    <t>投资年回报率方法1</t>
    <phoneticPr fontId="3" type="noConversion"/>
  </si>
  <si>
    <t>投资年回报率方法2</t>
    <phoneticPr fontId="3" type="noConversion"/>
  </si>
  <si>
    <t>年</t>
    <phoneticPr fontId="3" type="noConversion"/>
  </si>
  <si>
    <t>各年现金流</t>
    <phoneticPr fontId="3" type="noConversion"/>
  </si>
  <si>
    <t>模拟运算表计算租金回报率</t>
    <phoneticPr fontId="3" type="noConversion"/>
  </si>
  <si>
    <t>内插法计算回报率为10时的租金</t>
    <phoneticPr fontId="3" type="noConversion"/>
  </si>
  <si>
    <t>月初存款余额</t>
    <phoneticPr fontId="14" type="noConversion"/>
  </si>
  <si>
    <t>每天现金需求的均值</t>
    <phoneticPr fontId="14" type="noConversion"/>
  </si>
  <si>
    <t>每天现金需求的标准差</t>
    <phoneticPr fontId="14" type="noConversion"/>
  </si>
  <si>
    <t>银行存款日利率</t>
    <phoneticPr fontId="14" type="noConversion"/>
  </si>
  <si>
    <t>每次取款费用(元/次)</t>
  </si>
  <si>
    <t>现金少于X元取款</t>
    <phoneticPr fontId="14" type="noConversion"/>
  </si>
  <si>
    <t>月初现金</t>
    <phoneticPr fontId="14" type="noConversion"/>
  </si>
  <si>
    <t>每次固定的取款金额</t>
    <phoneticPr fontId="14" type="noConversion"/>
  </si>
  <si>
    <t>一个月模拟的结果</t>
    <phoneticPr fontId="14" type="noConversion"/>
  </si>
  <si>
    <t>利息与取款成本之差</t>
    <phoneticPr fontId="14" type="noConversion"/>
  </si>
  <si>
    <t>50次模拟的结果</t>
    <phoneticPr fontId="14" type="noConversion"/>
  </si>
  <si>
    <t>总取款成本</t>
    <phoneticPr fontId="14" type="noConversion"/>
  </si>
  <si>
    <t>总利息</t>
    <phoneticPr fontId="14" type="noConversion"/>
  </si>
  <si>
    <t>期末账户余额</t>
  </si>
  <si>
    <t>利息与取款成本相等时的固定取款额</t>
    <phoneticPr fontId="14" type="noConversion"/>
  </si>
  <si>
    <t>周</t>
    <phoneticPr fontId="14" type="noConversion"/>
  </si>
  <si>
    <t>银行期初</t>
    <phoneticPr fontId="14" type="noConversion"/>
  </si>
  <si>
    <t>现金期初</t>
    <phoneticPr fontId="14" type="noConversion"/>
  </si>
  <si>
    <t>每天现金需求</t>
    <phoneticPr fontId="14" type="noConversion"/>
  </si>
  <si>
    <t>取款标志</t>
  </si>
  <si>
    <t>取款成本</t>
  </si>
  <si>
    <t>现金期末</t>
    <phoneticPr fontId="14" type="noConversion"/>
  </si>
  <si>
    <t>银行期末</t>
    <phoneticPr fontId="14" type="noConversion"/>
  </si>
  <si>
    <t>利息</t>
  </si>
  <si>
    <t>利息加期末余额</t>
  </si>
  <si>
    <t>每次取款的金额</t>
    <phoneticPr fontId="14" type="noConversion"/>
  </si>
  <si>
    <r>
      <t>模拟</t>
    </r>
    <r>
      <rPr>
        <sz val="11"/>
        <rFont val="Times New Roman"/>
        <family val="1"/>
      </rPr>
      <t>50</t>
    </r>
    <r>
      <rPr>
        <sz val="11"/>
        <rFont val="宋体"/>
        <family val="3"/>
        <charset val="134"/>
      </rPr>
      <t>次的平均值</t>
    </r>
    <phoneticPr fontId="14" type="noConversion"/>
  </si>
  <si>
    <t>内插法确定利息与取款成本相等时的固定取款额</t>
    <phoneticPr fontId="14" type="noConversion"/>
  </si>
  <si>
    <t>50次模拟不同取款金额下，利息与取款成本的差值</t>
    <phoneticPr fontId="14" type="noConversion"/>
  </si>
  <si>
    <t>销量(Q)</t>
    <phoneticPr fontId="3" type="noConversion"/>
  </si>
  <si>
    <t xml:space="preserve"> 单位：元</t>
  </si>
  <si>
    <t>平均每双销售价格(p)</t>
    <phoneticPr fontId="3" type="noConversion"/>
  </si>
  <si>
    <t>每双可变成本(v)：</t>
    <phoneticPr fontId="3" type="noConversion"/>
  </si>
  <si>
    <t>固定成本(F)：</t>
    <phoneticPr fontId="3" type="noConversion"/>
  </si>
  <si>
    <t>销售收益(R)</t>
    <phoneticPr fontId="3" type="noConversion"/>
  </si>
  <si>
    <t>总成本(C)</t>
    <phoneticPr fontId="3" type="noConversion"/>
  </si>
  <si>
    <t>利润(π)</t>
    <phoneticPr fontId="3" type="noConversion"/>
  </si>
  <si>
    <r>
      <t>盈亏平衡销量(Q</t>
    </r>
    <r>
      <rPr>
        <vertAlign val="subscript"/>
        <sz val="11"/>
        <rFont val="宋体"/>
        <family val="3"/>
        <charset val="134"/>
        <scheme val="major"/>
      </rPr>
      <t>0</t>
    </r>
    <r>
      <rPr>
        <sz val="11"/>
        <rFont val="宋体"/>
        <family val="3"/>
        <charset val="134"/>
        <scheme val="major"/>
      </rPr>
      <t>)</t>
    </r>
    <phoneticPr fontId="3" type="noConversion"/>
  </si>
  <si>
    <r>
      <t>盈亏平衡销售收益(R</t>
    </r>
    <r>
      <rPr>
        <vertAlign val="subscript"/>
        <sz val="11"/>
        <rFont val="宋体"/>
        <family val="3"/>
        <charset val="134"/>
        <scheme val="major"/>
      </rPr>
      <t>0</t>
    </r>
    <r>
      <rPr>
        <sz val="11"/>
        <rFont val="宋体"/>
        <family val="3"/>
        <charset val="134"/>
        <scheme val="major"/>
      </rPr>
      <t>)</t>
    </r>
    <phoneticPr fontId="3" type="noConversion"/>
  </si>
  <si>
    <r>
      <t>目标利润</t>
    </r>
    <r>
      <rPr>
        <sz val="10"/>
        <rFont val="Times New Roman"/>
        <family val="1"/>
      </rPr>
      <t/>
    </r>
    <phoneticPr fontId="3" type="noConversion"/>
  </si>
  <si>
    <t>安全边际(S)</t>
    <phoneticPr fontId="3" type="noConversion"/>
  </si>
  <si>
    <t>安全边际率(s)</t>
    <phoneticPr fontId="3" type="noConversion"/>
  </si>
  <si>
    <t>价格（元/千克）</t>
    <phoneticPr fontId="10" type="noConversion"/>
  </si>
  <si>
    <t>U＝lnY</t>
    <phoneticPr fontId="3" type="noConversion"/>
  </si>
  <si>
    <t>ln（a）</t>
    <phoneticPr fontId="3" type="noConversion"/>
  </si>
  <si>
    <t>R平方</t>
    <phoneticPr fontId="3" type="noConversion"/>
  </si>
  <si>
    <t>经济订货量EOQ</t>
    <phoneticPr fontId="3" type="noConversion"/>
  </si>
  <si>
    <t>SUMMARY OUTPUT</t>
  </si>
  <si>
    <t>回归统计</t>
  </si>
  <si>
    <t>Multiple R</t>
  </si>
  <si>
    <t>R Square</t>
  </si>
  <si>
    <t>Adjusted R Square</t>
  </si>
  <si>
    <t>标准误差</t>
  </si>
  <si>
    <t>观测值</t>
  </si>
  <si>
    <t>方差分析</t>
  </si>
  <si>
    <t>df</t>
  </si>
  <si>
    <t>SS</t>
  </si>
  <si>
    <t>MS</t>
  </si>
  <si>
    <t>F</t>
  </si>
  <si>
    <t>Significance F</t>
  </si>
  <si>
    <t>回归分析</t>
  </si>
  <si>
    <t>残差</t>
  </si>
  <si>
    <t>总计</t>
  </si>
  <si>
    <t>Coefficients</t>
  </si>
  <si>
    <t>t Stat</t>
  </si>
  <si>
    <t>P-value</t>
  </si>
  <si>
    <t>Lower 95%</t>
  </si>
  <si>
    <t>Upper 95%</t>
  </si>
  <si>
    <t>下限 95.0%</t>
  </si>
  <si>
    <t>上限 95.0%</t>
  </si>
  <si>
    <t>Intercept</t>
  </si>
  <si>
    <t>施肥量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</si>
</sst>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0.00_ "/>
    <numFmt numFmtId="177" formatCode="0.0%"/>
    <numFmt numFmtId="178" formatCode="0.0_ "/>
    <numFmt numFmtId="179" formatCode="0.0;_砀"/>
    <numFmt numFmtId="180" formatCode="0.00_);[Red]\(0.00\)"/>
    <numFmt numFmtId="181" formatCode="0.0"/>
    <numFmt numFmtId="182" formatCode="0.000%"/>
    <numFmt numFmtId="183" formatCode="0_ "/>
    <numFmt numFmtId="184" formatCode="0;_砀"/>
  </numFmts>
  <fonts count="22">
    <font>
      <sz val="12"/>
      <name val="宋体"/>
      <charset val="134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1"/>
      <name val="宋体"/>
      <family val="3"/>
      <charset val="134"/>
    </font>
    <font>
      <sz val="11"/>
      <name val="Arial"/>
      <family val="2"/>
    </font>
    <font>
      <b/>
      <sz val="11"/>
      <name val="宋体"/>
      <family val="3"/>
      <charset val="134"/>
    </font>
    <font>
      <sz val="10"/>
      <name val="Times New Roman"/>
      <family val="1"/>
    </font>
    <font>
      <sz val="8"/>
      <name val="Arial"/>
      <family val="2"/>
    </font>
    <font>
      <sz val="8"/>
      <name val="仿宋_GB2312"/>
      <family val="3"/>
      <charset val="134"/>
    </font>
    <font>
      <sz val="11"/>
      <color theme="1"/>
      <name val="宋体"/>
      <family val="3"/>
      <charset val="134"/>
      <scheme val="minor"/>
    </font>
    <font>
      <i/>
      <sz val="10"/>
      <name val="宋体"/>
      <family val="3"/>
      <charset val="134"/>
    </font>
    <font>
      <sz val="11"/>
      <name val="Times New Roman"/>
      <family val="1"/>
    </font>
    <font>
      <u/>
      <sz val="12"/>
      <color indexed="12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20"/>
      <name val="宋体"/>
      <family val="3"/>
      <charset val="134"/>
    </font>
    <font>
      <b/>
      <i/>
      <sz val="11"/>
      <name val="宋体"/>
      <family val="3"/>
      <charset val="134"/>
    </font>
    <font>
      <sz val="11"/>
      <name val="宋体"/>
      <family val="3"/>
      <charset val="134"/>
      <scheme val="major"/>
    </font>
    <font>
      <sz val="11"/>
      <color indexed="10"/>
      <name val="宋体"/>
      <family val="3"/>
      <charset val="134"/>
      <scheme val="major"/>
    </font>
    <font>
      <vertAlign val="subscript"/>
      <sz val="11"/>
      <name val="宋体"/>
      <family val="3"/>
      <charset val="134"/>
      <scheme val="major"/>
    </font>
    <font>
      <sz val="10"/>
      <name val="宋体"/>
      <family val="3"/>
      <charset val="134"/>
    </font>
  </fonts>
  <fills count="20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9">
    <xf numFmtId="0" fontId="0" fillId="0" borderId="0">
      <alignment vertical="center"/>
    </xf>
    <xf numFmtId="0" fontId="9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4" fillId="0" borderId="0"/>
    <xf numFmtId="0" fontId="2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4" fillId="0" borderId="0"/>
    <xf numFmtId="0" fontId="11" fillId="0" borderId="0">
      <alignment vertical="center"/>
    </xf>
    <xf numFmtId="0" fontId="2" fillId="0" borderId="0"/>
    <xf numFmtId="9" fontId="2" fillId="0" borderId="0" applyFont="0" applyFill="0" applyBorder="0" applyAlignment="0" applyProtection="0"/>
    <xf numFmtId="0" fontId="1" fillId="0" borderId="0"/>
    <xf numFmtId="0" fontId="2" fillId="0" borderId="0"/>
  </cellStyleXfs>
  <cellXfs count="134">
    <xf numFmtId="0" fontId="0" fillId="0" borderId="0" xfId="0">
      <alignment vertical="center"/>
    </xf>
    <xf numFmtId="0" fontId="5" fillId="0" borderId="0" xfId="10" applyFont="1">
      <alignment vertical="center"/>
    </xf>
    <xf numFmtId="0" fontId="5" fillId="0" borderId="0" xfId="11" applyFont="1"/>
    <xf numFmtId="0" fontId="5" fillId="3" borderId="1" xfId="10" applyFont="1" applyFill="1" applyBorder="1" applyAlignment="1">
      <alignment horizontal="center"/>
    </xf>
    <xf numFmtId="0" fontId="5" fillId="3" borderId="1" xfId="10" applyFont="1" applyFill="1" applyBorder="1">
      <alignment vertical="center"/>
    </xf>
    <xf numFmtId="0" fontId="5" fillId="7" borderId="1" xfId="10" applyFont="1" applyFill="1" applyBorder="1" applyAlignment="1">
      <alignment horizontal="center"/>
    </xf>
    <xf numFmtId="0" fontId="5" fillId="6" borderId="1" xfId="10" applyFont="1" applyFill="1" applyBorder="1" applyAlignment="1">
      <alignment horizontal="center"/>
    </xf>
    <xf numFmtId="178" fontId="5" fillId="9" borderId="1" xfId="10" applyNumberFormat="1" applyFont="1" applyFill="1" applyBorder="1">
      <alignment vertical="center"/>
    </xf>
    <xf numFmtId="179" fontId="5" fillId="9" borderId="1" xfId="10" applyNumberFormat="1" applyFont="1" applyFill="1" applyBorder="1">
      <alignment vertical="center"/>
    </xf>
    <xf numFmtId="178" fontId="5" fillId="6" borderId="2" xfId="10" applyNumberFormat="1" applyFont="1" applyFill="1" applyBorder="1">
      <alignment vertical="center"/>
    </xf>
    <xf numFmtId="0" fontId="5" fillId="3" borderId="5" xfId="10" applyFont="1" applyFill="1" applyBorder="1">
      <alignment vertical="center"/>
    </xf>
    <xf numFmtId="0" fontId="5" fillId="3" borderId="10" xfId="10" applyFont="1" applyFill="1" applyBorder="1">
      <alignment vertical="center"/>
    </xf>
    <xf numFmtId="178" fontId="5" fillId="6" borderId="7" xfId="10" applyNumberFormat="1" applyFont="1" applyFill="1" applyBorder="1">
      <alignment vertical="center"/>
    </xf>
    <xf numFmtId="0" fontId="5" fillId="3" borderId="9" xfId="10" applyFont="1" applyFill="1" applyBorder="1">
      <alignment vertical="center"/>
    </xf>
    <xf numFmtId="178" fontId="5" fillId="6" borderId="8" xfId="10" applyNumberFormat="1" applyFont="1" applyFill="1" applyBorder="1">
      <alignment vertical="center"/>
    </xf>
    <xf numFmtId="0" fontId="5" fillId="3" borderId="4" xfId="8" applyFont="1" applyFill="1" applyBorder="1"/>
    <xf numFmtId="9" fontId="5" fillId="10" borderId="1" xfId="0" applyNumberFormat="1" applyFont="1" applyFill="1" applyBorder="1">
      <alignment vertical="center"/>
    </xf>
    <xf numFmtId="0" fontId="5" fillId="0" borderId="0" xfId="0" applyFont="1">
      <alignment vertical="center"/>
    </xf>
    <xf numFmtId="0" fontId="6" fillId="0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10" borderId="1" xfId="0" applyFont="1" applyFill="1" applyBorder="1">
      <alignment vertical="center"/>
    </xf>
    <xf numFmtId="177" fontId="5" fillId="6" borderId="1" xfId="0" applyNumberFormat="1" applyFont="1" applyFill="1" applyBorder="1">
      <alignment vertical="center"/>
    </xf>
    <xf numFmtId="0" fontId="5" fillId="3" borderId="1" xfId="0" applyFont="1" applyFill="1" applyBorder="1">
      <alignment vertical="center"/>
    </xf>
    <xf numFmtId="176" fontId="5" fillId="6" borderId="1" xfId="0" applyNumberFormat="1" applyFont="1" applyFill="1" applyBorder="1">
      <alignment vertical="center"/>
    </xf>
    <xf numFmtId="0" fontId="5" fillId="14" borderId="1" xfId="0" applyFont="1" applyFill="1" applyBorder="1">
      <alignment vertical="center"/>
    </xf>
    <xf numFmtId="0" fontId="12" fillId="0" borderId="0" xfId="11" applyFont="1"/>
    <xf numFmtId="0" fontId="5" fillId="3" borderId="1" xfId="10" applyFont="1" applyFill="1" applyBorder="1" applyAlignment="1">
      <alignment horizontal="center" wrapText="1"/>
    </xf>
    <xf numFmtId="0" fontId="5" fillId="13" borderId="1" xfId="0" applyFont="1" applyFill="1" applyBorder="1">
      <alignment vertical="center"/>
    </xf>
    <xf numFmtId="0" fontId="5" fillId="0" borderId="0" xfId="15" applyFont="1"/>
    <xf numFmtId="0" fontId="7" fillId="0" borderId="0" xfId="15" applyFont="1"/>
    <xf numFmtId="0" fontId="5" fillId="3" borderId="1" xfId="15" applyFont="1" applyFill="1" applyBorder="1"/>
    <xf numFmtId="0" fontId="5" fillId="7" borderId="1" xfId="15" applyFont="1" applyFill="1" applyBorder="1"/>
    <xf numFmtId="1" fontId="5" fillId="7" borderId="1" xfId="15" applyNumberFormat="1" applyFont="1" applyFill="1" applyBorder="1"/>
    <xf numFmtId="182" fontId="5" fillId="7" borderId="1" xfId="15" applyNumberFormat="1" applyFont="1" applyFill="1" applyBorder="1"/>
    <xf numFmtId="0" fontId="15" fillId="7" borderId="1" xfId="15" applyFont="1" applyFill="1" applyBorder="1"/>
    <xf numFmtId="0" fontId="5" fillId="16" borderId="1" xfId="15" applyFont="1" applyFill="1" applyBorder="1"/>
    <xf numFmtId="0" fontId="12" fillId="0" borderId="0" xfId="15" applyFont="1"/>
    <xf numFmtId="0" fontId="5" fillId="3" borderId="1" xfId="15" applyFont="1" applyFill="1" applyBorder="1" applyAlignment="1">
      <alignment wrapText="1"/>
    </xf>
    <xf numFmtId="1" fontId="5" fillId="8" borderId="1" xfId="15" applyNumberFormat="1" applyFont="1" applyFill="1" applyBorder="1"/>
    <xf numFmtId="1" fontId="5" fillId="9" borderId="1" xfId="15" applyNumberFormat="1" applyFont="1" applyFill="1" applyBorder="1"/>
    <xf numFmtId="0" fontId="5" fillId="3" borderId="1" xfId="15" applyFont="1" applyFill="1" applyBorder="1" applyAlignment="1">
      <alignment horizontal="center"/>
    </xf>
    <xf numFmtId="0" fontId="15" fillId="3" borderId="1" xfId="15" applyFont="1" applyFill="1" applyBorder="1" applyAlignment="1">
      <alignment wrapText="1"/>
    </xf>
    <xf numFmtId="0" fontId="16" fillId="3" borderId="1" xfId="15" applyFont="1" applyFill="1" applyBorder="1" applyAlignment="1">
      <alignment wrapText="1"/>
    </xf>
    <xf numFmtId="0" fontId="5" fillId="14" borderId="1" xfId="15" applyFont="1" applyFill="1" applyBorder="1" applyAlignment="1">
      <alignment wrapText="1"/>
    </xf>
    <xf numFmtId="0" fontId="5" fillId="6" borderId="1" xfId="15" applyFont="1" applyFill="1" applyBorder="1"/>
    <xf numFmtId="1" fontId="5" fillId="6" borderId="1" xfId="15" applyNumberFormat="1" applyFont="1" applyFill="1" applyBorder="1"/>
    <xf numFmtId="1" fontId="5" fillId="17" borderId="1" xfId="15" applyNumberFormat="1" applyFont="1" applyFill="1" applyBorder="1"/>
    <xf numFmtId="0" fontId="5" fillId="17" borderId="1" xfId="15" applyFont="1" applyFill="1" applyBorder="1"/>
    <xf numFmtId="0" fontId="17" fillId="17" borderId="1" xfId="15" applyFont="1" applyFill="1" applyBorder="1"/>
    <xf numFmtId="0" fontId="5" fillId="15" borderId="1" xfId="0" applyFont="1" applyFill="1" applyBorder="1">
      <alignment vertical="center"/>
    </xf>
    <xf numFmtId="2" fontId="5" fillId="15" borderId="1" xfId="0" applyNumberFormat="1" applyFont="1" applyFill="1" applyBorder="1">
      <alignment vertical="center"/>
    </xf>
    <xf numFmtId="10" fontId="5" fillId="15" borderId="1" xfId="2" applyNumberFormat="1" applyFont="1" applyFill="1" applyBorder="1" applyAlignment="1"/>
    <xf numFmtId="177" fontId="5" fillId="15" borderId="1" xfId="0" applyNumberFormat="1" applyFont="1" applyFill="1" applyBorder="1">
      <alignment vertical="center"/>
    </xf>
    <xf numFmtId="0" fontId="18" fillId="4" borderId="0" xfId="5" applyFont="1" applyFill="1">
      <alignment vertical="center"/>
    </xf>
    <xf numFmtId="0" fontId="18" fillId="4" borderId="0" xfId="6" applyFont="1" applyFill="1"/>
    <xf numFmtId="0" fontId="18" fillId="0" borderId="0" xfId="5" applyFont="1">
      <alignment vertical="center"/>
    </xf>
    <xf numFmtId="0" fontId="18" fillId="3" borderId="1" xfId="4" applyFont="1" applyFill="1" applyBorder="1" applyAlignment="1" applyProtection="1">
      <alignment horizontal="left"/>
      <protection hidden="1"/>
    </xf>
    <xf numFmtId="0" fontId="18" fillId="4" borderId="3" xfId="7" applyFont="1" applyFill="1" applyBorder="1"/>
    <xf numFmtId="0" fontId="18" fillId="5" borderId="1" xfId="7" applyFont="1" applyFill="1" applyBorder="1" applyAlignment="1">
      <alignment horizontal="center"/>
    </xf>
    <xf numFmtId="2" fontId="18" fillId="5" borderId="1" xfId="7" applyNumberFormat="1" applyFont="1" applyFill="1" applyBorder="1"/>
    <xf numFmtId="2" fontId="18" fillId="5" borderId="2" xfId="7" applyNumberFormat="1" applyFont="1" applyFill="1" applyBorder="1"/>
    <xf numFmtId="0" fontId="18" fillId="4" borderId="0" xfId="7" applyFont="1" applyFill="1"/>
    <xf numFmtId="2" fontId="18" fillId="6" borderId="1" xfId="7" applyNumberFormat="1" applyFont="1" applyFill="1" applyBorder="1"/>
    <xf numFmtId="9" fontId="18" fillId="6" borderId="1" xfId="3" applyFont="1" applyFill="1" applyBorder="1" applyAlignment="1"/>
    <xf numFmtId="2" fontId="19" fillId="6" borderId="1" xfId="7" applyNumberFormat="1" applyFont="1" applyFill="1" applyBorder="1"/>
    <xf numFmtId="1" fontId="18" fillId="6" borderId="1" xfId="7" applyNumberFormat="1" applyFont="1" applyFill="1" applyBorder="1"/>
    <xf numFmtId="0" fontId="18" fillId="3" borderId="1" xfId="1" applyFont="1" applyFill="1" applyBorder="1"/>
    <xf numFmtId="0" fontId="18" fillId="3" borderId="1" xfId="1" applyFont="1" applyFill="1" applyBorder="1" applyAlignment="1">
      <alignment horizontal="center" vertical="center" wrapText="1"/>
    </xf>
    <xf numFmtId="0" fontId="18" fillId="18" borderId="1" xfId="1" applyFont="1" applyFill="1" applyBorder="1"/>
    <xf numFmtId="0" fontId="18" fillId="15" borderId="1" xfId="1" applyFont="1" applyFill="1" applyBorder="1"/>
    <xf numFmtId="0" fontId="18" fillId="13" borderId="1" xfId="1" applyFont="1" applyFill="1" applyBorder="1"/>
    <xf numFmtId="0" fontId="18" fillId="13" borderId="1" xfId="1" applyFont="1" applyFill="1" applyBorder="1" applyAlignment="1">
      <alignment wrapText="1"/>
    </xf>
    <xf numFmtId="0" fontId="18" fillId="0" borderId="0" xfId="14" applyFont="1">
      <alignment vertical="center"/>
    </xf>
    <xf numFmtId="0" fontId="5" fillId="14" borderId="1" xfId="15" applyFont="1" applyFill="1" applyBorder="1"/>
    <xf numFmtId="1" fontId="5" fillId="14" borderId="1" xfId="15" applyNumberFormat="1" applyFont="1" applyFill="1" applyBorder="1"/>
    <xf numFmtId="1" fontId="5" fillId="6" borderId="2" xfId="15" applyNumberFormat="1" applyFont="1" applyFill="1" applyBorder="1"/>
    <xf numFmtId="1" fontId="5" fillId="6" borderId="7" xfId="15" applyNumberFormat="1" applyFont="1" applyFill="1" applyBorder="1"/>
    <xf numFmtId="1" fontId="5" fillId="6" borderId="8" xfId="15" applyNumberFormat="1" applyFont="1" applyFill="1" applyBorder="1"/>
    <xf numFmtId="1" fontId="5" fillId="19" borderId="1" xfId="15" applyNumberFormat="1" applyFont="1" applyFill="1" applyBorder="1"/>
    <xf numFmtId="10" fontId="5" fillId="15" borderId="1" xfId="0" applyNumberFormat="1" applyFont="1" applyFill="1" applyBorder="1">
      <alignment vertical="center"/>
    </xf>
    <xf numFmtId="10" fontId="5" fillId="0" borderId="0" xfId="0" applyNumberFormat="1" applyFont="1">
      <alignment vertical="center"/>
    </xf>
    <xf numFmtId="0" fontId="18" fillId="0" borderId="0" xfId="12" applyFont="1">
      <alignment vertical="center"/>
    </xf>
    <xf numFmtId="176" fontId="18" fillId="6" borderId="1" xfId="7" applyNumberFormat="1" applyFont="1" applyFill="1" applyBorder="1"/>
    <xf numFmtId="1" fontId="18" fillId="0" borderId="1" xfId="7" applyNumberFormat="1" applyFont="1" applyBorder="1"/>
    <xf numFmtId="0" fontId="18" fillId="0" borderId="0" xfId="12" applyFont="1" applyAlignment="1">
      <alignment wrapText="1"/>
    </xf>
    <xf numFmtId="0" fontId="18" fillId="9" borderId="1" xfId="12" applyFont="1" applyFill="1" applyBorder="1">
      <alignment vertical="center"/>
    </xf>
    <xf numFmtId="0" fontId="18" fillId="14" borderId="1" xfId="12" applyFont="1" applyFill="1" applyBorder="1">
      <alignment vertical="center"/>
    </xf>
    <xf numFmtId="181" fontId="18" fillId="0" borderId="1" xfId="1" applyNumberFormat="1" applyFont="1" applyBorder="1"/>
    <xf numFmtId="0" fontId="18" fillId="0" borderId="0" xfId="12" applyFont="1" applyAlignment="1">
      <alignment vertical="center" wrapText="1"/>
    </xf>
    <xf numFmtId="0" fontId="5" fillId="0" borderId="0" xfId="12" applyFont="1">
      <alignment vertical="center"/>
    </xf>
    <xf numFmtId="1" fontId="5" fillId="2" borderId="1" xfId="12" applyNumberFormat="1" applyFont="1" applyFill="1" applyBorder="1">
      <alignment vertical="center"/>
    </xf>
    <xf numFmtId="0" fontId="5" fillId="14" borderId="1" xfId="12" applyFont="1" applyFill="1" applyBorder="1">
      <alignment vertical="center"/>
    </xf>
    <xf numFmtId="2" fontId="5" fillId="2" borderId="1" xfId="12" applyNumberFormat="1" applyFont="1" applyFill="1" applyBorder="1">
      <alignment vertical="center"/>
    </xf>
    <xf numFmtId="0" fontId="5" fillId="2" borderId="1" xfId="12" applyFont="1" applyFill="1" applyBorder="1">
      <alignment vertical="center"/>
    </xf>
    <xf numFmtId="0" fontId="5" fillId="2" borderId="6" xfId="12" applyFont="1" applyFill="1" applyBorder="1">
      <alignment vertical="center"/>
    </xf>
    <xf numFmtId="1" fontId="5" fillId="15" borderId="1" xfId="12" applyNumberFormat="1" applyFont="1" applyFill="1" applyBorder="1">
      <alignment vertical="center"/>
    </xf>
    <xf numFmtId="2" fontId="5" fillId="15" borderId="1" xfId="12" applyNumberFormat="1" applyFont="1" applyFill="1" applyBorder="1">
      <alignment vertical="center"/>
    </xf>
    <xf numFmtId="9" fontId="5" fillId="14" borderId="1" xfId="12" applyNumberFormat="1" applyFont="1" applyFill="1" applyBorder="1">
      <alignment vertical="center"/>
    </xf>
    <xf numFmtId="0" fontId="5" fillId="13" borderId="1" xfId="12" applyFont="1" applyFill="1" applyBorder="1">
      <alignment vertical="center"/>
    </xf>
    <xf numFmtId="9" fontId="5" fillId="11" borderId="1" xfId="12" applyNumberFormat="1" applyFont="1" applyFill="1" applyBorder="1">
      <alignment vertical="center"/>
    </xf>
    <xf numFmtId="0" fontId="5" fillId="12" borderId="1" xfId="12" applyFont="1" applyFill="1" applyBorder="1">
      <alignment vertical="center"/>
    </xf>
    <xf numFmtId="0" fontId="5" fillId="11" borderId="1" xfId="12" applyFont="1" applyFill="1" applyBorder="1">
      <alignment vertical="center"/>
    </xf>
    <xf numFmtId="0" fontId="5" fillId="0" borderId="1" xfId="12" applyFont="1" applyBorder="1">
      <alignment vertical="center"/>
    </xf>
    <xf numFmtId="0" fontId="5" fillId="0" borderId="1" xfId="12" applyFont="1" applyBorder="1" applyAlignment="1">
      <alignment vertical="center" wrapText="1"/>
    </xf>
    <xf numFmtId="176" fontId="18" fillId="0" borderId="0" xfId="13" applyNumberFormat="1" applyFont="1"/>
    <xf numFmtId="176" fontId="18" fillId="6" borderId="1" xfId="13" applyNumberFormat="1" applyFont="1" applyFill="1" applyBorder="1"/>
    <xf numFmtId="0" fontId="18" fillId="7" borderId="1" xfId="13" applyFont="1" applyFill="1" applyBorder="1"/>
    <xf numFmtId="180" fontId="18" fillId="0" borderId="0" xfId="13" applyNumberFormat="1" applyFont="1"/>
    <xf numFmtId="0" fontId="18" fillId="0" borderId="0" xfId="13" applyFont="1"/>
    <xf numFmtId="180" fontId="18" fillId="6" borderId="1" xfId="13" applyNumberFormat="1" applyFont="1" applyFill="1" applyBorder="1"/>
    <xf numFmtId="0" fontId="18" fillId="3" borderId="1" xfId="13" applyFont="1" applyFill="1" applyBorder="1"/>
    <xf numFmtId="178" fontId="18" fillId="6" borderId="1" xfId="13" applyNumberFormat="1" applyFont="1" applyFill="1" applyBorder="1"/>
    <xf numFmtId="176" fontId="18" fillId="3" borderId="1" xfId="13" applyNumberFormat="1" applyFont="1" applyFill="1" applyBorder="1" applyAlignment="1">
      <alignment horizontal="center"/>
    </xf>
    <xf numFmtId="0" fontId="18" fillId="3" borderId="1" xfId="13" applyFont="1" applyFill="1" applyBorder="1" applyAlignment="1">
      <alignment horizontal="center"/>
    </xf>
    <xf numFmtId="0" fontId="21" fillId="3" borderId="8" xfId="15" applyFont="1" applyFill="1" applyBorder="1"/>
    <xf numFmtId="0" fontId="21" fillId="3" borderId="7" xfId="15" applyFont="1" applyFill="1" applyBorder="1"/>
    <xf numFmtId="0" fontId="5" fillId="9" borderId="1" xfId="15" applyFont="1" applyFill="1" applyBorder="1"/>
    <xf numFmtId="183" fontId="7" fillId="16" borderId="1" xfId="15" applyNumberFormat="1" applyFont="1" applyFill="1" applyBorder="1"/>
    <xf numFmtId="0" fontId="21" fillId="3" borderId="2" xfId="15" applyFont="1" applyFill="1" applyBorder="1"/>
    <xf numFmtId="1" fontId="21" fillId="9" borderId="1" xfId="15" applyNumberFormat="1" applyFont="1" applyFill="1" applyBorder="1"/>
    <xf numFmtId="0" fontId="5" fillId="0" borderId="0" xfId="10" applyFont="1" applyAlignment="1">
      <alignment horizontal="center"/>
    </xf>
    <xf numFmtId="0" fontId="5" fillId="6" borderId="1" xfId="10" applyFont="1" applyFill="1" applyBorder="1">
      <alignment vertical="center"/>
    </xf>
    <xf numFmtId="178" fontId="5" fillId="6" borderId="1" xfId="10" applyNumberFormat="1" applyFont="1" applyFill="1" applyBorder="1">
      <alignment vertical="center"/>
    </xf>
    <xf numFmtId="183" fontId="5" fillId="6" borderId="1" xfId="10" applyNumberFormat="1" applyFont="1" applyFill="1" applyBorder="1" applyAlignment="1">
      <alignment horizontal="center"/>
    </xf>
    <xf numFmtId="0" fontId="5" fillId="0" borderId="0" xfId="18" applyFont="1"/>
    <xf numFmtId="184" fontId="5" fillId="0" borderId="0" xfId="10" applyNumberFormat="1" applyFont="1">
      <alignment vertical="center"/>
    </xf>
    <xf numFmtId="0" fontId="2" fillId="0" borderId="0" xfId="12">
      <alignment vertical="center"/>
    </xf>
    <xf numFmtId="0" fontId="2" fillId="0" borderId="12" xfId="12" applyBorder="1" applyAlignment="1">
      <alignment horizontal="centerContinuous" vertical="center"/>
    </xf>
    <xf numFmtId="0" fontId="2" fillId="0" borderId="11" xfId="12" applyBorder="1">
      <alignment vertical="center"/>
    </xf>
    <xf numFmtId="0" fontId="2" fillId="0" borderId="12" xfId="12" applyBorder="1" applyAlignment="1">
      <alignment horizontal="center" vertical="center"/>
    </xf>
    <xf numFmtId="0" fontId="12" fillId="0" borderId="3" xfId="12" applyFont="1" applyBorder="1" applyAlignment="1">
      <alignment horizontal="center" vertical="center" wrapText="1"/>
    </xf>
    <xf numFmtId="0" fontId="12" fillId="0" borderId="3" xfId="12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</cellXfs>
  <cellStyles count="19">
    <cellStyle name="Normal_Calculation (3)" xfId="1" xr:uid="{00000000-0005-0000-0000-000000000000}"/>
    <cellStyle name="百分比" xfId="2" builtinId="5"/>
    <cellStyle name="百分比 2" xfId="3" xr:uid="{00000000-0005-0000-0000-000002000000}"/>
    <cellStyle name="百分比 3" xfId="16" xr:uid="{00000000-0005-0000-0000-000003000000}"/>
    <cellStyle name="常规" xfId="0" builtinId="0"/>
    <cellStyle name="常规 2" xfId="12" xr:uid="{00000000-0005-0000-0000-000005000000}"/>
    <cellStyle name="常规 3" xfId="9" xr:uid="{00000000-0005-0000-0000-000006000000}"/>
    <cellStyle name="常规 4" xfId="14" xr:uid="{00000000-0005-0000-0000-000007000000}"/>
    <cellStyle name="常规 5" xfId="15" xr:uid="{00000000-0005-0000-0000-000008000000}"/>
    <cellStyle name="常规 6" xfId="17" xr:uid="{2ADB43A3-7120-4E10-8A05-D6C8F29EA625}"/>
    <cellStyle name="常规_2010春" xfId="10" xr:uid="{00000000-0005-0000-0000-000009000000}"/>
    <cellStyle name="常规_ks1" xfId="4" xr:uid="{00000000-0005-0000-0000-00000B000000}"/>
    <cellStyle name="常规_第1套" xfId="5" xr:uid="{00000000-0005-0000-0000-00000C000000}"/>
    <cellStyle name="常规_第1套第6题解答" xfId="6" xr:uid="{00000000-0005-0000-0000-00000D000000}"/>
    <cellStyle name="常规_第4、7题" xfId="18" xr:uid="{BE161BD2-7AB0-4382-A95E-5900C1D6D9A0}"/>
    <cellStyle name="常规_回归1" xfId="13" xr:uid="{00000000-0005-0000-0000-00000F000000}"/>
    <cellStyle name="常规_回归分析练习" xfId="11" xr:uid="{00000000-0005-0000-0000-000010000000}"/>
    <cellStyle name="常规_例6-02 安全边际与目标销量分析模型" xfId="7" xr:uid="{00000000-0005-0000-0000-000011000000}"/>
    <cellStyle name="常规_试题3,4答案" xfId="8" xr:uid="{00000000-0005-0000-0000-000012000000}"/>
  </cellStyles>
  <dxfs count="0"/>
  <tableStyles count="0" defaultTableStyle="TableStyleMedium2" defaultPivotStyle="PivotStyleLight16"/>
  <colors>
    <mruColors>
      <color rgb="FFCC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6.xml"/><Relationship Id="rId18" Type="http://schemas.openxmlformats.org/officeDocument/2006/relationships/externalLink" Target="externalLinks/externalLink11.xml"/><Relationship Id="rId26" Type="http://schemas.openxmlformats.org/officeDocument/2006/relationships/externalLink" Target="externalLinks/externalLink19.xml"/><Relationship Id="rId39" Type="http://schemas.openxmlformats.org/officeDocument/2006/relationships/externalLink" Target="externalLinks/externalLink32.xml"/><Relationship Id="rId21" Type="http://schemas.openxmlformats.org/officeDocument/2006/relationships/externalLink" Target="externalLinks/externalLink14.xml"/><Relationship Id="rId34" Type="http://schemas.openxmlformats.org/officeDocument/2006/relationships/externalLink" Target="externalLinks/externalLink27.xml"/><Relationship Id="rId42" Type="http://schemas.openxmlformats.org/officeDocument/2006/relationships/externalLink" Target="externalLinks/externalLink35.xml"/><Relationship Id="rId47" Type="http://schemas.openxmlformats.org/officeDocument/2006/relationships/externalLink" Target="externalLinks/externalLink40.xml"/><Relationship Id="rId50" Type="http://schemas.openxmlformats.org/officeDocument/2006/relationships/externalLink" Target="externalLinks/externalLink43.xml"/><Relationship Id="rId55" Type="http://schemas.openxmlformats.org/officeDocument/2006/relationships/externalLink" Target="externalLinks/externalLink48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9.xml"/><Relationship Id="rId29" Type="http://schemas.openxmlformats.org/officeDocument/2006/relationships/externalLink" Target="externalLinks/externalLink22.xml"/><Relationship Id="rId11" Type="http://schemas.openxmlformats.org/officeDocument/2006/relationships/externalLink" Target="externalLinks/externalLink4.xml"/><Relationship Id="rId24" Type="http://schemas.openxmlformats.org/officeDocument/2006/relationships/externalLink" Target="externalLinks/externalLink17.xml"/><Relationship Id="rId32" Type="http://schemas.openxmlformats.org/officeDocument/2006/relationships/externalLink" Target="externalLinks/externalLink25.xml"/><Relationship Id="rId37" Type="http://schemas.openxmlformats.org/officeDocument/2006/relationships/externalLink" Target="externalLinks/externalLink30.xml"/><Relationship Id="rId40" Type="http://schemas.openxmlformats.org/officeDocument/2006/relationships/externalLink" Target="externalLinks/externalLink33.xml"/><Relationship Id="rId45" Type="http://schemas.openxmlformats.org/officeDocument/2006/relationships/externalLink" Target="externalLinks/externalLink38.xml"/><Relationship Id="rId53" Type="http://schemas.openxmlformats.org/officeDocument/2006/relationships/externalLink" Target="externalLinks/externalLink46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9" Type="http://schemas.openxmlformats.org/officeDocument/2006/relationships/externalLink" Target="externalLinks/externalLink1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Relationship Id="rId22" Type="http://schemas.openxmlformats.org/officeDocument/2006/relationships/externalLink" Target="externalLinks/externalLink15.xml"/><Relationship Id="rId27" Type="http://schemas.openxmlformats.org/officeDocument/2006/relationships/externalLink" Target="externalLinks/externalLink20.xml"/><Relationship Id="rId30" Type="http://schemas.openxmlformats.org/officeDocument/2006/relationships/externalLink" Target="externalLinks/externalLink23.xml"/><Relationship Id="rId35" Type="http://schemas.openxmlformats.org/officeDocument/2006/relationships/externalLink" Target="externalLinks/externalLink28.xml"/><Relationship Id="rId43" Type="http://schemas.openxmlformats.org/officeDocument/2006/relationships/externalLink" Target="externalLinks/externalLink36.xml"/><Relationship Id="rId48" Type="http://schemas.openxmlformats.org/officeDocument/2006/relationships/externalLink" Target="externalLinks/externalLink41.xml"/><Relationship Id="rId56" Type="http://schemas.openxmlformats.org/officeDocument/2006/relationships/theme" Target="theme/theme1.xml"/><Relationship Id="rId8" Type="http://schemas.openxmlformats.org/officeDocument/2006/relationships/externalLink" Target="externalLinks/externalLink1.xml"/><Relationship Id="rId51" Type="http://schemas.openxmlformats.org/officeDocument/2006/relationships/externalLink" Target="externalLinks/externalLink44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5.xml"/><Relationship Id="rId17" Type="http://schemas.openxmlformats.org/officeDocument/2006/relationships/externalLink" Target="externalLinks/externalLink10.xml"/><Relationship Id="rId25" Type="http://schemas.openxmlformats.org/officeDocument/2006/relationships/externalLink" Target="externalLinks/externalLink18.xml"/><Relationship Id="rId33" Type="http://schemas.openxmlformats.org/officeDocument/2006/relationships/externalLink" Target="externalLinks/externalLink26.xml"/><Relationship Id="rId38" Type="http://schemas.openxmlformats.org/officeDocument/2006/relationships/externalLink" Target="externalLinks/externalLink31.xml"/><Relationship Id="rId46" Type="http://schemas.openxmlformats.org/officeDocument/2006/relationships/externalLink" Target="externalLinks/externalLink39.xml"/><Relationship Id="rId59" Type="http://schemas.openxmlformats.org/officeDocument/2006/relationships/sharedStrings" Target="sharedStrings.xml"/><Relationship Id="rId20" Type="http://schemas.openxmlformats.org/officeDocument/2006/relationships/externalLink" Target="externalLinks/externalLink13.xml"/><Relationship Id="rId41" Type="http://schemas.openxmlformats.org/officeDocument/2006/relationships/externalLink" Target="externalLinks/externalLink34.xml"/><Relationship Id="rId54" Type="http://schemas.openxmlformats.org/officeDocument/2006/relationships/externalLink" Target="externalLinks/externalLink4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8.xml"/><Relationship Id="rId23" Type="http://schemas.openxmlformats.org/officeDocument/2006/relationships/externalLink" Target="externalLinks/externalLink16.xml"/><Relationship Id="rId28" Type="http://schemas.openxmlformats.org/officeDocument/2006/relationships/externalLink" Target="externalLinks/externalLink21.xml"/><Relationship Id="rId36" Type="http://schemas.openxmlformats.org/officeDocument/2006/relationships/externalLink" Target="externalLinks/externalLink29.xml"/><Relationship Id="rId49" Type="http://schemas.openxmlformats.org/officeDocument/2006/relationships/externalLink" Target="externalLinks/externalLink42.xml"/><Relationship Id="rId57" Type="http://schemas.openxmlformats.org/officeDocument/2006/relationships/connections" Target="connections.xml"/><Relationship Id="rId10" Type="http://schemas.openxmlformats.org/officeDocument/2006/relationships/externalLink" Target="externalLinks/externalLink3.xml"/><Relationship Id="rId31" Type="http://schemas.openxmlformats.org/officeDocument/2006/relationships/externalLink" Target="externalLinks/externalLink24.xml"/><Relationship Id="rId44" Type="http://schemas.openxmlformats.org/officeDocument/2006/relationships/externalLink" Target="externalLinks/externalLink37.xml"/><Relationship Id="rId52" Type="http://schemas.openxmlformats.org/officeDocument/2006/relationships/externalLink" Target="externalLinks/externalLink45.xml"/><Relationship Id="rId60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第1题!$C$2</c:f>
              <c:strCache>
                <c:ptCount val="1"/>
                <c:pt idx="0">
                  <c:v>销量观测值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第1题!$B$3:$B$22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第1题!$C$3:$C$22</c:f>
              <c:numCache>
                <c:formatCode>General</c:formatCode>
                <c:ptCount val="20"/>
                <c:pt idx="0">
                  <c:v>150</c:v>
                </c:pt>
                <c:pt idx="1">
                  <c:v>166</c:v>
                </c:pt>
                <c:pt idx="2">
                  <c:v>177</c:v>
                </c:pt>
                <c:pt idx="3">
                  <c:v>163</c:v>
                </c:pt>
                <c:pt idx="4">
                  <c:v>158</c:v>
                </c:pt>
                <c:pt idx="5">
                  <c:v>183</c:v>
                </c:pt>
                <c:pt idx="6">
                  <c:v>155</c:v>
                </c:pt>
                <c:pt idx="7">
                  <c:v>152</c:v>
                </c:pt>
                <c:pt idx="8">
                  <c:v>178</c:v>
                </c:pt>
                <c:pt idx="9">
                  <c:v>160</c:v>
                </c:pt>
                <c:pt idx="10">
                  <c:v>152</c:v>
                </c:pt>
                <c:pt idx="11">
                  <c:v>162</c:v>
                </c:pt>
                <c:pt idx="12">
                  <c:v>139</c:v>
                </c:pt>
                <c:pt idx="13">
                  <c:v>169</c:v>
                </c:pt>
                <c:pt idx="14">
                  <c:v>142</c:v>
                </c:pt>
                <c:pt idx="15">
                  <c:v>168</c:v>
                </c:pt>
                <c:pt idx="16">
                  <c:v>152</c:v>
                </c:pt>
                <c:pt idx="17">
                  <c:v>180</c:v>
                </c:pt>
                <c:pt idx="18">
                  <c:v>171</c:v>
                </c:pt>
                <c:pt idx="19">
                  <c:v>167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C9-44C2-AB72-0BB3523211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4593248"/>
        <c:axId val="694592920"/>
      </c:scatterChart>
      <c:valAx>
        <c:axId val="694593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4592920"/>
        <c:crosses val="autoZero"/>
        <c:crossBetween val="midCat"/>
      </c:valAx>
      <c:valAx>
        <c:axId val="694592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4593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第2题!$C$2</c:f>
              <c:strCache>
                <c:ptCount val="1"/>
                <c:pt idx="0">
                  <c:v>亩产量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2.2277340332458442E-2"/>
                  <c:y val="-0.1612580198308544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第2题!$B$3:$B$15</c:f>
              <c:numCache>
                <c:formatCode>General</c:formatCode>
                <c:ptCount val="13"/>
                <c:pt idx="0">
                  <c:v>18</c:v>
                </c:pt>
                <c:pt idx="1">
                  <c:v>17</c:v>
                </c:pt>
                <c:pt idx="2">
                  <c:v>16</c:v>
                </c:pt>
                <c:pt idx="3">
                  <c:v>15</c:v>
                </c:pt>
                <c:pt idx="4">
                  <c:v>14</c:v>
                </c:pt>
                <c:pt idx="5">
                  <c:v>13</c:v>
                </c:pt>
                <c:pt idx="6">
                  <c:v>12</c:v>
                </c:pt>
                <c:pt idx="7">
                  <c:v>11</c:v>
                </c:pt>
                <c:pt idx="8">
                  <c:v>10</c:v>
                </c:pt>
                <c:pt idx="9">
                  <c:v>9</c:v>
                </c:pt>
                <c:pt idx="10">
                  <c:v>8</c:v>
                </c:pt>
                <c:pt idx="11">
                  <c:v>7</c:v>
                </c:pt>
                <c:pt idx="12">
                  <c:v>6</c:v>
                </c:pt>
              </c:numCache>
            </c:numRef>
          </c:xVal>
          <c:yVal>
            <c:numRef>
              <c:f>第2题!$C$3:$C$15</c:f>
              <c:numCache>
                <c:formatCode>General</c:formatCode>
                <c:ptCount val="13"/>
                <c:pt idx="0">
                  <c:v>44.7</c:v>
                </c:pt>
                <c:pt idx="1">
                  <c:v>46.800000000000004</c:v>
                </c:pt>
                <c:pt idx="2">
                  <c:v>37.65</c:v>
                </c:pt>
                <c:pt idx="3">
                  <c:v>15.3</c:v>
                </c:pt>
                <c:pt idx="4">
                  <c:v>31.349999999999998</c:v>
                </c:pt>
                <c:pt idx="5">
                  <c:v>34.049999999999997</c:v>
                </c:pt>
                <c:pt idx="6">
                  <c:v>66.150000000000006</c:v>
                </c:pt>
                <c:pt idx="7">
                  <c:v>121.05000000000001</c:v>
                </c:pt>
                <c:pt idx="8">
                  <c:v>217.5</c:v>
                </c:pt>
                <c:pt idx="9">
                  <c:v>206.25</c:v>
                </c:pt>
                <c:pt idx="10">
                  <c:v>582.6</c:v>
                </c:pt>
                <c:pt idx="11">
                  <c:v>915.90000000000009</c:v>
                </c:pt>
                <c:pt idx="12">
                  <c:v>954.6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09B-4615-AF0D-8C60FCBEA8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4407000"/>
        <c:axId val="874407328"/>
      </c:scatterChart>
      <c:valAx>
        <c:axId val="874407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74407328"/>
        <c:crosses val="autoZero"/>
        <c:crossBetween val="midCat"/>
      </c:valAx>
      <c:valAx>
        <c:axId val="874407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74407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第2题!$C$2</c:f>
              <c:strCache>
                <c:ptCount val="1"/>
                <c:pt idx="0">
                  <c:v>亩产量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第2题!$B$3:$B$15</c:f>
              <c:numCache>
                <c:formatCode>General</c:formatCode>
                <c:ptCount val="13"/>
                <c:pt idx="0">
                  <c:v>18</c:v>
                </c:pt>
                <c:pt idx="1">
                  <c:v>17</c:v>
                </c:pt>
                <c:pt idx="2">
                  <c:v>16</c:v>
                </c:pt>
                <c:pt idx="3">
                  <c:v>15</c:v>
                </c:pt>
                <c:pt idx="4">
                  <c:v>14</c:v>
                </c:pt>
                <c:pt idx="5">
                  <c:v>13</c:v>
                </c:pt>
                <c:pt idx="6">
                  <c:v>12</c:v>
                </c:pt>
                <c:pt idx="7">
                  <c:v>11</c:v>
                </c:pt>
                <c:pt idx="8">
                  <c:v>10</c:v>
                </c:pt>
                <c:pt idx="9">
                  <c:v>9</c:v>
                </c:pt>
                <c:pt idx="10">
                  <c:v>8</c:v>
                </c:pt>
                <c:pt idx="11">
                  <c:v>7</c:v>
                </c:pt>
                <c:pt idx="12">
                  <c:v>6</c:v>
                </c:pt>
              </c:numCache>
            </c:numRef>
          </c:xVal>
          <c:yVal>
            <c:numRef>
              <c:f>第2题!$C$3:$C$15</c:f>
              <c:numCache>
                <c:formatCode>General</c:formatCode>
                <c:ptCount val="13"/>
                <c:pt idx="0">
                  <c:v>44.7</c:v>
                </c:pt>
                <c:pt idx="1">
                  <c:v>46.800000000000004</c:v>
                </c:pt>
                <c:pt idx="2">
                  <c:v>37.65</c:v>
                </c:pt>
                <c:pt idx="3">
                  <c:v>15.3</c:v>
                </c:pt>
                <c:pt idx="4">
                  <c:v>31.349999999999998</c:v>
                </c:pt>
                <c:pt idx="5">
                  <c:v>34.049999999999997</c:v>
                </c:pt>
                <c:pt idx="6">
                  <c:v>66.150000000000006</c:v>
                </c:pt>
                <c:pt idx="7">
                  <c:v>121.05000000000001</c:v>
                </c:pt>
                <c:pt idx="8">
                  <c:v>217.5</c:v>
                </c:pt>
                <c:pt idx="9">
                  <c:v>206.25</c:v>
                </c:pt>
                <c:pt idx="10">
                  <c:v>582.6</c:v>
                </c:pt>
                <c:pt idx="11">
                  <c:v>915.90000000000009</c:v>
                </c:pt>
                <c:pt idx="12">
                  <c:v>954.6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12-49B4-A986-29098FDA08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1759872"/>
        <c:axId val="2121767776"/>
      </c:scatterChart>
      <c:valAx>
        <c:axId val="2121759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21767776"/>
        <c:crosses val="autoZero"/>
        <c:crossBetween val="midCat"/>
      </c:valAx>
      <c:valAx>
        <c:axId val="2121767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21759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订购量与总成本关系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'第4题 '!$E$4:$E$14</c:f>
              <c:numCache>
                <c:formatCode>General</c:formatCode>
                <c:ptCount val="11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</c:numCache>
            </c:numRef>
          </c:xVal>
          <c:yVal>
            <c:numRef>
              <c:f>'第4题 '!$F$4:$F$14</c:f>
              <c:numCache>
                <c:formatCode>0</c:formatCode>
                <c:ptCount val="11"/>
                <c:pt idx="0" formatCode="General">
                  <c:v>89657.5</c:v>
                </c:pt>
                <c:pt idx="1">
                  <c:v>87035</c:v>
                </c:pt>
                <c:pt idx="2">
                  <c:v>86252.5</c:v>
                </c:pt>
                <c:pt idx="3">
                  <c:v>85930</c:v>
                </c:pt>
                <c:pt idx="4">
                  <c:v>85791.5</c:v>
                </c:pt>
                <c:pt idx="5">
                  <c:v>85745</c:v>
                </c:pt>
                <c:pt idx="6">
                  <c:v>85751.071428571435</c:v>
                </c:pt>
                <c:pt idx="7">
                  <c:v>85790</c:v>
                </c:pt>
                <c:pt idx="8">
                  <c:v>85850.833333333328</c:v>
                </c:pt>
                <c:pt idx="9">
                  <c:v>85927</c:v>
                </c:pt>
                <c:pt idx="10">
                  <c:v>86014.318181818177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5A3-4E43-84E9-7AF16F7991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3884239"/>
        <c:axId val="653869679"/>
      </c:scatterChart>
      <c:valAx>
        <c:axId val="653884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订购量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3869679"/>
        <c:crosses val="autoZero"/>
        <c:crossBetween val="midCat"/>
      </c:valAx>
      <c:valAx>
        <c:axId val="653869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总成本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38842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第7题!$Q$3:$AD$3</c:f>
              <c:numCache>
                <c:formatCode>General</c:formatCode>
                <c:ptCount val="8"/>
                <c:pt idx="0">
                  <c:v>20000</c:v>
                </c:pt>
                <c:pt idx="1">
                  <c:v>25000</c:v>
                </c:pt>
                <c:pt idx="2">
                  <c:v>30000</c:v>
                </c:pt>
                <c:pt idx="3">
                  <c:v>35000</c:v>
                </c:pt>
                <c:pt idx="4">
                  <c:v>70000</c:v>
                </c:pt>
                <c:pt idx="5">
                  <c:v>75000</c:v>
                </c:pt>
                <c:pt idx="6">
                  <c:v>80000</c:v>
                </c:pt>
                <c:pt idx="7">
                  <c:v>85000</c:v>
                </c:pt>
              </c:numCache>
            </c:numRef>
          </c:xVal>
          <c:yVal>
            <c:numRef>
              <c:f>第7题!$Q$4:$AD$4</c:f>
              <c:numCache>
                <c:formatCode>0</c:formatCode>
                <c:ptCount val="8"/>
                <c:pt idx="0">
                  <c:v>-1993.3150516694056</c:v>
                </c:pt>
                <c:pt idx="1">
                  <c:v>-1534.5952528920473</c:v>
                </c:pt>
                <c:pt idx="2">
                  <c:v>-1138.4343927530599</c:v>
                </c:pt>
                <c:pt idx="3">
                  <c:v>-836.8068067613973</c:v>
                </c:pt>
                <c:pt idx="4">
                  <c:v>-35.672307452059897</c:v>
                </c:pt>
                <c:pt idx="5">
                  <c:v>5.3257304649528256</c:v>
                </c:pt>
                <c:pt idx="6">
                  <c:v>52.877542623083315</c:v>
                </c:pt>
                <c:pt idx="7">
                  <c:v>102.54973810659281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F7-4181-AAB0-F291A7FF00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9410943"/>
        <c:axId val="2129422591"/>
      </c:scatterChart>
      <c:valAx>
        <c:axId val="2129410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29422591"/>
        <c:crosses val="autoZero"/>
        <c:crossBetween val="midCat"/>
      </c:valAx>
      <c:valAx>
        <c:axId val="2129422591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294109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16</xdr:col>
      <xdr:colOff>314325</xdr:colOff>
      <xdr:row>13</xdr:row>
      <xdr:rowOff>142875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3901440" y="0"/>
          <a:ext cx="4291965" cy="2886075"/>
          <a:chOff x="430" y="139"/>
          <a:chExt cx="465" cy="245"/>
        </a:xfrm>
      </xdr:grpSpPr>
      <xdr:sp macro="" textlink="">
        <xdr:nvSpPr>
          <xdr:cNvPr id="3" name="Text Box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30" y="139"/>
            <a:ext cx="465" cy="245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zh-CN" altLang="en-US" sz="1100" b="1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第</a:t>
            </a:r>
            <a:r>
              <a:rPr lang="en-US" altLang="zh-CN" sz="1100" b="1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1</a:t>
            </a:r>
            <a:r>
              <a:rPr lang="zh-CN" altLang="en-US" sz="1100" b="1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题</a:t>
            </a:r>
            <a:r>
              <a:rPr lang="en-US" altLang="zh-CN" sz="1100" b="1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 </a:t>
            </a:r>
            <a:r>
              <a:rPr lang="en-US" altLang="zh-CN" sz="11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 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本工作表单元格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C3:C26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给出了某煤炭运输企业东北地区过去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20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个月的运输量，如下图所示，请按照如下公式建立指数平滑模型。</a:t>
            </a:r>
            <a:endParaRPr lang="en-US" altLang="zh-CN" sz="1100">
              <a:effectLst/>
              <a:latin typeface="+mn-lt"/>
              <a:ea typeface="+mn-ea"/>
              <a:cs typeface="+mn-cs"/>
            </a:endParaRPr>
          </a:p>
          <a:p>
            <a:pPr algn="l" rtl="0">
              <a:defRPr sz="1000"/>
            </a:pPr>
            <a:endParaRPr lang="en-US" altLang="zh-CN" sz="1100">
              <a:effectLst/>
              <a:latin typeface="+mn-lt"/>
              <a:ea typeface="+mn-ea"/>
              <a:cs typeface="+mn-cs"/>
            </a:endParaRPr>
          </a:p>
          <a:p>
            <a:pPr algn="l" rtl="0">
              <a:defRPr sz="1000"/>
            </a:pPr>
            <a:endParaRPr lang="en-US" altLang="zh-CN" sz="1100">
              <a:effectLst/>
              <a:latin typeface="+mn-lt"/>
              <a:ea typeface="+mn-ea"/>
              <a:cs typeface="+mn-cs"/>
            </a:endParaRPr>
          </a:p>
          <a:p>
            <a:pPr algn="l" rtl="0">
              <a:defRPr sz="1000"/>
            </a:pPr>
            <a:endParaRPr lang="en-US" altLang="zh-CN" sz="1100">
              <a:effectLst/>
              <a:latin typeface="+mn-lt"/>
              <a:ea typeface="+mn-ea"/>
              <a:cs typeface="+mn-cs"/>
            </a:endParaRPr>
          </a:p>
          <a:p>
            <a:pPr algn="l" rtl="0">
              <a:defRPr sz="1000"/>
            </a:pP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具体要求为：</a:t>
            </a:r>
            <a:endPara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endParaRPr>
          </a:p>
          <a:p>
            <a:pPr algn="l" rtl="0">
              <a:defRPr sz="1000"/>
            </a:pPr>
            <a:r>
              <a:rPr lang="en-US" altLang="zh-CN" sz="11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1. </a:t>
            </a:r>
            <a:r>
              <a:rPr lang="zh-CN" altLang="en-US" sz="11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绘制散点图</a:t>
            </a:r>
            <a:r>
              <a:rPr lang="en-US" altLang="zh-CN" sz="11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,</a:t>
            </a:r>
            <a:r>
              <a:rPr lang="zh-CN" altLang="en-US" sz="11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观察销量变化的规律；</a:t>
            </a:r>
            <a:endParaRPr lang="en-US" altLang="zh-CN" sz="1100" b="0" i="0" u="none" strike="noStrike" baseline="0">
              <a:solidFill>
                <a:srgbClr val="000000"/>
              </a:solidFill>
              <a:latin typeface="宋体"/>
              <a:ea typeface="宋体"/>
            </a:endParaRPr>
          </a:p>
          <a:p>
            <a:pPr algn="l" rtl="0">
              <a:defRPr sz="1000"/>
            </a:pPr>
            <a:r>
              <a:rPr lang="en-US" altLang="zh-CN" sz="11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2. </a:t>
            </a:r>
            <a:r>
              <a:rPr lang="zh-CN" altLang="en-US" sz="11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针对单元格</a:t>
            </a:r>
            <a:r>
              <a:rPr lang="en-US" altLang="zh-CN" sz="11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G2</a:t>
            </a:r>
            <a:r>
              <a:rPr lang="zh-CN" altLang="en-US" sz="11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中键入的任意的平滑常数（它可以是在</a:t>
            </a:r>
            <a:r>
              <a:rPr lang="en-US" altLang="zh-CN" sz="11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0.1~0.6</a:t>
            </a:r>
            <a:r>
              <a:rPr lang="zh-CN" altLang="en-US" sz="11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之间变化的任何数值），在单元格</a:t>
            </a:r>
            <a:r>
              <a:rPr lang="en-US" altLang="zh-CN" sz="11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D3:D22</a:t>
            </a:r>
            <a:r>
              <a:rPr lang="zh-CN" altLang="en-US" sz="11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的正确位置上求出各月的指数平滑预测值；</a:t>
            </a:r>
          </a:p>
          <a:p>
            <a:pPr algn="l" rtl="0">
              <a:defRPr sz="1000"/>
            </a:pPr>
            <a:r>
              <a:rPr lang="en-US" altLang="zh-CN" sz="11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3. </a:t>
            </a:r>
            <a:r>
              <a:rPr lang="zh-CN" altLang="en-US" sz="11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计算销量与预测值的均方误差；</a:t>
            </a:r>
          </a:p>
          <a:p>
            <a:pPr algn="l" rtl="0">
              <a:defRPr sz="1000"/>
            </a:pPr>
            <a:r>
              <a:rPr lang="en-US" altLang="zh-CN" sz="11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4. </a:t>
            </a:r>
            <a:r>
              <a:rPr lang="zh-CN" altLang="en-US" sz="11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利用模拟运算表所得数据</a:t>
            </a:r>
            <a:r>
              <a:rPr lang="en-US" altLang="zh-CN" sz="11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,</a:t>
            </a:r>
            <a:r>
              <a:rPr lang="zh-CN" altLang="en-US" sz="11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在单元格</a:t>
            </a:r>
            <a:r>
              <a:rPr lang="en-US" altLang="zh-CN" sz="11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G5</a:t>
            </a:r>
            <a:r>
              <a:rPr lang="zh-CN" altLang="en-US" sz="11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中求出使均方误差达到极小的最优平滑常数；</a:t>
            </a:r>
          </a:p>
          <a:p>
            <a:pPr algn="l" rtl="0">
              <a:defRPr sz="1000"/>
            </a:pPr>
            <a:r>
              <a:rPr lang="en-US" altLang="zh-CN" sz="11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5. </a:t>
            </a:r>
            <a:r>
              <a:rPr lang="zh-CN" altLang="en-US" sz="11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利用最优平滑常数预测第</a:t>
            </a:r>
            <a:r>
              <a:rPr lang="en-US" altLang="zh-CN" sz="11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21</a:t>
            </a:r>
            <a:r>
              <a:rPr lang="zh-CN" altLang="en-US" sz="11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个月的销量。</a:t>
            </a:r>
          </a:p>
          <a:p>
            <a:pPr algn="l" rtl="0">
              <a:defRPr sz="1000"/>
            </a:pPr>
            <a:endPara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endParaRPr>
          </a:p>
        </xdr:txBody>
      </xdr: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40961" name="Object 1" hidden="1">
                <a:extLst>
                  <a:ext uri="{63B3BB69-23CF-44E3-9099-C40C66FF867C}">
                    <a14:compatExt spid="_x0000_s40961"/>
                  </a:ext>
                  <a:ext uri="{FF2B5EF4-FFF2-40B4-BE49-F238E27FC236}">
                    <a16:creationId xmlns:a16="http://schemas.microsoft.com/office/drawing/2014/main" id="{00000000-0008-0000-0000-000001A00000}"/>
                  </a:ext>
                </a:extLst>
              </xdr:cNvPr>
              <xdr:cNvSpPr/>
            </xdr:nvSpPr>
            <xdr:spPr bwMode="auto">
              <a:xfrm>
                <a:off x="536" y="178"/>
                <a:ext cx="250" cy="43"/>
              </a:xfrm>
              <a:prstGeom prst="rect">
                <a:avLst/>
              </a:prstGeom>
              <a:solidFill>
                <a:srgbClr val="CCFFCC" mc:Ignorable="a14" a14:legacySpreadsheetColorIndex="42"/>
              </a:solidFill>
            </xdr:spPr>
          </xdr:sp>
        </mc:Choice>
        <mc:Fallback/>
      </mc:AlternateContent>
    </xdr:grpSp>
    <xdr:clientData/>
  </xdr:twoCellAnchor>
  <xdr:twoCellAnchor>
    <xdr:from>
      <xdr:col>5</xdr:col>
      <xdr:colOff>444500</xdr:colOff>
      <xdr:row>16</xdr:row>
      <xdr:rowOff>104775</xdr:rowOff>
    </xdr:from>
    <xdr:to>
      <xdr:col>14</xdr:col>
      <xdr:colOff>127000</xdr:colOff>
      <xdr:row>32</xdr:row>
      <xdr:rowOff>3175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14</xdr:col>
      <xdr:colOff>466725</xdr:colOff>
      <xdr:row>12</xdr:row>
      <xdr:rowOff>66675</xdr:rowOff>
    </xdr:to>
    <xdr:grpSp>
      <xdr:nvGrpSpPr>
        <xdr:cNvPr id="2" name="Group 44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>
          <a:grpSpLocks/>
        </xdr:cNvGrpSpPr>
      </xdr:nvGrpSpPr>
      <xdr:grpSpPr bwMode="auto">
        <a:xfrm>
          <a:off x="4369443" y="0"/>
          <a:ext cx="3794447" cy="2265865"/>
          <a:chOff x="-82" y="278"/>
          <a:chExt cx="427" cy="235"/>
        </a:xfrm>
      </xdr:grpSpPr>
      <xdr:grpSp>
        <xdr:nvGrpSpPr>
          <xdr:cNvPr id="3" name="Group 1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GrpSpPr>
            <a:grpSpLocks/>
          </xdr:cNvGrpSpPr>
        </xdr:nvGrpSpPr>
        <xdr:grpSpPr bwMode="auto">
          <a:xfrm>
            <a:off x="-82" y="278"/>
            <a:ext cx="427" cy="235"/>
            <a:chOff x="193" y="226"/>
            <a:chExt cx="322" cy="169"/>
          </a:xfrm>
          <a:grpFill/>
        </xdr:grpSpPr>
        <xdr:sp macro="" textlink="">
          <xdr:nvSpPr>
            <xdr:cNvPr id="5" name="Text Box 2">
              <a:extLst>
                <a:ext uri="{FF2B5EF4-FFF2-40B4-BE49-F238E27FC236}">
                  <a16:creationId xmlns:a16="http://schemas.microsoft.com/office/drawing/2014/main" id="{00000000-0008-0000-0100-000005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" y="226"/>
              <a:ext cx="322" cy="169"/>
            </a:xfrm>
            <a:prstGeom prst="rect">
              <a:avLst/>
            </a:prstGeom>
            <a:solidFill>
              <a:schemeClr val="accent1">
                <a:lumMod val="40000"/>
                <a:lumOff val="60000"/>
              </a:schemeClr>
            </a:solidFill>
            <a:ln w="317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82800" tIns="82800" rIns="90000" bIns="46800" anchor="t"/>
            <a:lstStyle/>
            <a:p>
              <a:pPr algn="l" rtl="0">
                <a:defRPr sz="1000"/>
              </a:pPr>
              <a:r>
                <a:rPr lang="zh-CN" altLang="en-US" sz="1100" b="1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第</a:t>
              </a:r>
              <a:r>
                <a:rPr lang="en-US" altLang="zh-CN" sz="11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2</a:t>
              </a:r>
              <a:r>
                <a:rPr lang="zh-CN" altLang="en-US" sz="1100" b="1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题  </a:t>
              </a:r>
              <a:r>
                <a:rPr lang="zh-CN" altLang="zh-CN" sz="1100">
                  <a:effectLst/>
                  <a:latin typeface="+mn-lt"/>
                  <a:ea typeface="+mn-ea"/>
                  <a:cs typeface="+mn-cs"/>
                </a:rPr>
                <a:t>某农业研究所研究过量施肥与小麦亩产量之间的关系。本工作表</a:t>
              </a:r>
              <a:r>
                <a:rPr lang="en-US" altLang="zh-CN" sz="1100">
                  <a:effectLst/>
                  <a:latin typeface="+mn-lt"/>
                  <a:ea typeface="+mn-ea"/>
                  <a:cs typeface="+mn-cs"/>
                </a:rPr>
                <a:t>A2:B14</a:t>
              </a:r>
              <a:r>
                <a:rPr lang="zh-CN" altLang="zh-CN" sz="1100">
                  <a:effectLst/>
                  <a:latin typeface="+mn-lt"/>
                  <a:ea typeface="+mn-ea"/>
                  <a:cs typeface="+mn-cs"/>
                </a:rPr>
                <a:t>范围内列出了过量施肥时的施肥量与亩产量的统计数据。已知两个变量的回归方程的形式如下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宋体"/>
                <a:ea typeface="宋体"/>
              </a:endParaRPr>
            </a:p>
            <a:p>
              <a:pPr algn="l" rtl="0">
                <a:defRPr sz="1000"/>
              </a:pPr>
              <a:endParaRPr lang="zh-CN" altLang="en-US" sz="1100" b="0" i="0" u="none" strike="noStrike" baseline="0">
                <a:solidFill>
                  <a:srgbClr val="000000"/>
                </a:solidFill>
                <a:latin typeface="宋体"/>
                <a:ea typeface="宋体"/>
              </a:endParaRPr>
            </a:p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要求：</a:t>
              </a:r>
            </a:p>
            <a:p>
              <a:pPr algn="l" rtl="0">
                <a:lnSpc>
                  <a:spcPts val="1300"/>
                </a:lnSpc>
                <a:defRPr sz="1000"/>
              </a:pPr>
              <a:r>
                <a:rPr lang="en-US" altLang="zh-CN" sz="11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1. </a:t>
              </a: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采用</a:t>
              </a: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变量替换法计算回归方程的参数</a:t>
              </a:r>
              <a:r>
                <a:rPr lang="en-US" altLang="zh-CN" sz="11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a</a:t>
              </a: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和</a:t>
              </a:r>
              <a:r>
                <a:rPr lang="en-US" altLang="zh-CN" sz="11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b</a:t>
              </a: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的取值；</a:t>
              </a:r>
              <a:endParaRPr lang="en-US" altLang="zh-CN" sz="1100" b="0" i="0" u="none" strike="noStrike" baseline="0">
                <a:solidFill>
                  <a:srgbClr val="000000"/>
                </a:solidFill>
                <a:latin typeface="宋体"/>
                <a:ea typeface="宋体"/>
              </a:endParaRPr>
            </a:p>
            <a:p>
              <a:pPr algn="l" rtl="0">
                <a:lnSpc>
                  <a:spcPts val="1300"/>
                </a:lnSpc>
                <a:defRPr sz="1000"/>
              </a:pPr>
              <a:r>
                <a:rPr lang="en-US" altLang="zh-CN" sz="11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2. </a:t>
              </a: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计算判定系数</a:t>
              </a:r>
              <a:r>
                <a:rPr lang="en-US" altLang="zh-CN" sz="11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</a:t>
              </a: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平方的取值；</a:t>
              </a:r>
              <a:endParaRPr lang="en-US" altLang="zh-CN" sz="1100" b="0" i="0" u="none" strike="noStrike" baseline="0">
                <a:solidFill>
                  <a:srgbClr val="000000"/>
                </a:solidFill>
                <a:latin typeface="宋体"/>
                <a:ea typeface="宋体"/>
              </a:endParaRPr>
            </a:p>
            <a:p>
              <a:pPr algn="l" rtl="0">
                <a:lnSpc>
                  <a:spcPts val="1300"/>
                </a:lnSpc>
                <a:defRPr sz="1000"/>
              </a:pPr>
              <a:r>
                <a:rPr lang="en-US" altLang="zh-CN" sz="11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3. </a:t>
              </a: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使用</a:t>
              </a:r>
              <a:r>
                <a:rPr lang="en-US" altLang="zh-CN" sz="11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XY</a:t>
              </a: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散点图来验证计算结果。</a:t>
              </a:r>
            </a:p>
            <a:p>
              <a:pPr algn="l" rtl="0">
                <a:lnSpc>
                  <a:spcPts val="1200"/>
                </a:lnSpc>
                <a:defRPr sz="1000"/>
              </a:pPr>
              <a:endParaRPr lang="zh-CN" altLang="en-US" sz="1100" b="0" i="0" u="none" strike="noStrike" baseline="0">
                <a:solidFill>
                  <a:srgbClr val="000000"/>
                </a:solidFill>
                <a:latin typeface="宋体"/>
                <a:ea typeface="宋体"/>
              </a:endParaRPr>
            </a:p>
            <a:p>
              <a:pPr algn="l" rtl="0">
                <a:lnSpc>
                  <a:spcPts val="1200"/>
                </a:lnSpc>
                <a:defRPr sz="1000"/>
              </a:pPr>
              <a:endParaRPr lang="zh-CN" altLang="en-US" sz="1100" b="0" i="0" u="none" strike="noStrike" baseline="0">
                <a:solidFill>
                  <a:srgbClr val="000000"/>
                </a:solidFill>
                <a:latin typeface="宋体"/>
                <a:ea typeface="宋体"/>
              </a:endParaRPr>
            </a:p>
          </xdr:txBody>
        </xdr:sp>
      </xdr:grp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41985" name="Object 1" hidden="1">
                <a:extLst>
                  <a:ext uri="{63B3BB69-23CF-44E3-9099-C40C66FF867C}">
                    <a14:compatExt spid="_x0000_s41985"/>
                  </a:ext>
                  <a:ext uri="{FF2B5EF4-FFF2-40B4-BE49-F238E27FC236}">
                    <a16:creationId xmlns:a16="http://schemas.microsoft.com/office/drawing/2014/main" id="{00000000-0008-0000-0100-000001A40000}"/>
                  </a:ext>
                </a:extLst>
              </xdr:cNvPr>
              <xdr:cNvSpPr/>
            </xdr:nvSpPr>
            <xdr:spPr bwMode="auto">
              <a:xfrm>
                <a:off x="98" y="350"/>
                <a:ext cx="91" cy="31"/>
              </a:xfrm>
              <a:prstGeom prst="rect">
                <a:avLst/>
              </a:prstGeom>
              <a:solidFill>
                <a:srgbClr val="FFCC99" mc:Ignorable="a14" a14:legacySpreadsheetColorIndex="47">
                  <a:alpha val="0"/>
                </a:srgbClr>
              </a:solidFill>
              <a:ln>
                <a:noFill/>
              </a:ln>
              <a:extLs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mc:Choice>
        <mc:Fallback/>
      </mc:AlternateContent>
    </xdr:grpSp>
    <xdr:clientData/>
  </xdr:twoCellAnchor>
  <xdr:twoCellAnchor>
    <xdr:from>
      <xdr:col>10</xdr:col>
      <xdr:colOff>552450</xdr:colOff>
      <xdr:row>14</xdr:row>
      <xdr:rowOff>9525</xdr:rowOff>
    </xdr:from>
    <xdr:to>
      <xdr:col>17</xdr:col>
      <xdr:colOff>323850</xdr:colOff>
      <xdr:row>28</xdr:row>
      <xdr:rowOff>104775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613410</xdr:colOff>
      <xdr:row>2</xdr:row>
      <xdr:rowOff>3810</xdr:rowOff>
    </xdr:from>
    <xdr:to>
      <xdr:col>14</xdr:col>
      <xdr:colOff>361950</xdr:colOff>
      <xdr:row>17</xdr:row>
      <xdr:rowOff>3810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EFA79E1B-4F48-4C94-B131-4299892AD9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95250</xdr:colOff>
      <xdr:row>1</xdr:row>
      <xdr:rowOff>171450</xdr:rowOff>
    </xdr:from>
    <xdr:to>
      <xdr:col>12</xdr:col>
      <xdr:colOff>104775</xdr:colOff>
      <xdr:row>11</xdr:row>
      <xdr:rowOff>152400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>
          <a:spLocks noChangeArrowheads="1"/>
        </xdr:cNvSpPr>
      </xdr:nvSpPr>
      <xdr:spPr bwMode="auto">
        <a:xfrm>
          <a:off x="2838450" y="369570"/>
          <a:ext cx="5495925" cy="19621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0">
            <a:lnSpc>
              <a:spcPts val="1400"/>
            </a:lnSpc>
            <a:defRPr sz="1000"/>
          </a:pPr>
          <a:r>
            <a:rPr lang="zh-CN" altLang="en-US" sz="1100" b="1" i="0" u="none" strike="noStrike" baseline="0">
              <a:solidFill>
                <a:srgbClr val="000000"/>
              </a:solidFill>
              <a:latin typeface="宋体"/>
              <a:ea typeface="宋体"/>
            </a:rPr>
            <a:t>第</a:t>
          </a:r>
          <a:r>
            <a:rPr lang="en-US" altLang="zh-CN" sz="1100" b="1" i="0" u="none" strike="noStrike" baseline="0">
              <a:solidFill>
                <a:srgbClr val="000000"/>
              </a:solidFill>
              <a:latin typeface="宋体"/>
              <a:ea typeface="宋体"/>
            </a:rPr>
            <a:t>5</a:t>
          </a:r>
          <a:r>
            <a:rPr lang="zh-CN" altLang="en-US" sz="1100" b="1" i="0" u="none" strike="noStrike" baseline="0">
              <a:solidFill>
                <a:srgbClr val="000000"/>
              </a:solidFill>
              <a:latin typeface="宋体"/>
              <a:ea typeface="宋体"/>
            </a:rPr>
            <a:t>题  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EXTRE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公司拟制造一种高档运动鞋。固定成本为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2000000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元，每双运动鞋可变成本为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150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元，当前的销量为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15000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双，平均销售价格为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298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元。公司管理层需要建立一个决策模型用于盈亏平衡分析。要求：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：</a:t>
          </a:r>
        </a:p>
        <a:p>
          <a:pPr algn="l" rtl="0">
            <a:lnSpc>
              <a:spcPts val="1400"/>
            </a:lnSpc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1</a:t>
          </a:r>
          <a:r>
            <a:rPr lang="en-US" altLang="zh-CN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. 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计算单位边际贡献及边际贡献率；</a:t>
          </a:r>
        </a:p>
        <a:p>
          <a:pPr algn="l" rtl="0">
            <a:lnSpc>
              <a:spcPts val="1500"/>
            </a:lnSpc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2</a:t>
          </a:r>
          <a:r>
            <a:rPr lang="en-US" altLang="zh-CN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. 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计算销售收益、总成本及利润；</a:t>
          </a:r>
        </a:p>
        <a:p>
          <a:pPr algn="l" rtl="0">
            <a:lnSpc>
              <a:spcPts val="1400"/>
            </a:lnSpc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3</a:t>
          </a:r>
          <a:r>
            <a:rPr lang="en-US" altLang="zh-CN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. 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计算盈亏平衡销量及盈亏平衡销售收益；</a:t>
          </a:r>
        </a:p>
        <a:p>
          <a:pPr algn="l" rtl="0">
            <a:lnSpc>
              <a:spcPts val="1500"/>
            </a:lnSpc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4</a:t>
          </a:r>
          <a:r>
            <a:rPr lang="en-US" altLang="zh-CN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. 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假定公司希望获得1000000元利润，计算为达到</a:t>
          </a:r>
          <a:r>
            <a:rPr lang="zh-CN" altLang="zh-CN" sz="1000" b="0" i="0" baseline="0">
              <a:effectLst/>
              <a:latin typeface="+mn-lt"/>
              <a:ea typeface="+mn-ea"/>
              <a:cs typeface="+mn-cs"/>
            </a:rPr>
            <a:t>目标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利润所需要的销量及销售收益；并计算此时的安全边际和安全边际率。</a:t>
          </a:r>
        </a:p>
        <a:p>
          <a:pPr algn="l" rtl="0">
            <a:lnSpc>
              <a:spcPts val="1300"/>
            </a:lnSpc>
            <a:defRPr sz="1000"/>
          </a:pP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oneCellAnchor>
    <xdr:from>
      <xdr:col>8</xdr:col>
      <xdr:colOff>527631</xdr:colOff>
      <xdr:row>15</xdr:row>
      <xdr:rowOff>43077</xdr:rowOff>
    </xdr:from>
    <xdr:ext cx="1903149" cy="642484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A52F8378-A4EC-4047-BE04-F2C024B45E3E}"/>
            </a:ext>
          </a:extLst>
        </xdr:cNvPr>
        <xdr:cNvSpPr txBox="1"/>
      </xdr:nvSpPr>
      <xdr:spPr>
        <a:xfrm rot="11541252" flipH="1" flipV="1">
          <a:off x="6463611" y="2786277"/>
          <a:ext cx="1903149" cy="6424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边际贡献率</a:t>
          </a:r>
          <a:r>
            <a:rPr lang="en-US" altLang="zh-CN" sz="1100"/>
            <a:t>=</a:t>
          </a:r>
          <a:r>
            <a:rPr lang="zh-CN" altLang="en-US" sz="1100"/>
            <a:t>单位边际贡献率*销量</a:t>
          </a:r>
          <a:r>
            <a:rPr lang="en-US" altLang="zh-CN" sz="1100"/>
            <a:t>/</a:t>
          </a:r>
          <a:r>
            <a:rPr lang="zh-CN" altLang="en-US" sz="1100"/>
            <a:t>（销量*销售价格</a:t>
          </a:r>
          <a:endParaRPr lang="en-US" altLang="zh-CN" sz="1100"/>
        </a:p>
        <a:p>
          <a:r>
            <a:rPr lang="zh-CN" altLang="en-US" sz="1100"/>
            <a:t>）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133350</xdr:colOff>
      <xdr:row>0</xdr:row>
      <xdr:rowOff>0</xdr:rowOff>
    </xdr:from>
    <xdr:to>
      <xdr:col>18</xdr:col>
      <xdr:colOff>69850</xdr:colOff>
      <xdr:row>20</xdr:row>
      <xdr:rowOff>161925</xdr:rowOff>
    </xdr:to>
    <xdr:sp macro="" textlink="">
      <xdr:nvSpPr>
        <xdr:cNvPr id="2" name="TextBox 3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6991350" y="0"/>
          <a:ext cx="5422900" cy="41243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1"/>
            <a:t>第</a:t>
          </a:r>
          <a:r>
            <a:rPr lang="en-US" altLang="zh-CN" sz="1100" b="1"/>
            <a:t>6</a:t>
          </a:r>
          <a:r>
            <a:rPr lang="zh-CN" altLang="en-US" sz="1100" b="1"/>
            <a:t>题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某机械制造公司每年需要购买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8000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个某种零件，购买单价为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元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个。一个零件储存一年的储存成本为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元。该零件每次订货的固定订货成本为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30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元。据预测今年市场有通货膨胀，各种物价将不同程度的上涨。预测零件价格将上涨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5%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，单位年存储成本将上涨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10%,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，固定订货成本将上涨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15%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。要求：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在本工作表中构造模型，计算有通货膨胀时的年采购成本、年固定订货成本、年储存成本和年总成本；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计算出有通货膨胀时的经济订货量，以及此经济订货量对应的年总成本；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分析当订货量在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50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至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550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范围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内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以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50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为步长发生变化时，全年总成本的变化数据；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在工作表中画出不同订购量时全年总成本的变化图形；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在上图中添加按照经济订货量进行订购时，当购买单价的上涨率从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1%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增加到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11%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（步长为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1%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）时的最小总成本曲线。</a:t>
          </a:r>
        </a:p>
      </xdr:txBody>
    </xdr:sp>
    <xdr:clientData/>
  </xdr:twoCellAnchor>
  <xdr:twoCellAnchor>
    <xdr:from>
      <xdr:col>1</xdr:col>
      <xdr:colOff>654050</xdr:colOff>
      <xdr:row>20</xdr:row>
      <xdr:rowOff>104775</xdr:rowOff>
    </xdr:from>
    <xdr:to>
      <xdr:col>9</xdr:col>
      <xdr:colOff>603250</xdr:colOff>
      <xdr:row>36</xdr:row>
      <xdr:rowOff>3175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55245</xdr:colOff>
      <xdr:row>2</xdr:row>
      <xdr:rowOff>179070</xdr:rowOff>
    </xdr:from>
    <xdr:to>
      <xdr:col>14</xdr:col>
      <xdr:colOff>179070</xdr:colOff>
      <xdr:row>14</xdr:row>
      <xdr:rowOff>226695</xdr:rowOff>
    </xdr:to>
    <xdr:sp macro="" textlink="">
      <xdr:nvSpPr>
        <xdr:cNvPr id="12289" name="Text Box 1">
          <a:extLst>
            <a:ext uri="{FF2B5EF4-FFF2-40B4-BE49-F238E27FC236}">
              <a16:creationId xmlns:a16="http://schemas.microsoft.com/office/drawing/2014/main" id="{00000000-0008-0000-0400-000001300000}"/>
            </a:ext>
          </a:extLst>
        </xdr:cNvPr>
        <xdr:cNvSpPr txBox="1">
          <a:spLocks noChangeArrowheads="1"/>
        </xdr:cNvSpPr>
      </xdr:nvSpPr>
      <xdr:spPr bwMode="auto">
        <a:xfrm>
          <a:off x="5130165" y="544830"/>
          <a:ext cx="3552825" cy="238696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1100" b="1" i="0" u="none" strike="noStrike" baseline="0">
              <a:solidFill>
                <a:srgbClr val="000000"/>
              </a:solidFill>
              <a:latin typeface="宋体"/>
              <a:ea typeface="宋体"/>
            </a:rPr>
            <a:t>第</a:t>
          </a:r>
          <a:r>
            <a:rPr lang="en-US" altLang="zh-CN" sz="1100" b="1" i="0" u="none" strike="noStrike" baseline="0">
              <a:solidFill>
                <a:srgbClr val="000000"/>
              </a:solidFill>
              <a:latin typeface="宋体"/>
              <a:ea typeface="宋体"/>
            </a:rPr>
            <a:t>7</a:t>
          </a:r>
          <a:r>
            <a:rPr lang="zh-CN" altLang="en-US" sz="1100" b="1" i="0" u="none" strike="noStrike" baseline="0">
              <a:solidFill>
                <a:srgbClr val="000000"/>
              </a:solidFill>
              <a:latin typeface="宋体"/>
              <a:ea typeface="宋体"/>
            </a:rPr>
            <a:t>题  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某投资者在第0年花375万购买某沿街店面，在随后的3年里出租该店面，每年可得租金12万，3年后因需要资金他将该店面以435万转售他人。要求：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1</a:t>
          </a:r>
          <a:r>
            <a:rPr lang="en-US" altLang="zh-CN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. 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用两种财务函数分别计算该店面投资项目的年回报率；</a:t>
          </a:r>
          <a:endParaRPr lang="en-US" altLang="zh-CN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2</a:t>
          </a:r>
          <a:r>
            <a:rPr lang="en-US" altLang="zh-CN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. 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用财务函数计算，若投资者期望的回报率为10%，他每年的租金收入应该为多少；</a:t>
          </a:r>
          <a:endParaRPr lang="en-US" altLang="zh-CN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3</a:t>
          </a:r>
          <a:r>
            <a:rPr lang="en-US" altLang="zh-CN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. 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用内插附表计算，若投资者期望的回报率为10%，他每年的租金收入应该为多少。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295275</xdr:colOff>
      <xdr:row>3</xdr:row>
      <xdr:rowOff>123825</xdr:rowOff>
    </xdr:from>
    <xdr:to>
      <xdr:col>19</xdr:col>
      <xdr:colOff>219075</xdr:colOff>
      <xdr:row>19</xdr:row>
      <xdr:rowOff>40005</xdr:rowOff>
    </xdr:to>
    <xdr:grpSp>
      <xdr:nvGrpSpPr>
        <xdr:cNvPr id="2" name="Group 3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pSpPr>
          <a:grpSpLocks/>
        </xdr:cNvGrpSpPr>
      </xdr:nvGrpSpPr>
      <xdr:grpSpPr bwMode="auto">
        <a:xfrm>
          <a:off x="6802755" y="855345"/>
          <a:ext cx="5410200" cy="2842260"/>
          <a:chOff x="57" y="7"/>
          <a:chExt cx="568" cy="288"/>
        </a:xfrm>
      </xdr:grpSpPr>
      <xdr:sp macro="" textlink="">
        <xdr:nvSpPr>
          <xdr:cNvPr id="3" name="Text Box 4">
            <a:extLst>
              <a:ext uri="{FF2B5EF4-FFF2-40B4-BE49-F238E27FC236}">
                <a16:creationId xmlns:a16="http://schemas.microsoft.com/office/drawing/2014/main" id="{00000000-0008-0000-0500-00000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7" y="7"/>
            <a:ext cx="568" cy="288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lnSpc>
                <a:spcPts val="1200"/>
              </a:lnSpc>
              <a:defRPr sz="1000"/>
            </a:pPr>
            <a:r>
              <a:rPr lang="zh-CN" altLang="en-US" sz="1100" b="1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第</a:t>
            </a:r>
            <a:r>
              <a:rPr lang="en-US" altLang="zh-CN" sz="1100" b="1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8</a:t>
            </a:r>
            <a:r>
              <a:rPr lang="zh-CN" altLang="en-US" sz="1100" b="1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题 </a:t>
            </a:r>
            <a:r>
              <a:rPr lang="zh-CN" altLang="en-US" sz="11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  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某饲养场饲养动物出售。每天至少需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7000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克蛋白质、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300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克矿物质、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1000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毫克维生素。现有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5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种饲料可供选用。各种饲料每公斤营养成分含量、单价和市场供用量如下表所示：</a:t>
            </a:r>
            <a:endPara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endParaRPr>
          </a:p>
          <a:p>
            <a:pPr algn="l" rtl="0">
              <a:lnSpc>
                <a:spcPts val="1200"/>
              </a:lnSpc>
              <a:defRPr sz="1000"/>
            </a:pPr>
            <a:endPara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endParaRPr>
          </a:p>
          <a:p>
            <a:pPr algn="l" rtl="0">
              <a:lnSpc>
                <a:spcPts val="1200"/>
              </a:lnSpc>
              <a:defRPr sz="1000"/>
            </a:pPr>
            <a:endPara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endParaRPr>
          </a:p>
          <a:p>
            <a:pPr algn="l" rtl="0">
              <a:lnSpc>
                <a:spcPts val="1200"/>
              </a:lnSpc>
              <a:defRPr sz="1000"/>
            </a:pPr>
            <a:endPara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endParaRPr>
          </a:p>
          <a:p>
            <a:pPr algn="l" rtl="0">
              <a:lnSpc>
                <a:spcPts val="1200"/>
              </a:lnSpc>
              <a:defRPr sz="1000"/>
            </a:pPr>
            <a:endPara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endParaRPr>
          </a:p>
          <a:p>
            <a:pPr algn="l" rtl="0">
              <a:lnSpc>
                <a:spcPts val="1200"/>
              </a:lnSpc>
              <a:defRPr sz="1000"/>
            </a:pPr>
            <a:endPara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endParaRPr>
          </a:p>
          <a:p>
            <a:pPr algn="l" rtl="0">
              <a:lnSpc>
                <a:spcPts val="1200"/>
              </a:lnSpc>
              <a:defRPr sz="1000"/>
            </a:pPr>
            <a:endPara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endParaRPr>
          </a:p>
          <a:p>
            <a:pPr algn="l" rtl="0">
              <a:lnSpc>
                <a:spcPts val="1200"/>
              </a:lnSpc>
              <a:defRPr sz="1000"/>
            </a:pPr>
            <a:endPara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endParaRPr>
          </a:p>
          <a:p>
            <a:pPr algn="l" rtl="0">
              <a:lnSpc>
                <a:spcPts val="1200"/>
              </a:lnSpc>
              <a:defRPr sz="1000"/>
            </a:pPr>
            <a:endPara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endParaRPr>
          </a:p>
          <a:p>
            <a:pPr algn="l" rtl="0">
              <a:lnSpc>
                <a:spcPts val="1200"/>
              </a:lnSpc>
              <a:defRPr sz="1000"/>
            </a:pPr>
            <a:r>
              <a:rPr lang="zh-CN" altLang="en-US" sz="11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要求：</a:t>
            </a:r>
            <a:endParaRPr lang="en-US" altLang="zh-CN" sz="1100" b="0" i="0" u="none" strike="noStrike" baseline="0">
              <a:solidFill>
                <a:srgbClr val="000000"/>
              </a:solidFill>
              <a:latin typeface="宋体"/>
              <a:ea typeface="宋体"/>
            </a:endParaRPr>
          </a:p>
          <a:p>
            <a:pPr algn="l" rtl="0">
              <a:lnSpc>
                <a:spcPts val="1200"/>
              </a:lnSpc>
              <a:defRPr sz="1000"/>
            </a:pPr>
            <a:r>
              <a:rPr lang="en-US" altLang="zh-CN" sz="11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1.</a:t>
            </a:r>
            <a:r>
              <a:rPr lang="zh-CN" altLang="en-US" sz="11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建立模型求解最优采购方案（要求每种饲料的采购量为整数千克）；</a:t>
            </a:r>
          </a:p>
          <a:p>
            <a:pPr algn="l" rtl="0">
              <a:lnSpc>
                <a:spcPts val="1100"/>
              </a:lnSpc>
              <a:defRPr sz="1000"/>
            </a:pPr>
            <a:r>
              <a:rPr lang="en-US" altLang="zh-CN" sz="11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2.</a:t>
            </a:r>
            <a:r>
              <a:rPr lang="zh-CN" altLang="en-US" sz="11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把规划求解模型参数保存在A2开始的单元格处。</a:t>
            </a:r>
          </a:p>
        </xdr:txBody>
      </xdr:sp>
      <xdr:pic>
        <xdr:nvPicPr>
          <xdr:cNvPr id="4" name="Picture 5">
            <a:extLst>
              <a:ext uri="{FF2B5EF4-FFF2-40B4-BE49-F238E27FC236}">
                <a16:creationId xmlns:a16="http://schemas.microsoft.com/office/drawing/2014/main" id="{00000000-0008-0000-0500-000004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0" y="65"/>
            <a:ext cx="531" cy="12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0</xdr:colOff>
      <xdr:row>1</xdr:row>
      <xdr:rowOff>0</xdr:rowOff>
    </xdr:from>
    <xdr:to>
      <xdr:col>37</xdr:col>
      <xdr:colOff>457200</xdr:colOff>
      <xdr:row>11</xdr:row>
      <xdr:rowOff>123825</xdr:rowOff>
    </xdr:to>
    <xdr:sp macro="" textlink="">
      <xdr:nvSpPr>
        <xdr:cNvPr id="2" name="TextBox 8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13815060" y="182880"/>
          <a:ext cx="3810000" cy="268414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第</a:t>
          </a:r>
          <a:r>
            <a:rPr lang="en-US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zh-CN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题</a:t>
          </a:r>
          <a:r>
            <a:rPr lang="en-US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某企业的财务室需为员工报销各种费用而准备一定的现金。月初时，该公司的存款账上余额为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90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万元，手头现金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万。每天使用的现金服从正态分布，均值为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万，标准差为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7000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。该公司的财务人员总是在现金少于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2.1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万时去银行取款。每次取款的成本约为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100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元。取款总是发生在第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天的早晨。假定因缺少现金而不能报销的费用都将在第二天报销。银行活期储蓄的日利率为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0.005%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。要求：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在工作表中建立模型，模拟该公司财务室每次取款额为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25000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时一个月内现金、银行存款余额、利息与取款成本的变动情况；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利用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50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次的模拟结果，确定为了实现一个月获得利息超过取钱成本，每次取款额至少应该设定为多少？并绘制图表反映取款额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利息与取款成本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之差之间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的关系。</a:t>
          </a:r>
          <a:endParaRPr lang="zh-CN" altLang="en-US" sz="1100"/>
        </a:p>
      </xdr:txBody>
    </xdr:sp>
    <xdr:clientData/>
  </xdr:twoCellAnchor>
  <xdr:twoCellAnchor>
    <xdr:from>
      <xdr:col>0</xdr:col>
      <xdr:colOff>110490</xdr:colOff>
      <xdr:row>23</xdr:row>
      <xdr:rowOff>152400</xdr:rowOff>
    </xdr:from>
    <xdr:to>
      <xdr:col>6</xdr:col>
      <xdr:colOff>339090</xdr:colOff>
      <xdr:row>38</xdr:row>
      <xdr:rowOff>152400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24037;&#20316;\&#25945;&#23398;\&#35745;&#31639;&#26426;&#24212;&#29992;&#35838;&#20214;\&#35745;&#31639;&#26426;&#24212;&#29992;&#35838;&#20214;\&#27169;&#25311;&#35797;&#21367;&#21442;&#32771;&#31572;&#26696;\&#31532;3&#31456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&#24037;&#20316;\&#25945;&#23398;\&#35745;&#31639;&#26426;&#24212;&#29992;&#35838;&#20214;\&#35745;&#31639;&#26426;&#24212;&#29992;&#35838;&#20214;\&#27169;&#25311;&#35797;&#21367;&#21442;&#32771;&#31572;&#26696;\&#31532;3&#3145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&#24037;&#20316;/&#25945;&#23398;/&#35745;&#31639;&#26426;&#24212;&#29992;&#35838;&#20214;/&#35745;&#31639;&#26426;&#24212;&#29992;&#35838;&#20214;/&#27169;&#25311;&#35797;&#21367;&#21442;&#32771;&#31572;&#26696;/&#31532;3&#31456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24037;&#20316;\&#25945;&#23398;\&#35745;&#31639;&#26426;&#24212;&#29992;&#35838;&#20214;\&#35745;&#31639;&#26426;&#24212;&#29992;&#35838;&#20214;\&#27169;&#25311;&#35797;&#21367;&#21442;&#32771;&#31572;&#26696;\&#27169;&#25311;&#35797;&#21367;11-&#21442;&#32771;&#31572;&#26696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&#24037;&#20316;\&#25945;&#23398;\&#35745;&#31639;&#26426;&#24212;&#29992;&#35838;&#20214;\&#35745;&#31639;&#26426;&#24212;&#29992;&#35838;&#20214;\&#27169;&#25311;&#35797;&#21367;&#21442;&#32771;&#31572;&#26696;\&#27169;&#25311;&#35797;&#21367;11-&#21442;&#32771;&#31572;&#26696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&#24037;&#20316;/&#25945;&#23398;/&#35745;&#31639;&#26426;&#24212;&#29992;&#35838;&#20214;/&#35745;&#31639;&#26426;&#24212;&#29992;&#35838;&#20214;/&#27169;&#25311;&#35797;&#21367;&#21442;&#32771;&#31572;&#26696;/&#27169;&#25311;&#35797;&#21367;11-&#21442;&#32771;&#31572;&#26696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35838;&#31243;\&#36130;&#32463;&#31649;&#29702;&#35745;&#31639;&#26426;&#24212;&#29992;\200502\D&#20989;&#25968;&#32771;&#39064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0%20&#35745;&#31639;&#26426;&#24212;&#29992;%202006%20&#29256;&#26412;\2012-2013-1&#31179;\2012-2013-1&#31532;&#19968;&#27425;&#27979;&#39564;&#23398;&#29983;&#25991;&#20214;2\&#35838;&#31243;\&#36130;&#32463;&#31649;&#29702;&#35745;&#31639;&#26426;&#24212;&#29992;\&#32771;&#35797;&#25104;&#32489;\20050622-0397\&#31572;&#26696;\&#31532;3&#31456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%20&#35745;&#31639;&#26426;&#24212;&#29992;%202006%20&#29256;&#26412;\2012-2013-1&#31179;\2012-2013-1&#31532;&#19968;&#27425;&#27979;&#39564;&#23398;&#29983;&#25991;&#20214;2\&#35838;&#31243;\&#36130;&#32463;&#31649;&#29702;&#35745;&#31639;&#26426;&#24212;&#29992;\&#32771;&#35797;&#25104;&#32489;\20050622-0397\&#31572;&#26696;\&#31532;3&#31456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0%20&#35745;&#31639;&#26426;&#24212;&#29992;%202006%20&#29256;&#26412;/2012-2013-1&#31179;/2012-2013-1&#31532;&#19968;&#27425;&#27979;&#39564;&#23398;&#29983;&#25991;&#20214;2/&#35838;&#31243;/&#36130;&#32463;&#31649;&#29702;&#35745;&#31639;&#26426;&#24212;&#29992;/&#32771;&#35797;&#25104;&#32489;/20050622-0397/&#31572;&#26696;/&#31532;3&#31456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24037;&#20316;\&#25945;&#23398;\&#35745;&#31639;&#26426;&#24212;&#29992;&#35838;&#20214;\&#35745;&#31639;&#26426;&#24212;&#29992;&#35838;&#20214;\&#27169;&#25311;&#35797;&#21367;&#21442;&#32771;&#31572;&#26696;\Set1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0%20&#35745;&#31639;&#26426;&#24212;&#29992;%202006%20&#29256;&#26412;\2012-2013-1&#31179;\2012-2013-1&#31532;&#19968;&#27425;&#27979;&#39564;&#23398;&#29983;&#25991;&#20214;2\&#35838;&#31243;\&#36130;&#32463;&#31649;&#29702;&#35745;&#31639;&#26426;&#24212;&#29992;\&#32771;&#35797;&#25104;&#32489;\20050622-0397\&#31572;&#26696;\Set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%20&#35745;&#31639;&#26426;&#24212;&#29992;%202006%20&#29256;&#26412;\2012-2013-1&#31179;\2012-2013-1&#31532;&#19968;&#27425;&#27979;&#39564;&#23398;&#29983;&#25991;&#20214;2\&#35838;&#31243;\&#36130;&#32463;&#31649;&#29702;&#35745;&#31639;&#26426;&#24212;&#29992;\&#32771;&#35797;&#25104;&#32489;\20050622-0397\&#31572;&#26696;\Set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0%20&#35745;&#31639;&#26426;&#24212;&#29992;%202006%20&#29256;&#26412;/2012-2013-1&#31179;/2012-2013-1&#31532;&#19968;&#27425;&#27979;&#39564;&#23398;&#29983;&#25991;&#20214;2/&#35838;&#31243;/&#36130;&#32463;&#31649;&#29702;&#35745;&#31639;&#26426;&#24212;&#29992;/&#32771;&#35797;&#25104;&#32489;/20050622-0397/&#31572;&#26696;/Set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Rawdata\&#31532;3&#31456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0%20&#35745;&#31639;&#26426;&#24212;&#29992;%202006%20&#29256;&#26412;\2012-2013-1&#31179;\2012-2013-1&#31532;&#19968;&#27425;&#27979;&#39564;&#23398;&#29983;&#25991;&#20214;2\Rawdata\&#31532;3&#31456;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%20&#35745;&#31639;&#26426;&#24212;&#29992;%202006%20&#29256;&#26412;\2012-2013-1&#31179;\2012-2013-1&#31532;&#19968;&#27425;&#27979;&#39564;&#23398;&#29983;&#25991;&#20214;2\Rawdata\&#31532;3&#31456;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0%20&#35745;&#31639;&#26426;&#24212;&#29992;%202006%20&#29256;&#26412;/2012-2013-1&#31179;/2012-2013-1&#31532;&#19968;&#27425;&#27979;&#39564;&#23398;&#29983;&#25991;&#20214;2/Rawdata/&#31532;3&#31456;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35838;&#31243;\&#35745;&#31639;&#26426;&#24212;&#29992;\&#32771;&#39064;\2003-1\2002&#31179;&#35745;&#31639;&#26426;&#32771;&#35797;(C)&#31572;&#26696;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0%20&#35745;&#31639;&#26426;&#24212;&#29992;%202006%20&#29256;&#26412;\2012-2013-1&#31179;\2012-2013-1&#31532;&#19968;&#27425;&#27979;&#39564;&#23398;&#29983;&#25991;&#20214;2\&#35838;&#31243;\&#35745;&#31639;&#26426;&#24212;&#29992;\&#32771;&#39064;\2003-1\2002&#31179;&#35745;&#31639;&#26426;&#32771;&#35797;(C)&#31572;&#26696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%20&#35745;&#31639;&#26426;&#24212;&#29992;%202006%20&#29256;&#26412;\2012-2013-1&#31179;\2012-2013-1&#31532;&#19968;&#27425;&#27979;&#39564;&#23398;&#29983;&#25991;&#20214;2\&#35838;&#31243;\&#35745;&#31639;&#26426;&#24212;&#29992;\&#32771;&#39064;\2003-1\2002&#31179;&#35745;&#31639;&#26426;&#32771;&#35797;(C)&#31572;&#26696;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0%20&#35745;&#31639;&#26426;&#24212;&#29992;%202006%20&#29256;&#26412;/2012-2013-1&#31179;/2012-2013-1&#31532;&#19968;&#27425;&#27979;&#39564;&#23398;&#29983;&#25991;&#20214;2/&#35838;&#31243;/&#35745;&#31639;&#26426;&#24212;&#29992;/&#32771;&#39064;/2003-1/2002&#31179;&#35745;&#31639;&#26426;&#32771;&#35797;(C)&#31572;&#26696;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wang\Quantitative%20method\Simulation\Simulation%20example%2012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0%20&#35745;&#31639;&#26426;&#24212;&#29992;%202006%20&#29256;&#26412;\2012-2013-1&#31179;\2012-2013-1&#31532;&#19968;&#27425;&#27979;&#39564;&#23398;&#29983;&#25991;&#20214;2\0wang\Quantitative%20method\Simulation\Simulation%20example%2012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%20&#35745;&#31639;&#26426;&#24212;&#29992;%202006%20&#29256;&#26412;\2012-2013-1&#31179;\2012-2013-1&#31532;&#19968;&#27425;&#27979;&#39564;&#23398;&#29983;&#25991;&#20214;2\0wang\Quantitative%20method\Simulation\Simulation%20example%2012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0%20&#35745;&#31639;&#26426;&#24212;&#29992;%202006%20&#29256;&#26412;/2012-2013-1&#31179;/2012-2013-1&#31532;&#19968;&#27425;&#27979;&#39564;&#23398;&#29983;&#25991;&#20214;2/0wang/Quantitative%20method/Simulation/Simulation%20example%2012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lgl\yy2\&#32771;&#39064;\2002-01&#32771;&#39064;\Teaching\2001Fall\&#36741;&#20462;\&#35797;&#39064;&#31572;&#26696;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0%20&#35745;&#31639;&#26426;&#24212;&#29992;%202006%20&#29256;&#26412;\2012-2013-1&#31179;\2012-2013-1&#31532;&#19968;&#27425;&#27979;&#39564;&#23398;&#29983;&#25991;&#20214;2\Teaching\2001Fall\&#36741;&#20462;\&#35797;&#39064;&#31572;&#26696;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%20&#35745;&#31639;&#26426;&#24212;&#29992;%202006%20&#29256;&#26412;\2012-2013-1&#31179;\2012-2013-1&#31532;&#19968;&#27425;&#27979;&#39564;&#23398;&#29983;&#25991;&#20214;2\Teaching\2001Fall\&#36741;&#20462;\&#35797;&#39064;&#31572;&#26696;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/0%20&#35745;&#31639;&#26426;&#24212;&#29992;%202006%20&#29256;&#26412;/2012-2013-1&#31179;/2012-2013-1&#31532;&#19968;&#27425;&#27979;&#39564;&#23398;&#29983;&#25991;&#20214;2/Teaching/2001Fall/&#36741;&#20462;/&#35797;&#39064;&#31572;&#26696;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F\Lesson\ComputerApplication\&#25945;&#23398;&#21442;&#32771;&#36164;&#26009;\&#22797;&#20064;&#36164;&#26009;\&#32508;&#21512;&#32451;&#20064;a_j&#21442;&#32771;&#35299;&#31572;\&#32508;&#21512;&#32451;&#20064;D&#21442;&#32771;&#35299;&#31572;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Administrator\&#26700;&#38754;\2013&#35745;&#31639;&#26426;&#24212;&#29992;\&#32463;&#27982;&#31649;&#29702;&#20013;&#30340;&#35745;&#31639;&#26426;&#24212;&#29992;2013\&#23454;&#39564;&#19982;&#39064;&#24211;\&#32508;&#21512;&#32451;&#20064;A_J&#21442;&#32771;&#35299;&#31572;\&#32463;&#27982;&#35746;&#36135;&#37327;&#32771;&#39064;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Administrator\&#26700;&#38754;\2013&#35745;&#31639;&#26426;&#24212;&#29992;\&#32463;&#27982;&#31649;&#29702;&#20013;&#30340;&#35745;&#31639;&#26426;&#24212;&#29992;2013\&#23454;&#39564;&#19982;&#39064;&#24211;\&#32508;&#21512;&#32451;&#20064;A_J&#21442;&#32771;&#35299;&#31572;\&#32463;&#27982;&#35746;&#36135;&#37327;&#32771;&#39064;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dministrator/&#26700;&#38754;/2013&#35745;&#31639;&#26426;&#24212;&#29992;/&#32463;&#27982;&#31649;&#29702;&#20013;&#30340;&#35745;&#31639;&#26426;&#24212;&#29992;2013/&#23454;&#39564;&#19982;&#39064;&#24211;/&#32508;&#21512;&#32451;&#20064;A_J&#21442;&#32771;&#35299;&#31572;/&#32463;&#27982;&#35746;&#36135;&#37327;&#32771;&#39064;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2003_2004_2&#32771;&#35797;&#35797;&#39064;&#31532;2&#31295;\2003-2004&#31532;2&#23398;&#26399;&#36130;&#22823;&#35745;&#31639;&#26426;&#24212;&#29992;&#35797;&#39064;\2004-06&#36879;&#35270;&#34920;&#19982;D&#20989;&#25968;&#32771;&#39064;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2003_2004_2&#32771;&#35797;&#35797;&#39064;&#31532;2&#31295;\2003-2004&#31532;2&#23398;&#26399;&#36130;&#22823;&#35745;&#31639;&#26426;&#24212;&#29992;&#35797;&#39064;\2004-06&#36879;&#35270;&#34920;&#19982;D&#20989;&#25968;&#32771;&#39064;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/2003_2004_2&#32771;&#35797;&#35797;&#39064;&#31532;2&#31295;/2003-2004&#31532;2&#23398;&#26399;&#36130;&#22823;&#35745;&#31639;&#26426;&#24212;&#29992;&#35797;&#39064;/2004-06&#36879;&#35270;&#34920;&#19982;D&#20989;&#25968;&#32771;&#39064;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lgl\yy2\&#32771;&#39064;\2001-07&#32771;&#39064;\Exam1\Exam1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0%20&#35745;&#31639;&#26426;&#24212;&#29992;%202006%20&#29256;&#26412;\2012-2013-1&#31179;\2012-2013-1&#31532;&#19968;&#27425;&#27979;&#39564;&#23398;&#29983;&#25991;&#20214;2\lgl\yy2\&#32771;&#39064;\2001-07&#32771;&#39064;\Exam1\Exam1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%20&#35745;&#31639;&#26426;&#24212;&#29992;%202006%20&#29256;&#26412;\2012-2013-1&#31179;\2012-2013-1&#31532;&#19968;&#27425;&#27979;&#39564;&#23398;&#29983;&#25991;&#20214;2\lgl\yy2\&#32771;&#39064;\2001-07&#32771;&#39064;\Exam1\Exam1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/0%20&#35745;&#31639;&#26426;&#24212;&#29992;%202006%20&#29256;&#26412;/2012-2013-1&#31179;/2012-2013-1&#31532;&#19968;&#27425;&#27979;&#39564;&#23398;&#29983;&#25991;&#20214;2/lgl/yy2/&#32771;&#39064;/2001-07&#32771;&#39064;/Exam1/Exam1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35745;&#31639;&#26426;&#24212;&#29992;\01-02(1)\2001&#31179;&#35745;&#31639;&#26426;&#24212;&#29992;&#35838;&#31243;&#32771;&#35797;&#39064;A&#31572;&#26696;&#24102;&#35780;&#20998;&#32454;&#21017;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0%20&#35745;&#31639;&#26426;&#24212;&#29992;%202006%20&#29256;&#26412;\2012-2013-1&#31179;\2012-2013-1&#31532;&#19968;&#27425;&#27979;&#39564;&#23398;&#29983;&#25991;&#20214;2\&#35745;&#31639;&#26426;&#24212;&#29992;\01-02(1)\2001&#31179;&#35745;&#31639;&#26426;&#24212;&#29992;&#35838;&#31243;&#32771;&#35797;&#39064;A&#31572;&#26696;&#24102;&#35780;&#20998;&#32454;&#21017;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%20&#35745;&#31639;&#26426;&#24212;&#29992;%202006%20&#29256;&#26412;\2012-2013-1&#31179;\2012-2013-1&#31532;&#19968;&#27425;&#27979;&#39564;&#23398;&#29983;&#25991;&#20214;2\&#35745;&#31639;&#26426;&#24212;&#29992;\01-02(1)\2001&#31179;&#35745;&#31639;&#26426;&#24212;&#29992;&#35838;&#31243;&#32771;&#35797;&#39064;A&#31572;&#26696;&#24102;&#35780;&#20998;&#32454;&#21017;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/0%20&#35745;&#31639;&#26426;&#24212;&#29992;%202006%20&#29256;&#26412;/2012-2013-1&#31179;/2012-2013-1&#31532;&#19968;&#27425;&#27979;&#39564;&#23398;&#29983;&#25991;&#20214;2/&#35745;&#31639;&#26426;&#24212;&#29992;/01-02(1)/2001&#31179;&#35745;&#31639;&#26426;&#24212;&#29992;&#35838;&#31243;&#32771;&#35797;&#39064;A&#31572;&#26696;&#24102;&#35780;&#20998;&#32454;&#21017;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35838;&#31243;\&#36130;&#32463;&#31649;&#29702;&#35745;&#31639;&#26426;&#24212;&#29992;\&#21382;&#24180;&#32771;&#35797;&#39064;&#30446;\200906\&#21407;E\lesson\&#35745;&#31639;&#26426;&#24212;&#29992;\&#21508;&#24180;&#32771;&#39064;\2008-2009-2\2008-2009-2&#35745;&#31639;&#26426;&#24212;&#29992;_&#31532;3&#39064;\&#21629;&#39064;&#20934;&#22791;\&#20363;4-08%20&#24037;&#21378;&#32435;&#31246;&#23395;&#33410;&#25351;&#25968;&#39044;&#27979;&#27169;&#22411;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&#35838;&#31243;\&#36130;&#32463;&#31649;&#29702;&#35745;&#31639;&#26426;&#24212;&#29992;\&#21382;&#24180;&#32771;&#35797;&#39064;&#30446;\200906\&#21407;E\lesson\&#35745;&#31639;&#26426;&#24212;&#29992;\&#21508;&#24180;&#32771;&#39064;\2008-2009-2\2008-2009-2&#35745;&#31639;&#26426;&#24212;&#29992;_&#31532;3&#39064;\&#21629;&#39064;&#20934;&#22791;\&#20363;4-08%20&#24037;&#21378;&#32435;&#31246;&#23395;&#33410;&#25351;&#25968;&#39044;&#27979;&#27169;&#22411;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/&#35838;&#31243;/&#36130;&#32463;&#31649;&#29702;&#35745;&#31639;&#26426;&#24212;&#29992;/&#21382;&#24180;&#32771;&#35797;&#39064;&#30446;/200906/&#21407;E/lesson/&#35745;&#31639;&#26426;&#24212;&#29992;/&#21508;&#24180;&#32771;&#39064;/2008-2009-2/2008-2009-2&#35745;&#31639;&#26426;&#24212;&#29992;_&#31532;3&#39064;/&#21629;&#39064;&#20934;&#22791;/&#20363;4-08%20&#24037;&#21378;&#32435;&#31246;&#23395;&#33410;&#25351;&#25968;&#39044;&#27979;&#27169;&#22411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第1套"/>
      <sheetName val="第1套答案"/>
      <sheetName val="第2套"/>
      <sheetName val="第2套答案"/>
      <sheetName val="第3套答案"/>
    </sheetNames>
    <sheetDataSet>
      <sheetData sheetId="0">
        <row r="1">
          <cell r="A1" t="str">
            <v>项目</v>
          </cell>
          <cell r="B1" t="str">
            <v>产量</v>
          </cell>
          <cell r="C1" t="str">
            <v>月份</v>
          </cell>
        </row>
        <row r="2">
          <cell r="A2" t="str">
            <v>彩色电视机</v>
          </cell>
          <cell r="B2">
            <v>374</v>
          </cell>
          <cell r="C2">
            <v>36526</v>
          </cell>
        </row>
        <row r="3">
          <cell r="A3" t="str">
            <v>程控交换机</v>
          </cell>
          <cell r="B3">
            <v>351</v>
          </cell>
          <cell r="C3">
            <v>36526</v>
          </cell>
        </row>
        <row r="4">
          <cell r="A4" t="str">
            <v>家用洗衣机</v>
          </cell>
          <cell r="B4">
            <v>149</v>
          </cell>
          <cell r="C4">
            <v>36526</v>
          </cell>
        </row>
        <row r="5">
          <cell r="A5" t="str">
            <v>家用电冰箱</v>
          </cell>
          <cell r="B5">
            <v>88</v>
          </cell>
          <cell r="C5">
            <v>36526</v>
          </cell>
        </row>
        <row r="6">
          <cell r="A6" t="str">
            <v>微型计算机</v>
          </cell>
          <cell r="B6">
            <v>43</v>
          </cell>
          <cell r="C6">
            <v>36526</v>
          </cell>
        </row>
        <row r="7">
          <cell r="A7" t="str">
            <v>汽车</v>
          </cell>
          <cell r="B7">
            <v>14</v>
          </cell>
          <cell r="C7">
            <v>36526</v>
          </cell>
        </row>
        <row r="8">
          <cell r="A8" t="str">
            <v>彩色电视机</v>
          </cell>
          <cell r="B8">
            <v>283</v>
          </cell>
          <cell r="C8">
            <v>36557</v>
          </cell>
        </row>
        <row r="9">
          <cell r="A9" t="str">
            <v>程控交换机</v>
          </cell>
          <cell r="B9">
            <v>249</v>
          </cell>
          <cell r="C9">
            <v>36557</v>
          </cell>
        </row>
        <row r="10">
          <cell r="A10" t="str">
            <v>家用洗衣机</v>
          </cell>
          <cell r="B10">
            <v>114</v>
          </cell>
          <cell r="C10">
            <v>36557</v>
          </cell>
        </row>
        <row r="11">
          <cell r="A11" t="str">
            <v>家用电冰箱</v>
          </cell>
          <cell r="B11">
            <v>80</v>
          </cell>
          <cell r="C11">
            <v>36557</v>
          </cell>
        </row>
        <row r="12">
          <cell r="A12" t="str">
            <v>微型计算机</v>
          </cell>
          <cell r="B12">
            <v>37</v>
          </cell>
          <cell r="C12">
            <v>36557</v>
          </cell>
        </row>
        <row r="13">
          <cell r="A13" t="str">
            <v>汽车</v>
          </cell>
          <cell r="B13">
            <v>12</v>
          </cell>
          <cell r="C13">
            <v>36557</v>
          </cell>
        </row>
        <row r="14">
          <cell r="A14" t="str">
            <v>程控交换机</v>
          </cell>
          <cell r="B14">
            <v>423</v>
          </cell>
          <cell r="C14">
            <v>36586</v>
          </cell>
        </row>
        <row r="15">
          <cell r="A15" t="str">
            <v>彩色电视机</v>
          </cell>
          <cell r="B15">
            <v>365</v>
          </cell>
          <cell r="C15">
            <v>36586</v>
          </cell>
        </row>
        <row r="16">
          <cell r="A16" t="str">
            <v>家用洗衣机</v>
          </cell>
          <cell r="B16">
            <v>146</v>
          </cell>
          <cell r="C16">
            <v>36586</v>
          </cell>
        </row>
        <row r="17">
          <cell r="A17" t="str">
            <v>家用电冰箱</v>
          </cell>
          <cell r="B17">
            <v>129</v>
          </cell>
          <cell r="C17">
            <v>36586</v>
          </cell>
        </row>
        <row r="18">
          <cell r="A18" t="str">
            <v>微型计算机</v>
          </cell>
          <cell r="B18">
            <v>64</v>
          </cell>
          <cell r="C18">
            <v>36586</v>
          </cell>
        </row>
        <row r="19">
          <cell r="A19" t="str">
            <v>汽车</v>
          </cell>
          <cell r="B19">
            <v>21</v>
          </cell>
          <cell r="C19">
            <v>36586</v>
          </cell>
        </row>
        <row r="20">
          <cell r="A20" t="str">
            <v>程控交换机</v>
          </cell>
          <cell r="B20">
            <v>472</v>
          </cell>
          <cell r="C20">
            <v>36617</v>
          </cell>
        </row>
        <row r="21">
          <cell r="A21" t="str">
            <v>彩色电视机</v>
          </cell>
          <cell r="B21">
            <v>363</v>
          </cell>
          <cell r="C21">
            <v>36617</v>
          </cell>
        </row>
        <row r="22">
          <cell r="A22" t="str">
            <v>家用电冰箱</v>
          </cell>
          <cell r="B22">
            <v>139</v>
          </cell>
          <cell r="C22">
            <v>36617</v>
          </cell>
        </row>
        <row r="23">
          <cell r="A23" t="str">
            <v>家用洗衣机</v>
          </cell>
          <cell r="B23">
            <v>106</v>
          </cell>
          <cell r="C23">
            <v>36617</v>
          </cell>
        </row>
        <row r="24">
          <cell r="A24" t="str">
            <v>微型计算机</v>
          </cell>
          <cell r="B24">
            <v>68</v>
          </cell>
          <cell r="C24">
            <v>36617</v>
          </cell>
        </row>
        <row r="25">
          <cell r="A25" t="str">
            <v>汽车</v>
          </cell>
          <cell r="B25">
            <v>22</v>
          </cell>
          <cell r="C25">
            <v>36617</v>
          </cell>
        </row>
        <row r="26">
          <cell r="A26" t="str">
            <v>程控交换机</v>
          </cell>
          <cell r="B26">
            <v>441</v>
          </cell>
          <cell r="C26">
            <v>36647</v>
          </cell>
        </row>
        <row r="27">
          <cell r="A27" t="str">
            <v>彩色电视机</v>
          </cell>
          <cell r="B27">
            <v>297</v>
          </cell>
          <cell r="C27">
            <v>36647</v>
          </cell>
        </row>
        <row r="28">
          <cell r="A28" t="str">
            <v>家用电冰箱</v>
          </cell>
          <cell r="B28">
            <v>139</v>
          </cell>
          <cell r="C28">
            <v>36647</v>
          </cell>
        </row>
        <row r="29">
          <cell r="A29" t="str">
            <v>家用洗衣机</v>
          </cell>
          <cell r="B29">
            <v>82</v>
          </cell>
          <cell r="C29">
            <v>36647</v>
          </cell>
        </row>
        <row r="30">
          <cell r="A30" t="str">
            <v>微型计算机</v>
          </cell>
          <cell r="B30">
            <v>58</v>
          </cell>
          <cell r="C30">
            <v>36647</v>
          </cell>
        </row>
        <row r="31">
          <cell r="A31" t="str">
            <v>汽车</v>
          </cell>
          <cell r="B31">
            <v>20</v>
          </cell>
          <cell r="C31">
            <v>36647</v>
          </cell>
        </row>
        <row r="32">
          <cell r="A32" t="str">
            <v>程控交换机</v>
          </cell>
          <cell r="B32">
            <v>709</v>
          </cell>
          <cell r="C32">
            <v>36678</v>
          </cell>
        </row>
        <row r="33">
          <cell r="A33" t="str">
            <v>彩色电视机</v>
          </cell>
          <cell r="B33">
            <v>202</v>
          </cell>
          <cell r="C33">
            <v>36678</v>
          </cell>
        </row>
        <row r="34">
          <cell r="A34" t="str">
            <v>家用电冰箱</v>
          </cell>
          <cell r="B34">
            <v>158</v>
          </cell>
          <cell r="C34">
            <v>36678</v>
          </cell>
        </row>
        <row r="35">
          <cell r="A35" t="str">
            <v>家用洗衣机</v>
          </cell>
          <cell r="B35">
            <v>79</v>
          </cell>
          <cell r="C35">
            <v>36678</v>
          </cell>
        </row>
        <row r="36">
          <cell r="A36" t="str">
            <v>微型计算机</v>
          </cell>
          <cell r="B36">
            <v>51</v>
          </cell>
          <cell r="C36">
            <v>36678</v>
          </cell>
        </row>
        <row r="37">
          <cell r="A37" t="str">
            <v>汽车</v>
          </cell>
          <cell r="B37">
            <v>19</v>
          </cell>
          <cell r="C37">
            <v>36678</v>
          </cell>
        </row>
        <row r="38">
          <cell r="A38" t="str">
            <v>程控交换机</v>
          </cell>
          <cell r="B38">
            <v>728</v>
          </cell>
          <cell r="C38">
            <v>36892</v>
          </cell>
        </row>
        <row r="39">
          <cell r="A39" t="str">
            <v>彩色电视机</v>
          </cell>
          <cell r="B39">
            <v>341.6</v>
          </cell>
          <cell r="C39">
            <v>36892</v>
          </cell>
        </row>
        <row r="40">
          <cell r="A40" t="str">
            <v>家用洗衣机</v>
          </cell>
          <cell r="B40">
            <v>124.4</v>
          </cell>
          <cell r="C40">
            <v>36892</v>
          </cell>
        </row>
        <row r="41">
          <cell r="A41" t="str">
            <v>家用电冰箱</v>
          </cell>
          <cell r="B41">
            <v>98.4</v>
          </cell>
          <cell r="C41">
            <v>36892</v>
          </cell>
        </row>
        <row r="42">
          <cell r="A42" t="str">
            <v>微型计算机</v>
          </cell>
          <cell r="B42">
            <v>42.5</v>
          </cell>
          <cell r="C42">
            <v>36892</v>
          </cell>
        </row>
        <row r="43">
          <cell r="A43" t="str">
            <v>汽车</v>
          </cell>
          <cell r="B43">
            <v>18.7</v>
          </cell>
          <cell r="C43">
            <v>36892</v>
          </cell>
        </row>
        <row r="44">
          <cell r="A44" t="str">
            <v>程控交换机</v>
          </cell>
          <cell r="B44">
            <v>728</v>
          </cell>
          <cell r="C44">
            <v>36923</v>
          </cell>
        </row>
        <row r="45">
          <cell r="A45" t="str">
            <v>彩色电视机</v>
          </cell>
          <cell r="B45">
            <v>341.6</v>
          </cell>
          <cell r="C45">
            <v>36923</v>
          </cell>
        </row>
        <row r="46">
          <cell r="A46" t="str">
            <v>家用洗衣机</v>
          </cell>
          <cell r="B46">
            <v>124.4</v>
          </cell>
          <cell r="C46">
            <v>36923</v>
          </cell>
        </row>
        <row r="47">
          <cell r="A47" t="str">
            <v>家用电冰箱</v>
          </cell>
          <cell r="B47">
            <v>98.4</v>
          </cell>
          <cell r="C47">
            <v>36923</v>
          </cell>
        </row>
        <row r="48">
          <cell r="A48" t="str">
            <v>微型计算机</v>
          </cell>
          <cell r="B48">
            <v>42.5</v>
          </cell>
          <cell r="C48">
            <v>36923</v>
          </cell>
        </row>
        <row r="49">
          <cell r="A49" t="str">
            <v>汽车</v>
          </cell>
          <cell r="B49">
            <v>18.7</v>
          </cell>
          <cell r="C49">
            <v>36923</v>
          </cell>
        </row>
        <row r="50">
          <cell r="A50" t="str">
            <v>程控交换机</v>
          </cell>
          <cell r="B50">
            <v>571</v>
          </cell>
          <cell r="C50">
            <v>36951</v>
          </cell>
        </row>
        <row r="51">
          <cell r="A51" t="str">
            <v>彩色电视机</v>
          </cell>
          <cell r="B51">
            <v>317.89999999999998</v>
          </cell>
          <cell r="C51">
            <v>36951</v>
          </cell>
        </row>
        <row r="52">
          <cell r="A52" t="str">
            <v>家用电冰箱</v>
          </cell>
          <cell r="B52">
            <v>143</v>
          </cell>
          <cell r="C52">
            <v>36951</v>
          </cell>
        </row>
        <row r="53">
          <cell r="A53" t="str">
            <v>家用洗衣机</v>
          </cell>
          <cell r="B53">
            <v>110.5</v>
          </cell>
          <cell r="C53">
            <v>36951</v>
          </cell>
        </row>
        <row r="54">
          <cell r="A54" t="str">
            <v>微型计算机</v>
          </cell>
          <cell r="B54">
            <v>58.5</v>
          </cell>
          <cell r="C54">
            <v>36951</v>
          </cell>
        </row>
        <row r="55">
          <cell r="A55" t="str">
            <v>汽车</v>
          </cell>
          <cell r="B55">
            <v>26.6</v>
          </cell>
          <cell r="C55">
            <v>36951</v>
          </cell>
        </row>
        <row r="56">
          <cell r="A56" t="str">
            <v>程控交换机</v>
          </cell>
          <cell r="B56">
            <v>634.9</v>
          </cell>
          <cell r="C56">
            <v>36982</v>
          </cell>
        </row>
        <row r="57">
          <cell r="A57" t="str">
            <v>彩色电视机</v>
          </cell>
          <cell r="B57">
            <v>305.89999999999998</v>
          </cell>
          <cell r="C57">
            <v>36982</v>
          </cell>
        </row>
        <row r="58">
          <cell r="A58" t="str">
            <v>家用电冰箱</v>
          </cell>
          <cell r="B58">
            <v>135.19999999999999</v>
          </cell>
          <cell r="C58">
            <v>36982</v>
          </cell>
        </row>
        <row r="59">
          <cell r="A59" t="str">
            <v>家用洗衣机</v>
          </cell>
          <cell r="B59">
            <v>98.7</v>
          </cell>
          <cell r="C59">
            <v>36982</v>
          </cell>
        </row>
        <row r="60">
          <cell r="A60" t="str">
            <v>微型计算机</v>
          </cell>
          <cell r="B60">
            <v>63.2</v>
          </cell>
          <cell r="C60">
            <v>36982</v>
          </cell>
        </row>
        <row r="61">
          <cell r="A61" t="str">
            <v>汽车</v>
          </cell>
          <cell r="B61">
            <v>24.9</v>
          </cell>
          <cell r="C61">
            <v>36982</v>
          </cell>
        </row>
        <row r="62">
          <cell r="A62" t="str">
            <v>程控交换机</v>
          </cell>
          <cell r="B62">
            <v>808</v>
          </cell>
          <cell r="C62">
            <v>37012</v>
          </cell>
        </row>
        <row r="63">
          <cell r="A63" t="str">
            <v>彩色电视机</v>
          </cell>
          <cell r="B63">
            <v>294.5</v>
          </cell>
          <cell r="C63">
            <v>37012</v>
          </cell>
        </row>
        <row r="64">
          <cell r="A64" t="str">
            <v>家用电冰箱</v>
          </cell>
          <cell r="B64">
            <v>155.19999999999999</v>
          </cell>
          <cell r="C64">
            <v>37012</v>
          </cell>
        </row>
        <row r="65">
          <cell r="A65" t="str">
            <v>家用洗衣机</v>
          </cell>
          <cell r="B65">
            <v>78.2</v>
          </cell>
          <cell r="C65">
            <v>37012</v>
          </cell>
        </row>
        <row r="66">
          <cell r="A66" t="str">
            <v>微型计算机</v>
          </cell>
          <cell r="B66">
            <v>63.4</v>
          </cell>
          <cell r="C66">
            <v>37012</v>
          </cell>
        </row>
        <row r="67">
          <cell r="A67" t="str">
            <v>汽车</v>
          </cell>
          <cell r="B67">
            <v>20.8</v>
          </cell>
          <cell r="C67">
            <v>37012</v>
          </cell>
        </row>
        <row r="68">
          <cell r="A68" t="str">
            <v>程控交换机</v>
          </cell>
          <cell r="B68">
            <v>875.1</v>
          </cell>
          <cell r="C68">
            <v>37043</v>
          </cell>
        </row>
        <row r="69">
          <cell r="A69" t="str">
            <v>彩色电视机</v>
          </cell>
          <cell r="B69">
            <v>256.39999999999998</v>
          </cell>
          <cell r="C69">
            <v>37043</v>
          </cell>
        </row>
        <row r="70">
          <cell r="A70" t="str">
            <v>家用电冰箱</v>
          </cell>
          <cell r="B70">
            <v>168.7</v>
          </cell>
          <cell r="C70">
            <v>37043</v>
          </cell>
        </row>
        <row r="71">
          <cell r="A71" t="str">
            <v>家用洗衣机</v>
          </cell>
          <cell r="B71">
            <v>82.9</v>
          </cell>
          <cell r="C71">
            <v>37043</v>
          </cell>
        </row>
        <row r="72">
          <cell r="A72" t="str">
            <v>微型计算机</v>
          </cell>
          <cell r="B72">
            <v>64.599999999999994</v>
          </cell>
          <cell r="C72">
            <v>37043</v>
          </cell>
        </row>
        <row r="73">
          <cell r="A73" t="str">
            <v>汽车</v>
          </cell>
          <cell r="B73">
            <v>20.8</v>
          </cell>
          <cell r="C73">
            <v>37043</v>
          </cell>
        </row>
      </sheetData>
      <sheetData sheetId="1" refreshError="1"/>
      <sheetData sheetId="2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第1套"/>
      <sheetName val="第1套答案"/>
      <sheetName val="第2套"/>
      <sheetName val="第2套答案"/>
      <sheetName val="第3套答案"/>
    </sheetNames>
    <sheetDataSet>
      <sheetData sheetId="0">
        <row r="1">
          <cell r="A1" t="str">
            <v>项目</v>
          </cell>
          <cell r="B1" t="str">
            <v>产量</v>
          </cell>
          <cell r="C1" t="str">
            <v>月份</v>
          </cell>
        </row>
        <row r="2">
          <cell r="A2" t="str">
            <v>彩色电视机</v>
          </cell>
          <cell r="B2">
            <v>374</v>
          </cell>
          <cell r="C2">
            <v>36526</v>
          </cell>
        </row>
        <row r="3">
          <cell r="A3" t="str">
            <v>程控交换机</v>
          </cell>
          <cell r="B3">
            <v>351</v>
          </cell>
          <cell r="C3">
            <v>36526</v>
          </cell>
        </row>
        <row r="4">
          <cell r="A4" t="str">
            <v>家用洗衣机</v>
          </cell>
          <cell r="B4">
            <v>149</v>
          </cell>
          <cell r="C4">
            <v>36526</v>
          </cell>
        </row>
        <row r="5">
          <cell r="A5" t="str">
            <v>家用电冰箱</v>
          </cell>
          <cell r="B5">
            <v>88</v>
          </cell>
          <cell r="C5">
            <v>36526</v>
          </cell>
        </row>
        <row r="6">
          <cell r="A6" t="str">
            <v>微型计算机</v>
          </cell>
          <cell r="B6">
            <v>43</v>
          </cell>
          <cell r="C6">
            <v>36526</v>
          </cell>
        </row>
        <row r="7">
          <cell r="A7" t="str">
            <v>汽车</v>
          </cell>
          <cell r="B7">
            <v>14</v>
          </cell>
          <cell r="C7">
            <v>36526</v>
          </cell>
        </row>
        <row r="8">
          <cell r="A8" t="str">
            <v>彩色电视机</v>
          </cell>
          <cell r="B8">
            <v>283</v>
          </cell>
          <cell r="C8">
            <v>36557</v>
          </cell>
        </row>
        <row r="9">
          <cell r="A9" t="str">
            <v>程控交换机</v>
          </cell>
          <cell r="B9">
            <v>249</v>
          </cell>
          <cell r="C9">
            <v>36557</v>
          </cell>
        </row>
        <row r="10">
          <cell r="A10" t="str">
            <v>家用洗衣机</v>
          </cell>
          <cell r="B10">
            <v>114</v>
          </cell>
          <cell r="C10">
            <v>36557</v>
          </cell>
        </row>
        <row r="11">
          <cell r="A11" t="str">
            <v>家用电冰箱</v>
          </cell>
          <cell r="B11">
            <v>80</v>
          </cell>
          <cell r="C11">
            <v>36557</v>
          </cell>
        </row>
        <row r="12">
          <cell r="A12" t="str">
            <v>微型计算机</v>
          </cell>
          <cell r="B12">
            <v>37</v>
          </cell>
          <cell r="C12">
            <v>36557</v>
          </cell>
        </row>
        <row r="13">
          <cell r="A13" t="str">
            <v>汽车</v>
          </cell>
          <cell r="B13">
            <v>12</v>
          </cell>
          <cell r="C13">
            <v>36557</v>
          </cell>
        </row>
        <row r="14">
          <cell r="A14" t="str">
            <v>程控交换机</v>
          </cell>
          <cell r="B14">
            <v>423</v>
          </cell>
          <cell r="C14">
            <v>36586</v>
          </cell>
        </row>
        <row r="15">
          <cell r="A15" t="str">
            <v>彩色电视机</v>
          </cell>
          <cell r="B15">
            <v>365</v>
          </cell>
          <cell r="C15">
            <v>36586</v>
          </cell>
        </row>
        <row r="16">
          <cell r="A16" t="str">
            <v>家用洗衣机</v>
          </cell>
          <cell r="B16">
            <v>146</v>
          </cell>
          <cell r="C16">
            <v>36586</v>
          </cell>
        </row>
        <row r="17">
          <cell r="A17" t="str">
            <v>家用电冰箱</v>
          </cell>
          <cell r="B17">
            <v>129</v>
          </cell>
          <cell r="C17">
            <v>36586</v>
          </cell>
        </row>
        <row r="18">
          <cell r="A18" t="str">
            <v>微型计算机</v>
          </cell>
          <cell r="B18">
            <v>64</v>
          </cell>
          <cell r="C18">
            <v>36586</v>
          </cell>
        </row>
        <row r="19">
          <cell r="A19" t="str">
            <v>汽车</v>
          </cell>
          <cell r="B19">
            <v>21</v>
          </cell>
          <cell r="C19">
            <v>36586</v>
          </cell>
        </row>
        <row r="20">
          <cell r="A20" t="str">
            <v>程控交换机</v>
          </cell>
          <cell r="B20">
            <v>472</v>
          </cell>
          <cell r="C20">
            <v>36617</v>
          </cell>
        </row>
        <row r="21">
          <cell r="A21" t="str">
            <v>彩色电视机</v>
          </cell>
          <cell r="B21">
            <v>363</v>
          </cell>
          <cell r="C21">
            <v>36617</v>
          </cell>
        </row>
        <row r="22">
          <cell r="A22" t="str">
            <v>家用电冰箱</v>
          </cell>
          <cell r="B22">
            <v>139</v>
          </cell>
          <cell r="C22">
            <v>36617</v>
          </cell>
        </row>
        <row r="23">
          <cell r="A23" t="str">
            <v>家用洗衣机</v>
          </cell>
          <cell r="B23">
            <v>106</v>
          </cell>
          <cell r="C23">
            <v>36617</v>
          </cell>
        </row>
        <row r="24">
          <cell r="A24" t="str">
            <v>微型计算机</v>
          </cell>
          <cell r="B24">
            <v>68</v>
          </cell>
          <cell r="C24">
            <v>36617</v>
          </cell>
        </row>
        <row r="25">
          <cell r="A25" t="str">
            <v>汽车</v>
          </cell>
          <cell r="B25">
            <v>22</v>
          </cell>
          <cell r="C25">
            <v>36617</v>
          </cell>
        </row>
        <row r="26">
          <cell r="A26" t="str">
            <v>程控交换机</v>
          </cell>
          <cell r="B26">
            <v>441</v>
          </cell>
          <cell r="C26">
            <v>36647</v>
          </cell>
        </row>
        <row r="27">
          <cell r="A27" t="str">
            <v>彩色电视机</v>
          </cell>
          <cell r="B27">
            <v>297</v>
          </cell>
          <cell r="C27">
            <v>36647</v>
          </cell>
        </row>
        <row r="28">
          <cell r="A28" t="str">
            <v>家用电冰箱</v>
          </cell>
          <cell r="B28">
            <v>139</v>
          </cell>
          <cell r="C28">
            <v>36647</v>
          </cell>
        </row>
        <row r="29">
          <cell r="A29" t="str">
            <v>家用洗衣机</v>
          </cell>
          <cell r="B29">
            <v>82</v>
          </cell>
          <cell r="C29">
            <v>36647</v>
          </cell>
        </row>
        <row r="30">
          <cell r="A30" t="str">
            <v>微型计算机</v>
          </cell>
          <cell r="B30">
            <v>58</v>
          </cell>
          <cell r="C30">
            <v>36647</v>
          </cell>
        </row>
        <row r="31">
          <cell r="A31" t="str">
            <v>汽车</v>
          </cell>
          <cell r="B31">
            <v>20</v>
          </cell>
          <cell r="C31">
            <v>36647</v>
          </cell>
        </row>
        <row r="32">
          <cell r="A32" t="str">
            <v>程控交换机</v>
          </cell>
          <cell r="B32">
            <v>709</v>
          </cell>
          <cell r="C32">
            <v>36678</v>
          </cell>
        </row>
        <row r="33">
          <cell r="A33" t="str">
            <v>彩色电视机</v>
          </cell>
          <cell r="B33">
            <v>202</v>
          </cell>
          <cell r="C33">
            <v>36678</v>
          </cell>
        </row>
        <row r="34">
          <cell r="A34" t="str">
            <v>家用电冰箱</v>
          </cell>
          <cell r="B34">
            <v>158</v>
          </cell>
          <cell r="C34">
            <v>36678</v>
          </cell>
        </row>
        <row r="35">
          <cell r="A35" t="str">
            <v>家用洗衣机</v>
          </cell>
          <cell r="B35">
            <v>79</v>
          </cell>
          <cell r="C35">
            <v>36678</v>
          </cell>
        </row>
        <row r="36">
          <cell r="A36" t="str">
            <v>微型计算机</v>
          </cell>
          <cell r="B36">
            <v>51</v>
          </cell>
          <cell r="C36">
            <v>36678</v>
          </cell>
        </row>
        <row r="37">
          <cell r="A37" t="str">
            <v>汽车</v>
          </cell>
          <cell r="B37">
            <v>19</v>
          </cell>
          <cell r="C37">
            <v>36678</v>
          </cell>
        </row>
        <row r="38">
          <cell r="A38" t="str">
            <v>程控交换机</v>
          </cell>
          <cell r="B38">
            <v>728</v>
          </cell>
          <cell r="C38">
            <v>36892</v>
          </cell>
        </row>
        <row r="39">
          <cell r="A39" t="str">
            <v>彩色电视机</v>
          </cell>
          <cell r="B39">
            <v>341.6</v>
          </cell>
          <cell r="C39">
            <v>36892</v>
          </cell>
        </row>
        <row r="40">
          <cell r="A40" t="str">
            <v>家用洗衣机</v>
          </cell>
          <cell r="B40">
            <v>124.4</v>
          </cell>
          <cell r="C40">
            <v>36892</v>
          </cell>
        </row>
        <row r="41">
          <cell r="A41" t="str">
            <v>家用电冰箱</v>
          </cell>
          <cell r="B41">
            <v>98.4</v>
          </cell>
          <cell r="C41">
            <v>36892</v>
          </cell>
        </row>
        <row r="42">
          <cell r="A42" t="str">
            <v>微型计算机</v>
          </cell>
          <cell r="B42">
            <v>42.5</v>
          </cell>
          <cell r="C42">
            <v>36892</v>
          </cell>
        </row>
        <row r="43">
          <cell r="A43" t="str">
            <v>汽车</v>
          </cell>
          <cell r="B43">
            <v>18.7</v>
          </cell>
          <cell r="C43">
            <v>36892</v>
          </cell>
        </row>
        <row r="44">
          <cell r="A44" t="str">
            <v>程控交换机</v>
          </cell>
          <cell r="B44">
            <v>728</v>
          </cell>
          <cell r="C44">
            <v>36923</v>
          </cell>
        </row>
        <row r="45">
          <cell r="A45" t="str">
            <v>彩色电视机</v>
          </cell>
          <cell r="B45">
            <v>341.6</v>
          </cell>
          <cell r="C45">
            <v>36923</v>
          </cell>
        </row>
        <row r="46">
          <cell r="A46" t="str">
            <v>家用洗衣机</v>
          </cell>
          <cell r="B46">
            <v>124.4</v>
          </cell>
          <cell r="C46">
            <v>36923</v>
          </cell>
        </row>
        <row r="47">
          <cell r="A47" t="str">
            <v>家用电冰箱</v>
          </cell>
          <cell r="B47">
            <v>98.4</v>
          </cell>
          <cell r="C47">
            <v>36923</v>
          </cell>
        </row>
        <row r="48">
          <cell r="A48" t="str">
            <v>微型计算机</v>
          </cell>
          <cell r="B48">
            <v>42.5</v>
          </cell>
          <cell r="C48">
            <v>36923</v>
          </cell>
        </row>
        <row r="49">
          <cell r="A49" t="str">
            <v>汽车</v>
          </cell>
          <cell r="B49">
            <v>18.7</v>
          </cell>
          <cell r="C49">
            <v>36923</v>
          </cell>
        </row>
        <row r="50">
          <cell r="A50" t="str">
            <v>程控交换机</v>
          </cell>
          <cell r="B50">
            <v>571</v>
          </cell>
          <cell r="C50">
            <v>36951</v>
          </cell>
        </row>
        <row r="51">
          <cell r="A51" t="str">
            <v>彩色电视机</v>
          </cell>
          <cell r="B51">
            <v>317.89999999999998</v>
          </cell>
          <cell r="C51">
            <v>36951</v>
          </cell>
        </row>
        <row r="52">
          <cell r="A52" t="str">
            <v>家用电冰箱</v>
          </cell>
          <cell r="B52">
            <v>143</v>
          </cell>
          <cell r="C52">
            <v>36951</v>
          </cell>
        </row>
        <row r="53">
          <cell r="A53" t="str">
            <v>家用洗衣机</v>
          </cell>
          <cell r="B53">
            <v>110.5</v>
          </cell>
          <cell r="C53">
            <v>36951</v>
          </cell>
        </row>
        <row r="54">
          <cell r="A54" t="str">
            <v>微型计算机</v>
          </cell>
          <cell r="B54">
            <v>58.5</v>
          </cell>
          <cell r="C54">
            <v>36951</v>
          </cell>
        </row>
        <row r="55">
          <cell r="A55" t="str">
            <v>汽车</v>
          </cell>
          <cell r="B55">
            <v>26.6</v>
          </cell>
          <cell r="C55">
            <v>36951</v>
          </cell>
        </row>
        <row r="56">
          <cell r="A56" t="str">
            <v>程控交换机</v>
          </cell>
          <cell r="B56">
            <v>634.9</v>
          </cell>
          <cell r="C56">
            <v>36982</v>
          </cell>
        </row>
        <row r="57">
          <cell r="A57" t="str">
            <v>彩色电视机</v>
          </cell>
          <cell r="B57">
            <v>305.89999999999998</v>
          </cell>
          <cell r="C57">
            <v>36982</v>
          </cell>
        </row>
        <row r="58">
          <cell r="A58" t="str">
            <v>家用电冰箱</v>
          </cell>
          <cell r="B58">
            <v>135.19999999999999</v>
          </cell>
          <cell r="C58">
            <v>36982</v>
          </cell>
        </row>
        <row r="59">
          <cell r="A59" t="str">
            <v>家用洗衣机</v>
          </cell>
          <cell r="B59">
            <v>98.7</v>
          </cell>
          <cell r="C59">
            <v>36982</v>
          </cell>
        </row>
        <row r="60">
          <cell r="A60" t="str">
            <v>微型计算机</v>
          </cell>
          <cell r="B60">
            <v>63.2</v>
          </cell>
          <cell r="C60">
            <v>36982</v>
          </cell>
        </row>
        <row r="61">
          <cell r="A61" t="str">
            <v>汽车</v>
          </cell>
          <cell r="B61">
            <v>24.9</v>
          </cell>
          <cell r="C61">
            <v>36982</v>
          </cell>
        </row>
        <row r="62">
          <cell r="A62" t="str">
            <v>程控交换机</v>
          </cell>
          <cell r="B62">
            <v>808</v>
          </cell>
          <cell r="C62">
            <v>37012</v>
          </cell>
        </row>
        <row r="63">
          <cell r="A63" t="str">
            <v>彩色电视机</v>
          </cell>
          <cell r="B63">
            <v>294.5</v>
          </cell>
          <cell r="C63">
            <v>37012</v>
          </cell>
        </row>
        <row r="64">
          <cell r="A64" t="str">
            <v>家用电冰箱</v>
          </cell>
          <cell r="B64">
            <v>155.19999999999999</v>
          </cell>
          <cell r="C64">
            <v>37012</v>
          </cell>
        </row>
        <row r="65">
          <cell r="A65" t="str">
            <v>家用洗衣机</v>
          </cell>
          <cell r="B65">
            <v>78.2</v>
          </cell>
          <cell r="C65">
            <v>37012</v>
          </cell>
        </row>
        <row r="66">
          <cell r="A66" t="str">
            <v>微型计算机</v>
          </cell>
          <cell r="B66">
            <v>63.4</v>
          </cell>
          <cell r="C66">
            <v>37012</v>
          </cell>
        </row>
        <row r="67">
          <cell r="A67" t="str">
            <v>汽车</v>
          </cell>
          <cell r="B67">
            <v>20.8</v>
          </cell>
          <cell r="C67">
            <v>37012</v>
          </cell>
        </row>
        <row r="68">
          <cell r="A68" t="str">
            <v>程控交换机</v>
          </cell>
          <cell r="B68">
            <v>875.1</v>
          </cell>
          <cell r="C68">
            <v>37043</v>
          </cell>
        </row>
        <row r="69">
          <cell r="A69" t="str">
            <v>彩色电视机</v>
          </cell>
          <cell r="B69">
            <v>256.39999999999998</v>
          </cell>
          <cell r="C69">
            <v>37043</v>
          </cell>
        </row>
        <row r="70">
          <cell r="A70" t="str">
            <v>家用电冰箱</v>
          </cell>
          <cell r="B70">
            <v>168.7</v>
          </cell>
          <cell r="C70">
            <v>37043</v>
          </cell>
        </row>
        <row r="71">
          <cell r="A71" t="str">
            <v>家用洗衣机</v>
          </cell>
          <cell r="B71">
            <v>82.9</v>
          </cell>
          <cell r="C71">
            <v>37043</v>
          </cell>
        </row>
        <row r="72">
          <cell r="A72" t="str">
            <v>微型计算机</v>
          </cell>
          <cell r="B72">
            <v>64.599999999999994</v>
          </cell>
          <cell r="C72">
            <v>37043</v>
          </cell>
        </row>
        <row r="73">
          <cell r="A73" t="str">
            <v>汽车</v>
          </cell>
          <cell r="B73">
            <v>20.8</v>
          </cell>
          <cell r="C73">
            <v>37043</v>
          </cell>
        </row>
      </sheetData>
      <sheetData sheetId="1" refreshError="1"/>
      <sheetData sheetId="2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第1套"/>
      <sheetName val="第1套答案"/>
      <sheetName val="第2套"/>
      <sheetName val="第2套答案"/>
      <sheetName val="第3套答案"/>
    </sheetNames>
    <sheetDataSet>
      <sheetData sheetId="0">
        <row r="1">
          <cell r="A1" t="str">
            <v>项目</v>
          </cell>
          <cell r="B1" t="str">
            <v>产量</v>
          </cell>
          <cell r="C1" t="str">
            <v>月份</v>
          </cell>
        </row>
        <row r="2">
          <cell r="A2" t="str">
            <v>彩色电视机</v>
          </cell>
          <cell r="B2">
            <v>374</v>
          </cell>
          <cell r="C2">
            <v>36526</v>
          </cell>
        </row>
        <row r="3">
          <cell r="A3" t="str">
            <v>程控交换机</v>
          </cell>
          <cell r="B3">
            <v>351</v>
          </cell>
          <cell r="C3">
            <v>36526</v>
          </cell>
        </row>
        <row r="4">
          <cell r="A4" t="str">
            <v>家用洗衣机</v>
          </cell>
          <cell r="B4">
            <v>149</v>
          </cell>
          <cell r="C4">
            <v>36526</v>
          </cell>
        </row>
        <row r="5">
          <cell r="A5" t="str">
            <v>家用电冰箱</v>
          </cell>
          <cell r="B5">
            <v>88</v>
          </cell>
          <cell r="C5">
            <v>36526</v>
          </cell>
        </row>
        <row r="6">
          <cell r="A6" t="str">
            <v>微型计算机</v>
          </cell>
          <cell r="B6">
            <v>43</v>
          </cell>
          <cell r="C6">
            <v>36526</v>
          </cell>
        </row>
        <row r="7">
          <cell r="A7" t="str">
            <v>汽车</v>
          </cell>
          <cell r="B7">
            <v>14</v>
          </cell>
          <cell r="C7">
            <v>36526</v>
          </cell>
        </row>
        <row r="8">
          <cell r="A8" t="str">
            <v>彩色电视机</v>
          </cell>
          <cell r="B8">
            <v>283</v>
          </cell>
          <cell r="C8">
            <v>36557</v>
          </cell>
        </row>
        <row r="9">
          <cell r="A9" t="str">
            <v>程控交换机</v>
          </cell>
          <cell r="B9">
            <v>249</v>
          </cell>
          <cell r="C9">
            <v>36557</v>
          </cell>
        </row>
        <row r="10">
          <cell r="A10" t="str">
            <v>家用洗衣机</v>
          </cell>
          <cell r="B10">
            <v>114</v>
          </cell>
          <cell r="C10">
            <v>36557</v>
          </cell>
        </row>
        <row r="11">
          <cell r="A11" t="str">
            <v>家用电冰箱</v>
          </cell>
          <cell r="B11">
            <v>80</v>
          </cell>
          <cell r="C11">
            <v>36557</v>
          </cell>
        </row>
        <row r="12">
          <cell r="A12" t="str">
            <v>微型计算机</v>
          </cell>
          <cell r="B12">
            <v>37</v>
          </cell>
          <cell r="C12">
            <v>36557</v>
          </cell>
        </row>
        <row r="13">
          <cell r="A13" t="str">
            <v>汽车</v>
          </cell>
          <cell r="B13">
            <v>12</v>
          </cell>
          <cell r="C13">
            <v>36557</v>
          </cell>
        </row>
        <row r="14">
          <cell r="A14" t="str">
            <v>程控交换机</v>
          </cell>
          <cell r="B14">
            <v>423</v>
          </cell>
          <cell r="C14">
            <v>36586</v>
          </cell>
        </row>
        <row r="15">
          <cell r="A15" t="str">
            <v>彩色电视机</v>
          </cell>
          <cell r="B15">
            <v>365</v>
          </cell>
          <cell r="C15">
            <v>36586</v>
          </cell>
        </row>
        <row r="16">
          <cell r="A16" t="str">
            <v>家用洗衣机</v>
          </cell>
          <cell r="B16">
            <v>146</v>
          </cell>
          <cell r="C16">
            <v>36586</v>
          </cell>
        </row>
        <row r="17">
          <cell r="A17" t="str">
            <v>家用电冰箱</v>
          </cell>
          <cell r="B17">
            <v>129</v>
          </cell>
          <cell r="C17">
            <v>36586</v>
          </cell>
        </row>
        <row r="18">
          <cell r="A18" t="str">
            <v>微型计算机</v>
          </cell>
          <cell r="B18">
            <v>64</v>
          </cell>
          <cell r="C18">
            <v>36586</v>
          </cell>
        </row>
        <row r="19">
          <cell r="A19" t="str">
            <v>汽车</v>
          </cell>
          <cell r="B19">
            <v>21</v>
          </cell>
          <cell r="C19">
            <v>36586</v>
          </cell>
        </row>
        <row r="20">
          <cell r="A20" t="str">
            <v>程控交换机</v>
          </cell>
          <cell r="B20">
            <v>472</v>
          </cell>
          <cell r="C20">
            <v>36617</v>
          </cell>
        </row>
        <row r="21">
          <cell r="A21" t="str">
            <v>彩色电视机</v>
          </cell>
          <cell r="B21">
            <v>363</v>
          </cell>
          <cell r="C21">
            <v>36617</v>
          </cell>
        </row>
        <row r="22">
          <cell r="A22" t="str">
            <v>家用电冰箱</v>
          </cell>
          <cell r="B22">
            <v>139</v>
          </cell>
          <cell r="C22">
            <v>36617</v>
          </cell>
        </row>
        <row r="23">
          <cell r="A23" t="str">
            <v>家用洗衣机</v>
          </cell>
          <cell r="B23">
            <v>106</v>
          </cell>
          <cell r="C23">
            <v>36617</v>
          </cell>
        </row>
        <row r="24">
          <cell r="A24" t="str">
            <v>微型计算机</v>
          </cell>
          <cell r="B24">
            <v>68</v>
          </cell>
          <cell r="C24">
            <v>36617</v>
          </cell>
        </row>
        <row r="25">
          <cell r="A25" t="str">
            <v>汽车</v>
          </cell>
          <cell r="B25">
            <v>22</v>
          </cell>
          <cell r="C25">
            <v>36617</v>
          </cell>
        </row>
        <row r="26">
          <cell r="A26" t="str">
            <v>程控交换机</v>
          </cell>
          <cell r="B26">
            <v>441</v>
          </cell>
          <cell r="C26">
            <v>36647</v>
          </cell>
        </row>
        <row r="27">
          <cell r="A27" t="str">
            <v>彩色电视机</v>
          </cell>
          <cell r="B27">
            <v>297</v>
          </cell>
          <cell r="C27">
            <v>36647</v>
          </cell>
        </row>
        <row r="28">
          <cell r="A28" t="str">
            <v>家用电冰箱</v>
          </cell>
          <cell r="B28">
            <v>139</v>
          </cell>
          <cell r="C28">
            <v>36647</v>
          </cell>
        </row>
        <row r="29">
          <cell r="A29" t="str">
            <v>家用洗衣机</v>
          </cell>
          <cell r="B29">
            <v>82</v>
          </cell>
          <cell r="C29">
            <v>36647</v>
          </cell>
        </row>
        <row r="30">
          <cell r="A30" t="str">
            <v>微型计算机</v>
          </cell>
          <cell r="B30">
            <v>58</v>
          </cell>
          <cell r="C30">
            <v>36647</v>
          </cell>
        </row>
        <row r="31">
          <cell r="A31" t="str">
            <v>汽车</v>
          </cell>
          <cell r="B31">
            <v>20</v>
          </cell>
          <cell r="C31">
            <v>36647</v>
          </cell>
        </row>
        <row r="32">
          <cell r="A32" t="str">
            <v>程控交换机</v>
          </cell>
          <cell r="B32">
            <v>709</v>
          </cell>
          <cell r="C32">
            <v>36678</v>
          </cell>
        </row>
        <row r="33">
          <cell r="A33" t="str">
            <v>彩色电视机</v>
          </cell>
          <cell r="B33">
            <v>202</v>
          </cell>
          <cell r="C33">
            <v>36678</v>
          </cell>
        </row>
        <row r="34">
          <cell r="A34" t="str">
            <v>家用电冰箱</v>
          </cell>
          <cell r="B34">
            <v>158</v>
          </cell>
          <cell r="C34">
            <v>36678</v>
          </cell>
        </row>
        <row r="35">
          <cell r="A35" t="str">
            <v>家用洗衣机</v>
          </cell>
          <cell r="B35">
            <v>79</v>
          </cell>
          <cell r="C35">
            <v>36678</v>
          </cell>
        </row>
        <row r="36">
          <cell r="A36" t="str">
            <v>微型计算机</v>
          </cell>
          <cell r="B36">
            <v>51</v>
          </cell>
          <cell r="C36">
            <v>36678</v>
          </cell>
        </row>
        <row r="37">
          <cell r="A37" t="str">
            <v>汽车</v>
          </cell>
          <cell r="B37">
            <v>19</v>
          </cell>
          <cell r="C37">
            <v>36678</v>
          </cell>
        </row>
        <row r="38">
          <cell r="A38" t="str">
            <v>程控交换机</v>
          </cell>
          <cell r="B38">
            <v>728</v>
          </cell>
          <cell r="C38">
            <v>36892</v>
          </cell>
        </row>
        <row r="39">
          <cell r="A39" t="str">
            <v>彩色电视机</v>
          </cell>
          <cell r="B39">
            <v>341.6</v>
          </cell>
          <cell r="C39">
            <v>36892</v>
          </cell>
        </row>
        <row r="40">
          <cell r="A40" t="str">
            <v>家用洗衣机</v>
          </cell>
          <cell r="B40">
            <v>124.4</v>
          </cell>
          <cell r="C40">
            <v>36892</v>
          </cell>
        </row>
        <row r="41">
          <cell r="A41" t="str">
            <v>家用电冰箱</v>
          </cell>
          <cell r="B41">
            <v>98.4</v>
          </cell>
          <cell r="C41">
            <v>36892</v>
          </cell>
        </row>
        <row r="42">
          <cell r="A42" t="str">
            <v>微型计算机</v>
          </cell>
          <cell r="B42">
            <v>42.5</v>
          </cell>
          <cell r="C42">
            <v>36892</v>
          </cell>
        </row>
        <row r="43">
          <cell r="A43" t="str">
            <v>汽车</v>
          </cell>
          <cell r="B43">
            <v>18.7</v>
          </cell>
          <cell r="C43">
            <v>36892</v>
          </cell>
        </row>
        <row r="44">
          <cell r="A44" t="str">
            <v>程控交换机</v>
          </cell>
          <cell r="B44">
            <v>728</v>
          </cell>
          <cell r="C44">
            <v>36923</v>
          </cell>
        </row>
        <row r="45">
          <cell r="A45" t="str">
            <v>彩色电视机</v>
          </cell>
          <cell r="B45">
            <v>341.6</v>
          </cell>
          <cell r="C45">
            <v>36923</v>
          </cell>
        </row>
        <row r="46">
          <cell r="A46" t="str">
            <v>家用洗衣机</v>
          </cell>
          <cell r="B46">
            <v>124.4</v>
          </cell>
          <cell r="C46">
            <v>36923</v>
          </cell>
        </row>
        <row r="47">
          <cell r="A47" t="str">
            <v>家用电冰箱</v>
          </cell>
          <cell r="B47">
            <v>98.4</v>
          </cell>
          <cell r="C47">
            <v>36923</v>
          </cell>
        </row>
        <row r="48">
          <cell r="A48" t="str">
            <v>微型计算机</v>
          </cell>
          <cell r="B48">
            <v>42.5</v>
          </cell>
          <cell r="C48">
            <v>36923</v>
          </cell>
        </row>
        <row r="49">
          <cell r="A49" t="str">
            <v>汽车</v>
          </cell>
          <cell r="B49">
            <v>18.7</v>
          </cell>
          <cell r="C49">
            <v>36923</v>
          </cell>
        </row>
        <row r="50">
          <cell r="A50" t="str">
            <v>程控交换机</v>
          </cell>
          <cell r="B50">
            <v>571</v>
          </cell>
          <cell r="C50">
            <v>36951</v>
          </cell>
        </row>
        <row r="51">
          <cell r="A51" t="str">
            <v>彩色电视机</v>
          </cell>
          <cell r="B51">
            <v>317.89999999999998</v>
          </cell>
          <cell r="C51">
            <v>36951</v>
          </cell>
        </row>
        <row r="52">
          <cell r="A52" t="str">
            <v>家用电冰箱</v>
          </cell>
          <cell r="B52">
            <v>143</v>
          </cell>
          <cell r="C52">
            <v>36951</v>
          </cell>
        </row>
        <row r="53">
          <cell r="A53" t="str">
            <v>家用洗衣机</v>
          </cell>
          <cell r="B53">
            <v>110.5</v>
          </cell>
          <cell r="C53">
            <v>36951</v>
          </cell>
        </row>
        <row r="54">
          <cell r="A54" t="str">
            <v>微型计算机</v>
          </cell>
          <cell r="B54">
            <v>58.5</v>
          </cell>
          <cell r="C54">
            <v>36951</v>
          </cell>
        </row>
        <row r="55">
          <cell r="A55" t="str">
            <v>汽车</v>
          </cell>
          <cell r="B55">
            <v>26.6</v>
          </cell>
          <cell r="C55">
            <v>36951</v>
          </cell>
        </row>
        <row r="56">
          <cell r="A56" t="str">
            <v>程控交换机</v>
          </cell>
          <cell r="B56">
            <v>634.9</v>
          </cell>
          <cell r="C56">
            <v>36982</v>
          </cell>
        </row>
        <row r="57">
          <cell r="A57" t="str">
            <v>彩色电视机</v>
          </cell>
          <cell r="B57">
            <v>305.89999999999998</v>
          </cell>
          <cell r="C57">
            <v>36982</v>
          </cell>
        </row>
        <row r="58">
          <cell r="A58" t="str">
            <v>家用电冰箱</v>
          </cell>
          <cell r="B58">
            <v>135.19999999999999</v>
          </cell>
          <cell r="C58">
            <v>36982</v>
          </cell>
        </row>
        <row r="59">
          <cell r="A59" t="str">
            <v>家用洗衣机</v>
          </cell>
          <cell r="B59">
            <v>98.7</v>
          </cell>
          <cell r="C59">
            <v>36982</v>
          </cell>
        </row>
        <row r="60">
          <cell r="A60" t="str">
            <v>微型计算机</v>
          </cell>
          <cell r="B60">
            <v>63.2</v>
          </cell>
          <cell r="C60">
            <v>36982</v>
          </cell>
        </row>
        <row r="61">
          <cell r="A61" t="str">
            <v>汽车</v>
          </cell>
          <cell r="B61">
            <v>24.9</v>
          </cell>
          <cell r="C61">
            <v>36982</v>
          </cell>
        </row>
        <row r="62">
          <cell r="A62" t="str">
            <v>程控交换机</v>
          </cell>
          <cell r="B62">
            <v>808</v>
          </cell>
          <cell r="C62">
            <v>37012</v>
          </cell>
        </row>
        <row r="63">
          <cell r="A63" t="str">
            <v>彩色电视机</v>
          </cell>
          <cell r="B63">
            <v>294.5</v>
          </cell>
          <cell r="C63">
            <v>37012</v>
          </cell>
        </row>
        <row r="64">
          <cell r="A64" t="str">
            <v>家用电冰箱</v>
          </cell>
          <cell r="B64">
            <v>155.19999999999999</v>
          </cell>
          <cell r="C64">
            <v>37012</v>
          </cell>
        </row>
        <row r="65">
          <cell r="A65" t="str">
            <v>家用洗衣机</v>
          </cell>
          <cell r="B65">
            <v>78.2</v>
          </cell>
          <cell r="C65">
            <v>37012</v>
          </cell>
        </row>
        <row r="66">
          <cell r="A66" t="str">
            <v>微型计算机</v>
          </cell>
          <cell r="B66">
            <v>63.4</v>
          </cell>
          <cell r="C66">
            <v>37012</v>
          </cell>
        </row>
        <row r="67">
          <cell r="A67" t="str">
            <v>汽车</v>
          </cell>
          <cell r="B67">
            <v>20.8</v>
          </cell>
          <cell r="C67">
            <v>37012</v>
          </cell>
        </row>
        <row r="68">
          <cell r="A68" t="str">
            <v>程控交换机</v>
          </cell>
          <cell r="B68">
            <v>875.1</v>
          </cell>
          <cell r="C68">
            <v>37043</v>
          </cell>
        </row>
        <row r="69">
          <cell r="A69" t="str">
            <v>彩色电视机</v>
          </cell>
          <cell r="B69">
            <v>256.39999999999998</v>
          </cell>
          <cell r="C69">
            <v>37043</v>
          </cell>
        </row>
        <row r="70">
          <cell r="A70" t="str">
            <v>家用电冰箱</v>
          </cell>
          <cell r="B70">
            <v>168.7</v>
          </cell>
          <cell r="C70">
            <v>37043</v>
          </cell>
        </row>
        <row r="71">
          <cell r="A71" t="str">
            <v>家用洗衣机</v>
          </cell>
          <cell r="B71">
            <v>82.9</v>
          </cell>
          <cell r="C71">
            <v>37043</v>
          </cell>
        </row>
        <row r="72">
          <cell r="A72" t="str">
            <v>微型计算机</v>
          </cell>
          <cell r="B72">
            <v>64.599999999999994</v>
          </cell>
          <cell r="C72">
            <v>37043</v>
          </cell>
        </row>
        <row r="73">
          <cell r="A73" t="str">
            <v>汽车</v>
          </cell>
          <cell r="B73">
            <v>20.8</v>
          </cell>
          <cell r="C73">
            <v>37043</v>
          </cell>
        </row>
      </sheetData>
      <sheetData sheetId="1" refreshError="1"/>
      <sheetData sheetId="2"/>
      <sheetData sheetId="3" refreshError="1"/>
      <sheetData sheetId="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分数分布"/>
      <sheetName val="第1题"/>
      <sheetName val="第1题解答"/>
      <sheetName val="第2题"/>
      <sheetName val="第2题解答"/>
      <sheetName val="第3题"/>
      <sheetName val="第3题解答"/>
      <sheetName val="第4题"/>
      <sheetName val="第4题解答"/>
      <sheetName val="第5题"/>
      <sheetName val="第5题解答"/>
      <sheetName val="第6题"/>
      <sheetName val="第6题解答"/>
      <sheetName val="第7题"/>
      <sheetName val="第7题解答"/>
      <sheetName val="第8题"/>
      <sheetName val="第8题解答"/>
      <sheetName val="第9题"/>
      <sheetName val="第9题解答"/>
    </sheetNames>
    <sheetDataSet>
      <sheetData sheetId="0"/>
      <sheetData sheetId="1"/>
      <sheetData sheetId="2"/>
      <sheetData sheetId="3"/>
      <sheetData sheetId="4">
        <row r="1">
          <cell r="A1" t="str">
            <v>工业类型</v>
          </cell>
          <cell r="B1" t="str">
            <v>企业规模</v>
          </cell>
          <cell r="C1" t="str">
            <v>企业类型</v>
          </cell>
          <cell r="D1" t="str">
            <v>产值</v>
          </cell>
        </row>
        <row r="2">
          <cell r="A2" t="str">
            <v>轻工业</v>
          </cell>
          <cell r="B2" t="str">
            <v>小型</v>
          </cell>
          <cell r="C2" t="str">
            <v>国有及国有控股企业</v>
          </cell>
          <cell r="D2">
            <v>15008.16</v>
          </cell>
        </row>
        <row r="3">
          <cell r="A3" t="str">
            <v>轻工业</v>
          </cell>
          <cell r="B3" t="str">
            <v>小型</v>
          </cell>
          <cell r="C3" t="str">
            <v>国有及国有控股企业</v>
          </cell>
          <cell r="D3">
            <v>55788.45</v>
          </cell>
        </row>
        <row r="4">
          <cell r="A4" t="str">
            <v>重工业</v>
          </cell>
          <cell r="B4" t="str">
            <v>中型</v>
          </cell>
          <cell r="C4" t="str">
            <v>股份有限公司</v>
          </cell>
          <cell r="D4">
            <v>19514.89</v>
          </cell>
        </row>
        <row r="5">
          <cell r="A5" t="str">
            <v>重工业</v>
          </cell>
          <cell r="B5" t="str">
            <v>大型</v>
          </cell>
          <cell r="C5" t="str">
            <v>股份有限公司</v>
          </cell>
          <cell r="D5">
            <v>76910.34</v>
          </cell>
        </row>
        <row r="6">
          <cell r="A6" t="str">
            <v>轻工业</v>
          </cell>
          <cell r="B6" t="str">
            <v>大型</v>
          </cell>
          <cell r="C6" t="str">
            <v>外商投资企业</v>
          </cell>
          <cell r="D6">
            <v>57588.57</v>
          </cell>
        </row>
        <row r="7">
          <cell r="A7" t="str">
            <v>轻工业</v>
          </cell>
          <cell r="B7" t="str">
            <v>小型</v>
          </cell>
          <cell r="C7" t="str">
            <v>港澳台商投资企业</v>
          </cell>
          <cell r="D7">
            <v>98459.91</v>
          </cell>
        </row>
        <row r="8">
          <cell r="A8" t="str">
            <v>轻工业</v>
          </cell>
          <cell r="B8" t="str">
            <v>小型</v>
          </cell>
          <cell r="C8" t="str">
            <v>国有及国有控股企业</v>
          </cell>
          <cell r="D8">
            <v>95950.77</v>
          </cell>
        </row>
        <row r="9">
          <cell r="A9" t="str">
            <v>轻工业</v>
          </cell>
          <cell r="B9" t="str">
            <v>小型</v>
          </cell>
          <cell r="C9" t="str">
            <v>港澳台商投资企业</v>
          </cell>
          <cell r="D9">
            <v>53610.12</v>
          </cell>
        </row>
        <row r="10">
          <cell r="A10" t="str">
            <v>重工业</v>
          </cell>
          <cell r="B10" t="str">
            <v>小型</v>
          </cell>
          <cell r="C10" t="str">
            <v>港澳台商投资企业</v>
          </cell>
          <cell r="D10">
            <v>26083.279999999999</v>
          </cell>
        </row>
        <row r="11">
          <cell r="A11" t="str">
            <v>轻工业</v>
          </cell>
          <cell r="B11" t="str">
            <v>中型</v>
          </cell>
          <cell r="C11" t="str">
            <v>外商投资企业</v>
          </cell>
          <cell r="D11">
            <v>85073.17</v>
          </cell>
        </row>
        <row r="12">
          <cell r="A12" t="str">
            <v>重工业</v>
          </cell>
          <cell r="B12" t="str">
            <v>中型</v>
          </cell>
          <cell r="C12" t="str">
            <v>股份有限公司</v>
          </cell>
          <cell r="D12">
            <v>24690.799999999999</v>
          </cell>
        </row>
        <row r="13">
          <cell r="A13" t="str">
            <v>重工业</v>
          </cell>
          <cell r="B13" t="str">
            <v>小型</v>
          </cell>
          <cell r="C13" t="str">
            <v>港澳台商投资企业</v>
          </cell>
          <cell r="D13">
            <v>9522.1</v>
          </cell>
        </row>
        <row r="14">
          <cell r="A14" t="str">
            <v>轻工业</v>
          </cell>
          <cell r="B14" t="str">
            <v>小型</v>
          </cell>
          <cell r="C14" t="str">
            <v>国有及国有控股企业</v>
          </cell>
          <cell r="D14">
            <v>37684.04</v>
          </cell>
        </row>
        <row r="15">
          <cell r="A15" t="str">
            <v>轻工业</v>
          </cell>
          <cell r="B15" t="str">
            <v>大型</v>
          </cell>
          <cell r="C15" t="str">
            <v>国有及国有控股企业</v>
          </cell>
          <cell r="D15">
            <v>16045.63</v>
          </cell>
        </row>
        <row r="16">
          <cell r="A16" t="str">
            <v>轻工业</v>
          </cell>
          <cell r="B16" t="str">
            <v>中型</v>
          </cell>
          <cell r="C16" t="str">
            <v>股份有限公司</v>
          </cell>
          <cell r="D16">
            <v>5227.33</v>
          </cell>
        </row>
        <row r="17">
          <cell r="A17" t="str">
            <v>轻工业</v>
          </cell>
          <cell r="B17" t="str">
            <v>大型</v>
          </cell>
          <cell r="C17" t="str">
            <v>国有及国有控股企业</v>
          </cell>
          <cell r="D17">
            <v>58695.08</v>
          </cell>
        </row>
        <row r="18">
          <cell r="A18" t="str">
            <v>重工业</v>
          </cell>
          <cell r="B18" t="str">
            <v>中型</v>
          </cell>
          <cell r="C18" t="str">
            <v>集体企业</v>
          </cell>
          <cell r="D18">
            <v>65561.63</v>
          </cell>
        </row>
        <row r="19">
          <cell r="A19" t="str">
            <v>重工业</v>
          </cell>
          <cell r="B19" t="str">
            <v>小型</v>
          </cell>
          <cell r="C19" t="str">
            <v>国有及国有控股企业</v>
          </cell>
          <cell r="D19">
            <v>1873.21</v>
          </cell>
        </row>
        <row r="20">
          <cell r="A20" t="str">
            <v>重工业</v>
          </cell>
          <cell r="B20" t="str">
            <v>中型</v>
          </cell>
          <cell r="C20" t="str">
            <v>集体企业</v>
          </cell>
          <cell r="D20">
            <v>17940.259999999998</v>
          </cell>
        </row>
        <row r="21">
          <cell r="A21" t="str">
            <v>轻工业</v>
          </cell>
          <cell r="B21" t="str">
            <v>大型</v>
          </cell>
          <cell r="C21" t="str">
            <v>集体企业</v>
          </cell>
          <cell r="D21">
            <v>12431.5</v>
          </cell>
        </row>
        <row r="22">
          <cell r="A22" t="str">
            <v>重工业</v>
          </cell>
          <cell r="B22" t="str">
            <v>小型</v>
          </cell>
          <cell r="C22" t="str">
            <v>外商投资企业</v>
          </cell>
          <cell r="D22">
            <v>10913.71</v>
          </cell>
        </row>
        <row r="23">
          <cell r="A23" t="str">
            <v>轻工业</v>
          </cell>
          <cell r="B23" t="str">
            <v>大型</v>
          </cell>
          <cell r="C23" t="str">
            <v>国有及国有控股企业</v>
          </cell>
          <cell r="D23">
            <v>4630.91</v>
          </cell>
        </row>
        <row r="24">
          <cell r="A24" t="str">
            <v>轻工业</v>
          </cell>
          <cell r="B24" t="str">
            <v>小型</v>
          </cell>
          <cell r="C24" t="str">
            <v>港澳台商投资企业</v>
          </cell>
          <cell r="D24">
            <v>1296.26</v>
          </cell>
        </row>
        <row r="25">
          <cell r="A25" t="str">
            <v>轻工业</v>
          </cell>
          <cell r="B25" t="str">
            <v>大型</v>
          </cell>
          <cell r="C25" t="str">
            <v>国有及国有控股企业</v>
          </cell>
          <cell r="D25">
            <v>51686.97</v>
          </cell>
        </row>
        <row r="26">
          <cell r="A26" t="str">
            <v>轻工业</v>
          </cell>
          <cell r="B26" t="str">
            <v>小型</v>
          </cell>
          <cell r="C26" t="str">
            <v>港澳台商投资企业</v>
          </cell>
          <cell r="D26">
            <v>38875.599999999999</v>
          </cell>
        </row>
        <row r="27">
          <cell r="A27" t="str">
            <v>重工业</v>
          </cell>
          <cell r="B27" t="str">
            <v>大型</v>
          </cell>
          <cell r="C27" t="str">
            <v>国有及国有控股企业</v>
          </cell>
          <cell r="D27">
            <v>18409.88</v>
          </cell>
        </row>
        <row r="28">
          <cell r="A28" t="str">
            <v>重工业</v>
          </cell>
          <cell r="B28" t="str">
            <v>大型</v>
          </cell>
          <cell r="C28" t="str">
            <v>集体企业</v>
          </cell>
          <cell r="D28">
            <v>24532.92</v>
          </cell>
        </row>
        <row r="29">
          <cell r="A29" t="str">
            <v>重工业</v>
          </cell>
          <cell r="B29" t="str">
            <v>小型</v>
          </cell>
          <cell r="C29" t="str">
            <v>集体企业</v>
          </cell>
          <cell r="D29">
            <v>58960.84</v>
          </cell>
        </row>
        <row r="30">
          <cell r="A30" t="str">
            <v>轻工业</v>
          </cell>
          <cell r="B30" t="str">
            <v>中型</v>
          </cell>
          <cell r="C30" t="str">
            <v>股份有限公司</v>
          </cell>
          <cell r="D30">
            <v>75499.08</v>
          </cell>
        </row>
        <row r="31">
          <cell r="A31" t="str">
            <v>重工业</v>
          </cell>
          <cell r="B31" t="str">
            <v>中型</v>
          </cell>
          <cell r="C31" t="str">
            <v>集体企业</v>
          </cell>
          <cell r="D31">
            <v>97593.18</v>
          </cell>
        </row>
        <row r="32">
          <cell r="A32" t="str">
            <v>轻工业</v>
          </cell>
          <cell r="B32" t="str">
            <v>小型</v>
          </cell>
          <cell r="C32" t="str">
            <v>国有及国有控股企业</v>
          </cell>
          <cell r="D32">
            <v>83750.720000000001</v>
          </cell>
        </row>
        <row r="33">
          <cell r="A33" t="str">
            <v>轻工业</v>
          </cell>
          <cell r="B33" t="str">
            <v>中型</v>
          </cell>
          <cell r="C33" t="str">
            <v>股份有限公司</v>
          </cell>
          <cell r="D33">
            <v>36999.15</v>
          </cell>
        </row>
        <row r="34">
          <cell r="A34" t="str">
            <v>重工业</v>
          </cell>
          <cell r="B34" t="str">
            <v>中型</v>
          </cell>
          <cell r="C34" t="str">
            <v>外商投资企业</v>
          </cell>
          <cell r="D34">
            <v>89761.17</v>
          </cell>
        </row>
        <row r="35">
          <cell r="A35" t="str">
            <v>轻工业</v>
          </cell>
          <cell r="B35" t="str">
            <v>中型</v>
          </cell>
          <cell r="C35" t="str">
            <v>股份有限公司</v>
          </cell>
          <cell r="D35">
            <v>65555.11</v>
          </cell>
        </row>
        <row r="36">
          <cell r="A36" t="str">
            <v>重工业</v>
          </cell>
          <cell r="B36" t="str">
            <v>中型</v>
          </cell>
          <cell r="C36" t="str">
            <v>国有及国有控股企业</v>
          </cell>
          <cell r="D36">
            <v>37862.28</v>
          </cell>
        </row>
        <row r="37">
          <cell r="A37" t="str">
            <v>重工业</v>
          </cell>
          <cell r="B37" t="str">
            <v>小型</v>
          </cell>
          <cell r="C37" t="str">
            <v>股份有限公司</v>
          </cell>
          <cell r="D37">
            <v>66551.91</v>
          </cell>
        </row>
        <row r="38">
          <cell r="A38" t="str">
            <v>重工业</v>
          </cell>
          <cell r="B38" t="str">
            <v>大型</v>
          </cell>
          <cell r="C38" t="str">
            <v>股份有限公司</v>
          </cell>
          <cell r="D38">
            <v>27469.67</v>
          </cell>
        </row>
        <row r="39">
          <cell r="A39" t="str">
            <v>轻工业</v>
          </cell>
          <cell r="B39" t="str">
            <v>中型</v>
          </cell>
          <cell r="C39" t="str">
            <v>国有及国有控股企业</v>
          </cell>
          <cell r="D39">
            <v>804.44</v>
          </cell>
        </row>
        <row r="40">
          <cell r="A40" t="str">
            <v>轻工业</v>
          </cell>
          <cell r="B40" t="str">
            <v>大型</v>
          </cell>
          <cell r="C40" t="str">
            <v>国有及国有控股企业</v>
          </cell>
          <cell r="D40">
            <v>21530.240000000002</v>
          </cell>
        </row>
        <row r="41">
          <cell r="A41" t="str">
            <v>重工业</v>
          </cell>
          <cell r="B41" t="str">
            <v>中型</v>
          </cell>
          <cell r="C41" t="str">
            <v>国有及国有控股企业</v>
          </cell>
          <cell r="D41">
            <v>69650.320000000007</v>
          </cell>
        </row>
        <row r="42">
          <cell r="A42" t="str">
            <v>重工业</v>
          </cell>
          <cell r="B42" t="str">
            <v>大型</v>
          </cell>
          <cell r="C42" t="str">
            <v>国有及国有控股企业</v>
          </cell>
          <cell r="D42">
            <v>56947.37</v>
          </cell>
        </row>
        <row r="43">
          <cell r="A43" t="str">
            <v>重工业</v>
          </cell>
          <cell r="B43" t="str">
            <v>中型</v>
          </cell>
          <cell r="C43" t="str">
            <v>国有及国有控股企业</v>
          </cell>
          <cell r="D43">
            <v>1213.6300000000001</v>
          </cell>
        </row>
        <row r="44">
          <cell r="A44" t="str">
            <v>轻工业</v>
          </cell>
          <cell r="B44" t="str">
            <v>大型</v>
          </cell>
          <cell r="C44" t="str">
            <v>股份有限公司</v>
          </cell>
          <cell r="D44">
            <v>40162.51</v>
          </cell>
        </row>
        <row r="45">
          <cell r="A45" t="str">
            <v>轻工业</v>
          </cell>
          <cell r="B45" t="str">
            <v>小型</v>
          </cell>
          <cell r="C45" t="str">
            <v>国有及国有控股企业</v>
          </cell>
          <cell r="D45">
            <v>57128.959999999999</v>
          </cell>
        </row>
        <row r="46">
          <cell r="A46" t="str">
            <v>重工业</v>
          </cell>
          <cell r="B46" t="str">
            <v>中型</v>
          </cell>
          <cell r="C46" t="str">
            <v>集体企业</v>
          </cell>
          <cell r="D46">
            <v>84697.89</v>
          </cell>
        </row>
        <row r="47">
          <cell r="A47" t="str">
            <v>重工业</v>
          </cell>
          <cell r="B47" t="str">
            <v>小型</v>
          </cell>
          <cell r="C47" t="str">
            <v>港澳台商投资企业</v>
          </cell>
          <cell r="D47">
            <v>39062.11</v>
          </cell>
        </row>
        <row r="48">
          <cell r="A48" t="str">
            <v>重工业</v>
          </cell>
          <cell r="B48" t="str">
            <v>中型</v>
          </cell>
          <cell r="C48" t="str">
            <v>港澳台商投资企业</v>
          </cell>
          <cell r="D48">
            <v>50101.85</v>
          </cell>
        </row>
        <row r="49">
          <cell r="A49" t="str">
            <v>重工业</v>
          </cell>
          <cell r="B49" t="str">
            <v>大型</v>
          </cell>
          <cell r="C49" t="str">
            <v>股份有限公司</v>
          </cell>
          <cell r="D49">
            <v>71417.38</v>
          </cell>
        </row>
        <row r="50">
          <cell r="A50" t="str">
            <v>重工业</v>
          </cell>
          <cell r="B50" t="str">
            <v>中型</v>
          </cell>
          <cell r="C50" t="str">
            <v>股份有限公司</v>
          </cell>
          <cell r="D50">
            <v>11228.25</v>
          </cell>
        </row>
        <row r="51">
          <cell r="A51" t="str">
            <v>轻工业</v>
          </cell>
          <cell r="B51" t="str">
            <v>大型</v>
          </cell>
          <cell r="C51" t="str">
            <v>外商投资企业</v>
          </cell>
          <cell r="D51">
            <v>93794.1</v>
          </cell>
        </row>
        <row r="52">
          <cell r="A52" t="str">
            <v>轻工业</v>
          </cell>
          <cell r="B52" t="str">
            <v>大型</v>
          </cell>
          <cell r="C52" t="str">
            <v>外商投资企业</v>
          </cell>
          <cell r="D52">
            <v>72956.81</v>
          </cell>
        </row>
        <row r="53">
          <cell r="A53" t="str">
            <v>轻工业</v>
          </cell>
          <cell r="B53" t="str">
            <v>小型</v>
          </cell>
          <cell r="C53" t="str">
            <v>国有及国有控股企业</v>
          </cell>
          <cell r="D53">
            <v>29969.62</v>
          </cell>
        </row>
        <row r="54">
          <cell r="A54" t="str">
            <v>轻工业</v>
          </cell>
          <cell r="B54" t="str">
            <v>大型</v>
          </cell>
          <cell r="C54" t="str">
            <v>股份有限公司</v>
          </cell>
          <cell r="D54">
            <v>52723.33</v>
          </cell>
        </row>
        <row r="55">
          <cell r="A55" t="str">
            <v>重工业</v>
          </cell>
          <cell r="B55" t="str">
            <v>大型</v>
          </cell>
          <cell r="C55" t="str">
            <v>股份有限公司</v>
          </cell>
          <cell r="D55">
            <v>17003.34</v>
          </cell>
        </row>
        <row r="56">
          <cell r="A56" t="str">
            <v>轻工业</v>
          </cell>
          <cell r="B56" t="str">
            <v>大型</v>
          </cell>
          <cell r="C56" t="str">
            <v>外商投资企业</v>
          </cell>
          <cell r="D56">
            <v>10906.14</v>
          </cell>
        </row>
        <row r="57">
          <cell r="A57" t="str">
            <v>轻工业</v>
          </cell>
          <cell r="B57" t="str">
            <v>小型</v>
          </cell>
          <cell r="C57" t="str">
            <v>国有及国有控股企业</v>
          </cell>
          <cell r="D57">
            <v>30315.42</v>
          </cell>
        </row>
        <row r="58">
          <cell r="A58" t="str">
            <v>重工业</v>
          </cell>
          <cell r="B58" t="str">
            <v>小型</v>
          </cell>
          <cell r="C58" t="str">
            <v>外商投资企业</v>
          </cell>
          <cell r="D58">
            <v>48900.3</v>
          </cell>
        </row>
        <row r="59">
          <cell r="A59" t="str">
            <v>轻工业</v>
          </cell>
          <cell r="B59" t="str">
            <v>中型</v>
          </cell>
          <cell r="C59" t="str">
            <v>港澳台商投资企业</v>
          </cell>
          <cell r="D59">
            <v>70978.679999999993</v>
          </cell>
        </row>
        <row r="60">
          <cell r="A60" t="str">
            <v>重工业</v>
          </cell>
          <cell r="B60" t="str">
            <v>小型</v>
          </cell>
          <cell r="C60" t="str">
            <v>集体企业</v>
          </cell>
          <cell r="D60">
            <v>2725.23</v>
          </cell>
        </row>
        <row r="61">
          <cell r="A61" t="str">
            <v>轻工业</v>
          </cell>
          <cell r="B61" t="str">
            <v>小型</v>
          </cell>
          <cell r="C61" t="str">
            <v>股份有限公司</v>
          </cell>
          <cell r="D61">
            <v>85627.46</v>
          </cell>
        </row>
        <row r="62">
          <cell r="A62" t="str">
            <v>轻工业</v>
          </cell>
          <cell r="B62" t="str">
            <v>小型</v>
          </cell>
          <cell r="C62" t="str">
            <v>国有及国有控股企业</v>
          </cell>
          <cell r="D62">
            <v>68407.12</v>
          </cell>
        </row>
        <row r="63">
          <cell r="A63" t="str">
            <v>轻工业</v>
          </cell>
          <cell r="B63" t="str">
            <v>中型</v>
          </cell>
          <cell r="C63" t="str">
            <v>股份有限公司</v>
          </cell>
          <cell r="D63">
            <v>47484.26</v>
          </cell>
        </row>
        <row r="64">
          <cell r="A64" t="str">
            <v>重工业</v>
          </cell>
          <cell r="B64" t="str">
            <v>大型</v>
          </cell>
          <cell r="C64" t="str">
            <v>股份有限公司</v>
          </cell>
          <cell r="D64">
            <v>64035.98</v>
          </cell>
        </row>
        <row r="65">
          <cell r="A65" t="str">
            <v>重工业</v>
          </cell>
          <cell r="B65" t="str">
            <v>小型</v>
          </cell>
          <cell r="C65" t="str">
            <v>外商投资企业</v>
          </cell>
          <cell r="D65">
            <v>18456.32</v>
          </cell>
        </row>
        <row r="66">
          <cell r="A66" t="str">
            <v>轻工业</v>
          </cell>
          <cell r="B66" t="str">
            <v>大型</v>
          </cell>
          <cell r="C66" t="str">
            <v>国有及国有控股企业</v>
          </cell>
          <cell r="D66">
            <v>80635.100000000006</v>
          </cell>
        </row>
        <row r="67">
          <cell r="A67" t="str">
            <v>重工业</v>
          </cell>
          <cell r="B67" t="str">
            <v>大型</v>
          </cell>
          <cell r="C67" t="str">
            <v>国有及国有控股企业</v>
          </cell>
          <cell r="D67">
            <v>38460.33</v>
          </cell>
        </row>
        <row r="68">
          <cell r="A68" t="str">
            <v>重工业</v>
          </cell>
          <cell r="B68" t="str">
            <v>中型</v>
          </cell>
          <cell r="C68" t="str">
            <v>港澳台商投资企业</v>
          </cell>
          <cell r="D68">
            <v>40062.35</v>
          </cell>
        </row>
        <row r="69">
          <cell r="A69" t="str">
            <v>重工业</v>
          </cell>
          <cell r="B69" t="str">
            <v>小型</v>
          </cell>
          <cell r="C69" t="str">
            <v>集体企业</v>
          </cell>
          <cell r="D69">
            <v>73520.009999999995</v>
          </cell>
        </row>
        <row r="70">
          <cell r="A70" t="str">
            <v>轻工业</v>
          </cell>
          <cell r="B70" t="str">
            <v>小型</v>
          </cell>
          <cell r="C70" t="str">
            <v>集体企业</v>
          </cell>
          <cell r="D70">
            <v>61172.88</v>
          </cell>
        </row>
        <row r="71">
          <cell r="A71" t="str">
            <v>轻工业</v>
          </cell>
          <cell r="B71" t="str">
            <v>大型</v>
          </cell>
          <cell r="C71" t="str">
            <v>股份有限公司</v>
          </cell>
          <cell r="D71">
            <v>402.06</v>
          </cell>
        </row>
        <row r="72">
          <cell r="A72" t="str">
            <v>重工业</v>
          </cell>
          <cell r="B72" t="str">
            <v>大型</v>
          </cell>
          <cell r="C72" t="str">
            <v>国有及国有控股企业</v>
          </cell>
          <cell r="D72">
            <v>61037.07</v>
          </cell>
        </row>
        <row r="73">
          <cell r="A73" t="str">
            <v>轻工业</v>
          </cell>
          <cell r="B73" t="str">
            <v>中型</v>
          </cell>
          <cell r="C73" t="str">
            <v>国有及国有控股企业</v>
          </cell>
          <cell r="D73">
            <v>66200.12</v>
          </cell>
        </row>
        <row r="74">
          <cell r="A74" t="str">
            <v>重工业</v>
          </cell>
          <cell r="B74" t="str">
            <v>中型</v>
          </cell>
          <cell r="C74" t="str">
            <v>外商投资企业</v>
          </cell>
          <cell r="D74">
            <v>72511.45</v>
          </cell>
        </row>
        <row r="75">
          <cell r="A75" t="str">
            <v>重工业</v>
          </cell>
          <cell r="B75" t="str">
            <v>大型</v>
          </cell>
          <cell r="C75" t="str">
            <v>集体企业</v>
          </cell>
          <cell r="D75">
            <v>56101.94</v>
          </cell>
        </row>
        <row r="76">
          <cell r="A76" t="str">
            <v>轻工业</v>
          </cell>
          <cell r="B76" t="str">
            <v>大型</v>
          </cell>
          <cell r="C76" t="str">
            <v>外商投资企业</v>
          </cell>
          <cell r="D76">
            <v>98329.3</v>
          </cell>
        </row>
        <row r="77">
          <cell r="A77" t="str">
            <v>轻工业</v>
          </cell>
          <cell r="B77" t="str">
            <v>中型</v>
          </cell>
          <cell r="C77" t="str">
            <v>外商投资企业</v>
          </cell>
          <cell r="D77">
            <v>13162.02</v>
          </cell>
        </row>
        <row r="78">
          <cell r="A78" t="str">
            <v>轻工业</v>
          </cell>
          <cell r="B78" t="str">
            <v>中型</v>
          </cell>
          <cell r="C78" t="str">
            <v>集体企业</v>
          </cell>
          <cell r="D78">
            <v>85317.53</v>
          </cell>
        </row>
        <row r="79">
          <cell r="A79" t="str">
            <v>轻工业</v>
          </cell>
          <cell r="B79" t="str">
            <v>中型</v>
          </cell>
          <cell r="C79" t="str">
            <v>国有及国有控股企业</v>
          </cell>
          <cell r="D79">
            <v>24638.69</v>
          </cell>
        </row>
        <row r="80">
          <cell r="A80" t="str">
            <v>重工业</v>
          </cell>
          <cell r="B80" t="str">
            <v>大型</v>
          </cell>
          <cell r="C80" t="str">
            <v>国有及国有控股企业</v>
          </cell>
          <cell r="D80">
            <v>97692.67</v>
          </cell>
        </row>
        <row r="81">
          <cell r="A81" t="str">
            <v>重工业</v>
          </cell>
          <cell r="B81" t="str">
            <v>大型</v>
          </cell>
          <cell r="C81" t="str">
            <v>集体企业</v>
          </cell>
          <cell r="D81">
            <v>60876.03</v>
          </cell>
        </row>
        <row r="82">
          <cell r="A82" t="str">
            <v>重工业</v>
          </cell>
          <cell r="B82" t="str">
            <v>大型</v>
          </cell>
          <cell r="C82" t="str">
            <v>港澳台商投资企业</v>
          </cell>
          <cell r="D82">
            <v>84593.94</v>
          </cell>
        </row>
        <row r="83">
          <cell r="A83" t="str">
            <v>重工业</v>
          </cell>
          <cell r="B83" t="str">
            <v>小型</v>
          </cell>
          <cell r="C83" t="str">
            <v>集体企业</v>
          </cell>
          <cell r="D83">
            <v>18171.41</v>
          </cell>
        </row>
        <row r="84">
          <cell r="A84" t="str">
            <v>轻工业</v>
          </cell>
          <cell r="B84" t="str">
            <v>小型</v>
          </cell>
          <cell r="C84" t="str">
            <v>外商投资企业</v>
          </cell>
          <cell r="D84">
            <v>82533.440000000002</v>
          </cell>
        </row>
        <row r="85">
          <cell r="A85" t="str">
            <v>重工业</v>
          </cell>
          <cell r="B85" t="str">
            <v>大型</v>
          </cell>
          <cell r="C85" t="str">
            <v>国有及国有控股企业</v>
          </cell>
          <cell r="D85">
            <v>82070.52</v>
          </cell>
        </row>
        <row r="86">
          <cell r="A86" t="str">
            <v>轻工业</v>
          </cell>
          <cell r="B86" t="str">
            <v>中型</v>
          </cell>
          <cell r="C86" t="str">
            <v>集体企业</v>
          </cell>
          <cell r="D86">
            <v>35690.800000000003</v>
          </cell>
        </row>
        <row r="87">
          <cell r="A87" t="str">
            <v>重工业</v>
          </cell>
          <cell r="B87" t="str">
            <v>小型</v>
          </cell>
          <cell r="C87" t="str">
            <v>股份有限公司</v>
          </cell>
          <cell r="D87">
            <v>40459.35</v>
          </cell>
        </row>
        <row r="88">
          <cell r="A88" t="str">
            <v>轻工业</v>
          </cell>
          <cell r="B88" t="str">
            <v>小型</v>
          </cell>
          <cell r="C88" t="str">
            <v>股份有限公司</v>
          </cell>
          <cell r="D88">
            <v>72430.03</v>
          </cell>
        </row>
        <row r="89">
          <cell r="A89" t="str">
            <v>重工业</v>
          </cell>
          <cell r="B89" t="str">
            <v>中型</v>
          </cell>
          <cell r="C89" t="str">
            <v>港澳台商投资企业</v>
          </cell>
          <cell r="D89">
            <v>56427.75</v>
          </cell>
        </row>
        <row r="90">
          <cell r="A90" t="str">
            <v>轻工业</v>
          </cell>
          <cell r="B90" t="str">
            <v>中型</v>
          </cell>
          <cell r="C90" t="str">
            <v>港澳台商投资企业</v>
          </cell>
          <cell r="D90">
            <v>98044.94</v>
          </cell>
        </row>
        <row r="91">
          <cell r="A91" t="str">
            <v>轻工业</v>
          </cell>
          <cell r="B91" t="str">
            <v>中型</v>
          </cell>
          <cell r="C91" t="str">
            <v>外商投资企业</v>
          </cell>
          <cell r="D91">
            <v>20445.72</v>
          </cell>
        </row>
        <row r="92">
          <cell r="A92" t="str">
            <v>轻工业</v>
          </cell>
          <cell r="B92" t="str">
            <v>中型</v>
          </cell>
          <cell r="C92" t="str">
            <v>国有及国有控股企业</v>
          </cell>
          <cell r="D92">
            <v>18543.330000000002</v>
          </cell>
        </row>
        <row r="93">
          <cell r="A93" t="str">
            <v>轻工业</v>
          </cell>
          <cell r="B93" t="str">
            <v>中型</v>
          </cell>
          <cell r="C93" t="str">
            <v>外商投资企业</v>
          </cell>
          <cell r="D93">
            <v>35180.050000000003</v>
          </cell>
        </row>
        <row r="94">
          <cell r="A94" t="str">
            <v>重工业</v>
          </cell>
          <cell r="B94" t="str">
            <v>中型</v>
          </cell>
          <cell r="C94" t="str">
            <v>国有及国有控股企业</v>
          </cell>
          <cell r="D94">
            <v>24441.21</v>
          </cell>
        </row>
        <row r="95">
          <cell r="A95" t="str">
            <v>轻工业</v>
          </cell>
          <cell r="B95" t="str">
            <v>小型</v>
          </cell>
          <cell r="C95" t="str">
            <v>外商投资企业</v>
          </cell>
          <cell r="D95">
            <v>58244.639999999999</v>
          </cell>
        </row>
        <row r="96">
          <cell r="A96" t="str">
            <v>重工业</v>
          </cell>
          <cell r="B96" t="str">
            <v>小型</v>
          </cell>
          <cell r="C96" t="str">
            <v>港澳台商投资企业</v>
          </cell>
          <cell r="D96">
            <v>41759.379999999997</v>
          </cell>
        </row>
        <row r="97">
          <cell r="A97" t="str">
            <v>轻工业</v>
          </cell>
          <cell r="B97" t="str">
            <v>小型</v>
          </cell>
          <cell r="C97" t="str">
            <v>国有及国有控股企业</v>
          </cell>
          <cell r="D97">
            <v>40023</v>
          </cell>
        </row>
        <row r="98">
          <cell r="A98" t="str">
            <v>重工业</v>
          </cell>
          <cell r="B98" t="str">
            <v>中型</v>
          </cell>
          <cell r="C98" t="str">
            <v>股份有限公司</v>
          </cell>
          <cell r="D98">
            <v>86994.75</v>
          </cell>
        </row>
        <row r="99">
          <cell r="A99" t="str">
            <v>重工业</v>
          </cell>
          <cell r="B99" t="str">
            <v>大型</v>
          </cell>
          <cell r="C99" t="str">
            <v>国有及国有控股企业</v>
          </cell>
          <cell r="D99">
            <v>96618.05</v>
          </cell>
        </row>
        <row r="100">
          <cell r="A100" t="str">
            <v>重工业</v>
          </cell>
          <cell r="B100" t="str">
            <v>中型</v>
          </cell>
          <cell r="C100" t="str">
            <v>股份有限公司</v>
          </cell>
          <cell r="D100">
            <v>7021.26</v>
          </cell>
        </row>
        <row r="101">
          <cell r="A101" t="str">
            <v>轻工业</v>
          </cell>
          <cell r="B101" t="str">
            <v>中型</v>
          </cell>
          <cell r="C101" t="str">
            <v>集体企业</v>
          </cell>
          <cell r="D101">
            <v>76916.75</v>
          </cell>
        </row>
        <row r="102">
          <cell r="A102" t="str">
            <v>重工业</v>
          </cell>
          <cell r="B102" t="str">
            <v>中型</v>
          </cell>
          <cell r="C102" t="str">
            <v>外商投资企业</v>
          </cell>
          <cell r="D102">
            <v>20510.23</v>
          </cell>
        </row>
        <row r="103">
          <cell r="A103" t="str">
            <v>轻工业</v>
          </cell>
          <cell r="B103" t="str">
            <v>中型</v>
          </cell>
          <cell r="C103" t="str">
            <v>股份有限公司</v>
          </cell>
          <cell r="D103">
            <v>52081.35</v>
          </cell>
        </row>
        <row r="104">
          <cell r="A104" t="str">
            <v>重工业</v>
          </cell>
          <cell r="B104" t="str">
            <v>中型</v>
          </cell>
          <cell r="C104" t="str">
            <v>集体企业</v>
          </cell>
          <cell r="D104">
            <v>12040.72</v>
          </cell>
        </row>
        <row r="105">
          <cell r="A105" t="str">
            <v>轻工业</v>
          </cell>
          <cell r="B105" t="str">
            <v>中型</v>
          </cell>
          <cell r="C105" t="str">
            <v>港澳台商投资企业</v>
          </cell>
          <cell r="D105">
            <v>73051.990000000005</v>
          </cell>
        </row>
        <row r="106">
          <cell r="A106" t="str">
            <v>轻工业</v>
          </cell>
          <cell r="B106" t="str">
            <v>大型</v>
          </cell>
          <cell r="C106" t="str">
            <v>外商投资企业</v>
          </cell>
          <cell r="D106">
            <v>64698.879999999997</v>
          </cell>
        </row>
        <row r="107">
          <cell r="A107" t="str">
            <v>轻工业</v>
          </cell>
          <cell r="B107" t="str">
            <v>大型</v>
          </cell>
          <cell r="C107" t="str">
            <v>国有及国有控股企业</v>
          </cell>
          <cell r="D107">
            <v>28791.17</v>
          </cell>
        </row>
        <row r="108">
          <cell r="A108" t="str">
            <v>重工业</v>
          </cell>
          <cell r="B108" t="str">
            <v>大型</v>
          </cell>
          <cell r="C108" t="str">
            <v>集体企业</v>
          </cell>
          <cell r="D108">
            <v>79173.929999999993</v>
          </cell>
        </row>
        <row r="109">
          <cell r="A109" t="str">
            <v>轻工业</v>
          </cell>
          <cell r="B109" t="str">
            <v>中型</v>
          </cell>
          <cell r="C109" t="str">
            <v>国有及国有控股企业</v>
          </cell>
          <cell r="D109">
            <v>88266.66</v>
          </cell>
        </row>
        <row r="110">
          <cell r="A110" t="str">
            <v>轻工业</v>
          </cell>
          <cell r="B110" t="str">
            <v>大型</v>
          </cell>
          <cell r="C110" t="str">
            <v>股份有限公司</v>
          </cell>
          <cell r="D110">
            <v>88024.12</v>
          </cell>
        </row>
        <row r="111">
          <cell r="A111" t="str">
            <v>重工业</v>
          </cell>
          <cell r="B111" t="str">
            <v>大型</v>
          </cell>
          <cell r="C111" t="str">
            <v>外商投资企业</v>
          </cell>
          <cell r="D111">
            <v>5970.86</v>
          </cell>
        </row>
        <row r="112">
          <cell r="A112" t="str">
            <v>重工业</v>
          </cell>
          <cell r="B112" t="str">
            <v>大型</v>
          </cell>
          <cell r="C112" t="str">
            <v>外商投资企业</v>
          </cell>
          <cell r="D112">
            <v>60996.23</v>
          </cell>
        </row>
        <row r="113">
          <cell r="A113" t="str">
            <v>重工业</v>
          </cell>
          <cell r="B113" t="str">
            <v>大型</v>
          </cell>
          <cell r="C113" t="str">
            <v>港澳台商投资企业</v>
          </cell>
          <cell r="D113">
            <v>65077.91</v>
          </cell>
        </row>
        <row r="114">
          <cell r="A114" t="str">
            <v>重工业</v>
          </cell>
          <cell r="B114" t="str">
            <v>小型</v>
          </cell>
          <cell r="C114" t="str">
            <v>外商投资企业</v>
          </cell>
          <cell r="D114">
            <v>51271.76</v>
          </cell>
        </row>
        <row r="115">
          <cell r="A115" t="str">
            <v>轻工业</v>
          </cell>
          <cell r="B115" t="str">
            <v>小型</v>
          </cell>
          <cell r="C115" t="str">
            <v>港澳台商投资企业</v>
          </cell>
          <cell r="D115">
            <v>61059.42</v>
          </cell>
        </row>
        <row r="116">
          <cell r="A116" t="str">
            <v>轻工业</v>
          </cell>
          <cell r="B116" t="str">
            <v>大型</v>
          </cell>
          <cell r="C116" t="str">
            <v>集体企业</v>
          </cell>
          <cell r="D116">
            <v>85650.38</v>
          </cell>
        </row>
        <row r="117">
          <cell r="A117" t="str">
            <v>轻工业</v>
          </cell>
          <cell r="B117" t="str">
            <v>中型</v>
          </cell>
          <cell r="C117" t="str">
            <v>港澳台商投资企业</v>
          </cell>
          <cell r="D117">
            <v>93494.33</v>
          </cell>
        </row>
        <row r="118">
          <cell r="A118" t="str">
            <v>轻工业</v>
          </cell>
          <cell r="B118" t="str">
            <v>小型</v>
          </cell>
          <cell r="C118" t="str">
            <v>国有及国有控股企业</v>
          </cell>
          <cell r="D118">
            <v>28990.73</v>
          </cell>
        </row>
        <row r="119">
          <cell r="A119" t="str">
            <v>轻工业</v>
          </cell>
          <cell r="B119" t="str">
            <v>中型</v>
          </cell>
          <cell r="C119" t="str">
            <v>港澳台商投资企业</v>
          </cell>
          <cell r="D119">
            <v>39134.300000000003</v>
          </cell>
        </row>
        <row r="120">
          <cell r="A120" t="str">
            <v>重工业</v>
          </cell>
          <cell r="B120" t="str">
            <v>中型</v>
          </cell>
          <cell r="C120" t="str">
            <v>国有及国有控股企业</v>
          </cell>
          <cell r="D120">
            <v>59100.93</v>
          </cell>
        </row>
        <row r="121">
          <cell r="A121" t="str">
            <v>重工业</v>
          </cell>
          <cell r="B121" t="str">
            <v>小型</v>
          </cell>
          <cell r="C121" t="str">
            <v>外商投资企业</v>
          </cell>
          <cell r="D121">
            <v>51346.73</v>
          </cell>
        </row>
        <row r="122">
          <cell r="A122" t="str">
            <v>轻工业</v>
          </cell>
          <cell r="B122" t="str">
            <v>小型</v>
          </cell>
          <cell r="C122" t="str">
            <v>股份有限公司</v>
          </cell>
          <cell r="D122">
            <v>97389.19</v>
          </cell>
        </row>
        <row r="123">
          <cell r="A123" t="str">
            <v>轻工业</v>
          </cell>
          <cell r="B123" t="str">
            <v>中型</v>
          </cell>
          <cell r="C123" t="str">
            <v>外商投资企业</v>
          </cell>
          <cell r="D123">
            <v>80402.77</v>
          </cell>
        </row>
        <row r="124">
          <cell r="A124" t="str">
            <v>轻工业</v>
          </cell>
          <cell r="B124" t="str">
            <v>小型</v>
          </cell>
          <cell r="C124" t="str">
            <v>股份有限公司</v>
          </cell>
          <cell r="D124">
            <v>56729.65</v>
          </cell>
        </row>
        <row r="125">
          <cell r="A125" t="str">
            <v>轻工业</v>
          </cell>
          <cell r="B125" t="str">
            <v>小型</v>
          </cell>
          <cell r="C125" t="str">
            <v>外商投资企业</v>
          </cell>
          <cell r="D125">
            <v>63038.03</v>
          </cell>
        </row>
        <row r="126">
          <cell r="A126" t="str">
            <v>轻工业</v>
          </cell>
          <cell r="B126" t="str">
            <v>大型</v>
          </cell>
          <cell r="C126" t="str">
            <v>港澳台商投资企业</v>
          </cell>
          <cell r="D126">
            <v>17631.28</v>
          </cell>
        </row>
        <row r="127">
          <cell r="A127" t="str">
            <v>轻工业</v>
          </cell>
          <cell r="B127" t="str">
            <v>大型</v>
          </cell>
          <cell r="C127" t="str">
            <v>国有及国有控股企业</v>
          </cell>
          <cell r="D127">
            <v>77979.97</v>
          </cell>
        </row>
        <row r="128">
          <cell r="A128" t="str">
            <v>轻工业</v>
          </cell>
          <cell r="B128" t="str">
            <v>大型</v>
          </cell>
          <cell r="C128" t="str">
            <v>外商投资企业</v>
          </cell>
          <cell r="D128">
            <v>62456.34</v>
          </cell>
        </row>
        <row r="129">
          <cell r="A129" t="str">
            <v>轻工业</v>
          </cell>
          <cell r="B129" t="str">
            <v>大型</v>
          </cell>
          <cell r="C129" t="str">
            <v>港澳台商投资企业</v>
          </cell>
          <cell r="D129">
            <v>4824.6000000000004</v>
          </cell>
        </row>
        <row r="130">
          <cell r="A130" t="str">
            <v>重工业</v>
          </cell>
          <cell r="B130" t="str">
            <v>小型</v>
          </cell>
          <cell r="C130" t="str">
            <v>股份有限公司</v>
          </cell>
          <cell r="D130">
            <v>3563.57</v>
          </cell>
        </row>
        <row r="131">
          <cell r="A131" t="str">
            <v>轻工业</v>
          </cell>
          <cell r="B131" t="str">
            <v>小型</v>
          </cell>
          <cell r="C131" t="str">
            <v>国有及国有控股企业</v>
          </cell>
          <cell r="D131">
            <v>18988.759999999998</v>
          </cell>
        </row>
        <row r="132">
          <cell r="A132" t="str">
            <v>重工业</v>
          </cell>
          <cell r="B132" t="str">
            <v>小型</v>
          </cell>
          <cell r="C132" t="str">
            <v>国有及国有控股企业</v>
          </cell>
          <cell r="D132">
            <v>9784.1</v>
          </cell>
        </row>
        <row r="133">
          <cell r="A133" t="str">
            <v>重工业</v>
          </cell>
          <cell r="B133" t="str">
            <v>小型</v>
          </cell>
          <cell r="C133" t="str">
            <v>港澳台商投资企业</v>
          </cell>
          <cell r="D133">
            <v>10806.28</v>
          </cell>
        </row>
        <row r="134">
          <cell r="A134" t="str">
            <v>轻工业</v>
          </cell>
          <cell r="B134" t="str">
            <v>小型</v>
          </cell>
          <cell r="C134" t="str">
            <v>外商投资企业</v>
          </cell>
          <cell r="D134">
            <v>49647.9</v>
          </cell>
        </row>
        <row r="135">
          <cell r="A135" t="str">
            <v>重工业</v>
          </cell>
          <cell r="B135" t="str">
            <v>大型</v>
          </cell>
          <cell r="C135" t="str">
            <v>国有及国有控股企业</v>
          </cell>
          <cell r="D135">
            <v>13201.48</v>
          </cell>
        </row>
        <row r="136">
          <cell r="A136" t="str">
            <v>轻工业</v>
          </cell>
          <cell r="B136" t="str">
            <v>小型</v>
          </cell>
          <cell r="C136" t="str">
            <v>港澳台商投资企业</v>
          </cell>
          <cell r="D136">
            <v>72906.03</v>
          </cell>
        </row>
        <row r="137">
          <cell r="A137" t="str">
            <v>轻工业</v>
          </cell>
          <cell r="B137" t="str">
            <v>大型</v>
          </cell>
          <cell r="C137" t="str">
            <v>股份有限公司</v>
          </cell>
          <cell r="D137">
            <v>31277.08</v>
          </cell>
        </row>
        <row r="138">
          <cell r="A138" t="str">
            <v>重工业</v>
          </cell>
          <cell r="B138" t="str">
            <v>大型</v>
          </cell>
          <cell r="C138" t="str">
            <v>集体企业</v>
          </cell>
          <cell r="D138">
            <v>93323.68</v>
          </cell>
        </row>
        <row r="139">
          <cell r="A139" t="str">
            <v>轻工业</v>
          </cell>
          <cell r="B139" t="str">
            <v>大型</v>
          </cell>
          <cell r="C139" t="str">
            <v>国有及国有控股企业</v>
          </cell>
          <cell r="D139">
            <v>52956.639999999999</v>
          </cell>
        </row>
        <row r="140">
          <cell r="A140" t="str">
            <v>重工业</v>
          </cell>
          <cell r="B140" t="str">
            <v>中型</v>
          </cell>
          <cell r="C140" t="str">
            <v>股份有限公司</v>
          </cell>
          <cell r="D140">
            <v>8260.58</v>
          </cell>
        </row>
        <row r="141">
          <cell r="A141" t="str">
            <v>轻工业</v>
          </cell>
          <cell r="B141" t="str">
            <v>中型</v>
          </cell>
          <cell r="C141" t="str">
            <v>港澳台商投资企业</v>
          </cell>
          <cell r="D141">
            <v>48322.31</v>
          </cell>
        </row>
        <row r="142">
          <cell r="A142" t="str">
            <v>重工业</v>
          </cell>
          <cell r="B142" t="str">
            <v>大型</v>
          </cell>
          <cell r="C142" t="str">
            <v>港澳台商投资企业</v>
          </cell>
          <cell r="D142">
            <v>94563.72</v>
          </cell>
        </row>
        <row r="143">
          <cell r="A143" t="str">
            <v>重工业</v>
          </cell>
          <cell r="B143" t="str">
            <v>中型</v>
          </cell>
          <cell r="C143" t="str">
            <v>国有及国有控股企业</v>
          </cell>
          <cell r="D143">
            <v>31410.19</v>
          </cell>
        </row>
        <row r="144">
          <cell r="A144" t="str">
            <v>轻工业</v>
          </cell>
          <cell r="B144" t="str">
            <v>中型</v>
          </cell>
          <cell r="C144" t="str">
            <v>国有及国有控股企业</v>
          </cell>
          <cell r="D144">
            <v>580.66</v>
          </cell>
        </row>
        <row r="145">
          <cell r="A145" t="str">
            <v>重工业</v>
          </cell>
          <cell r="B145" t="str">
            <v>大型</v>
          </cell>
          <cell r="C145" t="str">
            <v>集体企业</v>
          </cell>
          <cell r="D145">
            <v>23815.87</v>
          </cell>
        </row>
        <row r="146">
          <cell r="A146" t="str">
            <v>重工业</v>
          </cell>
          <cell r="B146" t="str">
            <v>小型</v>
          </cell>
          <cell r="C146" t="str">
            <v>外商投资企业</v>
          </cell>
          <cell r="D146">
            <v>16824.98</v>
          </cell>
        </row>
        <row r="147">
          <cell r="A147" t="str">
            <v>重工业</v>
          </cell>
          <cell r="B147" t="str">
            <v>小型</v>
          </cell>
          <cell r="C147" t="str">
            <v>国有及国有控股企业</v>
          </cell>
          <cell r="D147">
            <v>59300.17</v>
          </cell>
        </row>
        <row r="148">
          <cell r="A148" t="str">
            <v>重工业</v>
          </cell>
          <cell r="B148" t="str">
            <v>大型</v>
          </cell>
          <cell r="C148" t="str">
            <v>股份有限公司</v>
          </cell>
          <cell r="D148">
            <v>8134.72</v>
          </cell>
        </row>
        <row r="149">
          <cell r="A149" t="str">
            <v>轻工业</v>
          </cell>
          <cell r="B149" t="str">
            <v>中型</v>
          </cell>
          <cell r="C149" t="str">
            <v>集体企业</v>
          </cell>
          <cell r="D149">
            <v>12173.9</v>
          </cell>
        </row>
        <row r="150">
          <cell r="A150" t="str">
            <v>轻工业</v>
          </cell>
          <cell r="B150" t="str">
            <v>中型</v>
          </cell>
          <cell r="C150" t="str">
            <v>外商投资企业</v>
          </cell>
          <cell r="D150">
            <v>81019.95</v>
          </cell>
        </row>
        <row r="151">
          <cell r="A151" t="str">
            <v>轻工业</v>
          </cell>
          <cell r="B151" t="str">
            <v>小型</v>
          </cell>
          <cell r="C151" t="str">
            <v>港澳台商投资企业</v>
          </cell>
          <cell r="D151">
            <v>18074.650000000001</v>
          </cell>
        </row>
        <row r="152">
          <cell r="A152" t="str">
            <v>重工业</v>
          </cell>
          <cell r="B152" t="str">
            <v>小型</v>
          </cell>
          <cell r="C152" t="str">
            <v>港澳台商投资企业</v>
          </cell>
          <cell r="D152">
            <v>32319.29</v>
          </cell>
        </row>
        <row r="153">
          <cell r="A153" t="str">
            <v>重工业</v>
          </cell>
          <cell r="B153" t="str">
            <v>大型</v>
          </cell>
          <cell r="C153" t="str">
            <v>港澳台商投资企业</v>
          </cell>
          <cell r="D153">
            <v>28917.200000000001</v>
          </cell>
        </row>
        <row r="154">
          <cell r="A154" t="str">
            <v>轻工业</v>
          </cell>
          <cell r="B154" t="str">
            <v>大型</v>
          </cell>
          <cell r="C154" t="str">
            <v>集体企业</v>
          </cell>
          <cell r="D154">
            <v>16939.53</v>
          </cell>
        </row>
        <row r="155">
          <cell r="A155" t="str">
            <v>轻工业</v>
          </cell>
          <cell r="B155" t="str">
            <v>小型</v>
          </cell>
          <cell r="C155" t="str">
            <v>股份有限公司</v>
          </cell>
          <cell r="D155">
            <v>84304.69</v>
          </cell>
        </row>
        <row r="156">
          <cell r="A156" t="str">
            <v>重工业</v>
          </cell>
          <cell r="B156" t="str">
            <v>小型</v>
          </cell>
          <cell r="C156" t="str">
            <v>集体企业</v>
          </cell>
          <cell r="D156">
            <v>77487.16</v>
          </cell>
        </row>
        <row r="157">
          <cell r="A157" t="str">
            <v>轻工业</v>
          </cell>
          <cell r="B157" t="str">
            <v>小型</v>
          </cell>
          <cell r="C157" t="str">
            <v>股份有限公司</v>
          </cell>
          <cell r="D157">
            <v>22522.62</v>
          </cell>
        </row>
        <row r="158">
          <cell r="A158" t="str">
            <v>轻工业</v>
          </cell>
          <cell r="B158" t="str">
            <v>中型</v>
          </cell>
          <cell r="C158" t="str">
            <v>股份有限公司</v>
          </cell>
          <cell r="D158">
            <v>15777.65</v>
          </cell>
        </row>
        <row r="159">
          <cell r="A159" t="str">
            <v>重工业</v>
          </cell>
          <cell r="B159" t="str">
            <v>中型</v>
          </cell>
          <cell r="C159" t="str">
            <v>外商投资企业</v>
          </cell>
          <cell r="D159">
            <v>73470.55</v>
          </cell>
        </row>
        <row r="160">
          <cell r="A160" t="str">
            <v>轻工业</v>
          </cell>
          <cell r="B160" t="str">
            <v>小型</v>
          </cell>
          <cell r="C160" t="str">
            <v>国有及国有控股企业</v>
          </cell>
          <cell r="D160">
            <v>75394.3</v>
          </cell>
        </row>
        <row r="161">
          <cell r="A161" t="str">
            <v>轻工业</v>
          </cell>
          <cell r="B161" t="str">
            <v>大型</v>
          </cell>
          <cell r="C161" t="str">
            <v>港澳台商投资企业</v>
          </cell>
          <cell r="D161">
            <v>68571.53</v>
          </cell>
        </row>
        <row r="162">
          <cell r="A162" t="str">
            <v>轻工业</v>
          </cell>
          <cell r="B162" t="str">
            <v>小型</v>
          </cell>
          <cell r="C162" t="str">
            <v>国有及国有控股企业</v>
          </cell>
          <cell r="D162">
            <v>62156.88</v>
          </cell>
        </row>
        <row r="163">
          <cell r="A163" t="str">
            <v>轻工业</v>
          </cell>
          <cell r="B163" t="str">
            <v>小型</v>
          </cell>
          <cell r="C163" t="str">
            <v>外商投资企业</v>
          </cell>
          <cell r="D163">
            <v>63813.31</v>
          </cell>
        </row>
        <row r="164">
          <cell r="A164" t="str">
            <v>轻工业</v>
          </cell>
          <cell r="B164" t="str">
            <v>大型</v>
          </cell>
          <cell r="C164" t="str">
            <v>股份有限公司</v>
          </cell>
          <cell r="D164">
            <v>31616.34</v>
          </cell>
        </row>
        <row r="165">
          <cell r="A165" t="str">
            <v>轻工业</v>
          </cell>
          <cell r="B165" t="str">
            <v>大型</v>
          </cell>
          <cell r="C165" t="str">
            <v>港澳台商投资企业</v>
          </cell>
          <cell r="D165">
            <v>25192.37</v>
          </cell>
        </row>
        <row r="166">
          <cell r="A166" t="str">
            <v>轻工业</v>
          </cell>
          <cell r="B166" t="str">
            <v>中型</v>
          </cell>
          <cell r="C166" t="str">
            <v>港澳台商投资企业</v>
          </cell>
          <cell r="D166">
            <v>35425.300000000003</v>
          </cell>
        </row>
        <row r="167">
          <cell r="A167" t="str">
            <v>重工业</v>
          </cell>
          <cell r="B167" t="str">
            <v>大型</v>
          </cell>
          <cell r="C167" t="str">
            <v>港澳台商投资企业</v>
          </cell>
          <cell r="D167">
            <v>32980.089999999997</v>
          </cell>
        </row>
        <row r="168">
          <cell r="A168" t="str">
            <v>轻工业</v>
          </cell>
          <cell r="B168" t="str">
            <v>中型</v>
          </cell>
          <cell r="C168" t="str">
            <v>外商投资企业</v>
          </cell>
          <cell r="D168">
            <v>18639.7</v>
          </cell>
        </row>
        <row r="169">
          <cell r="A169" t="str">
            <v>轻工业</v>
          </cell>
          <cell r="B169" t="str">
            <v>小型</v>
          </cell>
          <cell r="C169" t="str">
            <v>国有及国有控股企业</v>
          </cell>
          <cell r="D169">
            <v>81618.259999999995</v>
          </cell>
        </row>
        <row r="170">
          <cell r="A170" t="str">
            <v>重工业</v>
          </cell>
          <cell r="B170" t="str">
            <v>中型</v>
          </cell>
          <cell r="C170" t="str">
            <v>港澳台商投资企业</v>
          </cell>
          <cell r="D170">
            <v>94020.78</v>
          </cell>
        </row>
        <row r="171">
          <cell r="A171" t="str">
            <v>轻工业</v>
          </cell>
          <cell r="B171" t="str">
            <v>小型</v>
          </cell>
          <cell r="C171" t="str">
            <v>股份有限公司</v>
          </cell>
          <cell r="D171">
            <v>99243.94</v>
          </cell>
        </row>
        <row r="172">
          <cell r="A172" t="str">
            <v>重工业</v>
          </cell>
          <cell r="B172" t="str">
            <v>小型</v>
          </cell>
          <cell r="C172" t="str">
            <v>港澳台商投资企业</v>
          </cell>
          <cell r="D172">
            <v>95850.63</v>
          </cell>
        </row>
        <row r="173">
          <cell r="A173" t="str">
            <v>轻工业</v>
          </cell>
          <cell r="B173" t="str">
            <v>大型</v>
          </cell>
          <cell r="C173" t="str">
            <v>股份有限公司</v>
          </cell>
          <cell r="D173">
            <v>70143.17</v>
          </cell>
        </row>
        <row r="174">
          <cell r="A174" t="str">
            <v>轻工业</v>
          </cell>
          <cell r="B174" t="str">
            <v>小型</v>
          </cell>
          <cell r="C174" t="str">
            <v>股份有限公司</v>
          </cell>
          <cell r="D174">
            <v>97238.79</v>
          </cell>
        </row>
        <row r="175">
          <cell r="A175" t="str">
            <v>轻工业</v>
          </cell>
          <cell r="B175" t="str">
            <v>大型</v>
          </cell>
          <cell r="C175" t="str">
            <v>国有及国有控股企业</v>
          </cell>
          <cell r="D175">
            <v>3257.32</v>
          </cell>
        </row>
        <row r="176">
          <cell r="A176" t="str">
            <v>重工业</v>
          </cell>
          <cell r="B176" t="str">
            <v>大型</v>
          </cell>
          <cell r="C176" t="str">
            <v>股份有限公司</v>
          </cell>
          <cell r="D176">
            <v>11269.99</v>
          </cell>
        </row>
        <row r="177">
          <cell r="A177" t="str">
            <v>轻工业</v>
          </cell>
          <cell r="B177" t="str">
            <v>小型</v>
          </cell>
          <cell r="C177" t="str">
            <v>股份有限公司</v>
          </cell>
          <cell r="D177">
            <v>3715.15</v>
          </cell>
        </row>
        <row r="178">
          <cell r="A178" t="str">
            <v>重工业</v>
          </cell>
          <cell r="B178" t="str">
            <v>大型</v>
          </cell>
          <cell r="C178" t="str">
            <v>港澳台商投资企业</v>
          </cell>
          <cell r="D178">
            <v>7631.13</v>
          </cell>
        </row>
        <row r="179">
          <cell r="A179" t="str">
            <v>轻工业</v>
          </cell>
          <cell r="B179" t="str">
            <v>大型</v>
          </cell>
          <cell r="C179" t="str">
            <v>集体企业</v>
          </cell>
          <cell r="D179">
            <v>66459.86</v>
          </cell>
        </row>
        <row r="180">
          <cell r="A180" t="str">
            <v>重工业</v>
          </cell>
          <cell r="B180" t="str">
            <v>小型</v>
          </cell>
          <cell r="C180" t="str">
            <v>集体企业</v>
          </cell>
          <cell r="D180">
            <v>23443.63</v>
          </cell>
        </row>
        <row r="181">
          <cell r="A181" t="str">
            <v>轻工业</v>
          </cell>
          <cell r="B181" t="str">
            <v>大型</v>
          </cell>
          <cell r="C181" t="str">
            <v>国有及国有控股企业</v>
          </cell>
          <cell r="D181">
            <v>61059.73</v>
          </cell>
        </row>
        <row r="182">
          <cell r="A182" t="str">
            <v>轻工业</v>
          </cell>
          <cell r="B182" t="str">
            <v>小型</v>
          </cell>
          <cell r="C182" t="str">
            <v>股份有限公司</v>
          </cell>
          <cell r="D182">
            <v>88757.4</v>
          </cell>
        </row>
        <row r="183">
          <cell r="A183" t="str">
            <v>重工业</v>
          </cell>
          <cell r="B183" t="str">
            <v>大型</v>
          </cell>
          <cell r="C183" t="str">
            <v>外商投资企业</v>
          </cell>
          <cell r="D183">
            <v>7536.54</v>
          </cell>
        </row>
        <row r="184">
          <cell r="A184" t="str">
            <v>重工业</v>
          </cell>
          <cell r="B184" t="str">
            <v>中型</v>
          </cell>
          <cell r="C184" t="str">
            <v>集体企业</v>
          </cell>
          <cell r="D184">
            <v>37500.01</v>
          </cell>
        </row>
        <row r="185">
          <cell r="A185" t="str">
            <v>轻工业</v>
          </cell>
          <cell r="B185" t="str">
            <v>小型</v>
          </cell>
          <cell r="C185" t="str">
            <v>集体企业</v>
          </cell>
          <cell r="D185">
            <v>8714.32</v>
          </cell>
        </row>
        <row r="186">
          <cell r="A186" t="str">
            <v>重工业</v>
          </cell>
          <cell r="B186" t="str">
            <v>中型</v>
          </cell>
          <cell r="C186" t="str">
            <v>外商投资企业</v>
          </cell>
          <cell r="D186">
            <v>4502.09</v>
          </cell>
        </row>
        <row r="187">
          <cell r="A187" t="str">
            <v>重工业</v>
          </cell>
          <cell r="B187" t="str">
            <v>大型</v>
          </cell>
          <cell r="C187" t="str">
            <v>股份有限公司</v>
          </cell>
          <cell r="D187">
            <v>36126.29</v>
          </cell>
        </row>
        <row r="188">
          <cell r="A188" t="str">
            <v>轻工业</v>
          </cell>
          <cell r="B188" t="str">
            <v>中型</v>
          </cell>
          <cell r="C188" t="str">
            <v>股份有限公司</v>
          </cell>
          <cell r="D188">
            <v>17442.73</v>
          </cell>
        </row>
        <row r="189">
          <cell r="A189" t="str">
            <v>轻工业</v>
          </cell>
          <cell r="B189" t="str">
            <v>大型</v>
          </cell>
          <cell r="C189" t="str">
            <v>股份有限公司</v>
          </cell>
          <cell r="D189">
            <v>26207.02</v>
          </cell>
        </row>
        <row r="190">
          <cell r="A190" t="str">
            <v>重工业</v>
          </cell>
          <cell r="B190" t="str">
            <v>中型</v>
          </cell>
          <cell r="C190" t="str">
            <v>国有及国有控股企业</v>
          </cell>
          <cell r="D190">
            <v>304.60000000000002</v>
          </cell>
        </row>
        <row r="191">
          <cell r="A191" t="str">
            <v>轻工业</v>
          </cell>
          <cell r="B191" t="str">
            <v>小型</v>
          </cell>
          <cell r="C191" t="str">
            <v>港澳台商投资企业</v>
          </cell>
          <cell r="D191">
            <v>12625.84</v>
          </cell>
        </row>
        <row r="192">
          <cell r="A192" t="str">
            <v>重工业</v>
          </cell>
          <cell r="B192" t="str">
            <v>小型</v>
          </cell>
          <cell r="C192" t="str">
            <v>股份有限公司</v>
          </cell>
          <cell r="D192">
            <v>19540.98</v>
          </cell>
        </row>
        <row r="193">
          <cell r="A193" t="str">
            <v>重工业</v>
          </cell>
          <cell r="B193" t="str">
            <v>大型</v>
          </cell>
          <cell r="C193" t="str">
            <v>股份有限公司</v>
          </cell>
          <cell r="D193">
            <v>33061.56</v>
          </cell>
        </row>
        <row r="194">
          <cell r="A194" t="str">
            <v>重工业</v>
          </cell>
          <cell r="B194" t="str">
            <v>中型</v>
          </cell>
          <cell r="C194" t="str">
            <v>集体企业</v>
          </cell>
          <cell r="D194">
            <v>18694.79</v>
          </cell>
        </row>
        <row r="195">
          <cell r="A195" t="str">
            <v>轻工业</v>
          </cell>
          <cell r="B195" t="str">
            <v>大型</v>
          </cell>
          <cell r="C195" t="str">
            <v>港澳台商投资企业</v>
          </cell>
          <cell r="D195">
            <v>22622.52</v>
          </cell>
        </row>
        <row r="196">
          <cell r="A196" t="str">
            <v>轻工业</v>
          </cell>
          <cell r="B196" t="str">
            <v>中型</v>
          </cell>
          <cell r="C196" t="str">
            <v>集体企业</v>
          </cell>
          <cell r="D196">
            <v>96918.51</v>
          </cell>
        </row>
        <row r="197">
          <cell r="A197" t="str">
            <v>轻工业</v>
          </cell>
          <cell r="B197" t="str">
            <v>大型</v>
          </cell>
          <cell r="C197" t="str">
            <v>股份有限公司</v>
          </cell>
          <cell r="D197">
            <v>57864.66</v>
          </cell>
        </row>
        <row r="198">
          <cell r="A198" t="str">
            <v>重工业</v>
          </cell>
          <cell r="B198" t="str">
            <v>大型</v>
          </cell>
          <cell r="C198" t="str">
            <v>港澳台商投资企业</v>
          </cell>
          <cell r="D198">
            <v>9973.5</v>
          </cell>
        </row>
        <row r="199">
          <cell r="A199" t="str">
            <v>轻工业</v>
          </cell>
          <cell r="B199" t="str">
            <v>小型</v>
          </cell>
          <cell r="C199" t="str">
            <v>外商投资企业</v>
          </cell>
          <cell r="D199">
            <v>70901.440000000002</v>
          </cell>
        </row>
        <row r="200">
          <cell r="A200" t="str">
            <v>轻工业</v>
          </cell>
          <cell r="B200" t="str">
            <v>中型</v>
          </cell>
          <cell r="C200" t="str">
            <v>外商投资企业</v>
          </cell>
          <cell r="D200">
            <v>44194.67</v>
          </cell>
        </row>
        <row r="201">
          <cell r="A201" t="str">
            <v>轻工业</v>
          </cell>
          <cell r="B201" t="str">
            <v>大型</v>
          </cell>
          <cell r="C201" t="str">
            <v>外商投资企业</v>
          </cell>
          <cell r="D201">
            <v>56968.5</v>
          </cell>
        </row>
        <row r="202">
          <cell r="A202" t="str">
            <v>重工业</v>
          </cell>
          <cell r="B202" t="str">
            <v>大型</v>
          </cell>
          <cell r="C202" t="str">
            <v>国有及国有控股企业</v>
          </cell>
          <cell r="D202">
            <v>8755.67</v>
          </cell>
        </row>
        <row r="203">
          <cell r="A203" t="str">
            <v>轻工业</v>
          </cell>
          <cell r="B203" t="str">
            <v>大型</v>
          </cell>
          <cell r="C203" t="str">
            <v>外商投资企业</v>
          </cell>
          <cell r="D203">
            <v>10524.85</v>
          </cell>
        </row>
        <row r="204">
          <cell r="A204" t="str">
            <v>轻工业</v>
          </cell>
          <cell r="B204" t="str">
            <v>中型</v>
          </cell>
          <cell r="C204" t="str">
            <v>集体企业</v>
          </cell>
          <cell r="D204">
            <v>85643.26</v>
          </cell>
        </row>
        <row r="205">
          <cell r="A205" t="str">
            <v>重工业</v>
          </cell>
          <cell r="B205" t="str">
            <v>中型</v>
          </cell>
          <cell r="C205" t="str">
            <v>股份有限公司</v>
          </cell>
          <cell r="D205">
            <v>23565.4</v>
          </cell>
        </row>
        <row r="206">
          <cell r="A206" t="str">
            <v>轻工业</v>
          </cell>
          <cell r="B206" t="str">
            <v>中型</v>
          </cell>
          <cell r="C206" t="str">
            <v>集体企业</v>
          </cell>
          <cell r="D206">
            <v>56951.03</v>
          </cell>
        </row>
        <row r="207">
          <cell r="A207" t="str">
            <v>轻工业</v>
          </cell>
          <cell r="B207" t="str">
            <v>大型</v>
          </cell>
          <cell r="C207" t="str">
            <v>集体企业</v>
          </cell>
          <cell r="D207">
            <v>37158.29</v>
          </cell>
        </row>
        <row r="208">
          <cell r="A208" t="str">
            <v>重工业</v>
          </cell>
          <cell r="B208" t="str">
            <v>小型</v>
          </cell>
          <cell r="C208" t="str">
            <v>集体企业</v>
          </cell>
          <cell r="D208">
            <v>52671.72</v>
          </cell>
        </row>
        <row r="209">
          <cell r="A209" t="str">
            <v>轻工业</v>
          </cell>
          <cell r="B209" t="str">
            <v>大型</v>
          </cell>
          <cell r="C209" t="str">
            <v>外商投资企业</v>
          </cell>
          <cell r="D209">
            <v>10074.24</v>
          </cell>
        </row>
        <row r="210">
          <cell r="A210" t="str">
            <v>重工业</v>
          </cell>
          <cell r="B210" t="str">
            <v>大型</v>
          </cell>
          <cell r="C210" t="str">
            <v>外商投资企业</v>
          </cell>
          <cell r="D210">
            <v>60277.55</v>
          </cell>
        </row>
        <row r="211">
          <cell r="A211" t="str">
            <v>重工业</v>
          </cell>
          <cell r="B211" t="str">
            <v>中型</v>
          </cell>
          <cell r="C211" t="str">
            <v>港澳台商投资企业</v>
          </cell>
          <cell r="D211">
            <v>6924.83</v>
          </cell>
        </row>
        <row r="212">
          <cell r="A212" t="str">
            <v>轻工业</v>
          </cell>
          <cell r="B212" t="str">
            <v>小型</v>
          </cell>
          <cell r="C212" t="str">
            <v>集体企业</v>
          </cell>
          <cell r="D212">
            <v>29895.54</v>
          </cell>
        </row>
        <row r="213">
          <cell r="A213" t="str">
            <v>重工业</v>
          </cell>
          <cell r="B213" t="str">
            <v>小型</v>
          </cell>
          <cell r="C213" t="str">
            <v>集体企业</v>
          </cell>
          <cell r="D213">
            <v>25210.48</v>
          </cell>
        </row>
        <row r="214">
          <cell r="A214" t="str">
            <v>重工业</v>
          </cell>
          <cell r="B214" t="str">
            <v>大型</v>
          </cell>
          <cell r="C214" t="str">
            <v>集体企业</v>
          </cell>
          <cell r="D214">
            <v>13214.57</v>
          </cell>
        </row>
        <row r="215">
          <cell r="A215" t="str">
            <v>重工业</v>
          </cell>
          <cell r="B215" t="str">
            <v>小型</v>
          </cell>
          <cell r="C215" t="str">
            <v>港澳台商投资企业</v>
          </cell>
          <cell r="D215">
            <v>1382.63</v>
          </cell>
        </row>
        <row r="216">
          <cell r="A216" t="str">
            <v>轻工业</v>
          </cell>
          <cell r="B216" t="str">
            <v>大型</v>
          </cell>
          <cell r="C216" t="str">
            <v>外商投资企业</v>
          </cell>
          <cell r="D216">
            <v>99979.1</v>
          </cell>
        </row>
        <row r="217">
          <cell r="A217" t="str">
            <v>重工业</v>
          </cell>
          <cell r="B217" t="str">
            <v>中型</v>
          </cell>
          <cell r="C217" t="str">
            <v>股份有限公司</v>
          </cell>
          <cell r="D217">
            <v>15861.79</v>
          </cell>
        </row>
        <row r="218">
          <cell r="A218" t="str">
            <v>轻工业</v>
          </cell>
          <cell r="B218" t="str">
            <v>小型</v>
          </cell>
          <cell r="C218" t="str">
            <v>港澳台商投资企业</v>
          </cell>
          <cell r="D218">
            <v>99806.44</v>
          </cell>
        </row>
        <row r="219">
          <cell r="A219" t="str">
            <v>轻工业</v>
          </cell>
          <cell r="B219" t="str">
            <v>中型</v>
          </cell>
          <cell r="C219" t="str">
            <v>国有及国有控股企业</v>
          </cell>
          <cell r="D219">
            <v>20138.88</v>
          </cell>
        </row>
        <row r="220">
          <cell r="A220" t="str">
            <v>轻工业</v>
          </cell>
          <cell r="B220" t="str">
            <v>小型</v>
          </cell>
          <cell r="C220" t="str">
            <v>外商投资企业</v>
          </cell>
          <cell r="D220">
            <v>5045.21</v>
          </cell>
        </row>
        <row r="221">
          <cell r="A221" t="str">
            <v>轻工业</v>
          </cell>
          <cell r="B221" t="str">
            <v>大型</v>
          </cell>
          <cell r="C221" t="str">
            <v>国有及国有控股企业</v>
          </cell>
          <cell r="D221">
            <v>70098.09</v>
          </cell>
        </row>
        <row r="222">
          <cell r="A222" t="str">
            <v>轻工业</v>
          </cell>
          <cell r="B222" t="str">
            <v>中型</v>
          </cell>
          <cell r="C222" t="str">
            <v>港澳台商投资企业</v>
          </cell>
          <cell r="D222">
            <v>54484.36</v>
          </cell>
        </row>
        <row r="223">
          <cell r="A223" t="str">
            <v>重工业</v>
          </cell>
          <cell r="B223" t="str">
            <v>小型</v>
          </cell>
          <cell r="C223" t="str">
            <v>股份有限公司</v>
          </cell>
          <cell r="D223">
            <v>12009.02</v>
          </cell>
        </row>
        <row r="224">
          <cell r="A224" t="str">
            <v>轻工业</v>
          </cell>
          <cell r="B224" t="str">
            <v>中型</v>
          </cell>
          <cell r="C224" t="str">
            <v>外商投资企业</v>
          </cell>
          <cell r="D224">
            <v>61718.66</v>
          </cell>
        </row>
        <row r="225">
          <cell r="A225" t="str">
            <v>重工业</v>
          </cell>
          <cell r="B225" t="str">
            <v>中型</v>
          </cell>
          <cell r="C225" t="str">
            <v>股份有限公司</v>
          </cell>
          <cell r="D225">
            <v>60083.31</v>
          </cell>
        </row>
        <row r="226">
          <cell r="A226" t="str">
            <v>重工业</v>
          </cell>
          <cell r="B226" t="str">
            <v>小型</v>
          </cell>
          <cell r="C226" t="str">
            <v>国有及国有控股企业</v>
          </cell>
          <cell r="D226">
            <v>99314.23</v>
          </cell>
        </row>
        <row r="227">
          <cell r="A227" t="str">
            <v>重工业</v>
          </cell>
          <cell r="B227" t="str">
            <v>小型</v>
          </cell>
          <cell r="C227" t="str">
            <v>国有及国有控股企业</v>
          </cell>
          <cell r="D227">
            <v>86162.99</v>
          </cell>
        </row>
        <row r="228">
          <cell r="A228" t="str">
            <v>轻工业</v>
          </cell>
          <cell r="B228" t="str">
            <v>小型</v>
          </cell>
          <cell r="C228" t="str">
            <v>国有及国有控股企业</v>
          </cell>
          <cell r="D228">
            <v>27837.48</v>
          </cell>
        </row>
        <row r="229">
          <cell r="A229" t="str">
            <v>轻工业</v>
          </cell>
          <cell r="B229" t="str">
            <v>中型</v>
          </cell>
          <cell r="C229" t="str">
            <v>股份有限公司</v>
          </cell>
          <cell r="D229">
            <v>13039.96</v>
          </cell>
        </row>
        <row r="230">
          <cell r="A230" t="str">
            <v>重工业</v>
          </cell>
          <cell r="B230" t="str">
            <v>小型</v>
          </cell>
          <cell r="C230" t="str">
            <v>集体企业</v>
          </cell>
          <cell r="D230">
            <v>86567.75</v>
          </cell>
        </row>
        <row r="231">
          <cell r="A231" t="str">
            <v>重工业</v>
          </cell>
          <cell r="B231" t="str">
            <v>大型</v>
          </cell>
          <cell r="C231" t="str">
            <v>股份有限公司</v>
          </cell>
          <cell r="D231">
            <v>3034.29</v>
          </cell>
        </row>
        <row r="232">
          <cell r="A232" t="str">
            <v>重工业</v>
          </cell>
          <cell r="B232" t="str">
            <v>小型</v>
          </cell>
          <cell r="C232" t="str">
            <v>港澳台商投资企业</v>
          </cell>
          <cell r="D232">
            <v>20865.310000000001</v>
          </cell>
        </row>
        <row r="233">
          <cell r="A233" t="str">
            <v>重工业</v>
          </cell>
          <cell r="B233" t="str">
            <v>小型</v>
          </cell>
          <cell r="C233" t="str">
            <v>港澳台商投资企业</v>
          </cell>
          <cell r="D233">
            <v>39349.550000000003</v>
          </cell>
        </row>
        <row r="234">
          <cell r="A234" t="str">
            <v>轻工业</v>
          </cell>
          <cell r="B234" t="str">
            <v>中型</v>
          </cell>
          <cell r="C234" t="str">
            <v>国有及国有控股企业</v>
          </cell>
          <cell r="D234">
            <v>73020.679999999993</v>
          </cell>
        </row>
        <row r="235">
          <cell r="A235" t="str">
            <v>轻工业</v>
          </cell>
          <cell r="B235" t="str">
            <v>大型</v>
          </cell>
          <cell r="C235" t="str">
            <v>港澳台商投资企业</v>
          </cell>
          <cell r="D235">
            <v>57212.17</v>
          </cell>
        </row>
        <row r="236">
          <cell r="A236" t="str">
            <v>重工业</v>
          </cell>
          <cell r="B236" t="str">
            <v>中型</v>
          </cell>
          <cell r="C236" t="str">
            <v>集体企业</v>
          </cell>
          <cell r="D236">
            <v>1843.53</v>
          </cell>
        </row>
        <row r="237">
          <cell r="A237" t="str">
            <v>轻工业</v>
          </cell>
          <cell r="B237" t="str">
            <v>小型</v>
          </cell>
          <cell r="C237" t="str">
            <v>集体企业</v>
          </cell>
          <cell r="D237">
            <v>26450.97</v>
          </cell>
        </row>
        <row r="238">
          <cell r="A238" t="str">
            <v>轻工业</v>
          </cell>
          <cell r="B238" t="str">
            <v>大型</v>
          </cell>
          <cell r="C238" t="str">
            <v>外商投资企业</v>
          </cell>
          <cell r="D238">
            <v>96150.02</v>
          </cell>
        </row>
        <row r="239">
          <cell r="A239" t="str">
            <v>轻工业</v>
          </cell>
          <cell r="B239" t="str">
            <v>大型</v>
          </cell>
          <cell r="C239" t="str">
            <v>外商投资企业</v>
          </cell>
          <cell r="D239">
            <v>10453.82</v>
          </cell>
        </row>
        <row r="240">
          <cell r="A240" t="str">
            <v>重工业</v>
          </cell>
          <cell r="B240" t="str">
            <v>大型</v>
          </cell>
          <cell r="C240" t="str">
            <v>港澳台商投资企业</v>
          </cell>
          <cell r="D240">
            <v>88072.17</v>
          </cell>
        </row>
        <row r="241">
          <cell r="A241" t="str">
            <v>轻工业</v>
          </cell>
          <cell r="B241" t="str">
            <v>大型</v>
          </cell>
          <cell r="C241" t="str">
            <v>集体企业</v>
          </cell>
          <cell r="D241">
            <v>77933.119999999995</v>
          </cell>
        </row>
        <row r="242">
          <cell r="A242" t="str">
            <v>轻工业</v>
          </cell>
          <cell r="B242" t="str">
            <v>中型</v>
          </cell>
          <cell r="C242" t="str">
            <v>集体企业</v>
          </cell>
          <cell r="D242">
            <v>2344.62</v>
          </cell>
        </row>
        <row r="243">
          <cell r="A243" t="str">
            <v>轻工业</v>
          </cell>
          <cell r="B243" t="str">
            <v>小型</v>
          </cell>
          <cell r="C243" t="str">
            <v>集体企业</v>
          </cell>
          <cell r="D243">
            <v>47647.46</v>
          </cell>
        </row>
        <row r="244">
          <cell r="A244" t="str">
            <v>轻工业</v>
          </cell>
          <cell r="B244" t="str">
            <v>中型</v>
          </cell>
          <cell r="C244" t="str">
            <v>港澳台商投资企业</v>
          </cell>
          <cell r="D244">
            <v>66886.41</v>
          </cell>
        </row>
        <row r="245">
          <cell r="A245" t="str">
            <v>重工业</v>
          </cell>
          <cell r="B245" t="str">
            <v>小型</v>
          </cell>
          <cell r="C245" t="str">
            <v>股份有限公司</v>
          </cell>
          <cell r="D245">
            <v>12525.25</v>
          </cell>
        </row>
        <row r="246">
          <cell r="A246" t="str">
            <v>重工业</v>
          </cell>
          <cell r="B246" t="str">
            <v>小型</v>
          </cell>
          <cell r="C246" t="str">
            <v>港澳台商投资企业</v>
          </cell>
          <cell r="D246">
            <v>31589.84</v>
          </cell>
        </row>
        <row r="247">
          <cell r="A247" t="str">
            <v>重工业</v>
          </cell>
          <cell r="B247" t="str">
            <v>中型</v>
          </cell>
          <cell r="C247" t="str">
            <v>集体企业</v>
          </cell>
          <cell r="D247">
            <v>64906.65</v>
          </cell>
        </row>
        <row r="248">
          <cell r="A248" t="str">
            <v>重工业</v>
          </cell>
          <cell r="B248" t="str">
            <v>小型</v>
          </cell>
          <cell r="C248" t="str">
            <v>港澳台商投资企业</v>
          </cell>
          <cell r="D248">
            <v>69349.19</v>
          </cell>
        </row>
        <row r="249">
          <cell r="A249" t="str">
            <v>重工业</v>
          </cell>
          <cell r="B249" t="str">
            <v>中型</v>
          </cell>
          <cell r="C249" t="str">
            <v>国有及国有控股企业</v>
          </cell>
          <cell r="D249">
            <v>99499.65</v>
          </cell>
        </row>
        <row r="250">
          <cell r="A250" t="str">
            <v>轻工业</v>
          </cell>
          <cell r="B250" t="str">
            <v>大型</v>
          </cell>
          <cell r="C250" t="str">
            <v>股份有限公司</v>
          </cell>
          <cell r="D250">
            <v>7161.55</v>
          </cell>
        </row>
        <row r="251">
          <cell r="A251" t="str">
            <v>轻工业</v>
          </cell>
          <cell r="B251" t="str">
            <v>中型</v>
          </cell>
          <cell r="C251" t="str">
            <v>集体企业</v>
          </cell>
          <cell r="D251">
            <v>54678.13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分数分布"/>
      <sheetName val="第1题"/>
      <sheetName val="第1题解答"/>
      <sheetName val="第2题"/>
      <sheetName val="第2题解答"/>
      <sheetName val="第3题"/>
      <sheetName val="第3题解答"/>
      <sheetName val="第4题"/>
      <sheetName val="第4题解答"/>
      <sheetName val="第5题"/>
      <sheetName val="第5题解答"/>
      <sheetName val="第6题"/>
      <sheetName val="第6题解答"/>
      <sheetName val="第7题"/>
      <sheetName val="第7题解答"/>
      <sheetName val="第8题"/>
      <sheetName val="第8题解答"/>
      <sheetName val="第9题"/>
      <sheetName val="第9题解答"/>
    </sheetNames>
    <sheetDataSet>
      <sheetData sheetId="0"/>
      <sheetData sheetId="1"/>
      <sheetData sheetId="2"/>
      <sheetData sheetId="3"/>
      <sheetData sheetId="4">
        <row r="1">
          <cell r="A1" t="str">
            <v>工业类型</v>
          </cell>
          <cell r="B1" t="str">
            <v>企业规模</v>
          </cell>
          <cell r="C1" t="str">
            <v>企业类型</v>
          </cell>
          <cell r="D1" t="str">
            <v>产值</v>
          </cell>
        </row>
        <row r="2">
          <cell r="A2" t="str">
            <v>轻工业</v>
          </cell>
          <cell r="B2" t="str">
            <v>小型</v>
          </cell>
          <cell r="C2" t="str">
            <v>国有及国有控股企业</v>
          </cell>
          <cell r="D2">
            <v>15008.16</v>
          </cell>
        </row>
        <row r="3">
          <cell r="A3" t="str">
            <v>轻工业</v>
          </cell>
          <cell r="B3" t="str">
            <v>小型</v>
          </cell>
          <cell r="C3" t="str">
            <v>国有及国有控股企业</v>
          </cell>
          <cell r="D3">
            <v>55788.45</v>
          </cell>
        </row>
        <row r="4">
          <cell r="A4" t="str">
            <v>重工业</v>
          </cell>
          <cell r="B4" t="str">
            <v>中型</v>
          </cell>
          <cell r="C4" t="str">
            <v>股份有限公司</v>
          </cell>
          <cell r="D4">
            <v>19514.89</v>
          </cell>
        </row>
        <row r="5">
          <cell r="A5" t="str">
            <v>重工业</v>
          </cell>
          <cell r="B5" t="str">
            <v>大型</v>
          </cell>
          <cell r="C5" t="str">
            <v>股份有限公司</v>
          </cell>
          <cell r="D5">
            <v>76910.34</v>
          </cell>
        </row>
        <row r="6">
          <cell r="A6" t="str">
            <v>轻工业</v>
          </cell>
          <cell r="B6" t="str">
            <v>大型</v>
          </cell>
          <cell r="C6" t="str">
            <v>外商投资企业</v>
          </cell>
          <cell r="D6">
            <v>57588.57</v>
          </cell>
        </row>
        <row r="7">
          <cell r="A7" t="str">
            <v>轻工业</v>
          </cell>
          <cell r="B7" t="str">
            <v>小型</v>
          </cell>
          <cell r="C7" t="str">
            <v>港澳台商投资企业</v>
          </cell>
          <cell r="D7">
            <v>98459.91</v>
          </cell>
        </row>
        <row r="8">
          <cell r="A8" t="str">
            <v>轻工业</v>
          </cell>
          <cell r="B8" t="str">
            <v>小型</v>
          </cell>
          <cell r="C8" t="str">
            <v>国有及国有控股企业</v>
          </cell>
          <cell r="D8">
            <v>95950.77</v>
          </cell>
        </row>
        <row r="9">
          <cell r="A9" t="str">
            <v>轻工业</v>
          </cell>
          <cell r="B9" t="str">
            <v>小型</v>
          </cell>
          <cell r="C9" t="str">
            <v>港澳台商投资企业</v>
          </cell>
          <cell r="D9">
            <v>53610.12</v>
          </cell>
        </row>
        <row r="10">
          <cell r="A10" t="str">
            <v>重工业</v>
          </cell>
          <cell r="B10" t="str">
            <v>小型</v>
          </cell>
          <cell r="C10" t="str">
            <v>港澳台商投资企业</v>
          </cell>
          <cell r="D10">
            <v>26083.279999999999</v>
          </cell>
        </row>
        <row r="11">
          <cell r="A11" t="str">
            <v>轻工业</v>
          </cell>
          <cell r="B11" t="str">
            <v>中型</v>
          </cell>
          <cell r="C11" t="str">
            <v>外商投资企业</v>
          </cell>
          <cell r="D11">
            <v>85073.17</v>
          </cell>
        </row>
        <row r="12">
          <cell r="A12" t="str">
            <v>重工业</v>
          </cell>
          <cell r="B12" t="str">
            <v>中型</v>
          </cell>
          <cell r="C12" t="str">
            <v>股份有限公司</v>
          </cell>
          <cell r="D12">
            <v>24690.799999999999</v>
          </cell>
        </row>
        <row r="13">
          <cell r="A13" t="str">
            <v>重工业</v>
          </cell>
          <cell r="B13" t="str">
            <v>小型</v>
          </cell>
          <cell r="C13" t="str">
            <v>港澳台商投资企业</v>
          </cell>
          <cell r="D13">
            <v>9522.1</v>
          </cell>
        </row>
        <row r="14">
          <cell r="A14" t="str">
            <v>轻工业</v>
          </cell>
          <cell r="B14" t="str">
            <v>小型</v>
          </cell>
          <cell r="C14" t="str">
            <v>国有及国有控股企业</v>
          </cell>
          <cell r="D14">
            <v>37684.04</v>
          </cell>
        </row>
        <row r="15">
          <cell r="A15" t="str">
            <v>轻工业</v>
          </cell>
          <cell r="B15" t="str">
            <v>大型</v>
          </cell>
          <cell r="C15" t="str">
            <v>国有及国有控股企业</v>
          </cell>
          <cell r="D15">
            <v>16045.63</v>
          </cell>
        </row>
        <row r="16">
          <cell r="A16" t="str">
            <v>轻工业</v>
          </cell>
          <cell r="B16" t="str">
            <v>中型</v>
          </cell>
          <cell r="C16" t="str">
            <v>股份有限公司</v>
          </cell>
          <cell r="D16">
            <v>5227.33</v>
          </cell>
        </row>
        <row r="17">
          <cell r="A17" t="str">
            <v>轻工业</v>
          </cell>
          <cell r="B17" t="str">
            <v>大型</v>
          </cell>
          <cell r="C17" t="str">
            <v>国有及国有控股企业</v>
          </cell>
          <cell r="D17">
            <v>58695.08</v>
          </cell>
        </row>
        <row r="18">
          <cell r="A18" t="str">
            <v>重工业</v>
          </cell>
          <cell r="B18" t="str">
            <v>中型</v>
          </cell>
          <cell r="C18" t="str">
            <v>集体企业</v>
          </cell>
          <cell r="D18">
            <v>65561.63</v>
          </cell>
        </row>
        <row r="19">
          <cell r="A19" t="str">
            <v>重工业</v>
          </cell>
          <cell r="B19" t="str">
            <v>小型</v>
          </cell>
          <cell r="C19" t="str">
            <v>国有及国有控股企业</v>
          </cell>
          <cell r="D19">
            <v>1873.21</v>
          </cell>
        </row>
        <row r="20">
          <cell r="A20" t="str">
            <v>重工业</v>
          </cell>
          <cell r="B20" t="str">
            <v>中型</v>
          </cell>
          <cell r="C20" t="str">
            <v>集体企业</v>
          </cell>
          <cell r="D20">
            <v>17940.259999999998</v>
          </cell>
        </row>
        <row r="21">
          <cell r="A21" t="str">
            <v>轻工业</v>
          </cell>
          <cell r="B21" t="str">
            <v>大型</v>
          </cell>
          <cell r="C21" t="str">
            <v>集体企业</v>
          </cell>
          <cell r="D21">
            <v>12431.5</v>
          </cell>
        </row>
        <row r="22">
          <cell r="A22" t="str">
            <v>重工业</v>
          </cell>
          <cell r="B22" t="str">
            <v>小型</v>
          </cell>
          <cell r="C22" t="str">
            <v>外商投资企业</v>
          </cell>
          <cell r="D22">
            <v>10913.71</v>
          </cell>
        </row>
        <row r="23">
          <cell r="A23" t="str">
            <v>轻工业</v>
          </cell>
          <cell r="B23" t="str">
            <v>大型</v>
          </cell>
          <cell r="C23" t="str">
            <v>国有及国有控股企业</v>
          </cell>
          <cell r="D23">
            <v>4630.91</v>
          </cell>
        </row>
        <row r="24">
          <cell r="A24" t="str">
            <v>轻工业</v>
          </cell>
          <cell r="B24" t="str">
            <v>小型</v>
          </cell>
          <cell r="C24" t="str">
            <v>港澳台商投资企业</v>
          </cell>
          <cell r="D24">
            <v>1296.26</v>
          </cell>
        </row>
        <row r="25">
          <cell r="A25" t="str">
            <v>轻工业</v>
          </cell>
          <cell r="B25" t="str">
            <v>大型</v>
          </cell>
          <cell r="C25" t="str">
            <v>国有及国有控股企业</v>
          </cell>
          <cell r="D25">
            <v>51686.97</v>
          </cell>
        </row>
        <row r="26">
          <cell r="A26" t="str">
            <v>轻工业</v>
          </cell>
          <cell r="B26" t="str">
            <v>小型</v>
          </cell>
          <cell r="C26" t="str">
            <v>港澳台商投资企业</v>
          </cell>
          <cell r="D26">
            <v>38875.599999999999</v>
          </cell>
        </row>
        <row r="27">
          <cell r="A27" t="str">
            <v>重工业</v>
          </cell>
          <cell r="B27" t="str">
            <v>大型</v>
          </cell>
          <cell r="C27" t="str">
            <v>国有及国有控股企业</v>
          </cell>
          <cell r="D27">
            <v>18409.88</v>
          </cell>
        </row>
        <row r="28">
          <cell r="A28" t="str">
            <v>重工业</v>
          </cell>
          <cell r="B28" t="str">
            <v>大型</v>
          </cell>
          <cell r="C28" t="str">
            <v>集体企业</v>
          </cell>
          <cell r="D28">
            <v>24532.92</v>
          </cell>
        </row>
        <row r="29">
          <cell r="A29" t="str">
            <v>重工业</v>
          </cell>
          <cell r="B29" t="str">
            <v>小型</v>
          </cell>
          <cell r="C29" t="str">
            <v>集体企业</v>
          </cell>
          <cell r="D29">
            <v>58960.84</v>
          </cell>
        </row>
        <row r="30">
          <cell r="A30" t="str">
            <v>轻工业</v>
          </cell>
          <cell r="B30" t="str">
            <v>中型</v>
          </cell>
          <cell r="C30" t="str">
            <v>股份有限公司</v>
          </cell>
          <cell r="D30">
            <v>75499.08</v>
          </cell>
        </row>
        <row r="31">
          <cell r="A31" t="str">
            <v>重工业</v>
          </cell>
          <cell r="B31" t="str">
            <v>中型</v>
          </cell>
          <cell r="C31" t="str">
            <v>集体企业</v>
          </cell>
          <cell r="D31">
            <v>97593.18</v>
          </cell>
        </row>
        <row r="32">
          <cell r="A32" t="str">
            <v>轻工业</v>
          </cell>
          <cell r="B32" t="str">
            <v>小型</v>
          </cell>
          <cell r="C32" t="str">
            <v>国有及国有控股企业</v>
          </cell>
          <cell r="D32">
            <v>83750.720000000001</v>
          </cell>
        </row>
        <row r="33">
          <cell r="A33" t="str">
            <v>轻工业</v>
          </cell>
          <cell r="B33" t="str">
            <v>中型</v>
          </cell>
          <cell r="C33" t="str">
            <v>股份有限公司</v>
          </cell>
          <cell r="D33">
            <v>36999.15</v>
          </cell>
        </row>
        <row r="34">
          <cell r="A34" t="str">
            <v>重工业</v>
          </cell>
          <cell r="B34" t="str">
            <v>中型</v>
          </cell>
          <cell r="C34" t="str">
            <v>外商投资企业</v>
          </cell>
          <cell r="D34">
            <v>89761.17</v>
          </cell>
        </row>
        <row r="35">
          <cell r="A35" t="str">
            <v>轻工业</v>
          </cell>
          <cell r="B35" t="str">
            <v>中型</v>
          </cell>
          <cell r="C35" t="str">
            <v>股份有限公司</v>
          </cell>
          <cell r="D35">
            <v>65555.11</v>
          </cell>
        </row>
        <row r="36">
          <cell r="A36" t="str">
            <v>重工业</v>
          </cell>
          <cell r="B36" t="str">
            <v>中型</v>
          </cell>
          <cell r="C36" t="str">
            <v>国有及国有控股企业</v>
          </cell>
          <cell r="D36">
            <v>37862.28</v>
          </cell>
        </row>
        <row r="37">
          <cell r="A37" t="str">
            <v>重工业</v>
          </cell>
          <cell r="B37" t="str">
            <v>小型</v>
          </cell>
          <cell r="C37" t="str">
            <v>股份有限公司</v>
          </cell>
          <cell r="D37">
            <v>66551.91</v>
          </cell>
        </row>
        <row r="38">
          <cell r="A38" t="str">
            <v>重工业</v>
          </cell>
          <cell r="B38" t="str">
            <v>大型</v>
          </cell>
          <cell r="C38" t="str">
            <v>股份有限公司</v>
          </cell>
          <cell r="D38">
            <v>27469.67</v>
          </cell>
        </row>
        <row r="39">
          <cell r="A39" t="str">
            <v>轻工业</v>
          </cell>
          <cell r="B39" t="str">
            <v>中型</v>
          </cell>
          <cell r="C39" t="str">
            <v>国有及国有控股企业</v>
          </cell>
          <cell r="D39">
            <v>804.44</v>
          </cell>
        </row>
        <row r="40">
          <cell r="A40" t="str">
            <v>轻工业</v>
          </cell>
          <cell r="B40" t="str">
            <v>大型</v>
          </cell>
          <cell r="C40" t="str">
            <v>国有及国有控股企业</v>
          </cell>
          <cell r="D40">
            <v>21530.240000000002</v>
          </cell>
        </row>
        <row r="41">
          <cell r="A41" t="str">
            <v>重工业</v>
          </cell>
          <cell r="B41" t="str">
            <v>中型</v>
          </cell>
          <cell r="C41" t="str">
            <v>国有及国有控股企业</v>
          </cell>
          <cell r="D41">
            <v>69650.320000000007</v>
          </cell>
        </row>
        <row r="42">
          <cell r="A42" t="str">
            <v>重工业</v>
          </cell>
          <cell r="B42" t="str">
            <v>大型</v>
          </cell>
          <cell r="C42" t="str">
            <v>国有及国有控股企业</v>
          </cell>
          <cell r="D42">
            <v>56947.37</v>
          </cell>
        </row>
        <row r="43">
          <cell r="A43" t="str">
            <v>重工业</v>
          </cell>
          <cell r="B43" t="str">
            <v>中型</v>
          </cell>
          <cell r="C43" t="str">
            <v>国有及国有控股企业</v>
          </cell>
          <cell r="D43">
            <v>1213.6300000000001</v>
          </cell>
        </row>
        <row r="44">
          <cell r="A44" t="str">
            <v>轻工业</v>
          </cell>
          <cell r="B44" t="str">
            <v>大型</v>
          </cell>
          <cell r="C44" t="str">
            <v>股份有限公司</v>
          </cell>
          <cell r="D44">
            <v>40162.51</v>
          </cell>
        </row>
        <row r="45">
          <cell r="A45" t="str">
            <v>轻工业</v>
          </cell>
          <cell r="B45" t="str">
            <v>小型</v>
          </cell>
          <cell r="C45" t="str">
            <v>国有及国有控股企业</v>
          </cell>
          <cell r="D45">
            <v>57128.959999999999</v>
          </cell>
        </row>
        <row r="46">
          <cell r="A46" t="str">
            <v>重工业</v>
          </cell>
          <cell r="B46" t="str">
            <v>中型</v>
          </cell>
          <cell r="C46" t="str">
            <v>集体企业</v>
          </cell>
          <cell r="D46">
            <v>84697.89</v>
          </cell>
        </row>
        <row r="47">
          <cell r="A47" t="str">
            <v>重工业</v>
          </cell>
          <cell r="B47" t="str">
            <v>小型</v>
          </cell>
          <cell r="C47" t="str">
            <v>港澳台商投资企业</v>
          </cell>
          <cell r="D47">
            <v>39062.11</v>
          </cell>
        </row>
        <row r="48">
          <cell r="A48" t="str">
            <v>重工业</v>
          </cell>
          <cell r="B48" t="str">
            <v>中型</v>
          </cell>
          <cell r="C48" t="str">
            <v>港澳台商投资企业</v>
          </cell>
          <cell r="D48">
            <v>50101.85</v>
          </cell>
        </row>
        <row r="49">
          <cell r="A49" t="str">
            <v>重工业</v>
          </cell>
          <cell r="B49" t="str">
            <v>大型</v>
          </cell>
          <cell r="C49" t="str">
            <v>股份有限公司</v>
          </cell>
          <cell r="D49">
            <v>71417.38</v>
          </cell>
        </row>
        <row r="50">
          <cell r="A50" t="str">
            <v>重工业</v>
          </cell>
          <cell r="B50" t="str">
            <v>中型</v>
          </cell>
          <cell r="C50" t="str">
            <v>股份有限公司</v>
          </cell>
          <cell r="D50">
            <v>11228.25</v>
          </cell>
        </row>
        <row r="51">
          <cell r="A51" t="str">
            <v>轻工业</v>
          </cell>
          <cell r="B51" t="str">
            <v>大型</v>
          </cell>
          <cell r="C51" t="str">
            <v>外商投资企业</v>
          </cell>
          <cell r="D51">
            <v>93794.1</v>
          </cell>
        </row>
        <row r="52">
          <cell r="A52" t="str">
            <v>轻工业</v>
          </cell>
          <cell r="B52" t="str">
            <v>大型</v>
          </cell>
          <cell r="C52" t="str">
            <v>外商投资企业</v>
          </cell>
          <cell r="D52">
            <v>72956.81</v>
          </cell>
        </row>
        <row r="53">
          <cell r="A53" t="str">
            <v>轻工业</v>
          </cell>
          <cell r="B53" t="str">
            <v>小型</v>
          </cell>
          <cell r="C53" t="str">
            <v>国有及国有控股企业</v>
          </cell>
          <cell r="D53">
            <v>29969.62</v>
          </cell>
        </row>
        <row r="54">
          <cell r="A54" t="str">
            <v>轻工业</v>
          </cell>
          <cell r="B54" t="str">
            <v>大型</v>
          </cell>
          <cell r="C54" t="str">
            <v>股份有限公司</v>
          </cell>
          <cell r="D54">
            <v>52723.33</v>
          </cell>
        </row>
        <row r="55">
          <cell r="A55" t="str">
            <v>重工业</v>
          </cell>
          <cell r="B55" t="str">
            <v>大型</v>
          </cell>
          <cell r="C55" t="str">
            <v>股份有限公司</v>
          </cell>
          <cell r="D55">
            <v>17003.34</v>
          </cell>
        </row>
        <row r="56">
          <cell r="A56" t="str">
            <v>轻工业</v>
          </cell>
          <cell r="B56" t="str">
            <v>大型</v>
          </cell>
          <cell r="C56" t="str">
            <v>外商投资企业</v>
          </cell>
          <cell r="D56">
            <v>10906.14</v>
          </cell>
        </row>
        <row r="57">
          <cell r="A57" t="str">
            <v>轻工业</v>
          </cell>
          <cell r="B57" t="str">
            <v>小型</v>
          </cell>
          <cell r="C57" t="str">
            <v>国有及国有控股企业</v>
          </cell>
          <cell r="D57">
            <v>30315.42</v>
          </cell>
        </row>
        <row r="58">
          <cell r="A58" t="str">
            <v>重工业</v>
          </cell>
          <cell r="B58" t="str">
            <v>小型</v>
          </cell>
          <cell r="C58" t="str">
            <v>外商投资企业</v>
          </cell>
          <cell r="D58">
            <v>48900.3</v>
          </cell>
        </row>
        <row r="59">
          <cell r="A59" t="str">
            <v>轻工业</v>
          </cell>
          <cell r="B59" t="str">
            <v>中型</v>
          </cell>
          <cell r="C59" t="str">
            <v>港澳台商投资企业</v>
          </cell>
          <cell r="D59">
            <v>70978.679999999993</v>
          </cell>
        </row>
        <row r="60">
          <cell r="A60" t="str">
            <v>重工业</v>
          </cell>
          <cell r="B60" t="str">
            <v>小型</v>
          </cell>
          <cell r="C60" t="str">
            <v>集体企业</v>
          </cell>
          <cell r="D60">
            <v>2725.23</v>
          </cell>
        </row>
        <row r="61">
          <cell r="A61" t="str">
            <v>轻工业</v>
          </cell>
          <cell r="B61" t="str">
            <v>小型</v>
          </cell>
          <cell r="C61" t="str">
            <v>股份有限公司</v>
          </cell>
          <cell r="D61">
            <v>85627.46</v>
          </cell>
        </row>
        <row r="62">
          <cell r="A62" t="str">
            <v>轻工业</v>
          </cell>
          <cell r="B62" t="str">
            <v>小型</v>
          </cell>
          <cell r="C62" t="str">
            <v>国有及国有控股企业</v>
          </cell>
          <cell r="D62">
            <v>68407.12</v>
          </cell>
        </row>
        <row r="63">
          <cell r="A63" t="str">
            <v>轻工业</v>
          </cell>
          <cell r="B63" t="str">
            <v>中型</v>
          </cell>
          <cell r="C63" t="str">
            <v>股份有限公司</v>
          </cell>
          <cell r="D63">
            <v>47484.26</v>
          </cell>
        </row>
        <row r="64">
          <cell r="A64" t="str">
            <v>重工业</v>
          </cell>
          <cell r="B64" t="str">
            <v>大型</v>
          </cell>
          <cell r="C64" t="str">
            <v>股份有限公司</v>
          </cell>
          <cell r="D64">
            <v>64035.98</v>
          </cell>
        </row>
        <row r="65">
          <cell r="A65" t="str">
            <v>重工业</v>
          </cell>
          <cell r="B65" t="str">
            <v>小型</v>
          </cell>
          <cell r="C65" t="str">
            <v>外商投资企业</v>
          </cell>
          <cell r="D65">
            <v>18456.32</v>
          </cell>
        </row>
        <row r="66">
          <cell r="A66" t="str">
            <v>轻工业</v>
          </cell>
          <cell r="B66" t="str">
            <v>大型</v>
          </cell>
          <cell r="C66" t="str">
            <v>国有及国有控股企业</v>
          </cell>
          <cell r="D66">
            <v>80635.100000000006</v>
          </cell>
        </row>
        <row r="67">
          <cell r="A67" t="str">
            <v>重工业</v>
          </cell>
          <cell r="B67" t="str">
            <v>大型</v>
          </cell>
          <cell r="C67" t="str">
            <v>国有及国有控股企业</v>
          </cell>
          <cell r="D67">
            <v>38460.33</v>
          </cell>
        </row>
        <row r="68">
          <cell r="A68" t="str">
            <v>重工业</v>
          </cell>
          <cell r="B68" t="str">
            <v>中型</v>
          </cell>
          <cell r="C68" t="str">
            <v>港澳台商投资企业</v>
          </cell>
          <cell r="D68">
            <v>40062.35</v>
          </cell>
        </row>
        <row r="69">
          <cell r="A69" t="str">
            <v>重工业</v>
          </cell>
          <cell r="B69" t="str">
            <v>小型</v>
          </cell>
          <cell r="C69" t="str">
            <v>集体企业</v>
          </cell>
          <cell r="D69">
            <v>73520.009999999995</v>
          </cell>
        </row>
        <row r="70">
          <cell r="A70" t="str">
            <v>轻工业</v>
          </cell>
          <cell r="B70" t="str">
            <v>小型</v>
          </cell>
          <cell r="C70" t="str">
            <v>集体企业</v>
          </cell>
          <cell r="D70">
            <v>61172.88</v>
          </cell>
        </row>
        <row r="71">
          <cell r="A71" t="str">
            <v>轻工业</v>
          </cell>
          <cell r="B71" t="str">
            <v>大型</v>
          </cell>
          <cell r="C71" t="str">
            <v>股份有限公司</v>
          </cell>
          <cell r="D71">
            <v>402.06</v>
          </cell>
        </row>
        <row r="72">
          <cell r="A72" t="str">
            <v>重工业</v>
          </cell>
          <cell r="B72" t="str">
            <v>大型</v>
          </cell>
          <cell r="C72" t="str">
            <v>国有及国有控股企业</v>
          </cell>
          <cell r="D72">
            <v>61037.07</v>
          </cell>
        </row>
        <row r="73">
          <cell r="A73" t="str">
            <v>轻工业</v>
          </cell>
          <cell r="B73" t="str">
            <v>中型</v>
          </cell>
          <cell r="C73" t="str">
            <v>国有及国有控股企业</v>
          </cell>
          <cell r="D73">
            <v>66200.12</v>
          </cell>
        </row>
        <row r="74">
          <cell r="A74" t="str">
            <v>重工业</v>
          </cell>
          <cell r="B74" t="str">
            <v>中型</v>
          </cell>
          <cell r="C74" t="str">
            <v>外商投资企业</v>
          </cell>
          <cell r="D74">
            <v>72511.45</v>
          </cell>
        </row>
        <row r="75">
          <cell r="A75" t="str">
            <v>重工业</v>
          </cell>
          <cell r="B75" t="str">
            <v>大型</v>
          </cell>
          <cell r="C75" t="str">
            <v>集体企业</v>
          </cell>
          <cell r="D75">
            <v>56101.94</v>
          </cell>
        </row>
        <row r="76">
          <cell r="A76" t="str">
            <v>轻工业</v>
          </cell>
          <cell r="B76" t="str">
            <v>大型</v>
          </cell>
          <cell r="C76" t="str">
            <v>外商投资企业</v>
          </cell>
          <cell r="D76">
            <v>98329.3</v>
          </cell>
        </row>
        <row r="77">
          <cell r="A77" t="str">
            <v>轻工业</v>
          </cell>
          <cell r="B77" t="str">
            <v>中型</v>
          </cell>
          <cell r="C77" t="str">
            <v>外商投资企业</v>
          </cell>
          <cell r="D77">
            <v>13162.02</v>
          </cell>
        </row>
        <row r="78">
          <cell r="A78" t="str">
            <v>轻工业</v>
          </cell>
          <cell r="B78" t="str">
            <v>中型</v>
          </cell>
          <cell r="C78" t="str">
            <v>集体企业</v>
          </cell>
          <cell r="D78">
            <v>85317.53</v>
          </cell>
        </row>
        <row r="79">
          <cell r="A79" t="str">
            <v>轻工业</v>
          </cell>
          <cell r="B79" t="str">
            <v>中型</v>
          </cell>
          <cell r="C79" t="str">
            <v>国有及国有控股企业</v>
          </cell>
          <cell r="D79">
            <v>24638.69</v>
          </cell>
        </row>
        <row r="80">
          <cell r="A80" t="str">
            <v>重工业</v>
          </cell>
          <cell r="B80" t="str">
            <v>大型</v>
          </cell>
          <cell r="C80" t="str">
            <v>国有及国有控股企业</v>
          </cell>
          <cell r="D80">
            <v>97692.67</v>
          </cell>
        </row>
        <row r="81">
          <cell r="A81" t="str">
            <v>重工业</v>
          </cell>
          <cell r="B81" t="str">
            <v>大型</v>
          </cell>
          <cell r="C81" t="str">
            <v>集体企业</v>
          </cell>
          <cell r="D81">
            <v>60876.03</v>
          </cell>
        </row>
        <row r="82">
          <cell r="A82" t="str">
            <v>重工业</v>
          </cell>
          <cell r="B82" t="str">
            <v>大型</v>
          </cell>
          <cell r="C82" t="str">
            <v>港澳台商投资企业</v>
          </cell>
          <cell r="D82">
            <v>84593.94</v>
          </cell>
        </row>
        <row r="83">
          <cell r="A83" t="str">
            <v>重工业</v>
          </cell>
          <cell r="B83" t="str">
            <v>小型</v>
          </cell>
          <cell r="C83" t="str">
            <v>集体企业</v>
          </cell>
          <cell r="D83">
            <v>18171.41</v>
          </cell>
        </row>
        <row r="84">
          <cell r="A84" t="str">
            <v>轻工业</v>
          </cell>
          <cell r="B84" t="str">
            <v>小型</v>
          </cell>
          <cell r="C84" t="str">
            <v>外商投资企业</v>
          </cell>
          <cell r="D84">
            <v>82533.440000000002</v>
          </cell>
        </row>
        <row r="85">
          <cell r="A85" t="str">
            <v>重工业</v>
          </cell>
          <cell r="B85" t="str">
            <v>大型</v>
          </cell>
          <cell r="C85" t="str">
            <v>国有及国有控股企业</v>
          </cell>
          <cell r="D85">
            <v>82070.52</v>
          </cell>
        </row>
        <row r="86">
          <cell r="A86" t="str">
            <v>轻工业</v>
          </cell>
          <cell r="B86" t="str">
            <v>中型</v>
          </cell>
          <cell r="C86" t="str">
            <v>集体企业</v>
          </cell>
          <cell r="D86">
            <v>35690.800000000003</v>
          </cell>
        </row>
        <row r="87">
          <cell r="A87" t="str">
            <v>重工业</v>
          </cell>
          <cell r="B87" t="str">
            <v>小型</v>
          </cell>
          <cell r="C87" t="str">
            <v>股份有限公司</v>
          </cell>
          <cell r="D87">
            <v>40459.35</v>
          </cell>
        </row>
        <row r="88">
          <cell r="A88" t="str">
            <v>轻工业</v>
          </cell>
          <cell r="B88" t="str">
            <v>小型</v>
          </cell>
          <cell r="C88" t="str">
            <v>股份有限公司</v>
          </cell>
          <cell r="D88">
            <v>72430.03</v>
          </cell>
        </row>
        <row r="89">
          <cell r="A89" t="str">
            <v>重工业</v>
          </cell>
          <cell r="B89" t="str">
            <v>中型</v>
          </cell>
          <cell r="C89" t="str">
            <v>港澳台商投资企业</v>
          </cell>
          <cell r="D89">
            <v>56427.75</v>
          </cell>
        </row>
        <row r="90">
          <cell r="A90" t="str">
            <v>轻工业</v>
          </cell>
          <cell r="B90" t="str">
            <v>中型</v>
          </cell>
          <cell r="C90" t="str">
            <v>港澳台商投资企业</v>
          </cell>
          <cell r="D90">
            <v>98044.94</v>
          </cell>
        </row>
        <row r="91">
          <cell r="A91" t="str">
            <v>轻工业</v>
          </cell>
          <cell r="B91" t="str">
            <v>中型</v>
          </cell>
          <cell r="C91" t="str">
            <v>外商投资企业</v>
          </cell>
          <cell r="D91">
            <v>20445.72</v>
          </cell>
        </row>
        <row r="92">
          <cell r="A92" t="str">
            <v>轻工业</v>
          </cell>
          <cell r="B92" t="str">
            <v>中型</v>
          </cell>
          <cell r="C92" t="str">
            <v>国有及国有控股企业</v>
          </cell>
          <cell r="D92">
            <v>18543.330000000002</v>
          </cell>
        </row>
        <row r="93">
          <cell r="A93" t="str">
            <v>轻工业</v>
          </cell>
          <cell r="B93" t="str">
            <v>中型</v>
          </cell>
          <cell r="C93" t="str">
            <v>外商投资企业</v>
          </cell>
          <cell r="D93">
            <v>35180.050000000003</v>
          </cell>
        </row>
        <row r="94">
          <cell r="A94" t="str">
            <v>重工业</v>
          </cell>
          <cell r="B94" t="str">
            <v>中型</v>
          </cell>
          <cell r="C94" t="str">
            <v>国有及国有控股企业</v>
          </cell>
          <cell r="D94">
            <v>24441.21</v>
          </cell>
        </row>
        <row r="95">
          <cell r="A95" t="str">
            <v>轻工业</v>
          </cell>
          <cell r="B95" t="str">
            <v>小型</v>
          </cell>
          <cell r="C95" t="str">
            <v>外商投资企业</v>
          </cell>
          <cell r="D95">
            <v>58244.639999999999</v>
          </cell>
        </row>
        <row r="96">
          <cell r="A96" t="str">
            <v>重工业</v>
          </cell>
          <cell r="B96" t="str">
            <v>小型</v>
          </cell>
          <cell r="C96" t="str">
            <v>港澳台商投资企业</v>
          </cell>
          <cell r="D96">
            <v>41759.379999999997</v>
          </cell>
        </row>
        <row r="97">
          <cell r="A97" t="str">
            <v>轻工业</v>
          </cell>
          <cell r="B97" t="str">
            <v>小型</v>
          </cell>
          <cell r="C97" t="str">
            <v>国有及国有控股企业</v>
          </cell>
          <cell r="D97">
            <v>40023</v>
          </cell>
        </row>
        <row r="98">
          <cell r="A98" t="str">
            <v>重工业</v>
          </cell>
          <cell r="B98" t="str">
            <v>中型</v>
          </cell>
          <cell r="C98" t="str">
            <v>股份有限公司</v>
          </cell>
          <cell r="D98">
            <v>86994.75</v>
          </cell>
        </row>
        <row r="99">
          <cell r="A99" t="str">
            <v>重工业</v>
          </cell>
          <cell r="B99" t="str">
            <v>大型</v>
          </cell>
          <cell r="C99" t="str">
            <v>国有及国有控股企业</v>
          </cell>
          <cell r="D99">
            <v>96618.05</v>
          </cell>
        </row>
        <row r="100">
          <cell r="A100" t="str">
            <v>重工业</v>
          </cell>
          <cell r="B100" t="str">
            <v>中型</v>
          </cell>
          <cell r="C100" t="str">
            <v>股份有限公司</v>
          </cell>
          <cell r="D100">
            <v>7021.26</v>
          </cell>
        </row>
        <row r="101">
          <cell r="A101" t="str">
            <v>轻工业</v>
          </cell>
          <cell r="B101" t="str">
            <v>中型</v>
          </cell>
          <cell r="C101" t="str">
            <v>集体企业</v>
          </cell>
          <cell r="D101">
            <v>76916.75</v>
          </cell>
        </row>
        <row r="102">
          <cell r="A102" t="str">
            <v>重工业</v>
          </cell>
          <cell r="B102" t="str">
            <v>中型</v>
          </cell>
          <cell r="C102" t="str">
            <v>外商投资企业</v>
          </cell>
          <cell r="D102">
            <v>20510.23</v>
          </cell>
        </row>
        <row r="103">
          <cell r="A103" t="str">
            <v>轻工业</v>
          </cell>
          <cell r="B103" t="str">
            <v>中型</v>
          </cell>
          <cell r="C103" t="str">
            <v>股份有限公司</v>
          </cell>
          <cell r="D103">
            <v>52081.35</v>
          </cell>
        </row>
        <row r="104">
          <cell r="A104" t="str">
            <v>重工业</v>
          </cell>
          <cell r="B104" t="str">
            <v>中型</v>
          </cell>
          <cell r="C104" t="str">
            <v>集体企业</v>
          </cell>
          <cell r="D104">
            <v>12040.72</v>
          </cell>
        </row>
        <row r="105">
          <cell r="A105" t="str">
            <v>轻工业</v>
          </cell>
          <cell r="B105" t="str">
            <v>中型</v>
          </cell>
          <cell r="C105" t="str">
            <v>港澳台商投资企业</v>
          </cell>
          <cell r="D105">
            <v>73051.990000000005</v>
          </cell>
        </row>
        <row r="106">
          <cell r="A106" t="str">
            <v>轻工业</v>
          </cell>
          <cell r="B106" t="str">
            <v>大型</v>
          </cell>
          <cell r="C106" t="str">
            <v>外商投资企业</v>
          </cell>
          <cell r="D106">
            <v>64698.879999999997</v>
          </cell>
        </row>
        <row r="107">
          <cell r="A107" t="str">
            <v>轻工业</v>
          </cell>
          <cell r="B107" t="str">
            <v>大型</v>
          </cell>
          <cell r="C107" t="str">
            <v>国有及国有控股企业</v>
          </cell>
          <cell r="D107">
            <v>28791.17</v>
          </cell>
        </row>
        <row r="108">
          <cell r="A108" t="str">
            <v>重工业</v>
          </cell>
          <cell r="B108" t="str">
            <v>大型</v>
          </cell>
          <cell r="C108" t="str">
            <v>集体企业</v>
          </cell>
          <cell r="D108">
            <v>79173.929999999993</v>
          </cell>
        </row>
        <row r="109">
          <cell r="A109" t="str">
            <v>轻工业</v>
          </cell>
          <cell r="B109" t="str">
            <v>中型</v>
          </cell>
          <cell r="C109" t="str">
            <v>国有及国有控股企业</v>
          </cell>
          <cell r="D109">
            <v>88266.66</v>
          </cell>
        </row>
        <row r="110">
          <cell r="A110" t="str">
            <v>轻工业</v>
          </cell>
          <cell r="B110" t="str">
            <v>大型</v>
          </cell>
          <cell r="C110" t="str">
            <v>股份有限公司</v>
          </cell>
          <cell r="D110">
            <v>88024.12</v>
          </cell>
        </row>
        <row r="111">
          <cell r="A111" t="str">
            <v>重工业</v>
          </cell>
          <cell r="B111" t="str">
            <v>大型</v>
          </cell>
          <cell r="C111" t="str">
            <v>外商投资企业</v>
          </cell>
          <cell r="D111">
            <v>5970.86</v>
          </cell>
        </row>
        <row r="112">
          <cell r="A112" t="str">
            <v>重工业</v>
          </cell>
          <cell r="B112" t="str">
            <v>大型</v>
          </cell>
          <cell r="C112" t="str">
            <v>外商投资企业</v>
          </cell>
          <cell r="D112">
            <v>60996.23</v>
          </cell>
        </row>
        <row r="113">
          <cell r="A113" t="str">
            <v>重工业</v>
          </cell>
          <cell r="B113" t="str">
            <v>大型</v>
          </cell>
          <cell r="C113" t="str">
            <v>港澳台商投资企业</v>
          </cell>
          <cell r="D113">
            <v>65077.91</v>
          </cell>
        </row>
        <row r="114">
          <cell r="A114" t="str">
            <v>重工业</v>
          </cell>
          <cell r="B114" t="str">
            <v>小型</v>
          </cell>
          <cell r="C114" t="str">
            <v>外商投资企业</v>
          </cell>
          <cell r="D114">
            <v>51271.76</v>
          </cell>
        </row>
        <row r="115">
          <cell r="A115" t="str">
            <v>轻工业</v>
          </cell>
          <cell r="B115" t="str">
            <v>小型</v>
          </cell>
          <cell r="C115" t="str">
            <v>港澳台商投资企业</v>
          </cell>
          <cell r="D115">
            <v>61059.42</v>
          </cell>
        </row>
        <row r="116">
          <cell r="A116" t="str">
            <v>轻工业</v>
          </cell>
          <cell r="B116" t="str">
            <v>大型</v>
          </cell>
          <cell r="C116" t="str">
            <v>集体企业</v>
          </cell>
          <cell r="D116">
            <v>85650.38</v>
          </cell>
        </row>
        <row r="117">
          <cell r="A117" t="str">
            <v>轻工业</v>
          </cell>
          <cell r="B117" t="str">
            <v>中型</v>
          </cell>
          <cell r="C117" t="str">
            <v>港澳台商投资企业</v>
          </cell>
          <cell r="D117">
            <v>93494.33</v>
          </cell>
        </row>
        <row r="118">
          <cell r="A118" t="str">
            <v>轻工业</v>
          </cell>
          <cell r="B118" t="str">
            <v>小型</v>
          </cell>
          <cell r="C118" t="str">
            <v>国有及国有控股企业</v>
          </cell>
          <cell r="D118">
            <v>28990.73</v>
          </cell>
        </row>
        <row r="119">
          <cell r="A119" t="str">
            <v>轻工业</v>
          </cell>
          <cell r="B119" t="str">
            <v>中型</v>
          </cell>
          <cell r="C119" t="str">
            <v>港澳台商投资企业</v>
          </cell>
          <cell r="D119">
            <v>39134.300000000003</v>
          </cell>
        </row>
        <row r="120">
          <cell r="A120" t="str">
            <v>重工业</v>
          </cell>
          <cell r="B120" t="str">
            <v>中型</v>
          </cell>
          <cell r="C120" t="str">
            <v>国有及国有控股企业</v>
          </cell>
          <cell r="D120">
            <v>59100.93</v>
          </cell>
        </row>
        <row r="121">
          <cell r="A121" t="str">
            <v>重工业</v>
          </cell>
          <cell r="B121" t="str">
            <v>小型</v>
          </cell>
          <cell r="C121" t="str">
            <v>外商投资企业</v>
          </cell>
          <cell r="D121">
            <v>51346.73</v>
          </cell>
        </row>
        <row r="122">
          <cell r="A122" t="str">
            <v>轻工业</v>
          </cell>
          <cell r="B122" t="str">
            <v>小型</v>
          </cell>
          <cell r="C122" t="str">
            <v>股份有限公司</v>
          </cell>
          <cell r="D122">
            <v>97389.19</v>
          </cell>
        </row>
        <row r="123">
          <cell r="A123" t="str">
            <v>轻工业</v>
          </cell>
          <cell r="B123" t="str">
            <v>中型</v>
          </cell>
          <cell r="C123" t="str">
            <v>外商投资企业</v>
          </cell>
          <cell r="D123">
            <v>80402.77</v>
          </cell>
        </row>
        <row r="124">
          <cell r="A124" t="str">
            <v>轻工业</v>
          </cell>
          <cell r="B124" t="str">
            <v>小型</v>
          </cell>
          <cell r="C124" t="str">
            <v>股份有限公司</v>
          </cell>
          <cell r="D124">
            <v>56729.65</v>
          </cell>
        </row>
        <row r="125">
          <cell r="A125" t="str">
            <v>轻工业</v>
          </cell>
          <cell r="B125" t="str">
            <v>小型</v>
          </cell>
          <cell r="C125" t="str">
            <v>外商投资企业</v>
          </cell>
          <cell r="D125">
            <v>63038.03</v>
          </cell>
        </row>
        <row r="126">
          <cell r="A126" t="str">
            <v>轻工业</v>
          </cell>
          <cell r="B126" t="str">
            <v>大型</v>
          </cell>
          <cell r="C126" t="str">
            <v>港澳台商投资企业</v>
          </cell>
          <cell r="D126">
            <v>17631.28</v>
          </cell>
        </row>
        <row r="127">
          <cell r="A127" t="str">
            <v>轻工业</v>
          </cell>
          <cell r="B127" t="str">
            <v>大型</v>
          </cell>
          <cell r="C127" t="str">
            <v>国有及国有控股企业</v>
          </cell>
          <cell r="D127">
            <v>77979.97</v>
          </cell>
        </row>
        <row r="128">
          <cell r="A128" t="str">
            <v>轻工业</v>
          </cell>
          <cell r="B128" t="str">
            <v>大型</v>
          </cell>
          <cell r="C128" t="str">
            <v>外商投资企业</v>
          </cell>
          <cell r="D128">
            <v>62456.34</v>
          </cell>
        </row>
        <row r="129">
          <cell r="A129" t="str">
            <v>轻工业</v>
          </cell>
          <cell r="B129" t="str">
            <v>大型</v>
          </cell>
          <cell r="C129" t="str">
            <v>港澳台商投资企业</v>
          </cell>
          <cell r="D129">
            <v>4824.6000000000004</v>
          </cell>
        </row>
        <row r="130">
          <cell r="A130" t="str">
            <v>重工业</v>
          </cell>
          <cell r="B130" t="str">
            <v>小型</v>
          </cell>
          <cell r="C130" t="str">
            <v>股份有限公司</v>
          </cell>
          <cell r="D130">
            <v>3563.57</v>
          </cell>
        </row>
        <row r="131">
          <cell r="A131" t="str">
            <v>轻工业</v>
          </cell>
          <cell r="B131" t="str">
            <v>小型</v>
          </cell>
          <cell r="C131" t="str">
            <v>国有及国有控股企业</v>
          </cell>
          <cell r="D131">
            <v>18988.759999999998</v>
          </cell>
        </row>
        <row r="132">
          <cell r="A132" t="str">
            <v>重工业</v>
          </cell>
          <cell r="B132" t="str">
            <v>小型</v>
          </cell>
          <cell r="C132" t="str">
            <v>国有及国有控股企业</v>
          </cell>
          <cell r="D132">
            <v>9784.1</v>
          </cell>
        </row>
        <row r="133">
          <cell r="A133" t="str">
            <v>重工业</v>
          </cell>
          <cell r="B133" t="str">
            <v>小型</v>
          </cell>
          <cell r="C133" t="str">
            <v>港澳台商投资企业</v>
          </cell>
          <cell r="D133">
            <v>10806.28</v>
          </cell>
        </row>
        <row r="134">
          <cell r="A134" t="str">
            <v>轻工业</v>
          </cell>
          <cell r="B134" t="str">
            <v>小型</v>
          </cell>
          <cell r="C134" t="str">
            <v>外商投资企业</v>
          </cell>
          <cell r="D134">
            <v>49647.9</v>
          </cell>
        </row>
        <row r="135">
          <cell r="A135" t="str">
            <v>重工业</v>
          </cell>
          <cell r="B135" t="str">
            <v>大型</v>
          </cell>
          <cell r="C135" t="str">
            <v>国有及国有控股企业</v>
          </cell>
          <cell r="D135">
            <v>13201.48</v>
          </cell>
        </row>
        <row r="136">
          <cell r="A136" t="str">
            <v>轻工业</v>
          </cell>
          <cell r="B136" t="str">
            <v>小型</v>
          </cell>
          <cell r="C136" t="str">
            <v>港澳台商投资企业</v>
          </cell>
          <cell r="D136">
            <v>72906.03</v>
          </cell>
        </row>
        <row r="137">
          <cell r="A137" t="str">
            <v>轻工业</v>
          </cell>
          <cell r="B137" t="str">
            <v>大型</v>
          </cell>
          <cell r="C137" t="str">
            <v>股份有限公司</v>
          </cell>
          <cell r="D137">
            <v>31277.08</v>
          </cell>
        </row>
        <row r="138">
          <cell r="A138" t="str">
            <v>重工业</v>
          </cell>
          <cell r="B138" t="str">
            <v>大型</v>
          </cell>
          <cell r="C138" t="str">
            <v>集体企业</v>
          </cell>
          <cell r="D138">
            <v>93323.68</v>
          </cell>
        </row>
        <row r="139">
          <cell r="A139" t="str">
            <v>轻工业</v>
          </cell>
          <cell r="B139" t="str">
            <v>大型</v>
          </cell>
          <cell r="C139" t="str">
            <v>国有及国有控股企业</v>
          </cell>
          <cell r="D139">
            <v>52956.639999999999</v>
          </cell>
        </row>
        <row r="140">
          <cell r="A140" t="str">
            <v>重工业</v>
          </cell>
          <cell r="B140" t="str">
            <v>中型</v>
          </cell>
          <cell r="C140" t="str">
            <v>股份有限公司</v>
          </cell>
          <cell r="D140">
            <v>8260.58</v>
          </cell>
        </row>
        <row r="141">
          <cell r="A141" t="str">
            <v>轻工业</v>
          </cell>
          <cell r="B141" t="str">
            <v>中型</v>
          </cell>
          <cell r="C141" t="str">
            <v>港澳台商投资企业</v>
          </cell>
          <cell r="D141">
            <v>48322.31</v>
          </cell>
        </row>
        <row r="142">
          <cell r="A142" t="str">
            <v>重工业</v>
          </cell>
          <cell r="B142" t="str">
            <v>大型</v>
          </cell>
          <cell r="C142" t="str">
            <v>港澳台商投资企业</v>
          </cell>
          <cell r="D142">
            <v>94563.72</v>
          </cell>
        </row>
        <row r="143">
          <cell r="A143" t="str">
            <v>重工业</v>
          </cell>
          <cell r="B143" t="str">
            <v>中型</v>
          </cell>
          <cell r="C143" t="str">
            <v>国有及国有控股企业</v>
          </cell>
          <cell r="D143">
            <v>31410.19</v>
          </cell>
        </row>
        <row r="144">
          <cell r="A144" t="str">
            <v>轻工业</v>
          </cell>
          <cell r="B144" t="str">
            <v>中型</v>
          </cell>
          <cell r="C144" t="str">
            <v>国有及国有控股企业</v>
          </cell>
          <cell r="D144">
            <v>580.66</v>
          </cell>
        </row>
        <row r="145">
          <cell r="A145" t="str">
            <v>重工业</v>
          </cell>
          <cell r="B145" t="str">
            <v>大型</v>
          </cell>
          <cell r="C145" t="str">
            <v>集体企业</v>
          </cell>
          <cell r="D145">
            <v>23815.87</v>
          </cell>
        </row>
        <row r="146">
          <cell r="A146" t="str">
            <v>重工业</v>
          </cell>
          <cell r="B146" t="str">
            <v>小型</v>
          </cell>
          <cell r="C146" t="str">
            <v>外商投资企业</v>
          </cell>
          <cell r="D146">
            <v>16824.98</v>
          </cell>
        </row>
        <row r="147">
          <cell r="A147" t="str">
            <v>重工业</v>
          </cell>
          <cell r="B147" t="str">
            <v>小型</v>
          </cell>
          <cell r="C147" t="str">
            <v>国有及国有控股企业</v>
          </cell>
          <cell r="D147">
            <v>59300.17</v>
          </cell>
        </row>
        <row r="148">
          <cell r="A148" t="str">
            <v>重工业</v>
          </cell>
          <cell r="B148" t="str">
            <v>大型</v>
          </cell>
          <cell r="C148" t="str">
            <v>股份有限公司</v>
          </cell>
          <cell r="D148">
            <v>8134.72</v>
          </cell>
        </row>
        <row r="149">
          <cell r="A149" t="str">
            <v>轻工业</v>
          </cell>
          <cell r="B149" t="str">
            <v>中型</v>
          </cell>
          <cell r="C149" t="str">
            <v>集体企业</v>
          </cell>
          <cell r="D149">
            <v>12173.9</v>
          </cell>
        </row>
        <row r="150">
          <cell r="A150" t="str">
            <v>轻工业</v>
          </cell>
          <cell r="B150" t="str">
            <v>中型</v>
          </cell>
          <cell r="C150" t="str">
            <v>外商投资企业</v>
          </cell>
          <cell r="D150">
            <v>81019.95</v>
          </cell>
        </row>
        <row r="151">
          <cell r="A151" t="str">
            <v>轻工业</v>
          </cell>
          <cell r="B151" t="str">
            <v>小型</v>
          </cell>
          <cell r="C151" t="str">
            <v>港澳台商投资企业</v>
          </cell>
          <cell r="D151">
            <v>18074.650000000001</v>
          </cell>
        </row>
        <row r="152">
          <cell r="A152" t="str">
            <v>重工业</v>
          </cell>
          <cell r="B152" t="str">
            <v>小型</v>
          </cell>
          <cell r="C152" t="str">
            <v>港澳台商投资企业</v>
          </cell>
          <cell r="D152">
            <v>32319.29</v>
          </cell>
        </row>
        <row r="153">
          <cell r="A153" t="str">
            <v>重工业</v>
          </cell>
          <cell r="B153" t="str">
            <v>大型</v>
          </cell>
          <cell r="C153" t="str">
            <v>港澳台商投资企业</v>
          </cell>
          <cell r="D153">
            <v>28917.200000000001</v>
          </cell>
        </row>
        <row r="154">
          <cell r="A154" t="str">
            <v>轻工业</v>
          </cell>
          <cell r="B154" t="str">
            <v>大型</v>
          </cell>
          <cell r="C154" t="str">
            <v>集体企业</v>
          </cell>
          <cell r="D154">
            <v>16939.53</v>
          </cell>
        </row>
        <row r="155">
          <cell r="A155" t="str">
            <v>轻工业</v>
          </cell>
          <cell r="B155" t="str">
            <v>小型</v>
          </cell>
          <cell r="C155" t="str">
            <v>股份有限公司</v>
          </cell>
          <cell r="D155">
            <v>84304.69</v>
          </cell>
        </row>
        <row r="156">
          <cell r="A156" t="str">
            <v>重工业</v>
          </cell>
          <cell r="B156" t="str">
            <v>小型</v>
          </cell>
          <cell r="C156" t="str">
            <v>集体企业</v>
          </cell>
          <cell r="D156">
            <v>77487.16</v>
          </cell>
        </row>
        <row r="157">
          <cell r="A157" t="str">
            <v>轻工业</v>
          </cell>
          <cell r="B157" t="str">
            <v>小型</v>
          </cell>
          <cell r="C157" t="str">
            <v>股份有限公司</v>
          </cell>
          <cell r="D157">
            <v>22522.62</v>
          </cell>
        </row>
        <row r="158">
          <cell r="A158" t="str">
            <v>轻工业</v>
          </cell>
          <cell r="B158" t="str">
            <v>中型</v>
          </cell>
          <cell r="C158" t="str">
            <v>股份有限公司</v>
          </cell>
          <cell r="D158">
            <v>15777.65</v>
          </cell>
        </row>
        <row r="159">
          <cell r="A159" t="str">
            <v>重工业</v>
          </cell>
          <cell r="B159" t="str">
            <v>中型</v>
          </cell>
          <cell r="C159" t="str">
            <v>外商投资企业</v>
          </cell>
          <cell r="D159">
            <v>73470.55</v>
          </cell>
        </row>
        <row r="160">
          <cell r="A160" t="str">
            <v>轻工业</v>
          </cell>
          <cell r="B160" t="str">
            <v>小型</v>
          </cell>
          <cell r="C160" t="str">
            <v>国有及国有控股企业</v>
          </cell>
          <cell r="D160">
            <v>75394.3</v>
          </cell>
        </row>
        <row r="161">
          <cell r="A161" t="str">
            <v>轻工业</v>
          </cell>
          <cell r="B161" t="str">
            <v>大型</v>
          </cell>
          <cell r="C161" t="str">
            <v>港澳台商投资企业</v>
          </cell>
          <cell r="D161">
            <v>68571.53</v>
          </cell>
        </row>
        <row r="162">
          <cell r="A162" t="str">
            <v>轻工业</v>
          </cell>
          <cell r="B162" t="str">
            <v>小型</v>
          </cell>
          <cell r="C162" t="str">
            <v>国有及国有控股企业</v>
          </cell>
          <cell r="D162">
            <v>62156.88</v>
          </cell>
        </row>
        <row r="163">
          <cell r="A163" t="str">
            <v>轻工业</v>
          </cell>
          <cell r="B163" t="str">
            <v>小型</v>
          </cell>
          <cell r="C163" t="str">
            <v>外商投资企业</v>
          </cell>
          <cell r="D163">
            <v>63813.31</v>
          </cell>
        </row>
        <row r="164">
          <cell r="A164" t="str">
            <v>轻工业</v>
          </cell>
          <cell r="B164" t="str">
            <v>大型</v>
          </cell>
          <cell r="C164" t="str">
            <v>股份有限公司</v>
          </cell>
          <cell r="D164">
            <v>31616.34</v>
          </cell>
        </row>
        <row r="165">
          <cell r="A165" t="str">
            <v>轻工业</v>
          </cell>
          <cell r="B165" t="str">
            <v>大型</v>
          </cell>
          <cell r="C165" t="str">
            <v>港澳台商投资企业</v>
          </cell>
          <cell r="D165">
            <v>25192.37</v>
          </cell>
        </row>
        <row r="166">
          <cell r="A166" t="str">
            <v>轻工业</v>
          </cell>
          <cell r="B166" t="str">
            <v>中型</v>
          </cell>
          <cell r="C166" t="str">
            <v>港澳台商投资企业</v>
          </cell>
          <cell r="D166">
            <v>35425.300000000003</v>
          </cell>
        </row>
        <row r="167">
          <cell r="A167" t="str">
            <v>重工业</v>
          </cell>
          <cell r="B167" t="str">
            <v>大型</v>
          </cell>
          <cell r="C167" t="str">
            <v>港澳台商投资企业</v>
          </cell>
          <cell r="D167">
            <v>32980.089999999997</v>
          </cell>
        </row>
        <row r="168">
          <cell r="A168" t="str">
            <v>轻工业</v>
          </cell>
          <cell r="B168" t="str">
            <v>中型</v>
          </cell>
          <cell r="C168" t="str">
            <v>外商投资企业</v>
          </cell>
          <cell r="D168">
            <v>18639.7</v>
          </cell>
        </row>
        <row r="169">
          <cell r="A169" t="str">
            <v>轻工业</v>
          </cell>
          <cell r="B169" t="str">
            <v>小型</v>
          </cell>
          <cell r="C169" t="str">
            <v>国有及国有控股企业</v>
          </cell>
          <cell r="D169">
            <v>81618.259999999995</v>
          </cell>
        </row>
        <row r="170">
          <cell r="A170" t="str">
            <v>重工业</v>
          </cell>
          <cell r="B170" t="str">
            <v>中型</v>
          </cell>
          <cell r="C170" t="str">
            <v>港澳台商投资企业</v>
          </cell>
          <cell r="D170">
            <v>94020.78</v>
          </cell>
        </row>
        <row r="171">
          <cell r="A171" t="str">
            <v>轻工业</v>
          </cell>
          <cell r="B171" t="str">
            <v>小型</v>
          </cell>
          <cell r="C171" t="str">
            <v>股份有限公司</v>
          </cell>
          <cell r="D171">
            <v>99243.94</v>
          </cell>
        </row>
        <row r="172">
          <cell r="A172" t="str">
            <v>重工业</v>
          </cell>
          <cell r="B172" t="str">
            <v>小型</v>
          </cell>
          <cell r="C172" t="str">
            <v>港澳台商投资企业</v>
          </cell>
          <cell r="D172">
            <v>95850.63</v>
          </cell>
        </row>
        <row r="173">
          <cell r="A173" t="str">
            <v>轻工业</v>
          </cell>
          <cell r="B173" t="str">
            <v>大型</v>
          </cell>
          <cell r="C173" t="str">
            <v>股份有限公司</v>
          </cell>
          <cell r="D173">
            <v>70143.17</v>
          </cell>
        </row>
        <row r="174">
          <cell r="A174" t="str">
            <v>轻工业</v>
          </cell>
          <cell r="B174" t="str">
            <v>小型</v>
          </cell>
          <cell r="C174" t="str">
            <v>股份有限公司</v>
          </cell>
          <cell r="D174">
            <v>97238.79</v>
          </cell>
        </row>
        <row r="175">
          <cell r="A175" t="str">
            <v>轻工业</v>
          </cell>
          <cell r="B175" t="str">
            <v>大型</v>
          </cell>
          <cell r="C175" t="str">
            <v>国有及国有控股企业</v>
          </cell>
          <cell r="D175">
            <v>3257.32</v>
          </cell>
        </row>
        <row r="176">
          <cell r="A176" t="str">
            <v>重工业</v>
          </cell>
          <cell r="B176" t="str">
            <v>大型</v>
          </cell>
          <cell r="C176" t="str">
            <v>股份有限公司</v>
          </cell>
          <cell r="D176">
            <v>11269.99</v>
          </cell>
        </row>
        <row r="177">
          <cell r="A177" t="str">
            <v>轻工业</v>
          </cell>
          <cell r="B177" t="str">
            <v>小型</v>
          </cell>
          <cell r="C177" t="str">
            <v>股份有限公司</v>
          </cell>
          <cell r="D177">
            <v>3715.15</v>
          </cell>
        </row>
        <row r="178">
          <cell r="A178" t="str">
            <v>重工业</v>
          </cell>
          <cell r="B178" t="str">
            <v>大型</v>
          </cell>
          <cell r="C178" t="str">
            <v>港澳台商投资企业</v>
          </cell>
          <cell r="D178">
            <v>7631.13</v>
          </cell>
        </row>
        <row r="179">
          <cell r="A179" t="str">
            <v>轻工业</v>
          </cell>
          <cell r="B179" t="str">
            <v>大型</v>
          </cell>
          <cell r="C179" t="str">
            <v>集体企业</v>
          </cell>
          <cell r="D179">
            <v>66459.86</v>
          </cell>
        </row>
        <row r="180">
          <cell r="A180" t="str">
            <v>重工业</v>
          </cell>
          <cell r="B180" t="str">
            <v>小型</v>
          </cell>
          <cell r="C180" t="str">
            <v>集体企业</v>
          </cell>
          <cell r="D180">
            <v>23443.63</v>
          </cell>
        </row>
        <row r="181">
          <cell r="A181" t="str">
            <v>轻工业</v>
          </cell>
          <cell r="B181" t="str">
            <v>大型</v>
          </cell>
          <cell r="C181" t="str">
            <v>国有及国有控股企业</v>
          </cell>
          <cell r="D181">
            <v>61059.73</v>
          </cell>
        </row>
        <row r="182">
          <cell r="A182" t="str">
            <v>轻工业</v>
          </cell>
          <cell r="B182" t="str">
            <v>小型</v>
          </cell>
          <cell r="C182" t="str">
            <v>股份有限公司</v>
          </cell>
          <cell r="D182">
            <v>88757.4</v>
          </cell>
        </row>
        <row r="183">
          <cell r="A183" t="str">
            <v>重工业</v>
          </cell>
          <cell r="B183" t="str">
            <v>大型</v>
          </cell>
          <cell r="C183" t="str">
            <v>外商投资企业</v>
          </cell>
          <cell r="D183">
            <v>7536.54</v>
          </cell>
        </row>
        <row r="184">
          <cell r="A184" t="str">
            <v>重工业</v>
          </cell>
          <cell r="B184" t="str">
            <v>中型</v>
          </cell>
          <cell r="C184" t="str">
            <v>集体企业</v>
          </cell>
          <cell r="D184">
            <v>37500.01</v>
          </cell>
        </row>
        <row r="185">
          <cell r="A185" t="str">
            <v>轻工业</v>
          </cell>
          <cell r="B185" t="str">
            <v>小型</v>
          </cell>
          <cell r="C185" t="str">
            <v>集体企业</v>
          </cell>
          <cell r="D185">
            <v>8714.32</v>
          </cell>
        </row>
        <row r="186">
          <cell r="A186" t="str">
            <v>重工业</v>
          </cell>
          <cell r="B186" t="str">
            <v>中型</v>
          </cell>
          <cell r="C186" t="str">
            <v>外商投资企业</v>
          </cell>
          <cell r="D186">
            <v>4502.09</v>
          </cell>
        </row>
        <row r="187">
          <cell r="A187" t="str">
            <v>重工业</v>
          </cell>
          <cell r="B187" t="str">
            <v>大型</v>
          </cell>
          <cell r="C187" t="str">
            <v>股份有限公司</v>
          </cell>
          <cell r="D187">
            <v>36126.29</v>
          </cell>
        </row>
        <row r="188">
          <cell r="A188" t="str">
            <v>轻工业</v>
          </cell>
          <cell r="B188" t="str">
            <v>中型</v>
          </cell>
          <cell r="C188" t="str">
            <v>股份有限公司</v>
          </cell>
          <cell r="D188">
            <v>17442.73</v>
          </cell>
        </row>
        <row r="189">
          <cell r="A189" t="str">
            <v>轻工业</v>
          </cell>
          <cell r="B189" t="str">
            <v>大型</v>
          </cell>
          <cell r="C189" t="str">
            <v>股份有限公司</v>
          </cell>
          <cell r="D189">
            <v>26207.02</v>
          </cell>
        </row>
        <row r="190">
          <cell r="A190" t="str">
            <v>重工业</v>
          </cell>
          <cell r="B190" t="str">
            <v>中型</v>
          </cell>
          <cell r="C190" t="str">
            <v>国有及国有控股企业</v>
          </cell>
          <cell r="D190">
            <v>304.60000000000002</v>
          </cell>
        </row>
        <row r="191">
          <cell r="A191" t="str">
            <v>轻工业</v>
          </cell>
          <cell r="B191" t="str">
            <v>小型</v>
          </cell>
          <cell r="C191" t="str">
            <v>港澳台商投资企业</v>
          </cell>
          <cell r="D191">
            <v>12625.84</v>
          </cell>
        </row>
        <row r="192">
          <cell r="A192" t="str">
            <v>重工业</v>
          </cell>
          <cell r="B192" t="str">
            <v>小型</v>
          </cell>
          <cell r="C192" t="str">
            <v>股份有限公司</v>
          </cell>
          <cell r="D192">
            <v>19540.98</v>
          </cell>
        </row>
        <row r="193">
          <cell r="A193" t="str">
            <v>重工业</v>
          </cell>
          <cell r="B193" t="str">
            <v>大型</v>
          </cell>
          <cell r="C193" t="str">
            <v>股份有限公司</v>
          </cell>
          <cell r="D193">
            <v>33061.56</v>
          </cell>
        </row>
        <row r="194">
          <cell r="A194" t="str">
            <v>重工业</v>
          </cell>
          <cell r="B194" t="str">
            <v>中型</v>
          </cell>
          <cell r="C194" t="str">
            <v>集体企业</v>
          </cell>
          <cell r="D194">
            <v>18694.79</v>
          </cell>
        </row>
        <row r="195">
          <cell r="A195" t="str">
            <v>轻工业</v>
          </cell>
          <cell r="B195" t="str">
            <v>大型</v>
          </cell>
          <cell r="C195" t="str">
            <v>港澳台商投资企业</v>
          </cell>
          <cell r="D195">
            <v>22622.52</v>
          </cell>
        </row>
        <row r="196">
          <cell r="A196" t="str">
            <v>轻工业</v>
          </cell>
          <cell r="B196" t="str">
            <v>中型</v>
          </cell>
          <cell r="C196" t="str">
            <v>集体企业</v>
          </cell>
          <cell r="D196">
            <v>96918.51</v>
          </cell>
        </row>
        <row r="197">
          <cell r="A197" t="str">
            <v>轻工业</v>
          </cell>
          <cell r="B197" t="str">
            <v>大型</v>
          </cell>
          <cell r="C197" t="str">
            <v>股份有限公司</v>
          </cell>
          <cell r="D197">
            <v>57864.66</v>
          </cell>
        </row>
        <row r="198">
          <cell r="A198" t="str">
            <v>重工业</v>
          </cell>
          <cell r="B198" t="str">
            <v>大型</v>
          </cell>
          <cell r="C198" t="str">
            <v>港澳台商投资企业</v>
          </cell>
          <cell r="D198">
            <v>9973.5</v>
          </cell>
        </row>
        <row r="199">
          <cell r="A199" t="str">
            <v>轻工业</v>
          </cell>
          <cell r="B199" t="str">
            <v>小型</v>
          </cell>
          <cell r="C199" t="str">
            <v>外商投资企业</v>
          </cell>
          <cell r="D199">
            <v>70901.440000000002</v>
          </cell>
        </row>
        <row r="200">
          <cell r="A200" t="str">
            <v>轻工业</v>
          </cell>
          <cell r="B200" t="str">
            <v>中型</v>
          </cell>
          <cell r="C200" t="str">
            <v>外商投资企业</v>
          </cell>
          <cell r="D200">
            <v>44194.67</v>
          </cell>
        </row>
        <row r="201">
          <cell r="A201" t="str">
            <v>轻工业</v>
          </cell>
          <cell r="B201" t="str">
            <v>大型</v>
          </cell>
          <cell r="C201" t="str">
            <v>外商投资企业</v>
          </cell>
          <cell r="D201">
            <v>56968.5</v>
          </cell>
        </row>
        <row r="202">
          <cell r="A202" t="str">
            <v>重工业</v>
          </cell>
          <cell r="B202" t="str">
            <v>大型</v>
          </cell>
          <cell r="C202" t="str">
            <v>国有及国有控股企业</v>
          </cell>
          <cell r="D202">
            <v>8755.67</v>
          </cell>
        </row>
        <row r="203">
          <cell r="A203" t="str">
            <v>轻工业</v>
          </cell>
          <cell r="B203" t="str">
            <v>大型</v>
          </cell>
          <cell r="C203" t="str">
            <v>外商投资企业</v>
          </cell>
          <cell r="D203">
            <v>10524.85</v>
          </cell>
        </row>
        <row r="204">
          <cell r="A204" t="str">
            <v>轻工业</v>
          </cell>
          <cell r="B204" t="str">
            <v>中型</v>
          </cell>
          <cell r="C204" t="str">
            <v>集体企业</v>
          </cell>
          <cell r="D204">
            <v>85643.26</v>
          </cell>
        </row>
        <row r="205">
          <cell r="A205" t="str">
            <v>重工业</v>
          </cell>
          <cell r="B205" t="str">
            <v>中型</v>
          </cell>
          <cell r="C205" t="str">
            <v>股份有限公司</v>
          </cell>
          <cell r="D205">
            <v>23565.4</v>
          </cell>
        </row>
        <row r="206">
          <cell r="A206" t="str">
            <v>轻工业</v>
          </cell>
          <cell r="B206" t="str">
            <v>中型</v>
          </cell>
          <cell r="C206" t="str">
            <v>集体企业</v>
          </cell>
          <cell r="D206">
            <v>56951.03</v>
          </cell>
        </row>
        <row r="207">
          <cell r="A207" t="str">
            <v>轻工业</v>
          </cell>
          <cell r="B207" t="str">
            <v>大型</v>
          </cell>
          <cell r="C207" t="str">
            <v>集体企业</v>
          </cell>
          <cell r="D207">
            <v>37158.29</v>
          </cell>
        </row>
        <row r="208">
          <cell r="A208" t="str">
            <v>重工业</v>
          </cell>
          <cell r="B208" t="str">
            <v>小型</v>
          </cell>
          <cell r="C208" t="str">
            <v>集体企业</v>
          </cell>
          <cell r="D208">
            <v>52671.72</v>
          </cell>
        </row>
        <row r="209">
          <cell r="A209" t="str">
            <v>轻工业</v>
          </cell>
          <cell r="B209" t="str">
            <v>大型</v>
          </cell>
          <cell r="C209" t="str">
            <v>外商投资企业</v>
          </cell>
          <cell r="D209">
            <v>10074.24</v>
          </cell>
        </row>
        <row r="210">
          <cell r="A210" t="str">
            <v>重工业</v>
          </cell>
          <cell r="B210" t="str">
            <v>大型</v>
          </cell>
          <cell r="C210" t="str">
            <v>外商投资企业</v>
          </cell>
          <cell r="D210">
            <v>60277.55</v>
          </cell>
        </row>
        <row r="211">
          <cell r="A211" t="str">
            <v>重工业</v>
          </cell>
          <cell r="B211" t="str">
            <v>中型</v>
          </cell>
          <cell r="C211" t="str">
            <v>港澳台商投资企业</v>
          </cell>
          <cell r="D211">
            <v>6924.83</v>
          </cell>
        </row>
        <row r="212">
          <cell r="A212" t="str">
            <v>轻工业</v>
          </cell>
          <cell r="B212" t="str">
            <v>小型</v>
          </cell>
          <cell r="C212" t="str">
            <v>集体企业</v>
          </cell>
          <cell r="D212">
            <v>29895.54</v>
          </cell>
        </row>
        <row r="213">
          <cell r="A213" t="str">
            <v>重工业</v>
          </cell>
          <cell r="B213" t="str">
            <v>小型</v>
          </cell>
          <cell r="C213" t="str">
            <v>集体企业</v>
          </cell>
          <cell r="D213">
            <v>25210.48</v>
          </cell>
        </row>
        <row r="214">
          <cell r="A214" t="str">
            <v>重工业</v>
          </cell>
          <cell r="B214" t="str">
            <v>大型</v>
          </cell>
          <cell r="C214" t="str">
            <v>集体企业</v>
          </cell>
          <cell r="D214">
            <v>13214.57</v>
          </cell>
        </row>
        <row r="215">
          <cell r="A215" t="str">
            <v>重工业</v>
          </cell>
          <cell r="B215" t="str">
            <v>小型</v>
          </cell>
          <cell r="C215" t="str">
            <v>港澳台商投资企业</v>
          </cell>
          <cell r="D215">
            <v>1382.63</v>
          </cell>
        </row>
        <row r="216">
          <cell r="A216" t="str">
            <v>轻工业</v>
          </cell>
          <cell r="B216" t="str">
            <v>大型</v>
          </cell>
          <cell r="C216" t="str">
            <v>外商投资企业</v>
          </cell>
          <cell r="D216">
            <v>99979.1</v>
          </cell>
        </row>
        <row r="217">
          <cell r="A217" t="str">
            <v>重工业</v>
          </cell>
          <cell r="B217" t="str">
            <v>中型</v>
          </cell>
          <cell r="C217" t="str">
            <v>股份有限公司</v>
          </cell>
          <cell r="D217">
            <v>15861.79</v>
          </cell>
        </row>
        <row r="218">
          <cell r="A218" t="str">
            <v>轻工业</v>
          </cell>
          <cell r="B218" t="str">
            <v>小型</v>
          </cell>
          <cell r="C218" t="str">
            <v>港澳台商投资企业</v>
          </cell>
          <cell r="D218">
            <v>99806.44</v>
          </cell>
        </row>
        <row r="219">
          <cell r="A219" t="str">
            <v>轻工业</v>
          </cell>
          <cell r="B219" t="str">
            <v>中型</v>
          </cell>
          <cell r="C219" t="str">
            <v>国有及国有控股企业</v>
          </cell>
          <cell r="D219">
            <v>20138.88</v>
          </cell>
        </row>
        <row r="220">
          <cell r="A220" t="str">
            <v>轻工业</v>
          </cell>
          <cell r="B220" t="str">
            <v>小型</v>
          </cell>
          <cell r="C220" t="str">
            <v>外商投资企业</v>
          </cell>
          <cell r="D220">
            <v>5045.21</v>
          </cell>
        </row>
        <row r="221">
          <cell r="A221" t="str">
            <v>轻工业</v>
          </cell>
          <cell r="B221" t="str">
            <v>大型</v>
          </cell>
          <cell r="C221" t="str">
            <v>国有及国有控股企业</v>
          </cell>
          <cell r="D221">
            <v>70098.09</v>
          </cell>
        </row>
        <row r="222">
          <cell r="A222" t="str">
            <v>轻工业</v>
          </cell>
          <cell r="B222" t="str">
            <v>中型</v>
          </cell>
          <cell r="C222" t="str">
            <v>港澳台商投资企业</v>
          </cell>
          <cell r="D222">
            <v>54484.36</v>
          </cell>
        </row>
        <row r="223">
          <cell r="A223" t="str">
            <v>重工业</v>
          </cell>
          <cell r="B223" t="str">
            <v>小型</v>
          </cell>
          <cell r="C223" t="str">
            <v>股份有限公司</v>
          </cell>
          <cell r="D223">
            <v>12009.02</v>
          </cell>
        </row>
        <row r="224">
          <cell r="A224" t="str">
            <v>轻工业</v>
          </cell>
          <cell r="B224" t="str">
            <v>中型</v>
          </cell>
          <cell r="C224" t="str">
            <v>外商投资企业</v>
          </cell>
          <cell r="D224">
            <v>61718.66</v>
          </cell>
        </row>
        <row r="225">
          <cell r="A225" t="str">
            <v>重工业</v>
          </cell>
          <cell r="B225" t="str">
            <v>中型</v>
          </cell>
          <cell r="C225" t="str">
            <v>股份有限公司</v>
          </cell>
          <cell r="D225">
            <v>60083.31</v>
          </cell>
        </row>
        <row r="226">
          <cell r="A226" t="str">
            <v>重工业</v>
          </cell>
          <cell r="B226" t="str">
            <v>小型</v>
          </cell>
          <cell r="C226" t="str">
            <v>国有及国有控股企业</v>
          </cell>
          <cell r="D226">
            <v>99314.23</v>
          </cell>
        </row>
        <row r="227">
          <cell r="A227" t="str">
            <v>重工业</v>
          </cell>
          <cell r="B227" t="str">
            <v>小型</v>
          </cell>
          <cell r="C227" t="str">
            <v>国有及国有控股企业</v>
          </cell>
          <cell r="D227">
            <v>86162.99</v>
          </cell>
        </row>
        <row r="228">
          <cell r="A228" t="str">
            <v>轻工业</v>
          </cell>
          <cell r="B228" t="str">
            <v>小型</v>
          </cell>
          <cell r="C228" t="str">
            <v>国有及国有控股企业</v>
          </cell>
          <cell r="D228">
            <v>27837.48</v>
          </cell>
        </row>
        <row r="229">
          <cell r="A229" t="str">
            <v>轻工业</v>
          </cell>
          <cell r="B229" t="str">
            <v>中型</v>
          </cell>
          <cell r="C229" t="str">
            <v>股份有限公司</v>
          </cell>
          <cell r="D229">
            <v>13039.96</v>
          </cell>
        </row>
        <row r="230">
          <cell r="A230" t="str">
            <v>重工业</v>
          </cell>
          <cell r="B230" t="str">
            <v>小型</v>
          </cell>
          <cell r="C230" t="str">
            <v>集体企业</v>
          </cell>
          <cell r="D230">
            <v>86567.75</v>
          </cell>
        </row>
        <row r="231">
          <cell r="A231" t="str">
            <v>重工业</v>
          </cell>
          <cell r="B231" t="str">
            <v>大型</v>
          </cell>
          <cell r="C231" t="str">
            <v>股份有限公司</v>
          </cell>
          <cell r="D231">
            <v>3034.29</v>
          </cell>
        </row>
        <row r="232">
          <cell r="A232" t="str">
            <v>重工业</v>
          </cell>
          <cell r="B232" t="str">
            <v>小型</v>
          </cell>
          <cell r="C232" t="str">
            <v>港澳台商投资企业</v>
          </cell>
          <cell r="D232">
            <v>20865.310000000001</v>
          </cell>
        </row>
        <row r="233">
          <cell r="A233" t="str">
            <v>重工业</v>
          </cell>
          <cell r="B233" t="str">
            <v>小型</v>
          </cell>
          <cell r="C233" t="str">
            <v>港澳台商投资企业</v>
          </cell>
          <cell r="D233">
            <v>39349.550000000003</v>
          </cell>
        </row>
        <row r="234">
          <cell r="A234" t="str">
            <v>轻工业</v>
          </cell>
          <cell r="B234" t="str">
            <v>中型</v>
          </cell>
          <cell r="C234" t="str">
            <v>国有及国有控股企业</v>
          </cell>
          <cell r="D234">
            <v>73020.679999999993</v>
          </cell>
        </row>
        <row r="235">
          <cell r="A235" t="str">
            <v>轻工业</v>
          </cell>
          <cell r="B235" t="str">
            <v>大型</v>
          </cell>
          <cell r="C235" t="str">
            <v>港澳台商投资企业</v>
          </cell>
          <cell r="D235">
            <v>57212.17</v>
          </cell>
        </row>
        <row r="236">
          <cell r="A236" t="str">
            <v>重工业</v>
          </cell>
          <cell r="B236" t="str">
            <v>中型</v>
          </cell>
          <cell r="C236" t="str">
            <v>集体企业</v>
          </cell>
          <cell r="D236">
            <v>1843.53</v>
          </cell>
        </row>
        <row r="237">
          <cell r="A237" t="str">
            <v>轻工业</v>
          </cell>
          <cell r="B237" t="str">
            <v>小型</v>
          </cell>
          <cell r="C237" t="str">
            <v>集体企业</v>
          </cell>
          <cell r="D237">
            <v>26450.97</v>
          </cell>
        </row>
        <row r="238">
          <cell r="A238" t="str">
            <v>轻工业</v>
          </cell>
          <cell r="B238" t="str">
            <v>大型</v>
          </cell>
          <cell r="C238" t="str">
            <v>外商投资企业</v>
          </cell>
          <cell r="D238">
            <v>96150.02</v>
          </cell>
        </row>
        <row r="239">
          <cell r="A239" t="str">
            <v>轻工业</v>
          </cell>
          <cell r="B239" t="str">
            <v>大型</v>
          </cell>
          <cell r="C239" t="str">
            <v>外商投资企业</v>
          </cell>
          <cell r="D239">
            <v>10453.82</v>
          </cell>
        </row>
        <row r="240">
          <cell r="A240" t="str">
            <v>重工业</v>
          </cell>
          <cell r="B240" t="str">
            <v>大型</v>
          </cell>
          <cell r="C240" t="str">
            <v>港澳台商投资企业</v>
          </cell>
          <cell r="D240">
            <v>88072.17</v>
          </cell>
        </row>
        <row r="241">
          <cell r="A241" t="str">
            <v>轻工业</v>
          </cell>
          <cell r="B241" t="str">
            <v>大型</v>
          </cell>
          <cell r="C241" t="str">
            <v>集体企业</v>
          </cell>
          <cell r="D241">
            <v>77933.119999999995</v>
          </cell>
        </row>
        <row r="242">
          <cell r="A242" t="str">
            <v>轻工业</v>
          </cell>
          <cell r="B242" t="str">
            <v>中型</v>
          </cell>
          <cell r="C242" t="str">
            <v>集体企业</v>
          </cell>
          <cell r="D242">
            <v>2344.62</v>
          </cell>
        </row>
        <row r="243">
          <cell r="A243" t="str">
            <v>轻工业</v>
          </cell>
          <cell r="B243" t="str">
            <v>小型</v>
          </cell>
          <cell r="C243" t="str">
            <v>集体企业</v>
          </cell>
          <cell r="D243">
            <v>47647.46</v>
          </cell>
        </row>
        <row r="244">
          <cell r="A244" t="str">
            <v>轻工业</v>
          </cell>
          <cell r="B244" t="str">
            <v>中型</v>
          </cell>
          <cell r="C244" t="str">
            <v>港澳台商投资企业</v>
          </cell>
          <cell r="D244">
            <v>66886.41</v>
          </cell>
        </row>
        <row r="245">
          <cell r="A245" t="str">
            <v>重工业</v>
          </cell>
          <cell r="B245" t="str">
            <v>小型</v>
          </cell>
          <cell r="C245" t="str">
            <v>股份有限公司</v>
          </cell>
          <cell r="D245">
            <v>12525.25</v>
          </cell>
        </row>
        <row r="246">
          <cell r="A246" t="str">
            <v>重工业</v>
          </cell>
          <cell r="B246" t="str">
            <v>小型</v>
          </cell>
          <cell r="C246" t="str">
            <v>港澳台商投资企业</v>
          </cell>
          <cell r="D246">
            <v>31589.84</v>
          </cell>
        </row>
        <row r="247">
          <cell r="A247" t="str">
            <v>重工业</v>
          </cell>
          <cell r="B247" t="str">
            <v>中型</v>
          </cell>
          <cell r="C247" t="str">
            <v>集体企业</v>
          </cell>
          <cell r="D247">
            <v>64906.65</v>
          </cell>
        </row>
        <row r="248">
          <cell r="A248" t="str">
            <v>重工业</v>
          </cell>
          <cell r="B248" t="str">
            <v>小型</v>
          </cell>
          <cell r="C248" t="str">
            <v>港澳台商投资企业</v>
          </cell>
          <cell r="D248">
            <v>69349.19</v>
          </cell>
        </row>
        <row r="249">
          <cell r="A249" t="str">
            <v>重工业</v>
          </cell>
          <cell r="B249" t="str">
            <v>中型</v>
          </cell>
          <cell r="C249" t="str">
            <v>国有及国有控股企业</v>
          </cell>
          <cell r="D249">
            <v>99499.65</v>
          </cell>
        </row>
        <row r="250">
          <cell r="A250" t="str">
            <v>轻工业</v>
          </cell>
          <cell r="B250" t="str">
            <v>大型</v>
          </cell>
          <cell r="C250" t="str">
            <v>股份有限公司</v>
          </cell>
          <cell r="D250">
            <v>7161.55</v>
          </cell>
        </row>
        <row r="251">
          <cell r="A251" t="str">
            <v>轻工业</v>
          </cell>
          <cell r="B251" t="str">
            <v>中型</v>
          </cell>
          <cell r="C251" t="str">
            <v>集体企业</v>
          </cell>
          <cell r="D251">
            <v>54678.13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分数分布"/>
      <sheetName val="第1题"/>
      <sheetName val="第1题解答"/>
      <sheetName val="第2题"/>
      <sheetName val="第2题解答"/>
      <sheetName val="第3题"/>
      <sheetName val="第3题解答"/>
      <sheetName val="第4题"/>
      <sheetName val="第4题解答"/>
      <sheetName val="第5题"/>
      <sheetName val="第5题解答"/>
      <sheetName val="第6题"/>
      <sheetName val="第6题解答"/>
      <sheetName val="第7题"/>
      <sheetName val="第7题解答"/>
      <sheetName val="第8题"/>
      <sheetName val="第8题解答"/>
      <sheetName val="第9题"/>
      <sheetName val="第9题解答"/>
    </sheetNames>
    <sheetDataSet>
      <sheetData sheetId="0"/>
      <sheetData sheetId="1"/>
      <sheetData sheetId="2"/>
      <sheetData sheetId="3"/>
      <sheetData sheetId="4">
        <row r="1">
          <cell r="A1" t="str">
            <v>工业类型</v>
          </cell>
          <cell r="B1" t="str">
            <v>企业规模</v>
          </cell>
          <cell r="C1" t="str">
            <v>企业类型</v>
          </cell>
          <cell r="D1" t="str">
            <v>产值</v>
          </cell>
        </row>
        <row r="2">
          <cell r="A2" t="str">
            <v>轻工业</v>
          </cell>
          <cell r="B2" t="str">
            <v>小型</v>
          </cell>
          <cell r="C2" t="str">
            <v>国有及国有控股企业</v>
          </cell>
          <cell r="D2">
            <v>15008.16</v>
          </cell>
        </row>
        <row r="3">
          <cell r="A3" t="str">
            <v>轻工业</v>
          </cell>
          <cell r="B3" t="str">
            <v>小型</v>
          </cell>
          <cell r="C3" t="str">
            <v>国有及国有控股企业</v>
          </cell>
          <cell r="D3">
            <v>55788.45</v>
          </cell>
        </row>
        <row r="4">
          <cell r="A4" t="str">
            <v>重工业</v>
          </cell>
          <cell r="B4" t="str">
            <v>中型</v>
          </cell>
          <cell r="C4" t="str">
            <v>股份有限公司</v>
          </cell>
          <cell r="D4">
            <v>19514.89</v>
          </cell>
        </row>
        <row r="5">
          <cell r="A5" t="str">
            <v>重工业</v>
          </cell>
          <cell r="B5" t="str">
            <v>大型</v>
          </cell>
          <cell r="C5" t="str">
            <v>股份有限公司</v>
          </cell>
          <cell r="D5">
            <v>76910.34</v>
          </cell>
        </row>
        <row r="6">
          <cell r="A6" t="str">
            <v>轻工业</v>
          </cell>
          <cell r="B6" t="str">
            <v>大型</v>
          </cell>
          <cell r="C6" t="str">
            <v>外商投资企业</v>
          </cell>
          <cell r="D6">
            <v>57588.57</v>
          </cell>
        </row>
        <row r="7">
          <cell r="A7" t="str">
            <v>轻工业</v>
          </cell>
          <cell r="B7" t="str">
            <v>小型</v>
          </cell>
          <cell r="C7" t="str">
            <v>港澳台商投资企业</v>
          </cell>
          <cell r="D7">
            <v>98459.91</v>
          </cell>
        </row>
        <row r="8">
          <cell r="A8" t="str">
            <v>轻工业</v>
          </cell>
          <cell r="B8" t="str">
            <v>小型</v>
          </cell>
          <cell r="C8" t="str">
            <v>国有及国有控股企业</v>
          </cell>
          <cell r="D8">
            <v>95950.77</v>
          </cell>
        </row>
        <row r="9">
          <cell r="A9" t="str">
            <v>轻工业</v>
          </cell>
          <cell r="B9" t="str">
            <v>小型</v>
          </cell>
          <cell r="C9" t="str">
            <v>港澳台商投资企业</v>
          </cell>
          <cell r="D9">
            <v>53610.12</v>
          </cell>
        </row>
        <row r="10">
          <cell r="A10" t="str">
            <v>重工业</v>
          </cell>
          <cell r="B10" t="str">
            <v>小型</v>
          </cell>
          <cell r="C10" t="str">
            <v>港澳台商投资企业</v>
          </cell>
          <cell r="D10">
            <v>26083.279999999999</v>
          </cell>
        </row>
        <row r="11">
          <cell r="A11" t="str">
            <v>轻工业</v>
          </cell>
          <cell r="B11" t="str">
            <v>中型</v>
          </cell>
          <cell r="C11" t="str">
            <v>外商投资企业</v>
          </cell>
          <cell r="D11">
            <v>85073.17</v>
          </cell>
        </row>
        <row r="12">
          <cell r="A12" t="str">
            <v>重工业</v>
          </cell>
          <cell r="B12" t="str">
            <v>中型</v>
          </cell>
          <cell r="C12" t="str">
            <v>股份有限公司</v>
          </cell>
          <cell r="D12">
            <v>24690.799999999999</v>
          </cell>
        </row>
        <row r="13">
          <cell r="A13" t="str">
            <v>重工业</v>
          </cell>
          <cell r="B13" t="str">
            <v>小型</v>
          </cell>
          <cell r="C13" t="str">
            <v>港澳台商投资企业</v>
          </cell>
          <cell r="D13">
            <v>9522.1</v>
          </cell>
        </row>
        <row r="14">
          <cell r="A14" t="str">
            <v>轻工业</v>
          </cell>
          <cell r="B14" t="str">
            <v>小型</v>
          </cell>
          <cell r="C14" t="str">
            <v>国有及国有控股企业</v>
          </cell>
          <cell r="D14">
            <v>37684.04</v>
          </cell>
        </row>
        <row r="15">
          <cell r="A15" t="str">
            <v>轻工业</v>
          </cell>
          <cell r="B15" t="str">
            <v>大型</v>
          </cell>
          <cell r="C15" t="str">
            <v>国有及国有控股企业</v>
          </cell>
          <cell r="D15">
            <v>16045.63</v>
          </cell>
        </row>
        <row r="16">
          <cell r="A16" t="str">
            <v>轻工业</v>
          </cell>
          <cell r="B16" t="str">
            <v>中型</v>
          </cell>
          <cell r="C16" t="str">
            <v>股份有限公司</v>
          </cell>
          <cell r="D16">
            <v>5227.33</v>
          </cell>
        </row>
        <row r="17">
          <cell r="A17" t="str">
            <v>轻工业</v>
          </cell>
          <cell r="B17" t="str">
            <v>大型</v>
          </cell>
          <cell r="C17" t="str">
            <v>国有及国有控股企业</v>
          </cell>
          <cell r="D17">
            <v>58695.08</v>
          </cell>
        </row>
        <row r="18">
          <cell r="A18" t="str">
            <v>重工业</v>
          </cell>
          <cell r="B18" t="str">
            <v>中型</v>
          </cell>
          <cell r="C18" t="str">
            <v>集体企业</v>
          </cell>
          <cell r="D18">
            <v>65561.63</v>
          </cell>
        </row>
        <row r="19">
          <cell r="A19" t="str">
            <v>重工业</v>
          </cell>
          <cell r="B19" t="str">
            <v>小型</v>
          </cell>
          <cell r="C19" t="str">
            <v>国有及国有控股企业</v>
          </cell>
          <cell r="D19">
            <v>1873.21</v>
          </cell>
        </row>
        <row r="20">
          <cell r="A20" t="str">
            <v>重工业</v>
          </cell>
          <cell r="B20" t="str">
            <v>中型</v>
          </cell>
          <cell r="C20" t="str">
            <v>集体企业</v>
          </cell>
          <cell r="D20">
            <v>17940.259999999998</v>
          </cell>
        </row>
        <row r="21">
          <cell r="A21" t="str">
            <v>轻工业</v>
          </cell>
          <cell r="B21" t="str">
            <v>大型</v>
          </cell>
          <cell r="C21" t="str">
            <v>集体企业</v>
          </cell>
          <cell r="D21">
            <v>12431.5</v>
          </cell>
        </row>
        <row r="22">
          <cell r="A22" t="str">
            <v>重工业</v>
          </cell>
          <cell r="B22" t="str">
            <v>小型</v>
          </cell>
          <cell r="C22" t="str">
            <v>外商投资企业</v>
          </cell>
          <cell r="D22">
            <v>10913.71</v>
          </cell>
        </row>
        <row r="23">
          <cell r="A23" t="str">
            <v>轻工业</v>
          </cell>
          <cell r="B23" t="str">
            <v>大型</v>
          </cell>
          <cell r="C23" t="str">
            <v>国有及国有控股企业</v>
          </cell>
          <cell r="D23">
            <v>4630.91</v>
          </cell>
        </row>
        <row r="24">
          <cell r="A24" t="str">
            <v>轻工业</v>
          </cell>
          <cell r="B24" t="str">
            <v>小型</v>
          </cell>
          <cell r="C24" t="str">
            <v>港澳台商投资企业</v>
          </cell>
          <cell r="D24">
            <v>1296.26</v>
          </cell>
        </row>
        <row r="25">
          <cell r="A25" t="str">
            <v>轻工业</v>
          </cell>
          <cell r="B25" t="str">
            <v>大型</v>
          </cell>
          <cell r="C25" t="str">
            <v>国有及国有控股企业</v>
          </cell>
          <cell r="D25">
            <v>51686.97</v>
          </cell>
        </row>
        <row r="26">
          <cell r="A26" t="str">
            <v>轻工业</v>
          </cell>
          <cell r="B26" t="str">
            <v>小型</v>
          </cell>
          <cell r="C26" t="str">
            <v>港澳台商投资企业</v>
          </cell>
          <cell r="D26">
            <v>38875.599999999999</v>
          </cell>
        </row>
        <row r="27">
          <cell r="A27" t="str">
            <v>重工业</v>
          </cell>
          <cell r="B27" t="str">
            <v>大型</v>
          </cell>
          <cell r="C27" t="str">
            <v>国有及国有控股企业</v>
          </cell>
          <cell r="D27">
            <v>18409.88</v>
          </cell>
        </row>
        <row r="28">
          <cell r="A28" t="str">
            <v>重工业</v>
          </cell>
          <cell r="B28" t="str">
            <v>大型</v>
          </cell>
          <cell r="C28" t="str">
            <v>集体企业</v>
          </cell>
          <cell r="D28">
            <v>24532.92</v>
          </cell>
        </row>
        <row r="29">
          <cell r="A29" t="str">
            <v>重工业</v>
          </cell>
          <cell r="B29" t="str">
            <v>小型</v>
          </cell>
          <cell r="C29" t="str">
            <v>集体企业</v>
          </cell>
          <cell r="D29">
            <v>58960.84</v>
          </cell>
        </row>
        <row r="30">
          <cell r="A30" t="str">
            <v>轻工业</v>
          </cell>
          <cell r="B30" t="str">
            <v>中型</v>
          </cell>
          <cell r="C30" t="str">
            <v>股份有限公司</v>
          </cell>
          <cell r="D30">
            <v>75499.08</v>
          </cell>
        </row>
        <row r="31">
          <cell r="A31" t="str">
            <v>重工业</v>
          </cell>
          <cell r="B31" t="str">
            <v>中型</v>
          </cell>
          <cell r="C31" t="str">
            <v>集体企业</v>
          </cell>
          <cell r="D31">
            <v>97593.18</v>
          </cell>
        </row>
        <row r="32">
          <cell r="A32" t="str">
            <v>轻工业</v>
          </cell>
          <cell r="B32" t="str">
            <v>小型</v>
          </cell>
          <cell r="C32" t="str">
            <v>国有及国有控股企业</v>
          </cell>
          <cell r="D32">
            <v>83750.720000000001</v>
          </cell>
        </row>
        <row r="33">
          <cell r="A33" t="str">
            <v>轻工业</v>
          </cell>
          <cell r="B33" t="str">
            <v>中型</v>
          </cell>
          <cell r="C33" t="str">
            <v>股份有限公司</v>
          </cell>
          <cell r="D33">
            <v>36999.15</v>
          </cell>
        </row>
        <row r="34">
          <cell r="A34" t="str">
            <v>重工业</v>
          </cell>
          <cell r="B34" t="str">
            <v>中型</v>
          </cell>
          <cell r="C34" t="str">
            <v>外商投资企业</v>
          </cell>
          <cell r="D34">
            <v>89761.17</v>
          </cell>
        </row>
        <row r="35">
          <cell r="A35" t="str">
            <v>轻工业</v>
          </cell>
          <cell r="B35" t="str">
            <v>中型</v>
          </cell>
          <cell r="C35" t="str">
            <v>股份有限公司</v>
          </cell>
          <cell r="D35">
            <v>65555.11</v>
          </cell>
        </row>
        <row r="36">
          <cell r="A36" t="str">
            <v>重工业</v>
          </cell>
          <cell r="B36" t="str">
            <v>中型</v>
          </cell>
          <cell r="C36" t="str">
            <v>国有及国有控股企业</v>
          </cell>
          <cell r="D36">
            <v>37862.28</v>
          </cell>
        </row>
        <row r="37">
          <cell r="A37" t="str">
            <v>重工业</v>
          </cell>
          <cell r="B37" t="str">
            <v>小型</v>
          </cell>
          <cell r="C37" t="str">
            <v>股份有限公司</v>
          </cell>
          <cell r="D37">
            <v>66551.91</v>
          </cell>
        </row>
        <row r="38">
          <cell r="A38" t="str">
            <v>重工业</v>
          </cell>
          <cell r="B38" t="str">
            <v>大型</v>
          </cell>
          <cell r="C38" t="str">
            <v>股份有限公司</v>
          </cell>
          <cell r="D38">
            <v>27469.67</v>
          </cell>
        </row>
        <row r="39">
          <cell r="A39" t="str">
            <v>轻工业</v>
          </cell>
          <cell r="B39" t="str">
            <v>中型</v>
          </cell>
          <cell r="C39" t="str">
            <v>国有及国有控股企业</v>
          </cell>
          <cell r="D39">
            <v>804.44</v>
          </cell>
        </row>
        <row r="40">
          <cell r="A40" t="str">
            <v>轻工业</v>
          </cell>
          <cell r="B40" t="str">
            <v>大型</v>
          </cell>
          <cell r="C40" t="str">
            <v>国有及国有控股企业</v>
          </cell>
          <cell r="D40">
            <v>21530.240000000002</v>
          </cell>
        </row>
        <row r="41">
          <cell r="A41" t="str">
            <v>重工业</v>
          </cell>
          <cell r="B41" t="str">
            <v>中型</v>
          </cell>
          <cell r="C41" t="str">
            <v>国有及国有控股企业</v>
          </cell>
          <cell r="D41">
            <v>69650.320000000007</v>
          </cell>
        </row>
        <row r="42">
          <cell r="A42" t="str">
            <v>重工业</v>
          </cell>
          <cell r="B42" t="str">
            <v>大型</v>
          </cell>
          <cell r="C42" t="str">
            <v>国有及国有控股企业</v>
          </cell>
          <cell r="D42">
            <v>56947.37</v>
          </cell>
        </row>
        <row r="43">
          <cell r="A43" t="str">
            <v>重工业</v>
          </cell>
          <cell r="B43" t="str">
            <v>中型</v>
          </cell>
          <cell r="C43" t="str">
            <v>国有及国有控股企业</v>
          </cell>
          <cell r="D43">
            <v>1213.6300000000001</v>
          </cell>
        </row>
        <row r="44">
          <cell r="A44" t="str">
            <v>轻工业</v>
          </cell>
          <cell r="B44" t="str">
            <v>大型</v>
          </cell>
          <cell r="C44" t="str">
            <v>股份有限公司</v>
          </cell>
          <cell r="D44">
            <v>40162.51</v>
          </cell>
        </row>
        <row r="45">
          <cell r="A45" t="str">
            <v>轻工业</v>
          </cell>
          <cell r="B45" t="str">
            <v>小型</v>
          </cell>
          <cell r="C45" t="str">
            <v>国有及国有控股企业</v>
          </cell>
          <cell r="D45">
            <v>57128.959999999999</v>
          </cell>
        </row>
        <row r="46">
          <cell r="A46" t="str">
            <v>重工业</v>
          </cell>
          <cell r="B46" t="str">
            <v>中型</v>
          </cell>
          <cell r="C46" t="str">
            <v>集体企业</v>
          </cell>
          <cell r="D46">
            <v>84697.89</v>
          </cell>
        </row>
        <row r="47">
          <cell r="A47" t="str">
            <v>重工业</v>
          </cell>
          <cell r="B47" t="str">
            <v>小型</v>
          </cell>
          <cell r="C47" t="str">
            <v>港澳台商投资企业</v>
          </cell>
          <cell r="D47">
            <v>39062.11</v>
          </cell>
        </row>
        <row r="48">
          <cell r="A48" t="str">
            <v>重工业</v>
          </cell>
          <cell r="B48" t="str">
            <v>中型</v>
          </cell>
          <cell r="C48" t="str">
            <v>港澳台商投资企业</v>
          </cell>
          <cell r="D48">
            <v>50101.85</v>
          </cell>
        </row>
        <row r="49">
          <cell r="A49" t="str">
            <v>重工业</v>
          </cell>
          <cell r="B49" t="str">
            <v>大型</v>
          </cell>
          <cell r="C49" t="str">
            <v>股份有限公司</v>
          </cell>
          <cell r="D49">
            <v>71417.38</v>
          </cell>
        </row>
        <row r="50">
          <cell r="A50" t="str">
            <v>重工业</v>
          </cell>
          <cell r="B50" t="str">
            <v>中型</v>
          </cell>
          <cell r="C50" t="str">
            <v>股份有限公司</v>
          </cell>
          <cell r="D50">
            <v>11228.25</v>
          </cell>
        </row>
        <row r="51">
          <cell r="A51" t="str">
            <v>轻工业</v>
          </cell>
          <cell r="B51" t="str">
            <v>大型</v>
          </cell>
          <cell r="C51" t="str">
            <v>外商投资企业</v>
          </cell>
          <cell r="D51">
            <v>93794.1</v>
          </cell>
        </row>
        <row r="52">
          <cell r="A52" t="str">
            <v>轻工业</v>
          </cell>
          <cell r="B52" t="str">
            <v>大型</v>
          </cell>
          <cell r="C52" t="str">
            <v>外商投资企业</v>
          </cell>
          <cell r="D52">
            <v>72956.81</v>
          </cell>
        </row>
        <row r="53">
          <cell r="A53" t="str">
            <v>轻工业</v>
          </cell>
          <cell r="B53" t="str">
            <v>小型</v>
          </cell>
          <cell r="C53" t="str">
            <v>国有及国有控股企业</v>
          </cell>
          <cell r="D53">
            <v>29969.62</v>
          </cell>
        </row>
        <row r="54">
          <cell r="A54" t="str">
            <v>轻工业</v>
          </cell>
          <cell r="B54" t="str">
            <v>大型</v>
          </cell>
          <cell r="C54" t="str">
            <v>股份有限公司</v>
          </cell>
          <cell r="D54">
            <v>52723.33</v>
          </cell>
        </row>
        <row r="55">
          <cell r="A55" t="str">
            <v>重工业</v>
          </cell>
          <cell r="B55" t="str">
            <v>大型</v>
          </cell>
          <cell r="C55" t="str">
            <v>股份有限公司</v>
          </cell>
          <cell r="D55">
            <v>17003.34</v>
          </cell>
        </row>
        <row r="56">
          <cell r="A56" t="str">
            <v>轻工业</v>
          </cell>
          <cell r="B56" t="str">
            <v>大型</v>
          </cell>
          <cell r="C56" t="str">
            <v>外商投资企业</v>
          </cell>
          <cell r="D56">
            <v>10906.14</v>
          </cell>
        </row>
        <row r="57">
          <cell r="A57" t="str">
            <v>轻工业</v>
          </cell>
          <cell r="B57" t="str">
            <v>小型</v>
          </cell>
          <cell r="C57" t="str">
            <v>国有及国有控股企业</v>
          </cell>
          <cell r="D57">
            <v>30315.42</v>
          </cell>
        </row>
        <row r="58">
          <cell r="A58" t="str">
            <v>重工业</v>
          </cell>
          <cell r="B58" t="str">
            <v>小型</v>
          </cell>
          <cell r="C58" t="str">
            <v>外商投资企业</v>
          </cell>
          <cell r="D58">
            <v>48900.3</v>
          </cell>
        </row>
        <row r="59">
          <cell r="A59" t="str">
            <v>轻工业</v>
          </cell>
          <cell r="B59" t="str">
            <v>中型</v>
          </cell>
          <cell r="C59" t="str">
            <v>港澳台商投资企业</v>
          </cell>
          <cell r="D59">
            <v>70978.679999999993</v>
          </cell>
        </row>
        <row r="60">
          <cell r="A60" t="str">
            <v>重工业</v>
          </cell>
          <cell r="B60" t="str">
            <v>小型</v>
          </cell>
          <cell r="C60" t="str">
            <v>集体企业</v>
          </cell>
          <cell r="D60">
            <v>2725.23</v>
          </cell>
        </row>
        <row r="61">
          <cell r="A61" t="str">
            <v>轻工业</v>
          </cell>
          <cell r="B61" t="str">
            <v>小型</v>
          </cell>
          <cell r="C61" t="str">
            <v>股份有限公司</v>
          </cell>
          <cell r="D61">
            <v>85627.46</v>
          </cell>
        </row>
        <row r="62">
          <cell r="A62" t="str">
            <v>轻工业</v>
          </cell>
          <cell r="B62" t="str">
            <v>小型</v>
          </cell>
          <cell r="C62" t="str">
            <v>国有及国有控股企业</v>
          </cell>
          <cell r="D62">
            <v>68407.12</v>
          </cell>
        </row>
        <row r="63">
          <cell r="A63" t="str">
            <v>轻工业</v>
          </cell>
          <cell r="B63" t="str">
            <v>中型</v>
          </cell>
          <cell r="C63" t="str">
            <v>股份有限公司</v>
          </cell>
          <cell r="D63">
            <v>47484.26</v>
          </cell>
        </row>
        <row r="64">
          <cell r="A64" t="str">
            <v>重工业</v>
          </cell>
          <cell r="B64" t="str">
            <v>大型</v>
          </cell>
          <cell r="C64" t="str">
            <v>股份有限公司</v>
          </cell>
          <cell r="D64">
            <v>64035.98</v>
          </cell>
        </row>
        <row r="65">
          <cell r="A65" t="str">
            <v>重工业</v>
          </cell>
          <cell r="B65" t="str">
            <v>小型</v>
          </cell>
          <cell r="C65" t="str">
            <v>外商投资企业</v>
          </cell>
          <cell r="D65">
            <v>18456.32</v>
          </cell>
        </row>
        <row r="66">
          <cell r="A66" t="str">
            <v>轻工业</v>
          </cell>
          <cell r="B66" t="str">
            <v>大型</v>
          </cell>
          <cell r="C66" t="str">
            <v>国有及国有控股企业</v>
          </cell>
          <cell r="D66">
            <v>80635.100000000006</v>
          </cell>
        </row>
        <row r="67">
          <cell r="A67" t="str">
            <v>重工业</v>
          </cell>
          <cell r="B67" t="str">
            <v>大型</v>
          </cell>
          <cell r="C67" t="str">
            <v>国有及国有控股企业</v>
          </cell>
          <cell r="D67">
            <v>38460.33</v>
          </cell>
        </row>
        <row r="68">
          <cell r="A68" t="str">
            <v>重工业</v>
          </cell>
          <cell r="B68" t="str">
            <v>中型</v>
          </cell>
          <cell r="C68" t="str">
            <v>港澳台商投资企业</v>
          </cell>
          <cell r="D68">
            <v>40062.35</v>
          </cell>
        </row>
        <row r="69">
          <cell r="A69" t="str">
            <v>重工业</v>
          </cell>
          <cell r="B69" t="str">
            <v>小型</v>
          </cell>
          <cell r="C69" t="str">
            <v>集体企业</v>
          </cell>
          <cell r="D69">
            <v>73520.009999999995</v>
          </cell>
        </row>
        <row r="70">
          <cell r="A70" t="str">
            <v>轻工业</v>
          </cell>
          <cell r="B70" t="str">
            <v>小型</v>
          </cell>
          <cell r="C70" t="str">
            <v>集体企业</v>
          </cell>
          <cell r="D70">
            <v>61172.88</v>
          </cell>
        </row>
        <row r="71">
          <cell r="A71" t="str">
            <v>轻工业</v>
          </cell>
          <cell r="B71" t="str">
            <v>大型</v>
          </cell>
          <cell r="C71" t="str">
            <v>股份有限公司</v>
          </cell>
          <cell r="D71">
            <v>402.06</v>
          </cell>
        </row>
        <row r="72">
          <cell r="A72" t="str">
            <v>重工业</v>
          </cell>
          <cell r="B72" t="str">
            <v>大型</v>
          </cell>
          <cell r="C72" t="str">
            <v>国有及国有控股企业</v>
          </cell>
          <cell r="D72">
            <v>61037.07</v>
          </cell>
        </row>
        <row r="73">
          <cell r="A73" t="str">
            <v>轻工业</v>
          </cell>
          <cell r="B73" t="str">
            <v>中型</v>
          </cell>
          <cell r="C73" t="str">
            <v>国有及国有控股企业</v>
          </cell>
          <cell r="D73">
            <v>66200.12</v>
          </cell>
        </row>
        <row r="74">
          <cell r="A74" t="str">
            <v>重工业</v>
          </cell>
          <cell r="B74" t="str">
            <v>中型</v>
          </cell>
          <cell r="C74" t="str">
            <v>外商投资企业</v>
          </cell>
          <cell r="D74">
            <v>72511.45</v>
          </cell>
        </row>
        <row r="75">
          <cell r="A75" t="str">
            <v>重工业</v>
          </cell>
          <cell r="B75" t="str">
            <v>大型</v>
          </cell>
          <cell r="C75" t="str">
            <v>集体企业</v>
          </cell>
          <cell r="D75">
            <v>56101.94</v>
          </cell>
        </row>
        <row r="76">
          <cell r="A76" t="str">
            <v>轻工业</v>
          </cell>
          <cell r="B76" t="str">
            <v>大型</v>
          </cell>
          <cell r="C76" t="str">
            <v>外商投资企业</v>
          </cell>
          <cell r="D76">
            <v>98329.3</v>
          </cell>
        </row>
        <row r="77">
          <cell r="A77" t="str">
            <v>轻工业</v>
          </cell>
          <cell r="B77" t="str">
            <v>中型</v>
          </cell>
          <cell r="C77" t="str">
            <v>外商投资企业</v>
          </cell>
          <cell r="D77">
            <v>13162.02</v>
          </cell>
        </row>
        <row r="78">
          <cell r="A78" t="str">
            <v>轻工业</v>
          </cell>
          <cell r="B78" t="str">
            <v>中型</v>
          </cell>
          <cell r="C78" t="str">
            <v>集体企业</v>
          </cell>
          <cell r="D78">
            <v>85317.53</v>
          </cell>
        </row>
        <row r="79">
          <cell r="A79" t="str">
            <v>轻工业</v>
          </cell>
          <cell r="B79" t="str">
            <v>中型</v>
          </cell>
          <cell r="C79" t="str">
            <v>国有及国有控股企业</v>
          </cell>
          <cell r="D79">
            <v>24638.69</v>
          </cell>
        </row>
        <row r="80">
          <cell r="A80" t="str">
            <v>重工业</v>
          </cell>
          <cell r="B80" t="str">
            <v>大型</v>
          </cell>
          <cell r="C80" t="str">
            <v>国有及国有控股企业</v>
          </cell>
          <cell r="D80">
            <v>97692.67</v>
          </cell>
        </row>
        <row r="81">
          <cell r="A81" t="str">
            <v>重工业</v>
          </cell>
          <cell r="B81" t="str">
            <v>大型</v>
          </cell>
          <cell r="C81" t="str">
            <v>集体企业</v>
          </cell>
          <cell r="D81">
            <v>60876.03</v>
          </cell>
        </row>
        <row r="82">
          <cell r="A82" t="str">
            <v>重工业</v>
          </cell>
          <cell r="B82" t="str">
            <v>大型</v>
          </cell>
          <cell r="C82" t="str">
            <v>港澳台商投资企业</v>
          </cell>
          <cell r="D82">
            <v>84593.94</v>
          </cell>
        </row>
        <row r="83">
          <cell r="A83" t="str">
            <v>重工业</v>
          </cell>
          <cell r="B83" t="str">
            <v>小型</v>
          </cell>
          <cell r="C83" t="str">
            <v>集体企业</v>
          </cell>
          <cell r="D83">
            <v>18171.41</v>
          </cell>
        </row>
        <row r="84">
          <cell r="A84" t="str">
            <v>轻工业</v>
          </cell>
          <cell r="B84" t="str">
            <v>小型</v>
          </cell>
          <cell r="C84" t="str">
            <v>外商投资企业</v>
          </cell>
          <cell r="D84">
            <v>82533.440000000002</v>
          </cell>
        </row>
        <row r="85">
          <cell r="A85" t="str">
            <v>重工业</v>
          </cell>
          <cell r="B85" t="str">
            <v>大型</v>
          </cell>
          <cell r="C85" t="str">
            <v>国有及国有控股企业</v>
          </cell>
          <cell r="D85">
            <v>82070.52</v>
          </cell>
        </row>
        <row r="86">
          <cell r="A86" t="str">
            <v>轻工业</v>
          </cell>
          <cell r="B86" t="str">
            <v>中型</v>
          </cell>
          <cell r="C86" t="str">
            <v>集体企业</v>
          </cell>
          <cell r="D86">
            <v>35690.800000000003</v>
          </cell>
        </row>
        <row r="87">
          <cell r="A87" t="str">
            <v>重工业</v>
          </cell>
          <cell r="B87" t="str">
            <v>小型</v>
          </cell>
          <cell r="C87" t="str">
            <v>股份有限公司</v>
          </cell>
          <cell r="D87">
            <v>40459.35</v>
          </cell>
        </row>
        <row r="88">
          <cell r="A88" t="str">
            <v>轻工业</v>
          </cell>
          <cell r="B88" t="str">
            <v>小型</v>
          </cell>
          <cell r="C88" t="str">
            <v>股份有限公司</v>
          </cell>
          <cell r="D88">
            <v>72430.03</v>
          </cell>
        </row>
        <row r="89">
          <cell r="A89" t="str">
            <v>重工业</v>
          </cell>
          <cell r="B89" t="str">
            <v>中型</v>
          </cell>
          <cell r="C89" t="str">
            <v>港澳台商投资企业</v>
          </cell>
          <cell r="D89">
            <v>56427.75</v>
          </cell>
        </row>
        <row r="90">
          <cell r="A90" t="str">
            <v>轻工业</v>
          </cell>
          <cell r="B90" t="str">
            <v>中型</v>
          </cell>
          <cell r="C90" t="str">
            <v>港澳台商投资企业</v>
          </cell>
          <cell r="D90">
            <v>98044.94</v>
          </cell>
        </row>
        <row r="91">
          <cell r="A91" t="str">
            <v>轻工业</v>
          </cell>
          <cell r="B91" t="str">
            <v>中型</v>
          </cell>
          <cell r="C91" t="str">
            <v>外商投资企业</v>
          </cell>
          <cell r="D91">
            <v>20445.72</v>
          </cell>
        </row>
        <row r="92">
          <cell r="A92" t="str">
            <v>轻工业</v>
          </cell>
          <cell r="B92" t="str">
            <v>中型</v>
          </cell>
          <cell r="C92" t="str">
            <v>国有及国有控股企业</v>
          </cell>
          <cell r="D92">
            <v>18543.330000000002</v>
          </cell>
        </row>
        <row r="93">
          <cell r="A93" t="str">
            <v>轻工业</v>
          </cell>
          <cell r="B93" t="str">
            <v>中型</v>
          </cell>
          <cell r="C93" t="str">
            <v>外商投资企业</v>
          </cell>
          <cell r="D93">
            <v>35180.050000000003</v>
          </cell>
        </row>
        <row r="94">
          <cell r="A94" t="str">
            <v>重工业</v>
          </cell>
          <cell r="B94" t="str">
            <v>中型</v>
          </cell>
          <cell r="C94" t="str">
            <v>国有及国有控股企业</v>
          </cell>
          <cell r="D94">
            <v>24441.21</v>
          </cell>
        </row>
        <row r="95">
          <cell r="A95" t="str">
            <v>轻工业</v>
          </cell>
          <cell r="B95" t="str">
            <v>小型</v>
          </cell>
          <cell r="C95" t="str">
            <v>外商投资企业</v>
          </cell>
          <cell r="D95">
            <v>58244.639999999999</v>
          </cell>
        </row>
        <row r="96">
          <cell r="A96" t="str">
            <v>重工业</v>
          </cell>
          <cell r="B96" t="str">
            <v>小型</v>
          </cell>
          <cell r="C96" t="str">
            <v>港澳台商投资企业</v>
          </cell>
          <cell r="D96">
            <v>41759.379999999997</v>
          </cell>
        </row>
        <row r="97">
          <cell r="A97" t="str">
            <v>轻工业</v>
          </cell>
          <cell r="B97" t="str">
            <v>小型</v>
          </cell>
          <cell r="C97" t="str">
            <v>国有及国有控股企业</v>
          </cell>
          <cell r="D97">
            <v>40023</v>
          </cell>
        </row>
        <row r="98">
          <cell r="A98" t="str">
            <v>重工业</v>
          </cell>
          <cell r="B98" t="str">
            <v>中型</v>
          </cell>
          <cell r="C98" t="str">
            <v>股份有限公司</v>
          </cell>
          <cell r="D98">
            <v>86994.75</v>
          </cell>
        </row>
        <row r="99">
          <cell r="A99" t="str">
            <v>重工业</v>
          </cell>
          <cell r="B99" t="str">
            <v>大型</v>
          </cell>
          <cell r="C99" t="str">
            <v>国有及国有控股企业</v>
          </cell>
          <cell r="D99">
            <v>96618.05</v>
          </cell>
        </row>
        <row r="100">
          <cell r="A100" t="str">
            <v>重工业</v>
          </cell>
          <cell r="B100" t="str">
            <v>中型</v>
          </cell>
          <cell r="C100" t="str">
            <v>股份有限公司</v>
          </cell>
          <cell r="D100">
            <v>7021.26</v>
          </cell>
        </row>
        <row r="101">
          <cell r="A101" t="str">
            <v>轻工业</v>
          </cell>
          <cell r="B101" t="str">
            <v>中型</v>
          </cell>
          <cell r="C101" t="str">
            <v>集体企业</v>
          </cell>
          <cell r="D101">
            <v>76916.75</v>
          </cell>
        </row>
        <row r="102">
          <cell r="A102" t="str">
            <v>重工业</v>
          </cell>
          <cell r="B102" t="str">
            <v>中型</v>
          </cell>
          <cell r="C102" t="str">
            <v>外商投资企业</v>
          </cell>
          <cell r="D102">
            <v>20510.23</v>
          </cell>
        </row>
        <row r="103">
          <cell r="A103" t="str">
            <v>轻工业</v>
          </cell>
          <cell r="B103" t="str">
            <v>中型</v>
          </cell>
          <cell r="C103" t="str">
            <v>股份有限公司</v>
          </cell>
          <cell r="D103">
            <v>52081.35</v>
          </cell>
        </row>
        <row r="104">
          <cell r="A104" t="str">
            <v>重工业</v>
          </cell>
          <cell r="B104" t="str">
            <v>中型</v>
          </cell>
          <cell r="C104" t="str">
            <v>集体企业</v>
          </cell>
          <cell r="D104">
            <v>12040.72</v>
          </cell>
        </row>
        <row r="105">
          <cell r="A105" t="str">
            <v>轻工业</v>
          </cell>
          <cell r="B105" t="str">
            <v>中型</v>
          </cell>
          <cell r="C105" t="str">
            <v>港澳台商投资企业</v>
          </cell>
          <cell r="D105">
            <v>73051.990000000005</v>
          </cell>
        </row>
        <row r="106">
          <cell r="A106" t="str">
            <v>轻工业</v>
          </cell>
          <cell r="B106" t="str">
            <v>大型</v>
          </cell>
          <cell r="C106" t="str">
            <v>外商投资企业</v>
          </cell>
          <cell r="D106">
            <v>64698.879999999997</v>
          </cell>
        </row>
        <row r="107">
          <cell r="A107" t="str">
            <v>轻工业</v>
          </cell>
          <cell r="B107" t="str">
            <v>大型</v>
          </cell>
          <cell r="C107" t="str">
            <v>国有及国有控股企业</v>
          </cell>
          <cell r="D107">
            <v>28791.17</v>
          </cell>
        </row>
        <row r="108">
          <cell r="A108" t="str">
            <v>重工业</v>
          </cell>
          <cell r="B108" t="str">
            <v>大型</v>
          </cell>
          <cell r="C108" t="str">
            <v>集体企业</v>
          </cell>
          <cell r="D108">
            <v>79173.929999999993</v>
          </cell>
        </row>
        <row r="109">
          <cell r="A109" t="str">
            <v>轻工业</v>
          </cell>
          <cell r="B109" t="str">
            <v>中型</v>
          </cell>
          <cell r="C109" t="str">
            <v>国有及国有控股企业</v>
          </cell>
          <cell r="D109">
            <v>88266.66</v>
          </cell>
        </row>
        <row r="110">
          <cell r="A110" t="str">
            <v>轻工业</v>
          </cell>
          <cell r="B110" t="str">
            <v>大型</v>
          </cell>
          <cell r="C110" t="str">
            <v>股份有限公司</v>
          </cell>
          <cell r="D110">
            <v>88024.12</v>
          </cell>
        </row>
        <row r="111">
          <cell r="A111" t="str">
            <v>重工业</v>
          </cell>
          <cell r="B111" t="str">
            <v>大型</v>
          </cell>
          <cell r="C111" t="str">
            <v>外商投资企业</v>
          </cell>
          <cell r="D111">
            <v>5970.86</v>
          </cell>
        </row>
        <row r="112">
          <cell r="A112" t="str">
            <v>重工业</v>
          </cell>
          <cell r="B112" t="str">
            <v>大型</v>
          </cell>
          <cell r="C112" t="str">
            <v>外商投资企业</v>
          </cell>
          <cell r="D112">
            <v>60996.23</v>
          </cell>
        </row>
        <row r="113">
          <cell r="A113" t="str">
            <v>重工业</v>
          </cell>
          <cell r="B113" t="str">
            <v>大型</v>
          </cell>
          <cell r="C113" t="str">
            <v>港澳台商投资企业</v>
          </cell>
          <cell r="D113">
            <v>65077.91</v>
          </cell>
        </row>
        <row r="114">
          <cell r="A114" t="str">
            <v>重工业</v>
          </cell>
          <cell r="B114" t="str">
            <v>小型</v>
          </cell>
          <cell r="C114" t="str">
            <v>外商投资企业</v>
          </cell>
          <cell r="D114">
            <v>51271.76</v>
          </cell>
        </row>
        <row r="115">
          <cell r="A115" t="str">
            <v>轻工业</v>
          </cell>
          <cell r="B115" t="str">
            <v>小型</v>
          </cell>
          <cell r="C115" t="str">
            <v>港澳台商投资企业</v>
          </cell>
          <cell r="D115">
            <v>61059.42</v>
          </cell>
        </row>
        <row r="116">
          <cell r="A116" t="str">
            <v>轻工业</v>
          </cell>
          <cell r="B116" t="str">
            <v>大型</v>
          </cell>
          <cell r="C116" t="str">
            <v>集体企业</v>
          </cell>
          <cell r="D116">
            <v>85650.38</v>
          </cell>
        </row>
        <row r="117">
          <cell r="A117" t="str">
            <v>轻工业</v>
          </cell>
          <cell r="B117" t="str">
            <v>中型</v>
          </cell>
          <cell r="C117" t="str">
            <v>港澳台商投资企业</v>
          </cell>
          <cell r="D117">
            <v>93494.33</v>
          </cell>
        </row>
        <row r="118">
          <cell r="A118" t="str">
            <v>轻工业</v>
          </cell>
          <cell r="B118" t="str">
            <v>小型</v>
          </cell>
          <cell r="C118" t="str">
            <v>国有及国有控股企业</v>
          </cell>
          <cell r="D118">
            <v>28990.73</v>
          </cell>
        </row>
        <row r="119">
          <cell r="A119" t="str">
            <v>轻工业</v>
          </cell>
          <cell r="B119" t="str">
            <v>中型</v>
          </cell>
          <cell r="C119" t="str">
            <v>港澳台商投资企业</v>
          </cell>
          <cell r="D119">
            <v>39134.300000000003</v>
          </cell>
        </row>
        <row r="120">
          <cell r="A120" t="str">
            <v>重工业</v>
          </cell>
          <cell r="B120" t="str">
            <v>中型</v>
          </cell>
          <cell r="C120" t="str">
            <v>国有及国有控股企业</v>
          </cell>
          <cell r="D120">
            <v>59100.93</v>
          </cell>
        </row>
        <row r="121">
          <cell r="A121" t="str">
            <v>重工业</v>
          </cell>
          <cell r="B121" t="str">
            <v>小型</v>
          </cell>
          <cell r="C121" t="str">
            <v>外商投资企业</v>
          </cell>
          <cell r="D121">
            <v>51346.73</v>
          </cell>
        </row>
        <row r="122">
          <cell r="A122" t="str">
            <v>轻工业</v>
          </cell>
          <cell r="B122" t="str">
            <v>小型</v>
          </cell>
          <cell r="C122" t="str">
            <v>股份有限公司</v>
          </cell>
          <cell r="D122">
            <v>97389.19</v>
          </cell>
        </row>
        <row r="123">
          <cell r="A123" t="str">
            <v>轻工业</v>
          </cell>
          <cell r="B123" t="str">
            <v>中型</v>
          </cell>
          <cell r="C123" t="str">
            <v>外商投资企业</v>
          </cell>
          <cell r="D123">
            <v>80402.77</v>
          </cell>
        </row>
        <row r="124">
          <cell r="A124" t="str">
            <v>轻工业</v>
          </cell>
          <cell r="B124" t="str">
            <v>小型</v>
          </cell>
          <cell r="C124" t="str">
            <v>股份有限公司</v>
          </cell>
          <cell r="D124">
            <v>56729.65</v>
          </cell>
        </row>
        <row r="125">
          <cell r="A125" t="str">
            <v>轻工业</v>
          </cell>
          <cell r="B125" t="str">
            <v>小型</v>
          </cell>
          <cell r="C125" t="str">
            <v>外商投资企业</v>
          </cell>
          <cell r="D125">
            <v>63038.03</v>
          </cell>
        </row>
        <row r="126">
          <cell r="A126" t="str">
            <v>轻工业</v>
          </cell>
          <cell r="B126" t="str">
            <v>大型</v>
          </cell>
          <cell r="C126" t="str">
            <v>港澳台商投资企业</v>
          </cell>
          <cell r="D126">
            <v>17631.28</v>
          </cell>
        </row>
        <row r="127">
          <cell r="A127" t="str">
            <v>轻工业</v>
          </cell>
          <cell r="B127" t="str">
            <v>大型</v>
          </cell>
          <cell r="C127" t="str">
            <v>国有及国有控股企业</v>
          </cell>
          <cell r="D127">
            <v>77979.97</v>
          </cell>
        </row>
        <row r="128">
          <cell r="A128" t="str">
            <v>轻工业</v>
          </cell>
          <cell r="B128" t="str">
            <v>大型</v>
          </cell>
          <cell r="C128" t="str">
            <v>外商投资企业</v>
          </cell>
          <cell r="D128">
            <v>62456.34</v>
          </cell>
        </row>
        <row r="129">
          <cell r="A129" t="str">
            <v>轻工业</v>
          </cell>
          <cell r="B129" t="str">
            <v>大型</v>
          </cell>
          <cell r="C129" t="str">
            <v>港澳台商投资企业</v>
          </cell>
          <cell r="D129">
            <v>4824.6000000000004</v>
          </cell>
        </row>
        <row r="130">
          <cell r="A130" t="str">
            <v>重工业</v>
          </cell>
          <cell r="B130" t="str">
            <v>小型</v>
          </cell>
          <cell r="C130" t="str">
            <v>股份有限公司</v>
          </cell>
          <cell r="D130">
            <v>3563.57</v>
          </cell>
        </row>
        <row r="131">
          <cell r="A131" t="str">
            <v>轻工业</v>
          </cell>
          <cell r="B131" t="str">
            <v>小型</v>
          </cell>
          <cell r="C131" t="str">
            <v>国有及国有控股企业</v>
          </cell>
          <cell r="D131">
            <v>18988.759999999998</v>
          </cell>
        </row>
        <row r="132">
          <cell r="A132" t="str">
            <v>重工业</v>
          </cell>
          <cell r="B132" t="str">
            <v>小型</v>
          </cell>
          <cell r="C132" t="str">
            <v>国有及国有控股企业</v>
          </cell>
          <cell r="D132">
            <v>9784.1</v>
          </cell>
        </row>
        <row r="133">
          <cell r="A133" t="str">
            <v>重工业</v>
          </cell>
          <cell r="B133" t="str">
            <v>小型</v>
          </cell>
          <cell r="C133" t="str">
            <v>港澳台商投资企业</v>
          </cell>
          <cell r="D133">
            <v>10806.28</v>
          </cell>
        </row>
        <row r="134">
          <cell r="A134" t="str">
            <v>轻工业</v>
          </cell>
          <cell r="B134" t="str">
            <v>小型</v>
          </cell>
          <cell r="C134" t="str">
            <v>外商投资企业</v>
          </cell>
          <cell r="D134">
            <v>49647.9</v>
          </cell>
        </row>
        <row r="135">
          <cell r="A135" t="str">
            <v>重工业</v>
          </cell>
          <cell r="B135" t="str">
            <v>大型</v>
          </cell>
          <cell r="C135" t="str">
            <v>国有及国有控股企业</v>
          </cell>
          <cell r="D135">
            <v>13201.48</v>
          </cell>
        </row>
        <row r="136">
          <cell r="A136" t="str">
            <v>轻工业</v>
          </cell>
          <cell r="B136" t="str">
            <v>小型</v>
          </cell>
          <cell r="C136" t="str">
            <v>港澳台商投资企业</v>
          </cell>
          <cell r="D136">
            <v>72906.03</v>
          </cell>
        </row>
        <row r="137">
          <cell r="A137" t="str">
            <v>轻工业</v>
          </cell>
          <cell r="B137" t="str">
            <v>大型</v>
          </cell>
          <cell r="C137" t="str">
            <v>股份有限公司</v>
          </cell>
          <cell r="D137">
            <v>31277.08</v>
          </cell>
        </row>
        <row r="138">
          <cell r="A138" t="str">
            <v>重工业</v>
          </cell>
          <cell r="B138" t="str">
            <v>大型</v>
          </cell>
          <cell r="C138" t="str">
            <v>集体企业</v>
          </cell>
          <cell r="D138">
            <v>93323.68</v>
          </cell>
        </row>
        <row r="139">
          <cell r="A139" t="str">
            <v>轻工业</v>
          </cell>
          <cell r="B139" t="str">
            <v>大型</v>
          </cell>
          <cell r="C139" t="str">
            <v>国有及国有控股企业</v>
          </cell>
          <cell r="D139">
            <v>52956.639999999999</v>
          </cell>
        </row>
        <row r="140">
          <cell r="A140" t="str">
            <v>重工业</v>
          </cell>
          <cell r="B140" t="str">
            <v>中型</v>
          </cell>
          <cell r="C140" t="str">
            <v>股份有限公司</v>
          </cell>
          <cell r="D140">
            <v>8260.58</v>
          </cell>
        </row>
        <row r="141">
          <cell r="A141" t="str">
            <v>轻工业</v>
          </cell>
          <cell r="B141" t="str">
            <v>中型</v>
          </cell>
          <cell r="C141" t="str">
            <v>港澳台商投资企业</v>
          </cell>
          <cell r="D141">
            <v>48322.31</v>
          </cell>
        </row>
        <row r="142">
          <cell r="A142" t="str">
            <v>重工业</v>
          </cell>
          <cell r="B142" t="str">
            <v>大型</v>
          </cell>
          <cell r="C142" t="str">
            <v>港澳台商投资企业</v>
          </cell>
          <cell r="D142">
            <v>94563.72</v>
          </cell>
        </row>
        <row r="143">
          <cell r="A143" t="str">
            <v>重工业</v>
          </cell>
          <cell r="B143" t="str">
            <v>中型</v>
          </cell>
          <cell r="C143" t="str">
            <v>国有及国有控股企业</v>
          </cell>
          <cell r="D143">
            <v>31410.19</v>
          </cell>
        </row>
        <row r="144">
          <cell r="A144" t="str">
            <v>轻工业</v>
          </cell>
          <cell r="B144" t="str">
            <v>中型</v>
          </cell>
          <cell r="C144" t="str">
            <v>国有及国有控股企业</v>
          </cell>
          <cell r="D144">
            <v>580.66</v>
          </cell>
        </row>
        <row r="145">
          <cell r="A145" t="str">
            <v>重工业</v>
          </cell>
          <cell r="B145" t="str">
            <v>大型</v>
          </cell>
          <cell r="C145" t="str">
            <v>集体企业</v>
          </cell>
          <cell r="D145">
            <v>23815.87</v>
          </cell>
        </row>
        <row r="146">
          <cell r="A146" t="str">
            <v>重工业</v>
          </cell>
          <cell r="B146" t="str">
            <v>小型</v>
          </cell>
          <cell r="C146" t="str">
            <v>外商投资企业</v>
          </cell>
          <cell r="D146">
            <v>16824.98</v>
          </cell>
        </row>
        <row r="147">
          <cell r="A147" t="str">
            <v>重工业</v>
          </cell>
          <cell r="B147" t="str">
            <v>小型</v>
          </cell>
          <cell r="C147" t="str">
            <v>国有及国有控股企业</v>
          </cell>
          <cell r="D147">
            <v>59300.17</v>
          </cell>
        </row>
        <row r="148">
          <cell r="A148" t="str">
            <v>重工业</v>
          </cell>
          <cell r="B148" t="str">
            <v>大型</v>
          </cell>
          <cell r="C148" t="str">
            <v>股份有限公司</v>
          </cell>
          <cell r="D148">
            <v>8134.72</v>
          </cell>
        </row>
        <row r="149">
          <cell r="A149" t="str">
            <v>轻工业</v>
          </cell>
          <cell r="B149" t="str">
            <v>中型</v>
          </cell>
          <cell r="C149" t="str">
            <v>集体企业</v>
          </cell>
          <cell r="D149">
            <v>12173.9</v>
          </cell>
        </row>
        <row r="150">
          <cell r="A150" t="str">
            <v>轻工业</v>
          </cell>
          <cell r="B150" t="str">
            <v>中型</v>
          </cell>
          <cell r="C150" t="str">
            <v>外商投资企业</v>
          </cell>
          <cell r="D150">
            <v>81019.95</v>
          </cell>
        </row>
        <row r="151">
          <cell r="A151" t="str">
            <v>轻工业</v>
          </cell>
          <cell r="B151" t="str">
            <v>小型</v>
          </cell>
          <cell r="C151" t="str">
            <v>港澳台商投资企业</v>
          </cell>
          <cell r="D151">
            <v>18074.650000000001</v>
          </cell>
        </row>
        <row r="152">
          <cell r="A152" t="str">
            <v>重工业</v>
          </cell>
          <cell r="B152" t="str">
            <v>小型</v>
          </cell>
          <cell r="C152" t="str">
            <v>港澳台商投资企业</v>
          </cell>
          <cell r="D152">
            <v>32319.29</v>
          </cell>
        </row>
        <row r="153">
          <cell r="A153" t="str">
            <v>重工业</v>
          </cell>
          <cell r="B153" t="str">
            <v>大型</v>
          </cell>
          <cell r="C153" t="str">
            <v>港澳台商投资企业</v>
          </cell>
          <cell r="D153">
            <v>28917.200000000001</v>
          </cell>
        </row>
        <row r="154">
          <cell r="A154" t="str">
            <v>轻工业</v>
          </cell>
          <cell r="B154" t="str">
            <v>大型</v>
          </cell>
          <cell r="C154" t="str">
            <v>集体企业</v>
          </cell>
          <cell r="D154">
            <v>16939.53</v>
          </cell>
        </row>
        <row r="155">
          <cell r="A155" t="str">
            <v>轻工业</v>
          </cell>
          <cell r="B155" t="str">
            <v>小型</v>
          </cell>
          <cell r="C155" t="str">
            <v>股份有限公司</v>
          </cell>
          <cell r="D155">
            <v>84304.69</v>
          </cell>
        </row>
        <row r="156">
          <cell r="A156" t="str">
            <v>重工业</v>
          </cell>
          <cell r="B156" t="str">
            <v>小型</v>
          </cell>
          <cell r="C156" t="str">
            <v>集体企业</v>
          </cell>
          <cell r="D156">
            <v>77487.16</v>
          </cell>
        </row>
        <row r="157">
          <cell r="A157" t="str">
            <v>轻工业</v>
          </cell>
          <cell r="B157" t="str">
            <v>小型</v>
          </cell>
          <cell r="C157" t="str">
            <v>股份有限公司</v>
          </cell>
          <cell r="D157">
            <v>22522.62</v>
          </cell>
        </row>
        <row r="158">
          <cell r="A158" t="str">
            <v>轻工业</v>
          </cell>
          <cell r="B158" t="str">
            <v>中型</v>
          </cell>
          <cell r="C158" t="str">
            <v>股份有限公司</v>
          </cell>
          <cell r="D158">
            <v>15777.65</v>
          </cell>
        </row>
        <row r="159">
          <cell r="A159" t="str">
            <v>重工业</v>
          </cell>
          <cell r="B159" t="str">
            <v>中型</v>
          </cell>
          <cell r="C159" t="str">
            <v>外商投资企业</v>
          </cell>
          <cell r="D159">
            <v>73470.55</v>
          </cell>
        </row>
        <row r="160">
          <cell r="A160" t="str">
            <v>轻工业</v>
          </cell>
          <cell r="B160" t="str">
            <v>小型</v>
          </cell>
          <cell r="C160" t="str">
            <v>国有及国有控股企业</v>
          </cell>
          <cell r="D160">
            <v>75394.3</v>
          </cell>
        </row>
        <row r="161">
          <cell r="A161" t="str">
            <v>轻工业</v>
          </cell>
          <cell r="B161" t="str">
            <v>大型</v>
          </cell>
          <cell r="C161" t="str">
            <v>港澳台商投资企业</v>
          </cell>
          <cell r="D161">
            <v>68571.53</v>
          </cell>
        </row>
        <row r="162">
          <cell r="A162" t="str">
            <v>轻工业</v>
          </cell>
          <cell r="B162" t="str">
            <v>小型</v>
          </cell>
          <cell r="C162" t="str">
            <v>国有及国有控股企业</v>
          </cell>
          <cell r="D162">
            <v>62156.88</v>
          </cell>
        </row>
        <row r="163">
          <cell r="A163" t="str">
            <v>轻工业</v>
          </cell>
          <cell r="B163" t="str">
            <v>小型</v>
          </cell>
          <cell r="C163" t="str">
            <v>外商投资企业</v>
          </cell>
          <cell r="D163">
            <v>63813.31</v>
          </cell>
        </row>
        <row r="164">
          <cell r="A164" t="str">
            <v>轻工业</v>
          </cell>
          <cell r="B164" t="str">
            <v>大型</v>
          </cell>
          <cell r="C164" t="str">
            <v>股份有限公司</v>
          </cell>
          <cell r="D164">
            <v>31616.34</v>
          </cell>
        </row>
        <row r="165">
          <cell r="A165" t="str">
            <v>轻工业</v>
          </cell>
          <cell r="B165" t="str">
            <v>大型</v>
          </cell>
          <cell r="C165" t="str">
            <v>港澳台商投资企业</v>
          </cell>
          <cell r="D165">
            <v>25192.37</v>
          </cell>
        </row>
        <row r="166">
          <cell r="A166" t="str">
            <v>轻工业</v>
          </cell>
          <cell r="B166" t="str">
            <v>中型</v>
          </cell>
          <cell r="C166" t="str">
            <v>港澳台商投资企业</v>
          </cell>
          <cell r="D166">
            <v>35425.300000000003</v>
          </cell>
        </row>
        <row r="167">
          <cell r="A167" t="str">
            <v>重工业</v>
          </cell>
          <cell r="B167" t="str">
            <v>大型</v>
          </cell>
          <cell r="C167" t="str">
            <v>港澳台商投资企业</v>
          </cell>
          <cell r="D167">
            <v>32980.089999999997</v>
          </cell>
        </row>
        <row r="168">
          <cell r="A168" t="str">
            <v>轻工业</v>
          </cell>
          <cell r="B168" t="str">
            <v>中型</v>
          </cell>
          <cell r="C168" t="str">
            <v>外商投资企业</v>
          </cell>
          <cell r="D168">
            <v>18639.7</v>
          </cell>
        </row>
        <row r="169">
          <cell r="A169" t="str">
            <v>轻工业</v>
          </cell>
          <cell r="B169" t="str">
            <v>小型</v>
          </cell>
          <cell r="C169" t="str">
            <v>国有及国有控股企业</v>
          </cell>
          <cell r="D169">
            <v>81618.259999999995</v>
          </cell>
        </row>
        <row r="170">
          <cell r="A170" t="str">
            <v>重工业</v>
          </cell>
          <cell r="B170" t="str">
            <v>中型</v>
          </cell>
          <cell r="C170" t="str">
            <v>港澳台商投资企业</v>
          </cell>
          <cell r="D170">
            <v>94020.78</v>
          </cell>
        </row>
        <row r="171">
          <cell r="A171" t="str">
            <v>轻工业</v>
          </cell>
          <cell r="B171" t="str">
            <v>小型</v>
          </cell>
          <cell r="C171" t="str">
            <v>股份有限公司</v>
          </cell>
          <cell r="D171">
            <v>99243.94</v>
          </cell>
        </row>
        <row r="172">
          <cell r="A172" t="str">
            <v>重工业</v>
          </cell>
          <cell r="B172" t="str">
            <v>小型</v>
          </cell>
          <cell r="C172" t="str">
            <v>港澳台商投资企业</v>
          </cell>
          <cell r="D172">
            <v>95850.63</v>
          </cell>
        </row>
        <row r="173">
          <cell r="A173" t="str">
            <v>轻工业</v>
          </cell>
          <cell r="B173" t="str">
            <v>大型</v>
          </cell>
          <cell r="C173" t="str">
            <v>股份有限公司</v>
          </cell>
          <cell r="D173">
            <v>70143.17</v>
          </cell>
        </row>
        <row r="174">
          <cell r="A174" t="str">
            <v>轻工业</v>
          </cell>
          <cell r="B174" t="str">
            <v>小型</v>
          </cell>
          <cell r="C174" t="str">
            <v>股份有限公司</v>
          </cell>
          <cell r="D174">
            <v>97238.79</v>
          </cell>
        </row>
        <row r="175">
          <cell r="A175" t="str">
            <v>轻工业</v>
          </cell>
          <cell r="B175" t="str">
            <v>大型</v>
          </cell>
          <cell r="C175" t="str">
            <v>国有及国有控股企业</v>
          </cell>
          <cell r="D175">
            <v>3257.32</v>
          </cell>
        </row>
        <row r="176">
          <cell r="A176" t="str">
            <v>重工业</v>
          </cell>
          <cell r="B176" t="str">
            <v>大型</v>
          </cell>
          <cell r="C176" t="str">
            <v>股份有限公司</v>
          </cell>
          <cell r="D176">
            <v>11269.99</v>
          </cell>
        </row>
        <row r="177">
          <cell r="A177" t="str">
            <v>轻工业</v>
          </cell>
          <cell r="B177" t="str">
            <v>小型</v>
          </cell>
          <cell r="C177" t="str">
            <v>股份有限公司</v>
          </cell>
          <cell r="D177">
            <v>3715.15</v>
          </cell>
        </row>
        <row r="178">
          <cell r="A178" t="str">
            <v>重工业</v>
          </cell>
          <cell r="B178" t="str">
            <v>大型</v>
          </cell>
          <cell r="C178" t="str">
            <v>港澳台商投资企业</v>
          </cell>
          <cell r="D178">
            <v>7631.13</v>
          </cell>
        </row>
        <row r="179">
          <cell r="A179" t="str">
            <v>轻工业</v>
          </cell>
          <cell r="B179" t="str">
            <v>大型</v>
          </cell>
          <cell r="C179" t="str">
            <v>集体企业</v>
          </cell>
          <cell r="D179">
            <v>66459.86</v>
          </cell>
        </row>
        <row r="180">
          <cell r="A180" t="str">
            <v>重工业</v>
          </cell>
          <cell r="B180" t="str">
            <v>小型</v>
          </cell>
          <cell r="C180" t="str">
            <v>集体企业</v>
          </cell>
          <cell r="D180">
            <v>23443.63</v>
          </cell>
        </row>
        <row r="181">
          <cell r="A181" t="str">
            <v>轻工业</v>
          </cell>
          <cell r="B181" t="str">
            <v>大型</v>
          </cell>
          <cell r="C181" t="str">
            <v>国有及国有控股企业</v>
          </cell>
          <cell r="D181">
            <v>61059.73</v>
          </cell>
        </row>
        <row r="182">
          <cell r="A182" t="str">
            <v>轻工业</v>
          </cell>
          <cell r="B182" t="str">
            <v>小型</v>
          </cell>
          <cell r="C182" t="str">
            <v>股份有限公司</v>
          </cell>
          <cell r="D182">
            <v>88757.4</v>
          </cell>
        </row>
        <row r="183">
          <cell r="A183" t="str">
            <v>重工业</v>
          </cell>
          <cell r="B183" t="str">
            <v>大型</v>
          </cell>
          <cell r="C183" t="str">
            <v>外商投资企业</v>
          </cell>
          <cell r="D183">
            <v>7536.54</v>
          </cell>
        </row>
        <row r="184">
          <cell r="A184" t="str">
            <v>重工业</v>
          </cell>
          <cell r="B184" t="str">
            <v>中型</v>
          </cell>
          <cell r="C184" t="str">
            <v>集体企业</v>
          </cell>
          <cell r="D184">
            <v>37500.01</v>
          </cell>
        </row>
        <row r="185">
          <cell r="A185" t="str">
            <v>轻工业</v>
          </cell>
          <cell r="B185" t="str">
            <v>小型</v>
          </cell>
          <cell r="C185" t="str">
            <v>集体企业</v>
          </cell>
          <cell r="D185">
            <v>8714.32</v>
          </cell>
        </row>
        <row r="186">
          <cell r="A186" t="str">
            <v>重工业</v>
          </cell>
          <cell r="B186" t="str">
            <v>中型</v>
          </cell>
          <cell r="C186" t="str">
            <v>外商投资企业</v>
          </cell>
          <cell r="D186">
            <v>4502.09</v>
          </cell>
        </row>
        <row r="187">
          <cell r="A187" t="str">
            <v>重工业</v>
          </cell>
          <cell r="B187" t="str">
            <v>大型</v>
          </cell>
          <cell r="C187" t="str">
            <v>股份有限公司</v>
          </cell>
          <cell r="D187">
            <v>36126.29</v>
          </cell>
        </row>
        <row r="188">
          <cell r="A188" t="str">
            <v>轻工业</v>
          </cell>
          <cell r="B188" t="str">
            <v>中型</v>
          </cell>
          <cell r="C188" t="str">
            <v>股份有限公司</v>
          </cell>
          <cell r="D188">
            <v>17442.73</v>
          </cell>
        </row>
        <row r="189">
          <cell r="A189" t="str">
            <v>轻工业</v>
          </cell>
          <cell r="B189" t="str">
            <v>大型</v>
          </cell>
          <cell r="C189" t="str">
            <v>股份有限公司</v>
          </cell>
          <cell r="D189">
            <v>26207.02</v>
          </cell>
        </row>
        <row r="190">
          <cell r="A190" t="str">
            <v>重工业</v>
          </cell>
          <cell r="B190" t="str">
            <v>中型</v>
          </cell>
          <cell r="C190" t="str">
            <v>国有及国有控股企业</v>
          </cell>
          <cell r="D190">
            <v>304.60000000000002</v>
          </cell>
        </row>
        <row r="191">
          <cell r="A191" t="str">
            <v>轻工业</v>
          </cell>
          <cell r="B191" t="str">
            <v>小型</v>
          </cell>
          <cell r="C191" t="str">
            <v>港澳台商投资企业</v>
          </cell>
          <cell r="D191">
            <v>12625.84</v>
          </cell>
        </row>
        <row r="192">
          <cell r="A192" t="str">
            <v>重工业</v>
          </cell>
          <cell r="B192" t="str">
            <v>小型</v>
          </cell>
          <cell r="C192" t="str">
            <v>股份有限公司</v>
          </cell>
          <cell r="D192">
            <v>19540.98</v>
          </cell>
        </row>
        <row r="193">
          <cell r="A193" t="str">
            <v>重工业</v>
          </cell>
          <cell r="B193" t="str">
            <v>大型</v>
          </cell>
          <cell r="C193" t="str">
            <v>股份有限公司</v>
          </cell>
          <cell r="D193">
            <v>33061.56</v>
          </cell>
        </row>
        <row r="194">
          <cell r="A194" t="str">
            <v>重工业</v>
          </cell>
          <cell r="B194" t="str">
            <v>中型</v>
          </cell>
          <cell r="C194" t="str">
            <v>集体企业</v>
          </cell>
          <cell r="D194">
            <v>18694.79</v>
          </cell>
        </row>
        <row r="195">
          <cell r="A195" t="str">
            <v>轻工业</v>
          </cell>
          <cell r="B195" t="str">
            <v>大型</v>
          </cell>
          <cell r="C195" t="str">
            <v>港澳台商投资企业</v>
          </cell>
          <cell r="D195">
            <v>22622.52</v>
          </cell>
        </row>
        <row r="196">
          <cell r="A196" t="str">
            <v>轻工业</v>
          </cell>
          <cell r="B196" t="str">
            <v>中型</v>
          </cell>
          <cell r="C196" t="str">
            <v>集体企业</v>
          </cell>
          <cell r="D196">
            <v>96918.51</v>
          </cell>
        </row>
        <row r="197">
          <cell r="A197" t="str">
            <v>轻工业</v>
          </cell>
          <cell r="B197" t="str">
            <v>大型</v>
          </cell>
          <cell r="C197" t="str">
            <v>股份有限公司</v>
          </cell>
          <cell r="D197">
            <v>57864.66</v>
          </cell>
        </row>
        <row r="198">
          <cell r="A198" t="str">
            <v>重工业</v>
          </cell>
          <cell r="B198" t="str">
            <v>大型</v>
          </cell>
          <cell r="C198" t="str">
            <v>港澳台商投资企业</v>
          </cell>
          <cell r="D198">
            <v>9973.5</v>
          </cell>
        </row>
        <row r="199">
          <cell r="A199" t="str">
            <v>轻工业</v>
          </cell>
          <cell r="B199" t="str">
            <v>小型</v>
          </cell>
          <cell r="C199" t="str">
            <v>外商投资企业</v>
          </cell>
          <cell r="D199">
            <v>70901.440000000002</v>
          </cell>
        </row>
        <row r="200">
          <cell r="A200" t="str">
            <v>轻工业</v>
          </cell>
          <cell r="B200" t="str">
            <v>中型</v>
          </cell>
          <cell r="C200" t="str">
            <v>外商投资企业</v>
          </cell>
          <cell r="D200">
            <v>44194.67</v>
          </cell>
        </row>
        <row r="201">
          <cell r="A201" t="str">
            <v>轻工业</v>
          </cell>
          <cell r="B201" t="str">
            <v>大型</v>
          </cell>
          <cell r="C201" t="str">
            <v>外商投资企业</v>
          </cell>
          <cell r="D201">
            <v>56968.5</v>
          </cell>
        </row>
        <row r="202">
          <cell r="A202" t="str">
            <v>重工业</v>
          </cell>
          <cell r="B202" t="str">
            <v>大型</v>
          </cell>
          <cell r="C202" t="str">
            <v>国有及国有控股企业</v>
          </cell>
          <cell r="D202">
            <v>8755.67</v>
          </cell>
        </row>
        <row r="203">
          <cell r="A203" t="str">
            <v>轻工业</v>
          </cell>
          <cell r="B203" t="str">
            <v>大型</v>
          </cell>
          <cell r="C203" t="str">
            <v>外商投资企业</v>
          </cell>
          <cell r="D203">
            <v>10524.85</v>
          </cell>
        </row>
        <row r="204">
          <cell r="A204" t="str">
            <v>轻工业</v>
          </cell>
          <cell r="B204" t="str">
            <v>中型</v>
          </cell>
          <cell r="C204" t="str">
            <v>集体企业</v>
          </cell>
          <cell r="D204">
            <v>85643.26</v>
          </cell>
        </row>
        <row r="205">
          <cell r="A205" t="str">
            <v>重工业</v>
          </cell>
          <cell r="B205" t="str">
            <v>中型</v>
          </cell>
          <cell r="C205" t="str">
            <v>股份有限公司</v>
          </cell>
          <cell r="D205">
            <v>23565.4</v>
          </cell>
        </row>
        <row r="206">
          <cell r="A206" t="str">
            <v>轻工业</v>
          </cell>
          <cell r="B206" t="str">
            <v>中型</v>
          </cell>
          <cell r="C206" t="str">
            <v>集体企业</v>
          </cell>
          <cell r="D206">
            <v>56951.03</v>
          </cell>
        </row>
        <row r="207">
          <cell r="A207" t="str">
            <v>轻工业</v>
          </cell>
          <cell r="B207" t="str">
            <v>大型</v>
          </cell>
          <cell r="C207" t="str">
            <v>集体企业</v>
          </cell>
          <cell r="D207">
            <v>37158.29</v>
          </cell>
        </row>
        <row r="208">
          <cell r="A208" t="str">
            <v>重工业</v>
          </cell>
          <cell r="B208" t="str">
            <v>小型</v>
          </cell>
          <cell r="C208" t="str">
            <v>集体企业</v>
          </cell>
          <cell r="D208">
            <v>52671.72</v>
          </cell>
        </row>
        <row r="209">
          <cell r="A209" t="str">
            <v>轻工业</v>
          </cell>
          <cell r="B209" t="str">
            <v>大型</v>
          </cell>
          <cell r="C209" t="str">
            <v>外商投资企业</v>
          </cell>
          <cell r="D209">
            <v>10074.24</v>
          </cell>
        </row>
        <row r="210">
          <cell r="A210" t="str">
            <v>重工业</v>
          </cell>
          <cell r="B210" t="str">
            <v>大型</v>
          </cell>
          <cell r="C210" t="str">
            <v>外商投资企业</v>
          </cell>
          <cell r="D210">
            <v>60277.55</v>
          </cell>
        </row>
        <row r="211">
          <cell r="A211" t="str">
            <v>重工业</v>
          </cell>
          <cell r="B211" t="str">
            <v>中型</v>
          </cell>
          <cell r="C211" t="str">
            <v>港澳台商投资企业</v>
          </cell>
          <cell r="D211">
            <v>6924.83</v>
          </cell>
        </row>
        <row r="212">
          <cell r="A212" t="str">
            <v>轻工业</v>
          </cell>
          <cell r="B212" t="str">
            <v>小型</v>
          </cell>
          <cell r="C212" t="str">
            <v>集体企业</v>
          </cell>
          <cell r="D212">
            <v>29895.54</v>
          </cell>
        </row>
        <row r="213">
          <cell r="A213" t="str">
            <v>重工业</v>
          </cell>
          <cell r="B213" t="str">
            <v>小型</v>
          </cell>
          <cell r="C213" t="str">
            <v>集体企业</v>
          </cell>
          <cell r="D213">
            <v>25210.48</v>
          </cell>
        </row>
        <row r="214">
          <cell r="A214" t="str">
            <v>重工业</v>
          </cell>
          <cell r="B214" t="str">
            <v>大型</v>
          </cell>
          <cell r="C214" t="str">
            <v>集体企业</v>
          </cell>
          <cell r="D214">
            <v>13214.57</v>
          </cell>
        </row>
        <row r="215">
          <cell r="A215" t="str">
            <v>重工业</v>
          </cell>
          <cell r="B215" t="str">
            <v>小型</v>
          </cell>
          <cell r="C215" t="str">
            <v>港澳台商投资企业</v>
          </cell>
          <cell r="D215">
            <v>1382.63</v>
          </cell>
        </row>
        <row r="216">
          <cell r="A216" t="str">
            <v>轻工业</v>
          </cell>
          <cell r="B216" t="str">
            <v>大型</v>
          </cell>
          <cell r="C216" t="str">
            <v>外商投资企业</v>
          </cell>
          <cell r="D216">
            <v>99979.1</v>
          </cell>
        </row>
        <row r="217">
          <cell r="A217" t="str">
            <v>重工业</v>
          </cell>
          <cell r="B217" t="str">
            <v>中型</v>
          </cell>
          <cell r="C217" t="str">
            <v>股份有限公司</v>
          </cell>
          <cell r="D217">
            <v>15861.79</v>
          </cell>
        </row>
        <row r="218">
          <cell r="A218" t="str">
            <v>轻工业</v>
          </cell>
          <cell r="B218" t="str">
            <v>小型</v>
          </cell>
          <cell r="C218" t="str">
            <v>港澳台商投资企业</v>
          </cell>
          <cell r="D218">
            <v>99806.44</v>
          </cell>
        </row>
        <row r="219">
          <cell r="A219" t="str">
            <v>轻工业</v>
          </cell>
          <cell r="B219" t="str">
            <v>中型</v>
          </cell>
          <cell r="C219" t="str">
            <v>国有及国有控股企业</v>
          </cell>
          <cell r="D219">
            <v>20138.88</v>
          </cell>
        </row>
        <row r="220">
          <cell r="A220" t="str">
            <v>轻工业</v>
          </cell>
          <cell r="B220" t="str">
            <v>小型</v>
          </cell>
          <cell r="C220" t="str">
            <v>外商投资企业</v>
          </cell>
          <cell r="D220">
            <v>5045.21</v>
          </cell>
        </row>
        <row r="221">
          <cell r="A221" t="str">
            <v>轻工业</v>
          </cell>
          <cell r="B221" t="str">
            <v>大型</v>
          </cell>
          <cell r="C221" t="str">
            <v>国有及国有控股企业</v>
          </cell>
          <cell r="D221">
            <v>70098.09</v>
          </cell>
        </row>
        <row r="222">
          <cell r="A222" t="str">
            <v>轻工业</v>
          </cell>
          <cell r="B222" t="str">
            <v>中型</v>
          </cell>
          <cell r="C222" t="str">
            <v>港澳台商投资企业</v>
          </cell>
          <cell r="D222">
            <v>54484.36</v>
          </cell>
        </row>
        <row r="223">
          <cell r="A223" t="str">
            <v>重工业</v>
          </cell>
          <cell r="B223" t="str">
            <v>小型</v>
          </cell>
          <cell r="C223" t="str">
            <v>股份有限公司</v>
          </cell>
          <cell r="D223">
            <v>12009.02</v>
          </cell>
        </row>
        <row r="224">
          <cell r="A224" t="str">
            <v>轻工业</v>
          </cell>
          <cell r="B224" t="str">
            <v>中型</v>
          </cell>
          <cell r="C224" t="str">
            <v>外商投资企业</v>
          </cell>
          <cell r="D224">
            <v>61718.66</v>
          </cell>
        </row>
        <row r="225">
          <cell r="A225" t="str">
            <v>重工业</v>
          </cell>
          <cell r="B225" t="str">
            <v>中型</v>
          </cell>
          <cell r="C225" t="str">
            <v>股份有限公司</v>
          </cell>
          <cell r="D225">
            <v>60083.31</v>
          </cell>
        </row>
        <row r="226">
          <cell r="A226" t="str">
            <v>重工业</v>
          </cell>
          <cell r="B226" t="str">
            <v>小型</v>
          </cell>
          <cell r="C226" t="str">
            <v>国有及国有控股企业</v>
          </cell>
          <cell r="D226">
            <v>99314.23</v>
          </cell>
        </row>
        <row r="227">
          <cell r="A227" t="str">
            <v>重工业</v>
          </cell>
          <cell r="B227" t="str">
            <v>小型</v>
          </cell>
          <cell r="C227" t="str">
            <v>国有及国有控股企业</v>
          </cell>
          <cell r="D227">
            <v>86162.99</v>
          </cell>
        </row>
        <row r="228">
          <cell r="A228" t="str">
            <v>轻工业</v>
          </cell>
          <cell r="B228" t="str">
            <v>小型</v>
          </cell>
          <cell r="C228" t="str">
            <v>国有及国有控股企业</v>
          </cell>
          <cell r="D228">
            <v>27837.48</v>
          </cell>
        </row>
        <row r="229">
          <cell r="A229" t="str">
            <v>轻工业</v>
          </cell>
          <cell r="B229" t="str">
            <v>中型</v>
          </cell>
          <cell r="C229" t="str">
            <v>股份有限公司</v>
          </cell>
          <cell r="D229">
            <v>13039.96</v>
          </cell>
        </row>
        <row r="230">
          <cell r="A230" t="str">
            <v>重工业</v>
          </cell>
          <cell r="B230" t="str">
            <v>小型</v>
          </cell>
          <cell r="C230" t="str">
            <v>集体企业</v>
          </cell>
          <cell r="D230">
            <v>86567.75</v>
          </cell>
        </row>
        <row r="231">
          <cell r="A231" t="str">
            <v>重工业</v>
          </cell>
          <cell r="B231" t="str">
            <v>大型</v>
          </cell>
          <cell r="C231" t="str">
            <v>股份有限公司</v>
          </cell>
          <cell r="D231">
            <v>3034.29</v>
          </cell>
        </row>
        <row r="232">
          <cell r="A232" t="str">
            <v>重工业</v>
          </cell>
          <cell r="B232" t="str">
            <v>小型</v>
          </cell>
          <cell r="C232" t="str">
            <v>港澳台商投资企业</v>
          </cell>
          <cell r="D232">
            <v>20865.310000000001</v>
          </cell>
        </row>
        <row r="233">
          <cell r="A233" t="str">
            <v>重工业</v>
          </cell>
          <cell r="B233" t="str">
            <v>小型</v>
          </cell>
          <cell r="C233" t="str">
            <v>港澳台商投资企业</v>
          </cell>
          <cell r="D233">
            <v>39349.550000000003</v>
          </cell>
        </row>
        <row r="234">
          <cell r="A234" t="str">
            <v>轻工业</v>
          </cell>
          <cell r="B234" t="str">
            <v>中型</v>
          </cell>
          <cell r="C234" t="str">
            <v>国有及国有控股企业</v>
          </cell>
          <cell r="D234">
            <v>73020.679999999993</v>
          </cell>
        </row>
        <row r="235">
          <cell r="A235" t="str">
            <v>轻工业</v>
          </cell>
          <cell r="B235" t="str">
            <v>大型</v>
          </cell>
          <cell r="C235" t="str">
            <v>港澳台商投资企业</v>
          </cell>
          <cell r="D235">
            <v>57212.17</v>
          </cell>
        </row>
        <row r="236">
          <cell r="A236" t="str">
            <v>重工业</v>
          </cell>
          <cell r="B236" t="str">
            <v>中型</v>
          </cell>
          <cell r="C236" t="str">
            <v>集体企业</v>
          </cell>
          <cell r="D236">
            <v>1843.53</v>
          </cell>
        </row>
        <row r="237">
          <cell r="A237" t="str">
            <v>轻工业</v>
          </cell>
          <cell r="B237" t="str">
            <v>小型</v>
          </cell>
          <cell r="C237" t="str">
            <v>集体企业</v>
          </cell>
          <cell r="D237">
            <v>26450.97</v>
          </cell>
        </row>
        <row r="238">
          <cell r="A238" t="str">
            <v>轻工业</v>
          </cell>
          <cell r="B238" t="str">
            <v>大型</v>
          </cell>
          <cell r="C238" t="str">
            <v>外商投资企业</v>
          </cell>
          <cell r="D238">
            <v>96150.02</v>
          </cell>
        </row>
        <row r="239">
          <cell r="A239" t="str">
            <v>轻工业</v>
          </cell>
          <cell r="B239" t="str">
            <v>大型</v>
          </cell>
          <cell r="C239" t="str">
            <v>外商投资企业</v>
          </cell>
          <cell r="D239">
            <v>10453.82</v>
          </cell>
        </row>
        <row r="240">
          <cell r="A240" t="str">
            <v>重工业</v>
          </cell>
          <cell r="B240" t="str">
            <v>大型</v>
          </cell>
          <cell r="C240" t="str">
            <v>港澳台商投资企业</v>
          </cell>
          <cell r="D240">
            <v>88072.17</v>
          </cell>
        </row>
        <row r="241">
          <cell r="A241" t="str">
            <v>轻工业</v>
          </cell>
          <cell r="B241" t="str">
            <v>大型</v>
          </cell>
          <cell r="C241" t="str">
            <v>集体企业</v>
          </cell>
          <cell r="D241">
            <v>77933.119999999995</v>
          </cell>
        </row>
        <row r="242">
          <cell r="A242" t="str">
            <v>轻工业</v>
          </cell>
          <cell r="B242" t="str">
            <v>中型</v>
          </cell>
          <cell r="C242" t="str">
            <v>集体企业</v>
          </cell>
          <cell r="D242">
            <v>2344.62</v>
          </cell>
        </row>
        <row r="243">
          <cell r="A243" t="str">
            <v>轻工业</v>
          </cell>
          <cell r="B243" t="str">
            <v>小型</v>
          </cell>
          <cell r="C243" t="str">
            <v>集体企业</v>
          </cell>
          <cell r="D243">
            <v>47647.46</v>
          </cell>
        </row>
        <row r="244">
          <cell r="A244" t="str">
            <v>轻工业</v>
          </cell>
          <cell r="B244" t="str">
            <v>中型</v>
          </cell>
          <cell r="C244" t="str">
            <v>港澳台商投资企业</v>
          </cell>
          <cell r="D244">
            <v>66886.41</v>
          </cell>
        </row>
        <row r="245">
          <cell r="A245" t="str">
            <v>重工业</v>
          </cell>
          <cell r="B245" t="str">
            <v>小型</v>
          </cell>
          <cell r="C245" t="str">
            <v>股份有限公司</v>
          </cell>
          <cell r="D245">
            <v>12525.25</v>
          </cell>
        </row>
        <row r="246">
          <cell r="A246" t="str">
            <v>重工业</v>
          </cell>
          <cell r="B246" t="str">
            <v>小型</v>
          </cell>
          <cell r="C246" t="str">
            <v>港澳台商投资企业</v>
          </cell>
          <cell r="D246">
            <v>31589.84</v>
          </cell>
        </row>
        <row r="247">
          <cell r="A247" t="str">
            <v>重工业</v>
          </cell>
          <cell r="B247" t="str">
            <v>中型</v>
          </cell>
          <cell r="C247" t="str">
            <v>集体企业</v>
          </cell>
          <cell r="D247">
            <v>64906.65</v>
          </cell>
        </row>
        <row r="248">
          <cell r="A248" t="str">
            <v>重工业</v>
          </cell>
          <cell r="B248" t="str">
            <v>小型</v>
          </cell>
          <cell r="C248" t="str">
            <v>港澳台商投资企业</v>
          </cell>
          <cell r="D248">
            <v>69349.19</v>
          </cell>
        </row>
        <row r="249">
          <cell r="A249" t="str">
            <v>重工业</v>
          </cell>
          <cell r="B249" t="str">
            <v>中型</v>
          </cell>
          <cell r="C249" t="str">
            <v>国有及国有控股企业</v>
          </cell>
          <cell r="D249">
            <v>99499.65</v>
          </cell>
        </row>
        <row r="250">
          <cell r="A250" t="str">
            <v>轻工业</v>
          </cell>
          <cell r="B250" t="str">
            <v>大型</v>
          </cell>
          <cell r="C250" t="str">
            <v>股份有限公司</v>
          </cell>
          <cell r="D250">
            <v>7161.55</v>
          </cell>
        </row>
        <row r="251">
          <cell r="A251" t="str">
            <v>轻工业</v>
          </cell>
          <cell r="B251" t="str">
            <v>中型</v>
          </cell>
          <cell r="C251" t="str">
            <v>集体企业</v>
          </cell>
          <cell r="D251">
            <v>54678.13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第1套"/>
      <sheetName val="第1套答案"/>
      <sheetName val="第2套"/>
      <sheetName val="第2套答案"/>
      <sheetName val="第3套"/>
      <sheetName val="第3套答案"/>
    </sheetNames>
    <sheetDataSet>
      <sheetData sheetId="0">
        <row r="1">
          <cell r="A1" t="str">
            <v>项目</v>
          </cell>
          <cell r="B1" t="str">
            <v>产量</v>
          </cell>
          <cell r="C1" t="str">
            <v>月份</v>
          </cell>
        </row>
        <row r="2">
          <cell r="A2" t="str">
            <v>彩色电视机</v>
          </cell>
          <cell r="B2">
            <v>374</v>
          </cell>
          <cell r="C2">
            <v>36526</v>
          </cell>
        </row>
        <row r="3">
          <cell r="A3" t="str">
            <v>程控交换机</v>
          </cell>
          <cell r="B3">
            <v>351</v>
          </cell>
          <cell r="C3">
            <v>36526</v>
          </cell>
        </row>
        <row r="4">
          <cell r="A4" t="str">
            <v>家用洗衣机</v>
          </cell>
          <cell r="B4">
            <v>149</v>
          </cell>
          <cell r="C4">
            <v>36526</v>
          </cell>
        </row>
        <row r="5">
          <cell r="A5" t="str">
            <v>家用电冰箱</v>
          </cell>
          <cell r="B5">
            <v>88</v>
          </cell>
          <cell r="C5">
            <v>36526</v>
          </cell>
        </row>
        <row r="6">
          <cell r="A6" t="str">
            <v>微型计算机</v>
          </cell>
          <cell r="B6">
            <v>43</v>
          </cell>
          <cell r="C6">
            <v>36526</v>
          </cell>
        </row>
        <row r="7">
          <cell r="A7" t="str">
            <v>汽车</v>
          </cell>
          <cell r="B7">
            <v>14</v>
          </cell>
          <cell r="C7">
            <v>36526</v>
          </cell>
        </row>
        <row r="8">
          <cell r="A8" t="str">
            <v>彩色电视机</v>
          </cell>
          <cell r="B8">
            <v>283</v>
          </cell>
          <cell r="C8">
            <v>36557</v>
          </cell>
        </row>
        <row r="9">
          <cell r="A9" t="str">
            <v>程控交换机</v>
          </cell>
          <cell r="B9">
            <v>249</v>
          </cell>
          <cell r="C9">
            <v>36557</v>
          </cell>
        </row>
        <row r="10">
          <cell r="A10" t="str">
            <v>家用洗衣机</v>
          </cell>
          <cell r="B10">
            <v>114</v>
          </cell>
          <cell r="C10">
            <v>36557</v>
          </cell>
        </row>
        <row r="11">
          <cell r="A11" t="str">
            <v>家用电冰箱</v>
          </cell>
          <cell r="B11">
            <v>80</v>
          </cell>
          <cell r="C11">
            <v>36557</v>
          </cell>
        </row>
        <row r="12">
          <cell r="A12" t="str">
            <v>微型计算机</v>
          </cell>
          <cell r="B12">
            <v>37</v>
          </cell>
          <cell r="C12">
            <v>36557</v>
          </cell>
        </row>
        <row r="13">
          <cell r="A13" t="str">
            <v>汽车</v>
          </cell>
          <cell r="B13">
            <v>12</v>
          </cell>
          <cell r="C13">
            <v>36557</v>
          </cell>
        </row>
        <row r="14">
          <cell r="A14" t="str">
            <v>程控交换机</v>
          </cell>
          <cell r="B14">
            <v>423</v>
          </cell>
          <cell r="C14">
            <v>36586</v>
          </cell>
        </row>
        <row r="15">
          <cell r="A15" t="str">
            <v>彩色电视机</v>
          </cell>
          <cell r="B15">
            <v>365</v>
          </cell>
          <cell r="C15">
            <v>36586</v>
          </cell>
        </row>
        <row r="16">
          <cell r="A16" t="str">
            <v>家用洗衣机</v>
          </cell>
          <cell r="B16">
            <v>146</v>
          </cell>
          <cell r="C16">
            <v>36586</v>
          </cell>
        </row>
        <row r="17">
          <cell r="A17" t="str">
            <v>家用电冰箱</v>
          </cell>
          <cell r="B17">
            <v>129</v>
          </cell>
          <cell r="C17">
            <v>36586</v>
          </cell>
        </row>
        <row r="18">
          <cell r="A18" t="str">
            <v>微型计算机</v>
          </cell>
          <cell r="B18">
            <v>64</v>
          </cell>
          <cell r="C18">
            <v>36586</v>
          </cell>
        </row>
        <row r="19">
          <cell r="A19" t="str">
            <v>汽车</v>
          </cell>
          <cell r="B19">
            <v>21</v>
          </cell>
          <cell r="C19">
            <v>36586</v>
          </cell>
        </row>
        <row r="20">
          <cell r="A20" t="str">
            <v>程控交换机</v>
          </cell>
          <cell r="B20">
            <v>472</v>
          </cell>
          <cell r="C20">
            <v>36617</v>
          </cell>
        </row>
        <row r="21">
          <cell r="A21" t="str">
            <v>彩色电视机</v>
          </cell>
          <cell r="B21">
            <v>363</v>
          </cell>
          <cell r="C21">
            <v>36617</v>
          </cell>
        </row>
        <row r="22">
          <cell r="A22" t="str">
            <v>家用电冰箱</v>
          </cell>
          <cell r="B22">
            <v>139</v>
          </cell>
          <cell r="C22">
            <v>36617</v>
          </cell>
        </row>
        <row r="23">
          <cell r="A23" t="str">
            <v>家用洗衣机</v>
          </cell>
          <cell r="B23">
            <v>106</v>
          </cell>
          <cell r="C23">
            <v>36617</v>
          </cell>
        </row>
        <row r="24">
          <cell r="A24" t="str">
            <v>微型计算机</v>
          </cell>
          <cell r="B24">
            <v>68</v>
          </cell>
          <cell r="C24">
            <v>36617</v>
          </cell>
        </row>
        <row r="25">
          <cell r="A25" t="str">
            <v>汽车</v>
          </cell>
          <cell r="B25">
            <v>22</v>
          </cell>
          <cell r="C25">
            <v>36617</v>
          </cell>
        </row>
        <row r="26">
          <cell r="A26" t="str">
            <v>程控交换机</v>
          </cell>
          <cell r="B26">
            <v>441</v>
          </cell>
          <cell r="C26">
            <v>36647</v>
          </cell>
        </row>
        <row r="27">
          <cell r="A27" t="str">
            <v>彩色电视机</v>
          </cell>
          <cell r="B27">
            <v>297</v>
          </cell>
          <cell r="C27">
            <v>36647</v>
          </cell>
        </row>
        <row r="28">
          <cell r="A28" t="str">
            <v>家用电冰箱</v>
          </cell>
          <cell r="B28">
            <v>139</v>
          </cell>
          <cell r="C28">
            <v>36647</v>
          </cell>
        </row>
        <row r="29">
          <cell r="A29" t="str">
            <v>家用洗衣机</v>
          </cell>
          <cell r="B29">
            <v>82</v>
          </cell>
          <cell r="C29">
            <v>36647</v>
          </cell>
        </row>
        <row r="30">
          <cell r="A30" t="str">
            <v>微型计算机</v>
          </cell>
          <cell r="B30">
            <v>58</v>
          </cell>
          <cell r="C30">
            <v>36647</v>
          </cell>
        </row>
        <row r="31">
          <cell r="A31" t="str">
            <v>汽车</v>
          </cell>
          <cell r="B31">
            <v>20</v>
          </cell>
          <cell r="C31">
            <v>36647</v>
          </cell>
        </row>
        <row r="32">
          <cell r="A32" t="str">
            <v>程控交换机</v>
          </cell>
          <cell r="B32">
            <v>709</v>
          </cell>
          <cell r="C32">
            <v>36678</v>
          </cell>
        </row>
        <row r="33">
          <cell r="A33" t="str">
            <v>彩色电视机</v>
          </cell>
          <cell r="B33">
            <v>202</v>
          </cell>
          <cell r="C33">
            <v>36678</v>
          </cell>
        </row>
        <row r="34">
          <cell r="A34" t="str">
            <v>家用电冰箱</v>
          </cell>
          <cell r="B34">
            <v>158</v>
          </cell>
          <cell r="C34">
            <v>36678</v>
          </cell>
        </row>
        <row r="35">
          <cell r="A35" t="str">
            <v>家用洗衣机</v>
          </cell>
          <cell r="B35">
            <v>79</v>
          </cell>
          <cell r="C35">
            <v>36678</v>
          </cell>
        </row>
        <row r="36">
          <cell r="A36" t="str">
            <v>微型计算机</v>
          </cell>
          <cell r="B36">
            <v>51</v>
          </cell>
          <cell r="C36">
            <v>36678</v>
          </cell>
        </row>
        <row r="37">
          <cell r="A37" t="str">
            <v>汽车</v>
          </cell>
          <cell r="B37">
            <v>19</v>
          </cell>
          <cell r="C37">
            <v>36678</v>
          </cell>
        </row>
        <row r="38">
          <cell r="A38" t="str">
            <v>程控交换机</v>
          </cell>
          <cell r="B38">
            <v>728</v>
          </cell>
          <cell r="C38">
            <v>36892</v>
          </cell>
        </row>
        <row r="39">
          <cell r="A39" t="str">
            <v>彩色电视机</v>
          </cell>
          <cell r="B39">
            <v>341.6</v>
          </cell>
          <cell r="C39">
            <v>36892</v>
          </cell>
        </row>
        <row r="40">
          <cell r="A40" t="str">
            <v>家用洗衣机</v>
          </cell>
          <cell r="B40">
            <v>124.4</v>
          </cell>
          <cell r="C40">
            <v>36892</v>
          </cell>
        </row>
        <row r="41">
          <cell r="A41" t="str">
            <v>家用电冰箱</v>
          </cell>
          <cell r="B41">
            <v>98.4</v>
          </cell>
          <cell r="C41">
            <v>36892</v>
          </cell>
        </row>
        <row r="42">
          <cell r="A42" t="str">
            <v>微型计算机</v>
          </cell>
          <cell r="B42">
            <v>42.5</v>
          </cell>
          <cell r="C42">
            <v>36892</v>
          </cell>
        </row>
        <row r="43">
          <cell r="A43" t="str">
            <v>汽车</v>
          </cell>
          <cell r="B43">
            <v>18.7</v>
          </cell>
          <cell r="C43">
            <v>36892</v>
          </cell>
        </row>
        <row r="44">
          <cell r="A44" t="str">
            <v>程控交换机</v>
          </cell>
          <cell r="B44">
            <v>728</v>
          </cell>
          <cell r="C44">
            <v>36923</v>
          </cell>
        </row>
        <row r="45">
          <cell r="A45" t="str">
            <v>彩色电视机</v>
          </cell>
          <cell r="B45">
            <v>341.6</v>
          </cell>
          <cell r="C45">
            <v>36923</v>
          </cell>
        </row>
        <row r="46">
          <cell r="A46" t="str">
            <v>家用洗衣机</v>
          </cell>
          <cell r="B46">
            <v>124.4</v>
          </cell>
          <cell r="C46">
            <v>36923</v>
          </cell>
        </row>
        <row r="47">
          <cell r="A47" t="str">
            <v>家用电冰箱</v>
          </cell>
          <cell r="B47">
            <v>98.4</v>
          </cell>
          <cell r="C47">
            <v>36923</v>
          </cell>
        </row>
        <row r="48">
          <cell r="A48" t="str">
            <v>微型计算机</v>
          </cell>
          <cell r="B48">
            <v>42.5</v>
          </cell>
          <cell r="C48">
            <v>36923</v>
          </cell>
        </row>
        <row r="49">
          <cell r="A49" t="str">
            <v>汽车</v>
          </cell>
          <cell r="B49">
            <v>18.7</v>
          </cell>
          <cell r="C49">
            <v>36923</v>
          </cell>
        </row>
        <row r="50">
          <cell r="A50" t="str">
            <v>程控交换机</v>
          </cell>
          <cell r="B50">
            <v>571</v>
          </cell>
          <cell r="C50">
            <v>36951</v>
          </cell>
        </row>
        <row r="51">
          <cell r="A51" t="str">
            <v>彩色电视机</v>
          </cell>
          <cell r="B51">
            <v>317.89999999999998</v>
          </cell>
          <cell r="C51">
            <v>36951</v>
          </cell>
        </row>
        <row r="52">
          <cell r="A52" t="str">
            <v>家用电冰箱</v>
          </cell>
          <cell r="B52">
            <v>143</v>
          </cell>
          <cell r="C52">
            <v>36951</v>
          </cell>
        </row>
        <row r="53">
          <cell r="A53" t="str">
            <v>家用洗衣机</v>
          </cell>
          <cell r="B53">
            <v>110.5</v>
          </cell>
          <cell r="C53">
            <v>36951</v>
          </cell>
        </row>
        <row r="54">
          <cell r="A54" t="str">
            <v>微型计算机</v>
          </cell>
          <cell r="B54">
            <v>58.5</v>
          </cell>
          <cell r="C54">
            <v>36951</v>
          </cell>
        </row>
        <row r="55">
          <cell r="A55" t="str">
            <v>汽车</v>
          </cell>
          <cell r="B55">
            <v>26.6</v>
          </cell>
          <cell r="C55">
            <v>36951</v>
          </cell>
        </row>
        <row r="56">
          <cell r="A56" t="str">
            <v>程控交换机</v>
          </cell>
          <cell r="B56">
            <v>634.9</v>
          </cell>
          <cell r="C56">
            <v>36982</v>
          </cell>
        </row>
        <row r="57">
          <cell r="A57" t="str">
            <v>彩色电视机</v>
          </cell>
          <cell r="B57">
            <v>305.89999999999998</v>
          </cell>
          <cell r="C57">
            <v>36982</v>
          </cell>
        </row>
        <row r="58">
          <cell r="A58" t="str">
            <v>家用电冰箱</v>
          </cell>
          <cell r="B58">
            <v>135.19999999999999</v>
          </cell>
          <cell r="C58">
            <v>36982</v>
          </cell>
        </row>
        <row r="59">
          <cell r="A59" t="str">
            <v>家用洗衣机</v>
          </cell>
          <cell r="B59">
            <v>98.7</v>
          </cell>
          <cell r="C59">
            <v>36982</v>
          </cell>
        </row>
        <row r="60">
          <cell r="A60" t="str">
            <v>微型计算机</v>
          </cell>
          <cell r="B60">
            <v>63.2</v>
          </cell>
          <cell r="C60">
            <v>36982</v>
          </cell>
        </row>
        <row r="61">
          <cell r="A61" t="str">
            <v>汽车</v>
          </cell>
          <cell r="B61">
            <v>24.9</v>
          </cell>
          <cell r="C61">
            <v>36982</v>
          </cell>
        </row>
        <row r="62">
          <cell r="A62" t="str">
            <v>程控交换机</v>
          </cell>
          <cell r="B62">
            <v>808</v>
          </cell>
          <cell r="C62">
            <v>37012</v>
          </cell>
        </row>
        <row r="63">
          <cell r="A63" t="str">
            <v>彩色电视机</v>
          </cell>
          <cell r="B63">
            <v>294.5</v>
          </cell>
          <cell r="C63">
            <v>37012</v>
          </cell>
        </row>
        <row r="64">
          <cell r="A64" t="str">
            <v>家用电冰箱</v>
          </cell>
          <cell r="B64">
            <v>155.19999999999999</v>
          </cell>
          <cell r="C64">
            <v>37012</v>
          </cell>
        </row>
        <row r="65">
          <cell r="A65" t="str">
            <v>家用洗衣机</v>
          </cell>
          <cell r="B65">
            <v>78.2</v>
          </cell>
          <cell r="C65">
            <v>37012</v>
          </cell>
        </row>
        <row r="66">
          <cell r="A66" t="str">
            <v>微型计算机</v>
          </cell>
          <cell r="B66">
            <v>63.4</v>
          </cell>
          <cell r="C66">
            <v>37012</v>
          </cell>
        </row>
        <row r="67">
          <cell r="A67" t="str">
            <v>汽车</v>
          </cell>
          <cell r="B67">
            <v>20.8</v>
          </cell>
          <cell r="C67">
            <v>37012</v>
          </cell>
        </row>
        <row r="68">
          <cell r="A68" t="str">
            <v>程控交换机</v>
          </cell>
          <cell r="B68">
            <v>875.1</v>
          </cell>
          <cell r="C68">
            <v>37043</v>
          </cell>
        </row>
        <row r="69">
          <cell r="A69" t="str">
            <v>彩色电视机</v>
          </cell>
          <cell r="B69">
            <v>256.39999999999998</v>
          </cell>
          <cell r="C69">
            <v>37043</v>
          </cell>
        </row>
        <row r="70">
          <cell r="A70" t="str">
            <v>家用电冰箱</v>
          </cell>
          <cell r="B70">
            <v>168.7</v>
          </cell>
          <cell r="C70">
            <v>37043</v>
          </cell>
        </row>
        <row r="71">
          <cell r="A71" t="str">
            <v>家用洗衣机</v>
          </cell>
          <cell r="B71">
            <v>82.9</v>
          </cell>
          <cell r="C71">
            <v>37043</v>
          </cell>
        </row>
        <row r="72">
          <cell r="A72" t="str">
            <v>微型计算机</v>
          </cell>
          <cell r="B72">
            <v>64.599999999999994</v>
          </cell>
          <cell r="C72">
            <v>37043</v>
          </cell>
        </row>
        <row r="73">
          <cell r="A73" t="str">
            <v>汽车</v>
          </cell>
          <cell r="B73">
            <v>20.8</v>
          </cell>
          <cell r="C73">
            <v>37043</v>
          </cell>
        </row>
      </sheetData>
      <sheetData sheetId="1"/>
      <sheetData sheetId="2">
        <row r="1">
          <cell r="A1" t="str">
            <v>工业类型</v>
          </cell>
          <cell r="B1" t="str">
            <v>企业规模</v>
          </cell>
          <cell r="C1" t="str">
            <v>企业类型</v>
          </cell>
          <cell r="D1" t="str">
            <v>产值</v>
          </cell>
        </row>
        <row r="2">
          <cell r="A2" t="str">
            <v>轻工业</v>
          </cell>
          <cell r="B2" t="str">
            <v>小型</v>
          </cell>
          <cell r="C2" t="str">
            <v>国有及国有控股企业</v>
          </cell>
          <cell r="D2">
            <v>15008.16</v>
          </cell>
        </row>
        <row r="3">
          <cell r="A3" t="str">
            <v>轻工业</v>
          </cell>
          <cell r="B3" t="str">
            <v>小型</v>
          </cell>
          <cell r="C3" t="str">
            <v>国有及国有控股企业</v>
          </cell>
          <cell r="D3">
            <v>55788.45</v>
          </cell>
        </row>
        <row r="4">
          <cell r="A4" t="str">
            <v>重工业</v>
          </cell>
          <cell r="B4" t="str">
            <v>中型</v>
          </cell>
          <cell r="C4" t="str">
            <v>股份有限公司</v>
          </cell>
          <cell r="D4">
            <v>19514.89</v>
          </cell>
        </row>
        <row r="5">
          <cell r="A5" t="str">
            <v>重工业</v>
          </cell>
          <cell r="B5" t="str">
            <v>大型</v>
          </cell>
          <cell r="C5" t="str">
            <v>股份有限公司</v>
          </cell>
          <cell r="D5">
            <v>76910.34</v>
          </cell>
        </row>
        <row r="6">
          <cell r="A6" t="str">
            <v>轻工业</v>
          </cell>
          <cell r="B6" t="str">
            <v>大型</v>
          </cell>
          <cell r="C6" t="str">
            <v>外商投资企业</v>
          </cell>
          <cell r="D6">
            <v>57588.57</v>
          </cell>
        </row>
        <row r="7">
          <cell r="A7" t="str">
            <v>轻工业</v>
          </cell>
          <cell r="B7" t="str">
            <v>小型</v>
          </cell>
          <cell r="C7" t="str">
            <v>港澳台商投资企业</v>
          </cell>
          <cell r="D7">
            <v>98459.91</v>
          </cell>
        </row>
        <row r="8">
          <cell r="A8" t="str">
            <v>轻工业</v>
          </cell>
          <cell r="B8" t="str">
            <v>小型</v>
          </cell>
          <cell r="C8" t="str">
            <v>国有及国有控股企业</v>
          </cell>
          <cell r="D8">
            <v>95950.77</v>
          </cell>
        </row>
        <row r="9">
          <cell r="A9" t="str">
            <v>轻工业</v>
          </cell>
          <cell r="B9" t="str">
            <v>小型</v>
          </cell>
          <cell r="C9" t="str">
            <v>港澳台商投资企业</v>
          </cell>
          <cell r="D9">
            <v>53610.12</v>
          </cell>
        </row>
        <row r="10">
          <cell r="A10" t="str">
            <v>重工业</v>
          </cell>
          <cell r="B10" t="str">
            <v>小型</v>
          </cell>
          <cell r="C10" t="str">
            <v>港澳台商投资企业</v>
          </cell>
          <cell r="D10">
            <v>26083.279999999999</v>
          </cell>
        </row>
        <row r="11">
          <cell r="A11" t="str">
            <v>轻工业</v>
          </cell>
          <cell r="B11" t="str">
            <v>中型</v>
          </cell>
          <cell r="C11" t="str">
            <v>外商投资企业</v>
          </cell>
          <cell r="D11">
            <v>85073.17</v>
          </cell>
        </row>
        <row r="12">
          <cell r="A12" t="str">
            <v>重工业</v>
          </cell>
          <cell r="B12" t="str">
            <v>中型</v>
          </cell>
          <cell r="C12" t="str">
            <v>股份有限公司</v>
          </cell>
          <cell r="D12">
            <v>24690.799999999999</v>
          </cell>
        </row>
        <row r="13">
          <cell r="A13" t="str">
            <v>重工业</v>
          </cell>
          <cell r="B13" t="str">
            <v>小型</v>
          </cell>
          <cell r="C13" t="str">
            <v>港澳台商投资企业</v>
          </cell>
          <cell r="D13">
            <v>9522.1</v>
          </cell>
        </row>
        <row r="14">
          <cell r="A14" t="str">
            <v>轻工业</v>
          </cell>
          <cell r="B14" t="str">
            <v>小型</v>
          </cell>
          <cell r="C14" t="str">
            <v>国有及国有控股企业</v>
          </cell>
          <cell r="D14">
            <v>37684.04</v>
          </cell>
        </row>
        <row r="15">
          <cell r="A15" t="str">
            <v>轻工业</v>
          </cell>
          <cell r="B15" t="str">
            <v>大型</v>
          </cell>
          <cell r="C15" t="str">
            <v>国有及国有控股企业</v>
          </cell>
          <cell r="D15">
            <v>16045.63</v>
          </cell>
        </row>
        <row r="16">
          <cell r="A16" t="str">
            <v>轻工业</v>
          </cell>
          <cell r="B16" t="str">
            <v>中型</v>
          </cell>
          <cell r="C16" t="str">
            <v>股份有限公司</v>
          </cell>
          <cell r="D16">
            <v>5227.33</v>
          </cell>
        </row>
        <row r="17">
          <cell r="A17" t="str">
            <v>轻工业</v>
          </cell>
          <cell r="B17" t="str">
            <v>大型</v>
          </cell>
          <cell r="C17" t="str">
            <v>国有及国有控股企业</v>
          </cell>
          <cell r="D17">
            <v>58695.08</v>
          </cell>
        </row>
        <row r="18">
          <cell r="A18" t="str">
            <v>重工业</v>
          </cell>
          <cell r="B18" t="str">
            <v>中型</v>
          </cell>
          <cell r="C18" t="str">
            <v>集体企业</v>
          </cell>
          <cell r="D18">
            <v>65561.63</v>
          </cell>
        </row>
        <row r="19">
          <cell r="A19" t="str">
            <v>重工业</v>
          </cell>
          <cell r="B19" t="str">
            <v>小型</v>
          </cell>
          <cell r="C19" t="str">
            <v>国有及国有控股企业</v>
          </cell>
          <cell r="D19">
            <v>1873.21</v>
          </cell>
        </row>
        <row r="20">
          <cell r="A20" t="str">
            <v>重工业</v>
          </cell>
          <cell r="B20" t="str">
            <v>中型</v>
          </cell>
          <cell r="C20" t="str">
            <v>集体企业</v>
          </cell>
          <cell r="D20">
            <v>17940.259999999998</v>
          </cell>
        </row>
        <row r="21">
          <cell r="A21" t="str">
            <v>轻工业</v>
          </cell>
          <cell r="B21" t="str">
            <v>大型</v>
          </cell>
          <cell r="C21" t="str">
            <v>集体企业</v>
          </cell>
          <cell r="D21">
            <v>12431.5</v>
          </cell>
        </row>
        <row r="22">
          <cell r="A22" t="str">
            <v>重工业</v>
          </cell>
          <cell r="B22" t="str">
            <v>小型</v>
          </cell>
          <cell r="C22" t="str">
            <v>外商投资企业</v>
          </cell>
          <cell r="D22">
            <v>10913.71</v>
          </cell>
        </row>
        <row r="23">
          <cell r="A23" t="str">
            <v>轻工业</v>
          </cell>
          <cell r="B23" t="str">
            <v>大型</v>
          </cell>
          <cell r="C23" t="str">
            <v>国有及国有控股企业</v>
          </cell>
          <cell r="D23">
            <v>4630.91</v>
          </cell>
        </row>
        <row r="24">
          <cell r="A24" t="str">
            <v>轻工业</v>
          </cell>
          <cell r="B24" t="str">
            <v>小型</v>
          </cell>
          <cell r="C24" t="str">
            <v>港澳台商投资企业</v>
          </cell>
          <cell r="D24">
            <v>1296.26</v>
          </cell>
        </row>
        <row r="25">
          <cell r="A25" t="str">
            <v>轻工业</v>
          </cell>
          <cell r="B25" t="str">
            <v>大型</v>
          </cell>
          <cell r="C25" t="str">
            <v>国有及国有控股企业</v>
          </cell>
          <cell r="D25">
            <v>51686.97</v>
          </cell>
        </row>
        <row r="26">
          <cell r="A26" t="str">
            <v>轻工业</v>
          </cell>
          <cell r="B26" t="str">
            <v>小型</v>
          </cell>
          <cell r="C26" t="str">
            <v>港澳台商投资企业</v>
          </cell>
          <cell r="D26">
            <v>38875.599999999999</v>
          </cell>
        </row>
        <row r="27">
          <cell r="A27" t="str">
            <v>重工业</v>
          </cell>
          <cell r="B27" t="str">
            <v>大型</v>
          </cell>
          <cell r="C27" t="str">
            <v>国有及国有控股企业</v>
          </cell>
          <cell r="D27">
            <v>18409.88</v>
          </cell>
        </row>
        <row r="28">
          <cell r="A28" t="str">
            <v>重工业</v>
          </cell>
          <cell r="B28" t="str">
            <v>大型</v>
          </cell>
          <cell r="C28" t="str">
            <v>集体企业</v>
          </cell>
          <cell r="D28">
            <v>24532.92</v>
          </cell>
        </row>
        <row r="29">
          <cell r="A29" t="str">
            <v>重工业</v>
          </cell>
          <cell r="B29" t="str">
            <v>小型</v>
          </cell>
          <cell r="C29" t="str">
            <v>集体企业</v>
          </cell>
          <cell r="D29">
            <v>58960.84</v>
          </cell>
        </row>
        <row r="30">
          <cell r="A30" t="str">
            <v>轻工业</v>
          </cell>
          <cell r="B30" t="str">
            <v>中型</v>
          </cell>
          <cell r="C30" t="str">
            <v>股份有限公司</v>
          </cell>
          <cell r="D30">
            <v>75499.08</v>
          </cell>
        </row>
        <row r="31">
          <cell r="A31" t="str">
            <v>重工业</v>
          </cell>
          <cell r="B31" t="str">
            <v>中型</v>
          </cell>
          <cell r="C31" t="str">
            <v>集体企业</v>
          </cell>
          <cell r="D31">
            <v>97593.18</v>
          </cell>
        </row>
        <row r="32">
          <cell r="A32" t="str">
            <v>轻工业</v>
          </cell>
          <cell r="B32" t="str">
            <v>小型</v>
          </cell>
          <cell r="C32" t="str">
            <v>国有及国有控股企业</v>
          </cell>
          <cell r="D32">
            <v>83750.720000000001</v>
          </cell>
        </row>
        <row r="33">
          <cell r="A33" t="str">
            <v>轻工业</v>
          </cell>
          <cell r="B33" t="str">
            <v>中型</v>
          </cell>
          <cell r="C33" t="str">
            <v>股份有限公司</v>
          </cell>
          <cell r="D33">
            <v>36999.15</v>
          </cell>
        </row>
        <row r="34">
          <cell r="A34" t="str">
            <v>重工业</v>
          </cell>
          <cell r="B34" t="str">
            <v>中型</v>
          </cell>
          <cell r="C34" t="str">
            <v>外商投资企业</v>
          </cell>
          <cell r="D34">
            <v>89761.17</v>
          </cell>
        </row>
        <row r="35">
          <cell r="A35" t="str">
            <v>轻工业</v>
          </cell>
          <cell r="B35" t="str">
            <v>中型</v>
          </cell>
          <cell r="C35" t="str">
            <v>股份有限公司</v>
          </cell>
          <cell r="D35">
            <v>65555.11</v>
          </cell>
        </row>
        <row r="36">
          <cell r="A36" t="str">
            <v>重工业</v>
          </cell>
          <cell r="B36" t="str">
            <v>中型</v>
          </cell>
          <cell r="C36" t="str">
            <v>国有及国有控股企业</v>
          </cell>
          <cell r="D36">
            <v>37862.28</v>
          </cell>
        </row>
        <row r="37">
          <cell r="A37" t="str">
            <v>重工业</v>
          </cell>
          <cell r="B37" t="str">
            <v>小型</v>
          </cell>
          <cell r="C37" t="str">
            <v>股份有限公司</v>
          </cell>
          <cell r="D37">
            <v>66551.91</v>
          </cell>
        </row>
        <row r="38">
          <cell r="A38" t="str">
            <v>重工业</v>
          </cell>
          <cell r="B38" t="str">
            <v>大型</v>
          </cell>
          <cell r="C38" t="str">
            <v>股份有限公司</v>
          </cell>
          <cell r="D38">
            <v>27469.67</v>
          </cell>
        </row>
        <row r="39">
          <cell r="A39" t="str">
            <v>轻工业</v>
          </cell>
          <cell r="B39" t="str">
            <v>中型</v>
          </cell>
          <cell r="C39" t="str">
            <v>国有及国有控股企业</v>
          </cell>
          <cell r="D39">
            <v>804.44</v>
          </cell>
        </row>
        <row r="40">
          <cell r="A40" t="str">
            <v>轻工业</v>
          </cell>
          <cell r="B40" t="str">
            <v>大型</v>
          </cell>
          <cell r="C40" t="str">
            <v>国有及国有控股企业</v>
          </cell>
          <cell r="D40">
            <v>21530.240000000002</v>
          </cell>
        </row>
        <row r="41">
          <cell r="A41" t="str">
            <v>重工业</v>
          </cell>
          <cell r="B41" t="str">
            <v>中型</v>
          </cell>
          <cell r="C41" t="str">
            <v>国有及国有控股企业</v>
          </cell>
          <cell r="D41">
            <v>69650.320000000007</v>
          </cell>
        </row>
        <row r="42">
          <cell r="A42" t="str">
            <v>重工业</v>
          </cell>
          <cell r="B42" t="str">
            <v>大型</v>
          </cell>
          <cell r="C42" t="str">
            <v>国有及国有控股企业</v>
          </cell>
          <cell r="D42">
            <v>56947.37</v>
          </cell>
        </row>
        <row r="43">
          <cell r="A43" t="str">
            <v>重工业</v>
          </cell>
          <cell r="B43" t="str">
            <v>中型</v>
          </cell>
          <cell r="C43" t="str">
            <v>国有及国有控股企业</v>
          </cell>
          <cell r="D43">
            <v>1213.6300000000001</v>
          </cell>
        </row>
        <row r="44">
          <cell r="A44" t="str">
            <v>轻工业</v>
          </cell>
          <cell r="B44" t="str">
            <v>大型</v>
          </cell>
          <cell r="C44" t="str">
            <v>股份有限公司</v>
          </cell>
          <cell r="D44">
            <v>40162.51</v>
          </cell>
        </row>
        <row r="45">
          <cell r="A45" t="str">
            <v>轻工业</v>
          </cell>
          <cell r="B45" t="str">
            <v>小型</v>
          </cell>
          <cell r="C45" t="str">
            <v>国有及国有控股企业</v>
          </cell>
          <cell r="D45">
            <v>57128.959999999999</v>
          </cell>
        </row>
        <row r="46">
          <cell r="A46" t="str">
            <v>重工业</v>
          </cell>
          <cell r="B46" t="str">
            <v>中型</v>
          </cell>
          <cell r="C46" t="str">
            <v>集体企业</v>
          </cell>
          <cell r="D46">
            <v>84697.89</v>
          </cell>
        </row>
        <row r="47">
          <cell r="A47" t="str">
            <v>重工业</v>
          </cell>
          <cell r="B47" t="str">
            <v>小型</v>
          </cell>
          <cell r="C47" t="str">
            <v>港澳台商投资企业</v>
          </cell>
          <cell r="D47">
            <v>39062.11</v>
          </cell>
        </row>
        <row r="48">
          <cell r="A48" t="str">
            <v>重工业</v>
          </cell>
          <cell r="B48" t="str">
            <v>中型</v>
          </cell>
          <cell r="C48" t="str">
            <v>港澳台商投资企业</v>
          </cell>
          <cell r="D48">
            <v>50101.85</v>
          </cell>
        </row>
        <row r="49">
          <cell r="A49" t="str">
            <v>重工业</v>
          </cell>
          <cell r="B49" t="str">
            <v>大型</v>
          </cell>
          <cell r="C49" t="str">
            <v>股份有限公司</v>
          </cell>
          <cell r="D49">
            <v>71417.38</v>
          </cell>
        </row>
        <row r="50">
          <cell r="A50" t="str">
            <v>重工业</v>
          </cell>
          <cell r="B50" t="str">
            <v>中型</v>
          </cell>
          <cell r="C50" t="str">
            <v>股份有限公司</v>
          </cell>
          <cell r="D50">
            <v>11228.25</v>
          </cell>
        </row>
        <row r="51">
          <cell r="A51" t="str">
            <v>轻工业</v>
          </cell>
          <cell r="B51" t="str">
            <v>大型</v>
          </cell>
          <cell r="C51" t="str">
            <v>外商投资企业</v>
          </cell>
          <cell r="D51">
            <v>93794.1</v>
          </cell>
        </row>
        <row r="52">
          <cell r="A52" t="str">
            <v>轻工业</v>
          </cell>
          <cell r="B52" t="str">
            <v>大型</v>
          </cell>
          <cell r="C52" t="str">
            <v>外商投资企业</v>
          </cell>
          <cell r="D52">
            <v>72956.81</v>
          </cell>
        </row>
        <row r="53">
          <cell r="A53" t="str">
            <v>轻工业</v>
          </cell>
          <cell r="B53" t="str">
            <v>小型</v>
          </cell>
          <cell r="C53" t="str">
            <v>国有及国有控股企业</v>
          </cell>
          <cell r="D53">
            <v>29969.62</v>
          </cell>
        </row>
        <row r="54">
          <cell r="A54" t="str">
            <v>轻工业</v>
          </cell>
          <cell r="B54" t="str">
            <v>大型</v>
          </cell>
          <cell r="C54" t="str">
            <v>股份有限公司</v>
          </cell>
          <cell r="D54">
            <v>52723.33</v>
          </cell>
        </row>
        <row r="55">
          <cell r="A55" t="str">
            <v>重工业</v>
          </cell>
          <cell r="B55" t="str">
            <v>大型</v>
          </cell>
          <cell r="C55" t="str">
            <v>股份有限公司</v>
          </cell>
          <cell r="D55">
            <v>17003.34</v>
          </cell>
        </row>
        <row r="56">
          <cell r="A56" t="str">
            <v>轻工业</v>
          </cell>
          <cell r="B56" t="str">
            <v>大型</v>
          </cell>
          <cell r="C56" t="str">
            <v>外商投资企业</v>
          </cell>
          <cell r="D56">
            <v>10906.14</v>
          </cell>
        </row>
        <row r="57">
          <cell r="A57" t="str">
            <v>轻工业</v>
          </cell>
          <cell r="B57" t="str">
            <v>小型</v>
          </cell>
          <cell r="C57" t="str">
            <v>国有及国有控股企业</v>
          </cell>
          <cell r="D57">
            <v>30315.42</v>
          </cell>
        </row>
        <row r="58">
          <cell r="A58" t="str">
            <v>重工业</v>
          </cell>
          <cell r="B58" t="str">
            <v>小型</v>
          </cell>
          <cell r="C58" t="str">
            <v>外商投资企业</v>
          </cell>
          <cell r="D58">
            <v>48900.3</v>
          </cell>
        </row>
        <row r="59">
          <cell r="A59" t="str">
            <v>轻工业</v>
          </cell>
          <cell r="B59" t="str">
            <v>中型</v>
          </cell>
          <cell r="C59" t="str">
            <v>港澳台商投资企业</v>
          </cell>
          <cell r="D59">
            <v>70978.679999999993</v>
          </cell>
        </row>
        <row r="60">
          <cell r="A60" t="str">
            <v>重工业</v>
          </cell>
          <cell r="B60" t="str">
            <v>小型</v>
          </cell>
          <cell r="C60" t="str">
            <v>集体企业</v>
          </cell>
          <cell r="D60">
            <v>2725.23</v>
          </cell>
        </row>
        <row r="61">
          <cell r="A61" t="str">
            <v>轻工业</v>
          </cell>
          <cell r="B61" t="str">
            <v>小型</v>
          </cell>
          <cell r="C61" t="str">
            <v>股份有限公司</v>
          </cell>
          <cell r="D61">
            <v>85627.46</v>
          </cell>
        </row>
        <row r="62">
          <cell r="A62" t="str">
            <v>轻工业</v>
          </cell>
          <cell r="B62" t="str">
            <v>小型</v>
          </cell>
          <cell r="C62" t="str">
            <v>国有及国有控股企业</v>
          </cell>
          <cell r="D62">
            <v>68407.12</v>
          </cell>
        </row>
        <row r="63">
          <cell r="A63" t="str">
            <v>轻工业</v>
          </cell>
          <cell r="B63" t="str">
            <v>中型</v>
          </cell>
          <cell r="C63" t="str">
            <v>股份有限公司</v>
          </cell>
          <cell r="D63">
            <v>47484.26</v>
          </cell>
        </row>
        <row r="64">
          <cell r="A64" t="str">
            <v>重工业</v>
          </cell>
          <cell r="B64" t="str">
            <v>大型</v>
          </cell>
          <cell r="C64" t="str">
            <v>股份有限公司</v>
          </cell>
          <cell r="D64">
            <v>64035.98</v>
          </cell>
        </row>
        <row r="65">
          <cell r="A65" t="str">
            <v>重工业</v>
          </cell>
          <cell r="B65" t="str">
            <v>小型</v>
          </cell>
          <cell r="C65" t="str">
            <v>外商投资企业</v>
          </cell>
          <cell r="D65">
            <v>18456.32</v>
          </cell>
        </row>
        <row r="66">
          <cell r="A66" t="str">
            <v>轻工业</v>
          </cell>
          <cell r="B66" t="str">
            <v>大型</v>
          </cell>
          <cell r="C66" t="str">
            <v>国有及国有控股企业</v>
          </cell>
          <cell r="D66">
            <v>80635.100000000006</v>
          </cell>
        </row>
        <row r="67">
          <cell r="A67" t="str">
            <v>重工业</v>
          </cell>
          <cell r="B67" t="str">
            <v>大型</v>
          </cell>
          <cell r="C67" t="str">
            <v>国有及国有控股企业</v>
          </cell>
          <cell r="D67">
            <v>38460.33</v>
          </cell>
        </row>
        <row r="68">
          <cell r="A68" t="str">
            <v>重工业</v>
          </cell>
          <cell r="B68" t="str">
            <v>中型</v>
          </cell>
          <cell r="C68" t="str">
            <v>港澳台商投资企业</v>
          </cell>
          <cell r="D68">
            <v>40062.35</v>
          </cell>
        </row>
        <row r="69">
          <cell r="A69" t="str">
            <v>重工业</v>
          </cell>
          <cell r="B69" t="str">
            <v>小型</v>
          </cell>
          <cell r="C69" t="str">
            <v>集体企业</v>
          </cell>
          <cell r="D69">
            <v>73520.009999999995</v>
          </cell>
        </row>
        <row r="70">
          <cell r="A70" t="str">
            <v>轻工业</v>
          </cell>
          <cell r="B70" t="str">
            <v>小型</v>
          </cell>
          <cell r="C70" t="str">
            <v>集体企业</v>
          </cell>
          <cell r="D70">
            <v>61172.88</v>
          </cell>
        </row>
        <row r="71">
          <cell r="A71" t="str">
            <v>轻工业</v>
          </cell>
          <cell r="B71" t="str">
            <v>大型</v>
          </cell>
          <cell r="C71" t="str">
            <v>股份有限公司</v>
          </cell>
          <cell r="D71">
            <v>402.06</v>
          </cell>
        </row>
        <row r="72">
          <cell r="A72" t="str">
            <v>重工业</v>
          </cell>
          <cell r="B72" t="str">
            <v>大型</v>
          </cell>
          <cell r="C72" t="str">
            <v>国有及国有控股企业</v>
          </cell>
          <cell r="D72">
            <v>61037.07</v>
          </cell>
        </row>
        <row r="73">
          <cell r="A73" t="str">
            <v>轻工业</v>
          </cell>
          <cell r="B73" t="str">
            <v>中型</v>
          </cell>
          <cell r="C73" t="str">
            <v>国有及国有控股企业</v>
          </cell>
          <cell r="D73">
            <v>66200.12</v>
          </cell>
        </row>
        <row r="74">
          <cell r="A74" t="str">
            <v>重工业</v>
          </cell>
          <cell r="B74" t="str">
            <v>中型</v>
          </cell>
          <cell r="C74" t="str">
            <v>外商投资企业</v>
          </cell>
          <cell r="D74">
            <v>72511.45</v>
          </cell>
        </row>
        <row r="75">
          <cell r="A75" t="str">
            <v>重工业</v>
          </cell>
          <cell r="B75" t="str">
            <v>大型</v>
          </cell>
          <cell r="C75" t="str">
            <v>集体企业</v>
          </cell>
          <cell r="D75">
            <v>56101.94</v>
          </cell>
        </row>
        <row r="76">
          <cell r="A76" t="str">
            <v>轻工业</v>
          </cell>
          <cell r="B76" t="str">
            <v>大型</v>
          </cell>
          <cell r="C76" t="str">
            <v>外商投资企业</v>
          </cell>
          <cell r="D76">
            <v>98329.3</v>
          </cell>
        </row>
        <row r="77">
          <cell r="A77" t="str">
            <v>轻工业</v>
          </cell>
          <cell r="B77" t="str">
            <v>中型</v>
          </cell>
          <cell r="C77" t="str">
            <v>外商投资企业</v>
          </cell>
          <cell r="D77">
            <v>13162.02</v>
          </cell>
        </row>
        <row r="78">
          <cell r="A78" t="str">
            <v>轻工业</v>
          </cell>
          <cell r="B78" t="str">
            <v>中型</v>
          </cell>
          <cell r="C78" t="str">
            <v>集体企业</v>
          </cell>
          <cell r="D78">
            <v>85317.53</v>
          </cell>
        </row>
        <row r="79">
          <cell r="A79" t="str">
            <v>轻工业</v>
          </cell>
          <cell r="B79" t="str">
            <v>中型</v>
          </cell>
          <cell r="C79" t="str">
            <v>国有及国有控股企业</v>
          </cell>
          <cell r="D79">
            <v>24638.69</v>
          </cell>
        </row>
        <row r="80">
          <cell r="A80" t="str">
            <v>重工业</v>
          </cell>
          <cell r="B80" t="str">
            <v>大型</v>
          </cell>
          <cell r="C80" t="str">
            <v>国有及国有控股企业</v>
          </cell>
          <cell r="D80">
            <v>97692.67</v>
          </cell>
        </row>
        <row r="81">
          <cell r="A81" t="str">
            <v>重工业</v>
          </cell>
          <cell r="B81" t="str">
            <v>大型</v>
          </cell>
          <cell r="C81" t="str">
            <v>集体企业</v>
          </cell>
          <cell r="D81">
            <v>60876.03</v>
          </cell>
        </row>
        <row r="82">
          <cell r="A82" t="str">
            <v>重工业</v>
          </cell>
          <cell r="B82" t="str">
            <v>大型</v>
          </cell>
          <cell r="C82" t="str">
            <v>港澳台商投资企业</v>
          </cell>
          <cell r="D82">
            <v>84593.94</v>
          </cell>
        </row>
        <row r="83">
          <cell r="A83" t="str">
            <v>重工业</v>
          </cell>
          <cell r="B83" t="str">
            <v>小型</v>
          </cell>
          <cell r="C83" t="str">
            <v>集体企业</v>
          </cell>
          <cell r="D83">
            <v>18171.41</v>
          </cell>
        </row>
        <row r="84">
          <cell r="A84" t="str">
            <v>轻工业</v>
          </cell>
          <cell r="B84" t="str">
            <v>小型</v>
          </cell>
          <cell r="C84" t="str">
            <v>外商投资企业</v>
          </cell>
          <cell r="D84">
            <v>82533.440000000002</v>
          </cell>
        </row>
        <row r="85">
          <cell r="A85" t="str">
            <v>重工业</v>
          </cell>
          <cell r="B85" t="str">
            <v>大型</v>
          </cell>
          <cell r="C85" t="str">
            <v>国有及国有控股企业</v>
          </cell>
          <cell r="D85">
            <v>82070.52</v>
          </cell>
        </row>
        <row r="86">
          <cell r="A86" t="str">
            <v>轻工业</v>
          </cell>
          <cell r="B86" t="str">
            <v>中型</v>
          </cell>
          <cell r="C86" t="str">
            <v>集体企业</v>
          </cell>
          <cell r="D86">
            <v>35690.800000000003</v>
          </cell>
        </row>
        <row r="87">
          <cell r="A87" t="str">
            <v>重工业</v>
          </cell>
          <cell r="B87" t="str">
            <v>小型</v>
          </cell>
          <cell r="C87" t="str">
            <v>股份有限公司</v>
          </cell>
          <cell r="D87">
            <v>40459.35</v>
          </cell>
        </row>
        <row r="88">
          <cell r="A88" t="str">
            <v>轻工业</v>
          </cell>
          <cell r="B88" t="str">
            <v>小型</v>
          </cell>
          <cell r="C88" t="str">
            <v>股份有限公司</v>
          </cell>
          <cell r="D88">
            <v>72430.03</v>
          </cell>
        </row>
        <row r="89">
          <cell r="A89" t="str">
            <v>重工业</v>
          </cell>
          <cell r="B89" t="str">
            <v>中型</v>
          </cell>
          <cell r="C89" t="str">
            <v>港澳台商投资企业</v>
          </cell>
          <cell r="D89">
            <v>56427.75</v>
          </cell>
        </row>
        <row r="90">
          <cell r="A90" t="str">
            <v>轻工业</v>
          </cell>
          <cell r="B90" t="str">
            <v>中型</v>
          </cell>
          <cell r="C90" t="str">
            <v>港澳台商投资企业</v>
          </cell>
          <cell r="D90">
            <v>98044.94</v>
          </cell>
        </row>
        <row r="91">
          <cell r="A91" t="str">
            <v>轻工业</v>
          </cell>
          <cell r="B91" t="str">
            <v>中型</v>
          </cell>
          <cell r="C91" t="str">
            <v>外商投资企业</v>
          </cell>
          <cell r="D91">
            <v>20445.72</v>
          </cell>
        </row>
        <row r="92">
          <cell r="A92" t="str">
            <v>轻工业</v>
          </cell>
          <cell r="B92" t="str">
            <v>中型</v>
          </cell>
          <cell r="C92" t="str">
            <v>国有及国有控股企业</v>
          </cell>
          <cell r="D92">
            <v>18543.330000000002</v>
          </cell>
        </row>
        <row r="93">
          <cell r="A93" t="str">
            <v>轻工业</v>
          </cell>
          <cell r="B93" t="str">
            <v>中型</v>
          </cell>
          <cell r="C93" t="str">
            <v>外商投资企业</v>
          </cell>
          <cell r="D93">
            <v>35180.050000000003</v>
          </cell>
        </row>
        <row r="94">
          <cell r="A94" t="str">
            <v>重工业</v>
          </cell>
          <cell r="B94" t="str">
            <v>中型</v>
          </cell>
          <cell r="C94" t="str">
            <v>国有及国有控股企业</v>
          </cell>
          <cell r="D94">
            <v>24441.21</v>
          </cell>
        </row>
        <row r="95">
          <cell r="A95" t="str">
            <v>轻工业</v>
          </cell>
          <cell r="B95" t="str">
            <v>小型</v>
          </cell>
          <cell r="C95" t="str">
            <v>外商投资企业</v>
          </cell>
          <cell r="D95">
            <v>58244.639999999999</v>
          </cell>
        </row>
        <row r="96">
          <cell r="A96" t="str">
            <v>重工业</v>
          </cell>
          <cell r="B96" t="str">
            <v>小型</v>
          </cell>
          <cell r="C96" t="str">
            <v>港澳台商投资企业</v>
          </cell>
          <cell r="D96">
            <v>41759.379999999997</v>
          </cell>
        </row>
        <row r="97">
          <cell r="A97" t="str">
            <v>轻工业</v>
          </cell>
          <cell r="B97" t="str">
            <v>小型</v>
          </cell>
          <cell r="C97" t="str">
            <v>国有及国有控股企业</v>
          </cell>
          <cell r="D97">
            <v>40023</v>
          </cell>
        </row>
        <row r="98">
          <cell r="A98" t="str">
            <v>重工业</v>
          </cell>
          <cell r="B98" t="str">
            <v>中型</v>
          </cell>
          <cell r="C98" t="str">
            <v>股份有限公司</v>
          </cell>
          <cell r="D98">
            <v>86994.75</v>
          </cell>
        </row>
        <row r="99">
          <cell r="A99" t="str">
            <v>重工业</v>
          </cell>
          <cell r="B99" t="str">
            <v>大型</v>
          </cell>
          <cell r="C99" t="str">
            <v>国有及国有控股企业</v>
          </cell>
          <cell r="D99">
            <v>96618.05</v>
          </cell>
        </row>
        <row r="100">
          <cell r="A100" t="str">
            <v>重工业</v>
          </cell>
          <cell r="B100" t="str">
            <v>中型</v>
          </cell>
          <cell r="C100" t="str">
            <v>股份有限公司</v>
          </cell>
          <cell r="D100">
            <v>7021.26</v>
          </cell>
        </row>
        <row r="101">
          <cell r="A101" t="str">
            <v>轻工业</v>
          </cell>
          <cell r="B101" t="str">
            <v>中型</v>
          </cell>
          <cell r="C101" t="str">
            <v>集体企业</v>
          </cell>
          <cell r="D101">
            <v>76916.75</v>
          </cell>
        </row>
        <row r="102">
          <cell r="A102" t="str">
            <v>重工业</v>
          </cell>
          <cell r="B102" t="str">
            <v>中型</v>
          </cell>
          <cell r="C102" t="str">
            <v>外商投资企业</v>
          </cell>
          <cell r="D102">
            <v>20510.23</v>
          </cell>
        </row>
        <row r="103">
          <cell r="A103" t="str">
            <v>轻工业</v>
          </cell>
          <cell r="B103" t="str">
            <v>中型</v>
          </cell>
          <cell r="C103" t="str">
            <v>股份有限公司</v>
          </cell>
          <cell r="D103">
            <v>52081.35</v>
          </cell>
        </row>
        <row r="104">
          <cell r="A104" t="str">
            <v>重工业</v>
          </cell>
          <cell r="B104" t="str">
            <v>中型</v>
          </cell>
          <cell r="C104" t="str">
            <v>集体企业</v>
          </cell>
          <cell r="D104">
            <v>12040.72</v>
          </cell>
        </row>
        <row r="105">
          <cell r="A105" t="str">
            <v>轻工业</v>
          </cell>
          <cell r="B105" t="str">
            <v>中型</v>
          </cell>
          <cell r="C105" t="str">
            <v>港澳台商投资企业</v>
          </cell>
          <cell r="D105">
            <v>73051.990000000005</v>
          </cell>
        </row>
        <row r="106">
          <cell r="A106" t="str">
            <v>轻工业</v>
          </cell>
          <cell r="B106" t="str">
            <v>大型</v>
          </cell>
          <cell r="C106" t="str">
            <v>外商投资企业</v>
          </cell>
          <cell r="D106">
            <v>64698.879999999997</v>
          </cell>
        </row>
        <row r="107">
          <cell r="A107" t="str">
            <v>轻工业</v>
          </cell>
          <cell r="B107" t="str">
            <v>大型</v>
          </cell>
          <cell r="C107" t="str">
            <v>国有及国有控股企业</v>
          </cell>
          <cell r="D107">
            <v>28791.17</v>
          </cell>
        </row>
        <row r="108">
          <cell r="A108" t="str">
            <v>重工业</v>
          </cell>
          <cell r="B108" t="str">
            <v>大型</v>
          </cell>
          <cell r="C108" t="str">
            <v>集体企业</v>
          </cell>
          <cell r="D108">
            <v>79173.929999999993</v>
          </cell>
        </row>
        <row r="109">
          <cell r="A109" t="str">
            <v>轻工业</v>
          </cell>
          <cell r="B109" t="str">
            <v>中型</v>
          </cell>
          <cell r="C109" t="str">
            <v>国有及国有控股企业</v>
          </cell>
          <cell r="D109">
            <v>88266.66</v>
          </cell>
        </row>
        <row r="110">
          <cell r="A110" t="str">
            <v>轻工业</v>
          </cell>
          <cell r="B110" t="str">
            <v>大型</v>
          </cell>
          <cell r="C110" t="str">
            <v>股份有限公司</v>
          </cell>
          <cell r="D110">
            <v>88024.12</v>
          </cell>
        </row>
        <row r="111">
          <cell r="A111" t="str">
            <v>重工业</v>
          </cell>
          <cell r="B111" t="str">
            <v>大型</v>
          </cell>
          <cell r="C111" t="str">
            <v>外商投资企业</v>
          </cell>
          <cell r="D111">
            <v>5970.86</v>
          </cell>
        </row>
        <row r="112">
          <cell r="A112" t="str">
            <v>重工业</v>
          </cell>
          <cell r="B112" t="str">
            <v>大型</v>
          </cell>
          <cell r="C112" t="str">
            <v>外商投资企业</v>
          </cell>
          <cell r="D112">
            <v>60996.23</v>
          </cell>
        </row>
        <row r="113">
          <cell r="A113" t="str">
            <v>重工业</v>
          </cell>
          <cell r="B113" t="str">
            <v>大型</v>
          </cell>
          <cell r="C113" t="str">
            <v>港澳台商投资企业</v>
          </cell>
          <cell r="D113">
            <v>65077.91</v>
          </cell>
        </row>
        <row r="114">
          <cell r="A114" t="str">
            <v>重工业</v>
          </cell>
          <cell r="B114" t="str">
            <v>小型</v>
          </cell>
          <cell r="C114" t="str">
            <v>外商投资企业</v>
          </cell>
          <cell r="D114">
            <v>51271.76</v>
          </cell>
        </row>
        <row r="115">
          <cell r="A115" t="str">
            <v>轻工业</v>
          </cell>
          <cell r="B115" t="str">
            <v>小型</v>
          </cell>
          <cell r="C115" t="str">
            <v>港澳台商投资企业</v>
          </cell>
          <cell r="D115">
            <v>61059.42</v>
          </cell>
        </row>
        <row r="116">
          <cell r="A116" t="str">
            <v>轻工业</v>
          </cell>
          <cell r="B116" t="str">
            <v>大型</v>
          </cell>
          <cell r="C116" t="str">
            <v>集体企业</v>
          </cell>
          <cell r="D116">
            <v>85650.38</v>
          </cell>
        </row>
        <row r="117">
          <cell r="A117" t="str">
            <v>轻工业</v>
          </cell>
          <cell r="B117" t="str">
            <v>中型</v>
          </cell>
          <cell r="C117" t="str">
            <v>港澳台商投资企业</v>
          </cell>
          <cell r="D117">
            <v>93494.33</v>
          </cell>
        </row>
        <row r="118">
          <cell r="A118" t="str">
            <v>轻工业</v>
          </cell>
          <cell r="B118" t="str">
            <v>小型</v>
          </cell>
          <cell r="C118" t="str">
            <v>国有及国有控股企业</v>
          </cell>
          <cell r="D118">
            <v>28990.73</v>
          </cell>
        </row>
        <row r="119">
          <cell r="A119" t="str">
            <v>轻工业</v>
          </cell>
          <cell r="B119" t="str">
            <v>中型</v>
          </cell>
          <cell r="C119" t="str">
            <v>港澳台商投资企业</v>
          </cell>
          <cell r="D119">
            <v>39134.300000000003</v>
          </cell>
        </row>
        <row r="120">
          <cell r="A120" t="str">
            <v>重工业</v>
          </cell>
          <cell r="B120" t="str">
            <v>中型</v>
          </cell>
          <cell r="C120" t="str">
            <v>国有及国有控股企业</v>
          </cell>
          <cell r="D120">
            <v>59100.93</v>
          </cell>
        </row>
        <row r="121">
          <cell r="A121" t="str">
            <v>重工业</v>
          </cell>
          <cell r="B121" t="str">
            <v>小型</v>
          </cell>
          <cell r="C121" t="str">
            <v>外商投资企业</v>
          </cell>
          <cell r="D121">
            <v>51346.73</v>
          </cell>
        </row>
        <row r="122">
          <cell r="A122" t="str">
            <v>轻工业</v>
          </cell>
          <cell r="B122" t="str">
            <v>小型</v>
          </cell>
          <cell r="C122" t="str">
            <v>股份有限公司</v>
          </cell>
          <cell r="D122">
            <v>97389.19</v>
          </cell>
        </row>
        <row r="123">
          <cell r="A123" t="str">
            <v>轻工业</v>
          </cell>
          <cell r="B123" t="str">
            <v>中型</v>
          </cell>
          <cell r="C123" t="str">
            <v>外商投资企业</v>
          </cell>
          <cell r="D123">
            <v>80402.77</v>
          </cell>
        </row>
        <row r="124">
          <cell r="A124" t="str">
            <v>轻工业</v>
          </cell>
          <cell r="B124" t="str">
            <v>小型</v>
          </cell>
          <cell r="C124" t="str">
            <v>股份有限公司</v>
          </cell>
          <cell r="D124">
            <v>56729.65</v>
          </cell>
        </row>
        <row r="125">
          <cell r="A125" t="str">
            <v>轻工业</v>
          </cell>
          <cell r="B125" t="str">
            <v>小型</v>
          </cell>
          <cell r="C125" t="str">
            <v>外商投资企业</v>
          </cell>
          <cell r="D125">
            <v>63038.03</v>
          </cell>
        </row>
        <row r="126">
          <cell r="A126" t="str">
            <v>轻工业</v>
          </cell>
          <cell r="B126" t="str">
            <v>大型</v>
          </cell>
          <cell r="C126" t="str">
            <v>港澳台商投资企业</v>
          </cell>
          <cell r="D126">
            <v>17631.28</v>
          </cell>
        </row>
        <row r="127">
          <cell r="A127" t="str">
            <v>轻工业</v>
          </cell>
          <cell r="B127" t="str">
            <v>大型</v>
          </cell>
          <cell r="C127" t="str">
            <v>国有及国有控股企业</v>
          </cell>
          <cell r="D127">
            <v>77979.97</v>
          </cell>
        </row>
        <row r="128">
          <cell r="A128" t="str">
            <v>轻工业</v>
          </cell>
          <cell r="B128" t="str">
            <v>大型</v>
          </cell>
          <cell r="C128" t="str">
            <v>外商投资企业</v>
          </cell>
          <cell r="D128">
            <v>62456.34</v>
          </cell>
        </row>
        <row r="129">
          <cell r="A129" t="str">
            <v>轻工业</v>
          </cell>
          <cell r="B129" t="str">
            <v>大型</v>
          </cell>
          <cell r="C129" t="str">
            <v>港澳台商投资企业</v>
          </cell>
          <cell r="D129">
            <v>4824.6000000000004</v>
          </cell>
        </row>
        <row r="130">
          <cell r="A130" t="str">
            <v>重工业</v>
          </cell>
          <cell r="B130" t="str">
            <v>小型</v>
          </cell>
          <cell r="C130" t="str">
            <v>股份有限公司</v>
          </cell>
          <cell r="D130">
            <v>3563.57</v>
          </cell>
        </row>
        <row r="131">
          <cell r="A131" t="str">
            <v>轻工业</v>
          </cell>
          <cell r="B131" t="str">
            <v>小型</v>
          </cell>
          <cell r="C131" t="str">
            <v>国有及国有控股企业</v>
          </cell>
          <cell r="D131">
            <v>18988.759999999998</v>
          </cell>
        </row>
        <row r="132">
          <cell r="A132" t="str">
            <v>重工业</v>
          </cell>
          <cell r="B132" t="str">
            <v>小型</v>
          </cell>
          <cell r="C132" t="str">
            <v>国有及国有控股企业</v>
          </cell>
          <cell r="D132">
            <v>9784.1</v>
          </cell>
        </row>
        <row r="133">
          <cell r="A133" t="str">
            <v>重工业</v>
          </cell>
          <cell r="B133" t="str">
            <v>小型</v>
          </cell>
          <cell r="C133" t="str">
            <v>港澳台商投资企业</v>
          </cell>
          <cell r="D133">
            <v>10806.28</v>
          </cell>
        </row>
        <row r="134">
          <cell r="A134" t="str">
            <v>轻工业</v>
          </cell>
          <cell r="B134" t="str">
            <v>小型</v>
          </cell>
          <cell r="C134" t="str">
            <v>外商投资企业</v>
          </cell>
          <cell r="D134">
            <v>49647.9</v>
          </cell>
        </row>
        <row r="135">
          <cell r="A135" t="str">
            <v>重工业</v>
          </cell>
          <cell r="B135" t="str">
            <v>大型</v>
          </cell>
          <cell r="C135" t="str">
            <v>国有及国有控股企业</v>
          </cell>
          <cell r="D135">
            <v>13201.48</v>
          </cell>
        </row>
        <row r="136">
          <cell r="A136" t="str">
            <v>轻工业</v>
          </cell>
          <cell r="B136" t="str">
            <v>小型</v>
          </cell>
          <cell r="C136" t="str">
            <v>港澳台商投资企业</v>
          </cell>
          <cell r="D136">
            <v>72906.03</v>
          </cell>
        </row>
        <row r="137">
          <cell r="A137" t="str">
            <v>轻工业</v>
          </cell>
          <cell r="B137" t="str">
            <v>大型</v>
          </cell>
          <cell r="C137" t="str">
            <v>股份有限公司</v>
          </cell>
          <cell r="D137">
            <v>31277.08</v>
          </cell>
        </row>
        <row r="138">
          <cell r="A138" t="str">
            <v>重工业</v>
          </cell>
          <cell r="B138" t="str">
            <v>大型</v>
          </cell>
          <cell r="C138" t="str">
            <v>集体企业</v>
          </cell>
          <cell r="D138">
            <v>93323.68</v>
          </cell>
        </row>
        <row r="139">
          <cell r="A139" t="str">
            <v>轻工业</v>
          </cell>
          <cell r="B139" t="str">
            <v>大型</v>
          </cell>
          <cell r="C139" t="str">
            <v>国有及国有控股企业</v>
          </cell>
          <cell r="D139">
            <v>52956.639999999999</v>
          </cell>
        </row>
        <row r="140">
          <cell r="A140" t="str">
            <v>重工业</v>
          </cell>
          <cell r="B140" t="str">
            <v>中型</v>
          </cell>
          <cell r="C140" t="str">
            <v>股份有限公司</v>
          </cell>
          <cell r="D140">
            <v>8260.58</v>
          </cell>
        </row>
        <row r="141">
          <cell r="A141" t="str">
            <v>轻工业</v>
          </cell>
          <cell r="B141" t="str">
            <v>中型</v>
          </cell>
          <cell r="C141" t="str">
            <v>港澳台商投资企业</v>
          </cell>
          <cell r="D141">
            <v>48322.31</v>
          </cell>
        </row>
        <row r="142">
          <cell r="A142" t="str">
            <v>重工业</v>
          </cell>
          <cell r="B142" t="str">
            <v>大型</v>
          </cell>
          <cell r="C142" t="str">
            <v>港澳台商投资企业</v>
          </cell>
          <cell r="D142">
            <v>94563.72</v>
          </cell>
        </row>
        <row r="143">
          <cell r="A143" t="str">
            <v>重工业</v>
          </cell>
          <cell r="B143" t="str">
            <v>中型</v>
          </cell>
          <cell r="C143" t="str">
            <v>国有及国有控股企业</v>
          </cell>
          <cell r="D143">
            <v>31410.19</v>
          </cell>
        </row>
        <row r="144">
          <cell r="A144" t="str">
            <v>轻工业</v>
          </cell>
          <cell r="B144" t="str">
            <v>中型</v>
          </cell>
          <cell r="C144" t="str">
            <v>国有及国有控股企业</v>
          </cell>
          <cell r="D144">
            <v>580.66</v>
          </cell>
        </row>
        <row r="145">
          <cell r="A145" t="str">
            <v>重工业</v>
          </cell>
          <cell r="B145" t="str">
            <v>大型</v>
          </cell>
          <cell r="C145" t="str">
            <v>集体企业</v>
          </cell>
          <cell r="D145">
            <v>23815.87</v>
          </cell>
        </row>
        <row r="146">
          <cell r="A146" t="str">
            <v>重工业</v>
          </cell>
          <cell r="B146" t="str">
            <v>小型</v>
          </cell>
          <cell r="C146" t="str">
            <v>外商投资企业</v>
          </cell>
          <cell r="D146">
            <v>16824.98</v>
          </cell>
        </row>
        <row r="147">
          <cell r="A147" t="str">
            <v>重工业</v>
          </cell>
          <cell r="B147" t="str">
            <v>小型</v>
          </cell>
          <cell r="C147" t="str">
            <v>国有及国有控股企业</v>
          </cell>
          <cell r="D147">
            <v>59300.17</v>
          </cell>
        </row>
        <row r="148">
          <cell r="A148" t="str">
            <v>重工业</v>
          </cell>
          <cell r="B148" t="str">
            <v>大型</v>
          </cell>
          <cell r="C148" t="str">
            <v>股份有限公司</v>
          </cell>
          <cell r="D148">
            <v>8134.72</v>
          </cell>
        </row>
        <row r="149">
          <cell r="A149" t="str">
            <v>轻工业</v>
          </cell>
          <cell r="B149" t="str">
            <v>中型</v>
          </cell>
          <cell r="C149" t="str">
            <v>集体企业</v>
          </cell>
          <cell r="D149">
            <v>12173.9</v>
          </cell>
        </row>
        <row r="150">
          <cell r="A150" t="str">
            <v>轻工业</v>
          </cell>
          <cell r="B150" t="str">
            <v>中型</v>
          </cell>
          <cell r="C150" t="str">
            <v>外商投资企业</v>
          </cell>
          <cell r="D150">
            <v>81019.95</v>
          </cell>
        </row>
        <row r="151">
          <cell r="A151" t="str">
            <v>轻工业</v>
          </cell>
          <cell r="B151" t="str">
            <v>小型</v>
          </cell>
          <cell r="C151" t="str">
            <v>港澳台商投资企业</v>
          </cell>
          <cell r="D151">
            <v>18074.650000000001</v>
          </cell>
        </row>
        <row r="152">
          <cell r="A152" t="str">
            <v>重工业</v>
          </cell>
          <cell r="B152" t="str">
            <v>小型</v>
          </cell>
          <cell r="C152" t="str">
            <v>港澳台商投资企业</v>
          </cell>
          <cell r="D152">
            <v>32319.29</v>
          </cell>
        </row>
        <row r="153">
          <cell r="A153" t="str">
            <v>重工业</v>
          </cell>
          <cell r="B153" t="str">
            <v>大型</v>
          </cell>
          <cell r="C153" t="str">
            <v>港澳台商投资企业</v>
          </cell>
          <cell r="D153">
            <v>28917.200000000001</v>
          </cell>
        </row>
        <row r="154">
          <cell r="A154" t="str">
            <v>轻工业</v>
          </cell>
          <cell r="B154" t="str">
            <v>大型</v>
          </cell>
          <cell r="C154" t="str">
            <v>集体企业</v>
          </cell>
          <cell r="D154">
            <v>16939.53</v>
          </cell>
        </row>
        <row r="155">
          <cell r="A155" t="str">
            <v>轻工业</v>
          </cell>
          <cell r="B155" t="str">
            <v>小型</v>
          </cell>
          <cell r="C155" t="str">
            <v>股份有限公司</v>
          </cell>
          <cell r="D155">
            <v>84304.69</v>
          </cell>
        </row>
        <row r="156">
          <cell r="A156" t="str">
            <v>重工业</v>
          </cell>
          <cell r="B156" t="str">
            <v>小型</v>
          </cell>
          <cell r="C156" t="str">
            <v>集体企业</v>
          </cell>
          <cell r="D156">
            <v>77487.16</v>
          </cell>
        </row>
        <row r="157">
          <cell r="A157" t="str">
            <v>轻工业</v>
          </cell>
          <cell r="B157" t="str">
            <v>小型</v>
          </cell>
          <cell r="C157" t="str">
            <v>股份有限公司</v>
          </cell>
          <cell r="D157">
            <v>22522.62</v>
          </cell>
        </row>
        <row r="158">
          <cell r="A158" t="str">
            <v>轻工业</v>
          </cell>
          <cell r="B158" t="str">
            <v>中型</v>
          </cell>
          <cell r="C158" t="str">
            <v>股份有限公司</v>
          </cell>
          <cell r="D158">
            <v>15777.65</v>
          </cell>
        </row>
        <row r="159">
          <cell r="A159" t="str">
            <v>重工业</v>
          </cell>
          <cell r="B159" t="str">
            <v>中型</v>
          </cell>
          <cell r="C159" t="str">
            <v>外商投资企业</v>
          </cell>
          <cell r="D159">
            <v>73470.55</v>
          </cell>
        </row>
        <row r="160">
          <cell r="A160" t="str">
            <v>轻工业</v>
          </cell>
          <cell r="B160" t="str">
            <v>小型</v>
          </cell>
          <cell r="C160" t="str">
            <v>国有及国有控股企业</v>
          </cell>
          <cell r="D160">
            <v>75394.3</v>
          </cell>
        </row>
        <row r="161">
          <cell r="A161" t="str">
            <v>轻工业</v>
          </cell>
          <cell r="B161" t="str">
            <v>大型</v>
          </cell>
          <cell r="C161" t="str">
            <v>港澳台商投资企业</v>
          </cell>
          <cell r="D161">
            <v>68571.53</v>
          </cell>
        </row>
        <row r="162">
          <cell r="A162" t="str">
            <v>轻工业</v>
          </cell>
          <cell r="B162" t="str">
            <v>小型</v>
          </cell>
          <cell r="C162" t="str">
            <v>国有及国有控股企业</v>
          </cell>
          <cell r="D162">
            <v>62156.88</v>
          </cell>
        </row>
        <row r="163">
          <cell r="A163" t="str">
            <v>轻工业</v>
          </cell>
          <cell r="B163" t="str">
            <v>小型</v>
          </cell>
          <cell r="C163" t="str">
            <v>外商投资企业</v>
          </cell>
          <cell r="D163">
            <v>63813.31</v>
          </cell>
        </row>
        <row r="164">
          <cell r="A164" t="str">
            <v>轻工业</v>
          </cell>
          <cell r="B164" t="str">
            <v>大型</v>
          </cell>
          <cell r="C164" t="str">
            <v>股份有限公司</v>
          </cell>
          <cell r="D164">
            <v>31616.34</v>
          </cell>
        </row>
        <row r="165">
          <cell r="A165" t="str">
            <v>轻工业</v>
          </cell>
          <cell r="B165" t="str">
            <v>大型</v>
          </cell>
          <cell r="C165" t="str">
            <v>港澳台商投资企业</v>
          </cell>
          <cell r="D165">
            <v>25192.37</v>
          </cell>
        </row>
        <row r="166">
          <cell r="A166" t="str">
            <v>轻工业</v>
          </cell>
          <cell r="B166" t="str">
            <v>中型</v>
          </cell>
          <cell r="C166" t="str">
            <v>港澳台商投资企业</v>
          </cell>
          <cell r="D166">
            <v>35425.300000000003</v>
          </cell>
        </row>
        <row r="167">
          <cell r="A167" t="str">
            <v>重工业</v>
          </cell>
          <cell r="B167" t="str">
            <v>大型</v>
          </cell>
          <cell r="C167" t="str">
            <v>港澳台商投资企业</v>
          </cell>
          <cell r="D167">
            <v>32980.089999999997</v>
          </cell>
        </row>
        <row r="168">
          <cell r="A168" t="str">
            <v>轻工业</v>
          </cell>
          <cell r="B168" t="str">
            <v>中型</v>
          </cell>
          <cell r="C168" t="str">
            <v>外商投资企业</v>
          </cell>
          <cell r="D168">
            <v>18639.7</v>
          </cell>
        </row>
        <row r="169">
          <cell r="A169" t="str">
            <v>轻工业</v>
          </cell>
          <cell r="B169" t="str">
            <v>小型</v>
          </cell>
          <cell r="C169" t="str">
            <v>国有及国有控股企业</v>
          </cell>
          <cell r="D169">
            <v>81618.259999999995</v>
          </cell>
        </row>
        <row r="170">
          <cell r="A170" t="str">
            <v>重工业</v>
          </cell>
          <cell r="B170" t="str">
            <v>中型</v>
          </cell>
          <cell r="C170" t="str">
            <v>港澳台商投资企业</v>
          </cell>
          <cell r="D170">
            <v>94020.78</v>
          </cell>
        </row>
        <row r="171">
          <cell r="A171" t="str">
            <v>轻工业</v>
          </cell>
          <cell r="B171" t="str">
            <v>小型</v>
          </cell>
          <cell r="C171" t="str">
            <v>股份有限公司</v>
          </cell>
          <cell r="D171">
            <v>99243.94</v>
          </cell>
        </row>
        <row r="172">
          <cell r="A172" t="str">
            <v>重工业</v>
          </cell>
          <cell r="B172" t="str">
            <v>小型</v>
          </cell>
          <cell r="C172" t="str">
            <v>港澳台商投资企业</v>
          </cell>
          <cell r="D172">
            <v>95850.63</v>
          </cell>
        </row>
        <row r="173">
          <cell r="A173" t="str">
            <v>轻工业</v>
          </cell>
          <cell r="B173" t="str">
            <v>大型</v>
          </cell>
          <cell r="C173" t="str">
            <v>股份有限公司</v>
          </cell>
          <cell r="D173">
            <v>70143.17</v>
          </cell>
        </row>
        <row r="174">
          <cell r="A174" t="str">
            <v>轻工业</v>
          </cell>
          <cell r="B174" t="str">
            <v>小型</v>
          </cell>
          <cell r="C174" t="str">
            <v>股份有限公司</v>
          </cell>
          <cell r="D174">
            <v>97238.79</v>
          </cell>
        </row>
        <row r="175">
          <cell r="A175" t="str">
            <v>轻工业</v>
          </cell>
          <cell r="B175" t="str">
            <v>大型</v>
          </cell>
          <cell r="C175" t="str">
            <v>国有及国有控股企业</v>
          </cell>
          <cell r="D175">
            <v>3257.32</v>
          </cell>
        </row>
        <row r="176">
          <cell r="A176" t="str">
            <v>重工业</v>
          </cell>
          <cell r="B176" t="str">
            <v>大型</v>
          </cell>
          <cell r="C176" t="str">
            <v>股份有限公司</v>
          </cell>
          <cell r="D176">
            <v>11269.99</v>
          </cell>
        </row>
        <row r="177">
          <cell r="A177" t="str">
            <v>轻工业</v>
          </cell>
          <cell r="B177" t="str">
            <v>小型</v>
          </cell>
          <cell r="C177" t="str">
            <v>股份有限公司</v>
          </cell>
          <cell r="D177">
            <v>3715.15</v>
          </cell>
        </row>
        <row r="178">
          <cell r="A178" t="str">
            <v>重工业</v>
          </cell>
          <cell r="B178" t="str">
            <v>大型</v>
          </cell>
          <cell r="C178" t="str">
            <v>港澳台商投资企业</v>
          </cell>
          <cell r="D178">
            <v>7631.13</v>
          </cell>
        </row>
        <row r="179">
          <cell r="A179" t="str">
            <v>轻工业</v>
          </cell>
          <cell r="B179" t="str">
            <v>大型</v>
          </cell>
          <cell r="C179" t="str">
            <v>集体企业</v>
          </cell>
          <cell r="D179">
            <v>66459.86</v>
          </cell>
        </row>
        <row r="180">
          <cell r="A180" t="str">
            <v>重工业</v>
          </cell>
          <cell r="B180" t="str">
            <v>小型</v>
          </cell>
          <cell r="C180" t="str">
            <v>集体企业</v>
          </cell>
          <cell r="D180">
            <v>23443.63</v>
          </cell>
        </row>
        <row r="181">
          <cell r="A181" t="str">
            <v>轻工业</v>
          </cell>
          <cell r="B181" t="str">
            <v>大型</v>
          </cell>
          <cell r="C181" t="str">
            <v>国有及国有控股企业</v>
          </cell>
          <cell r="D181">
            <v>61059.73</v>
          </cell>
        </row>
        <row r="182">
          <cell r="A182" t="str">
            <v>轻工业</v>
          </cell>
          <cell r="B182" t="str">
            <v>小型</v>
          </cell>
          <cell r="C182" t="str">
            <v>股份有限公司</v>
          </cell>
          <cell r="D182">
            <v>88757.4</v>
          </cell>
        </row>
        <row r="183">
          <cell r="A183" t="str">
            <v>重工业</v>
          </cell>
          <cell r="B183" t="str">
            <v>大型</v>
          </cell>
          <cell r="C183" t="str">
            <v>外商投资企业</v>
          </cell>
          <cell r="D183">
            <v>7536.54</v>
          </cell>
        </row>
        <row r="184">
          <cell r="A184" t="str">
            <v>重工业</v>
          </cell>
          <cell r="B184" t="str">
            <v>中型</v>
          </cell>
          <cell r="C184" t="str">
            <v>集体企业</v>
          </cell>
          <cell r="D184">
            <v>37500.01</v>
          </cell>
        </row>
        <row r="185">
          <cell r="A185" t="str">
            <v>轻工业</v>
          </cell>
          <cell r="B185" t="str">
            <v>小型</v>
          </cell>
          <cell r="C185" t="str">
            <v>集体企业</v>
          </cell>
          <cell r="D185">
            <v>8714.32</v>
          </cell>
        </row>
        <row r="186">
          <cell r="A186" t="str">
            <v>重工业</v>
          </cell>
          <cell r="B186" t="str">
            <v>中型</v>
          </cell>
          <cell r="C186" t="str">
            <v>外商投资企业</v>
          </cell>
          <cell r="D186">
            <v>4502.09</v>
          </cell>
        </row>
        <row r="187">
          <cell r="A187" t="str">
            <v>重工业</v>
          </cell>
          <cell r="B187" t="str">
            <v>大型</v>
          </cell>
          <cell r="C187" t="str">
            <v>股份有限公司</v>
          </cell>
          <cell r="D187">
            <v>36126.29</v>
          </cell>
        </row>
        <row r="188">
          <cell r="A188" t="str">
            <v>轻工业</v>
          </cell>
          <cell r="B188" t="str">
            <v>中型</v>
          </cell>
          <cell r="C188" t="str">
            <v>股份有限公司</v>
          </cell>
          <cell r="D188">
            <v>17442.73</v>
          </cell>
        </row>
        <row r="189">
          <cell r="A189" t="str">
            <v>轻工业</v>
          </cell>
          <cell r="B189" t="str">
            <v>大型</v>
          </cell>
          <cell r="C189" t="str">
            <v>股份有限公司</v>
          </cell>
          <cell r="D189">
            <v>26207.02</v>
          </cell>
        </row>
        <row r="190">
          <cell r="A190" t="str">
            <v>重工业</v>
          </cell>
          <cell r="B190" t="str">
            <v>中型</v>
          </cell>
          <cell r="C190" t="str">
            <v>国有及国有控股企业</v>
          </cell>
          <cell r="D190">
            <v>304.60000000000002</v>
          </cell>
        </row>
        <row r="191">
          <cell r="A191" t="str">
            <v>轻工业</v>
          </cell>
          <cell r="B191" t="str">
            <v>小型</v>
          </cell>
          <cell r="C191" t="str">
            <v>港澳台商投资企业</v>
          </cell>
          <cell r="D191">
            <v>12625.84</v>
          </cell>
        </row>
        <row r="192">
          <cell r="A192" t="str">
            <v>重工业</v>
          </cell>
          <cell r="B192" t="str">
            <v>小型</v>
          </cell>
          <cell r="C192" t="str">
            <v>股份有限公司</v>
          </cell>
          <cell r="D192">
            <v>19540.98</v>
          </cell>
        </row>
        <row r="193">
          <cell r="A193" t="str">
            <v>重工业</v>
          </cell>
          <cell r="B193" t="str">
            <v>大型</v>
          </cell>
          <cell r="C193" t="str">
            <v>股份有限公司</v>
          </cell>
          <cell r="D193">
            <v>33061.56</v>
          </cell>
        </row>
        <row r="194">
          <cell r="A194" t="str">
            <v>重工业</v>
          </cell>
          <cell r="B194" t="str">
            <v>中型</v>
          </cell>
          <cell r="C194" t="str">
            <v>集体企业</v>
          </cell>
          <cell r="D194">
            <v>18694.79</v>
          </cell>
        </row>
        <row r="195">
          <cell r="A195" t="str">
            <v>轻工业</v>
          </cell>
          <cell r="B195" t="str">
            <v>大型</v>
          </cell>
          <cell r="C195" t="str">
            <v>港澳台商投资企业</v>
          </cell>
          <cell r="D195">
            <v>22622.52</v>
          </cell>
        </row>
        <row r="196">
          <cell r="A196" t="str">
            <v>轻工业</v>
          </cell>
          <cell r="B196" t="str">
            <v>中型</v>
          </cell>
          <cell r="C196" t="str">
            <v>集体企业</v>
          </cell>
          <cell r="D196">
            <v>96918.51</v>
          </cell>
        </row>
        <row r="197">
          <cell r="A197" t="str">
            <v>轻工业</v>
          </cell>
          <cell r="B197" t="str">
            <v>大型</v>
          </cell>
          <cell r="C197" t="str">
            <v>股份有限公司</v>
          </cell>
          <cell r="D197">
            <v>57864.66</v>
          </cell>
        </row>
        <row r="198">
          <cell r="A198" t="str">
            <v>重工业</v>
          </cell>
          <cell r="B198" t="str">
            <v>大型</v>
          </cell>
          <cell r="C198" t="str">
            <v>港澳台商投资企业</v>
          </cell>
          <cell r="D198">
            <v>9973.5</v>
          </cell>
        </row>
        <row r="199">
          <cell r="A199" t="str">
            <v>轻工业</v>
          </cell>
          <cell r="B199" t="str">
            <v>小型</v>
          </cell>
          <cell r="C199" t="str">
            <v>外商投资企业</v>
          </cell>
          <cell r="D199">
            <v>70901.440000000002</v>
          </cell>
        </row>
        <row r="200">
          <cell r="A200" t="str">
            <v>轻工业</v>
          </cell>
          <cell r="B200" t="str">
            <v>中型</v>
          </cell>
          <cell r="C200" t="str">
            <v>外商投资企业</v>
          </cell>
          <cell r="D200">
            <v>44194.67</v>
          </cell>
        </row>
        <row r="201">
          <cell r="A201" t="str">
            <v>轻工业</v>
          </cell>
          <cell r="B201" t="str">
            <v>大型</v>
          </cell>
          <cell r="C201" t="str">
            <v>外商投资企业</v>
          </cell>
          <cell r="D201">
            <v>56968.5</v>
          </cell>
        </row>
        <row r="202">
          <cell r="A202" t="str">
            <v>重工业</v>
          </cell>
          <cell r="B202" t="str">
            <v>大型</v>
          </cell>
          <cell r="C202" t="str">
            <v>国有及国有控股企业</v>
          </cell>
          <cell r="D202">
            <v>8755.67</v>
          </cell>
        </row>
        <row r="203">
          <cell r="A203" t="str">
            <v>轻工业</v>
          </cell>
          <cell r="B203" t="str">
            <v>大型</v>
          </cell>
          <cell r="C203" t="str">
            <v>外商投资企业</v>
          </cell>
          <cell r="D203">
            <v>10524.85</v>
          </cell>
        </row>
        <row r="204">
          <cell r="A204" t="str">
            <v>轻工业</v>
          </cell>
          <cell r="B204" t="str">
            <v>中型</v>
          </cell>
          <cell r="C204" t="str">
            <v>集体企业</v>
          </cell>
          <cell r="D204">
            <v>85643.26</v>
          </cell>
        </row>
        <row r="205">
          <cell r="A205" t="str">
            <v>重工业</v>
          </cell>
          <cell r="B205" t="str">
            <v>中型</v>
          </cell>
          <cell r="C205" t="str">
            <v>股份有限公司</v>
          </cell>
          <cell r="D205">
            <v>23565.4</v>
          </cell>
        </row>
        <row r="206">
          <cell r="A206" t="str">
            <v>轻工业</v>
          </cell>
          <cell r="B206" t="str">
            <v>中型</v>
          </cell>
          <cell r="C206" t="str">
            <v>集体企业</v>
          </cell>
          <cell r="D206">
            <v>56951.03</v>
          </cell>
        </row>
        <row r="207">
          <cell r="A207" t="str">
            <v>轻工业</v>
          </cell>
          <cell r="B207" t="str">
            <v>大型</v>
          </cell>
          <cell r="C207" t="str">
            <v>集体企业</v>
          </cell>
          <cell r="D207">
            <v>37158.29</v>
          </cell>
        </row>
        <row r="208">
          <cell r="A208" t="str">
            <v>重工业</v>
          </cell>
          <cell r="B208" t="str">
            <v>小型</v>
          </cell>
          <cell r="C208" t="str">
            <v>集体企业</v>
          </cell>
          <cell r="D208">
            <v>52671.72</v>
          </cell>
        </row>
        <row r="209">
          <cell r="A209" t="str">
            <v>轻工业</v>
          </cell>
          <cell r="B209" t="str">
            <v>大型</v>
          </cell>
          <cell r="C209" t="str">
            <v>外商投资企业</v>
          </cell>
          <cell r="D209">
            <v>10074.24</v>
          </cell>
        </row>
        <row r="210">
          <cell r="A210" t="str">
            <v>重工业</v>
          </cell>
          <cell r="B210" t="str">
            <v>大型</v>
          </cell>
          <cell r="C210" t="str">
            <v>外商投资企业</v>
          </cell>
          <cell r="D210">
            <v>60277.55</v>
          </cell>
        </row>
        <row r="211">
          <cell r="A211" t="str">
            <v>重工业</v>
          </cell>
          <cell r="B211" t="str">
            <v>中型</v>
          </cell>
          <cell r="C211" t="str">
            <v>港澳台商投资企业</v>
          </cell>
          <cell r="D211">
            <v>6924.83</v>
          </cell>
        </row>
        <row r="212">
          <cell r="A212" t="str">
            <v>轻工业</v>
          </cell>
          <cell r="B212" t="str">
            <v>小型</v>
          </cell>
          <cell r="C212" t="str">
            <v>集体企业</v>
          </cell>
          <cell r="D212">
            <v>29895.54</v>
          </cell>
        </row>
        <row r="213">
          <cell r="A213" t="str">
            <v>重工业</v>
          </cell>
          <cell r="B213" t="str">
            <v>小型</v>
          </cell>
          <cell r="C213" t="str">
            <v>集体企业</v>
          </cell>
          <cell r="D213">
            <v>25210.48</v>
          </cell>
        </row>
        <row r="214">
          <cell r="A214" t="str">
            <v>重工业</v>
          </cell>
          <cell r="B214" t="str">
            <v>大型</v>
          </cell>
          <cell r="C214" t="str">
            <v>集体企业</v>
          </cell>
          <cell r="D214">
            <v>13214.57</v>
          </cell>
        </row>
        <row r="215">
          <cell r="A215" t="str">
            <v>重工业</v>
          </cell>
          <cell r="B215" t="str">
            <v>小型</v>
          </cell>
          <cell r="C215" t="str">
            <v>港澳台商投资企业</v>
          </cell>
          <cell r="D215">
            <v>1382.63</v>
          </cell>
        </row>
        <row r="216">
          <cell r="A216" t="str">
            <v>轻工业</v>
          </cell>
          <cell r="B216" t="str">
            <v>大型</v>
          </cell>
          <cell r="C216" t="str">
            <v>外商投资企业</v>
          </cell>
          <cell r="D216">
            <v>99979.1</v>
          </cell>
        </row>
        <row r="217">
          <cell r="A217" t="str">
            <v>重工业</v>
          </cell>
          <cell r="B217" t="str">
            <v>中型</v>
          </cell>
          <cell r="C217" t="str">
            <v>股份有限公司</v>
          </cell>
          <cell r="D217">
            <v>15861.79</v>
          </cell>
        </row>
        <row r="218">
          <cell r="A218" t="str">
            <v>轻工业</v>
          </cell>
          <cell r="B218" t="str">
            <v>小型</v>
          </cell>
          <cell r="C218" t="str">
            <v>港澳台商投资企业</v>
          </cell>
          <cell r="D218">
            <v>99806.44</v>
          </cell>
        </row>
        <row r="219">
          <cell r="A219" t="str">
            <v>轻工业</v>
          </cell>
          <cell r="B219" t="str">
            <v>中型</v>
          </cell>
          <cell r="C219" t="str">
            <v>国有及国有控股企业</v>
          </cell>
          <cell r="D219">
            <v>20138.88</v>
          </cell>
        </row>
        <row r="220">
          <cell r="A220" t="str">
            <v>轻工业</v>
          </cell>
          <cell r="B220" t="str">
            <v>小型</v>
          </cell>
          <cell r="C220" t="str">
            <v>外商投资企业</v>
          </cell>
          <cell r="D220">
            <v>5045.21</v>
          </cell>
        </row>
        <row r="221">
          <cell r="A221" t="str">
            <v>轻工业</v>
          </cell>
          <cell r="B221" t="str">
            <v>大型</v>
          </cell>
          <cell r="C221" t="str">
            <v>国有及国有控股企业</v>
          </cell>
          <cell r="D221">
            <v>70098.09</v>
          </cell>
        </row>
        <row r="222">
          <cell r="A222" t="str">
            <v>轻工业</v>
          </cell>
          <cell r="B222" t="str">
            <v>中型</v>
          </cell>
          <cell r="C222" t="str">
            <v>港澳台商投资企业</v>
          </cell>
          <cell r="D222">
            <v>54484.36</v>
          </cell>
        </row>
        <row r="223">
          <cell r="A223" t="str">
            <v>重工业</v>
          </cell>
          <cell r="B223" t="str">
            <v>小型</v>
          </cell>
          <cell r="C223" t="str">
            <v>股份有限公司</v>
          </cell>
          <cell r="D223">
            <v>12009.02</v>
          </cell>
        </row>
        <row r="224">
          <cell r="A224" t="str">
            <v>轻工业</v>
          </cell>
          <cell r="B224" t="str">
            <v>中型</v>
          </cell>
          <cell r="C224" t="str">
            <v>外商投资企业</v>
          </cell>
          <cell r="D224">
            <v>61718.66</v>
          </cell>
        </row>
        <row r="225">
          <cell r="A225" t="str">
            <v>重工业</v>
          </cell>
          <cell r="B225" t="str">
            <v>中型</v>
          </cell>
          <cell r="C225" t="str">
            <v>股份有限公司</v>
          </cell>
          <cell r="D225">
            <v>60083.31</v>
          </cell>
        </row>
        <row r="226">
          <cell r="A226" t="str">
            <v>重工业</v>
          </cell>
          <cell r="B226" t="str">
            <v>小型</v>
          </cell>
          <cell r="C226" t="str">
            <v>国有及国有控股企业</v>
          </cell>
          <cell r="D226">
            <v>99314.23</v>
          </cell>
        </row>
        <row r="227">
          <cell r="A227" t="str">
            <v>重工业</v>
          </cell>
          <cell r="B227" t="str">
            <v>小型</v>
          </cell>
          <cell r="C227" t="str">
            <v>国有及国有控股企业</v>
          </cell>
          <cell r="D227">
            <v>86162.99</v>
          </cell>
        </row>
        <row r="228">
          <cell r="A228" t="str">
            <v>轻工业</v>
          </cell>
          <cell r="B228" t="str">
            <v>小型</v>
          </cell>
          <cell r="C228" t="str">
            <v>国有及国有控股企业</v>
          </cell>
          <cell r="D228">
            <v>27837.48</v>
          </cell>
        </row>
        <row r="229">
          <cell r="A229" t="str">
            <v>轻工业</v>
          </cell>
          <cell r="B229" t="str">
            <v>中型</v>
          </cell>
          <cell r="C229" t="str">
            <v>股份有限公司</v>
          </cell>
          <cell r="D229">
            <v>13039.96</v>
          </cell>
        </row>
        <row r="230">
          <cell r="A230" t="str">
            <v>重工业</v>
          </cell>
          <cell r="B230" t="str">
            <v>小型</v>
          </cell>
          <cell r="C230" t="str">
            <v>集体企业</v>
          </cell>
          <cell r="D230">
            <v>86567.75</v>
          </cell>
        </row>
        <row r="231">
          <cell r="A231" t="str">
            <v>重工业</v>
          </cell>
          <cell r="B231" t="str">
            <v>大型</v>
          </cell>
          <cell r="C231" t="str">
            <v>股份有限公司</v>
          </cell>
          <cell r="D231">
            <v>3034.29</v>
          </cell>
        </row>
        <row r="232">
          <cell r="A232" t="str">
            <v>重工业</v>
          </cell>
          <cell r="B232" t="str">
            <v>小型</v>
          </cell>
          <cell r="C232" t="str">
            <v>港澳台商投资企业</v>
          </cell>
          <cell r="D232">
            <v>20865.310000000001</v>
          </cell>
        </row>
        <row r="233">
          <cell r="A233" t="str">
            <v>重工业</v>
          </cell>
          <cell r="B233" t="str">
            <v>小型</v>
          </cell>
          <cell r="C233" t="str">
            <v>港澳台商投资企业</v>
          </cell>
          <cell r="D233">
            <v>39349.550000000003</v>
          </cell>
        </row>
        <row r="234">
          <cell r="A234" t="str">
            <v>轻工业</v>
          </cell>
          <cell r="B234" t="str">
            <v>中型</v>
          </cell>
          <cell r="C234" t="str">
            <v>国有及国有控股企业</v>
          </cell>
          <cell r="D234">
            <v>73020.679999999993</v>
          </cell>
        </row>
        <row r="235">
          <cell r="A235" t="str">
            <v>轻工业</v>
          </cell>
          <cell r="B235" t="str">
            <v>大型</v>
          </cell>
          <cell r="C235" t="str">
            <v>港澳台商投资企业</v>
          </cell>
          <cell r="D235">
            <v>57212.17</v>
          </cell>
        </row>
        <row r="236">
          <cell r="A236" t="str">
            <v>重工业</v>
          </cell>
          <cell r="B236" t="str">
            <v>中型</v>
          </cell>
          <cell r="C236" t="str">
            <v>集体企业</v>
          </cell>
          <cell r="D236">
            <v>1843.53</v>
          </cell>
        </row>
        <row r="237">
          <cell r="A237" t="str">
            <v>轻工业</v>
          </cell>
          <cell r="B237" t="str">
            <v>小型</v>
          </cell>
          <cell r="C237" t="str">
            <v>集体企业</v>
          </cell>
          <cell r="D237">
            <v>26450.97</v>
          </cell>
        </row>
        <row r="238">
          <cell r="A238" t="str">
            <v>轻工业</v>
          </cell>
          <cell r="B238" t="str">
            <v>大型</v>
          </cell>
          <cell r="C238" t="str">
            <v>外商投资企业</v>
          </cell>
          <cell r="D238">
            <v>96150.02</v>
          </cell>
        </row>
        <row r="239">
          <cell r="A239" t="str">
            <v>轻工业</v>
          </cell>
          <cell r="B239" t="str">
            <v>大型</v>
          </cell>
          <cell r="C239" t="str">
            <v>外商投资企业</v>
          </cell>
          <cell r="D239">
            <v>10453.82</v>
          </cell>
        </row>
        <row r="240">
          <cell r="A240" t="str">
            <v>重工业</v>
          </cell>
          <cell r="B240" t="str">
            <v>大型</v>
          </cell>
          <cell r="C240" t="str">
            <v>港澳台商投资企业</v>
          </cell>
          <cell r="D240">
            <v>88072.17</v>
          </cell>
        </row>
        <row r="241">
          <cell r="A241" t="str">
            <v>轻工业</v>
          </cell>
          <cell r="B241" t="str">
            <v>大型</v>
          </cell>
          <cell r="C241" t="str">
            <v>集体企业</v>
          </cell>
          <cell r="D241">
            <v>77933.119999999995</v>
          </cell>
        </row>
        <row r="242">
          <cell r="A242" t="str">
            <v>轻工业</v>
          </cell>
          <cell r="B242" t="str">
            <v>中型</v>
          </cell>
          <cell r="C242" t="str">
            <v>集体企业</v>
          </cell>
          <cell r="D242">
            <v>2344.62</v>
          </cell>
        </row>
        <row r="243">
          <cell r="A243" t="str">
            <v>轻工业</v>
          </cell>
          <cell r="B243" t="str">
            <v>小型</v>
          </cell>
          <cell r="C243" t="str">
            <v>集体企业</v>
          </cell>
          <cell r="D243">
            <v>47647.46</v>
          </cell>
        </row>
        <row r="244">
          <cell r="A244" t="str">
            <v>轻工业</v>
          </cell>
          <cell r="B244" t="str">
            <v>中型</v>
          </cell>
          <cell r="C244" t="str">
            <v>港澳台商投资企业</v>
          </cell>
          <cell r="D244">
            <v>66886.41</v>
          </cell>
        </row>
        <row r="245">
          <cell r="A245" t="str">
            <v>重工业</v>
          </cell>
          <cell r="B245" t="str">
            <v>小型</v>
          </cell>
          <cell r="C245" t="str">
            <v>股份有限公司</v>
          </cell>
          <cell r="D245">
            <v>12525.25</v>
          </cell>
        </row>
        <row r="246">
          <cell r="A246" t="str">
            <v>重工业</v>
          </cell>
          <cell r="B246" t="str">
            <v>小型</v>
          </cell>
          <cell r="C246" t="str">
            <v>港澳台商投资企业</v>
          </cell>
          <cell r="D246">
            <v>31589.84</v>
          </cell>
        </row>
        <row r="247">
          <cell r="A247" t="str">
            <v>重工业</v>
          </cell>
          <cell r="B247" t="str">
            <v>中型</v>
          </cell>
          <cell r="C247" t="str">
            <v>集体企业</v>
          </cell>
          <cell r="D247">
            <v>64906.65</v>
          </cell>
        </row>
        <row r="248">
          <cell r="A248" t="str">
            <v>重工业</v>
          </cell>
          <cell r="B248" t="str">
            <v>小型</v>
          </cell>
          <cell r="C248" t="str">
            <v>港澳台商投资企业</v>
          </cell>
          <cell r="D248">
            <v>69349.19</v>
          </cell>
        </row>
        <row r="249">
          <cell r="A249" t="str">
            <v>重工业</v>
          </cell>
          <cell r="B249" t="str">
            <v>中型</v>
          </cell>
          <cell r="C249" t="str">
            <v>国有及国有控股企业</v>
          </cell>
          <cell r="D249">
            <v>99499.65</v>
          </cell>
        </row>
        <row r="250">
          <cell r="A250" t="str">
            <v>轻工业</v>
          </cell>
          <cell r="B250" t="str">
            <v>大型</v>
          </cell>
          <cell r="C250" t="str">
            <v>股份有限公司</v>
          </cell>
          <cell r="D250">
            <v>7161.55</v>
          </cell>
        </row>
        <row r="251">
          <cell r="A251" t="str">
            <v>轻工业</v>
          </cell>
          <cell r="B251" t="str">
            <v>中型</v>
          </cell>
          <cell r="C251" t="str">
            <v>集体企业</v>
          </cell>
          <cell r="D251">
            <v>54678.13</v>
          </cell>
        </row>
      </sheetData>
      <sheetData sheetId="3"/>
      <sheetData sheetId="4"/>
      <sheetData sheetId="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第1套"/>
      <sheetName val="第1套答案"/>
      <sheetName val="第2套"/>
      <sheetName val="第2套答案"/>
      <sheetName val="第3套答案"/>
    </sheetNames>
    <sheetDataSet>
      <sheetData sheetId="0" refreshError="1">
        <row r="1">
          <cell r="A1" t="str">
            <v>项目</v>
          </cell>
          <cell r="B1" t="str">
            <v>产量</v>
          </cell>
          <cell r="C1" t="str">
            <v>月份</v>
          </cell>
        </row>
        <row r="2">
          <cell r="A2" t="str">
            <v>彩色电视机</v>
          </cell>
          <cell r="B2">
            <v>374</v>
          </cell>
          <cell r="C2">
            <v>36526</v>
          </cell>
        </row>
        <row r="3">
          <cell r="A3" t="str">
            <v>程控交换机</v>
          </cell>
          <cell r="B3">
            <v>351</v>
          </cell>
          <cell r="C3">
            <v>36526</v>
          </cell>
        </row>
        <row r="4">
          <cell r="A4" t="str">
            <v>家用洗衣机</v>
          </cell>
          <cell r="B4">
            <v>149</v>
          </cell>
          <cell r="C4">
            <v>36526</v>
          </cell>
        </row>
        <row r="5">
          <cell r="A5" t="str">
            <v>家用电冰箱</v>
          </cell>
          <cell r="B5">
            <v>88</v>
          </cell>
          <cell r="C5">
            <v>36526</v>
          </cell>
        </row>
        <row r="6">
          <cell r="A6" t="str">
            <v>微型计算机</v>
          </cell>
          <cell r="B6">
            <v>43</v>
          </cell>
          <cell r="C6">
            <v>36526</v>
          </cell>
        </row>
        <row r="7">
          <cell r="A7" t="str">
            <v>汽车</v>
          </cell>
          <cell r="B7">
            <v>14</v>
          </cell>
          <cell r="C7">
            <v>36526</v>
          </cell>
        </row>
        <row r="8">
          <cell r="A8" t="str">
            <v>彩色电视机</v>
          </cell>
          <cell r="B8">
            <v>283</v>
          </cell>
          <cell r="C8">
            <v>36557</v>
          </cell>
        </row>
        <row r="9">
          <cell r="A9" t="str">
            <v>程控交换机</v>
          </cell>
          <cell r="B9">
            <v>249</v>
          </cell>
          <cell r="C9">
            <v>36557</v>
          </cell>
        </row>
        <row r="10">
          <cell r="A10" t="str">
            <v>家用洗衣机</v>
          </cell>
          <cell r="B10">
            <v>114</v>
          </cell>
          <cell r="C10">
            <v>36557</v>
          </cell>
        </row>
        <row r="11">
          <cell r="A11" t="str">
            <v>家用电冰箱</v>
          </cell>
          <cell r="B11">
            <v>80</v>
          </cell>
          <cell r="C11">
            <v>36557</v>
          </cell>
        </row>
        <row r="12">
          <cell r="A12" t="str">
            <v>微型计算机</v>
          </cell>
          <cell r="B12">
            <v>37</v>
          </cell>
          <cell r="C12">
            <v>36557</v>
          </cell>
        </row>
        <row r="13">
          <cell r="A13" t="str">
            <v>汽车</v>
          </cell>
          <cell r="B13">
            <v>12</v>
          </cell>
          <cell r="C13">
            <v>36557</v>
          </cell>
        </row>
        <row r="14">
          <cell r="A14" t="str">
            <v>程控交换机</v>
          </cell>
          <cell r="B14">
            <v>423</v>
          </cell>
          <cell r="C14">
            <v>36586</v>
          </cell>
        </row>
        <row r="15">
          <cell r="A15" t="str">
            <v>彩色电视机</v>
          </cell>
          <cell r="B15">
            <v>365</v>
          </cell>
          <cell r="C15">
            <v>36586</v>
          </cell>
        </row>
        <row r="16">
          <cell r="A16" t="str">
            <v>家用洗衣机</v>
          </cell>
          <cell r="B16">
            <v>146</v>
          </cell>
          <cell r="C16">
            <v>36586</v>
          </cell>
        </row>
        <row r="17">
          <cell r="A17" t="str">
            <v>家用电冰箱</v>
          </cell>
          <cell r="B17">
            <v>129</v>
          </cell>
          <cell r="C17">
            <v>36586</v>
          </cell>
        </row>
        <row r="18">
          <cell r="A18" t="str">
            <v>微型计算机</v>
          </cell>
          <cell r="B18">
            <v>64</v>
          </cell>
          <cell r="C18">
            <v>36586</v>
          </cell>
        </row>
        <row r="19">
          <cell r="A19" t="str">
            <v>汽车</v>
          </cell>
          <cell r="B19">
            <v>21</v>
          </cell>
          <cell r="C19">
            <v>36586</v>
          </cell>
        </row>
        <row r="20">
          <cell r="A20" t="str">
            <v>程控交换机</v>
          </cell>
          <cell r="B20">
            <v>472</v>
          </cell>
          <cell r="C20">
            <v>36617</v>
          </cell>
        </row>
        <row r="21">
          <cell r="A21" t="str">
            <v>彩色电视机</v>
          </cell>
          <cell r="B21">
            <v>363</v>
          </cell>
          <cell r="C21">
            <v>36617</v>
          </cell>
        </row>
        <row r="22">
          <cell r="A22" t="str">
            <v>家用电冰箱</v>
          </cell>
          <cell r="B22">
            <v>139</v>
          </cell>
          <cell r="C22">
            <v>36617</v>
          </cell>
        </row>
        <row r="23">
          <cell r="A23" t="str">
            <v>家用洗衣机</v>
          </cell>
          <cell r="B23">
            <v>106</v>
          </cell>
          <cell r="C23">
            <v>36617</v>
          </cell>
        </row>
        <row r="24">
          <cell r="A24" t="str">
            <v>微型计算机</v>
          </cell>
          <cell r="B24">
            <v>68</v>
          </cell>
          <cell r="C24">
            <v>36617</v>
          </cell>
        </row>
        <row r="25">
          <cell r="A25" t="str">
            <v>汽车</v>
          </cell>
          <cell r="B25">
            <v>22</v>
          </cell>
          <cell r="C25">
            <v>36617</v>
          </cell>
        </row>
        <row r="26">
          <cell r="A26" t="str">
            <v>程控交换机</v>
          </cell>
          <cell r="B26">
            <v>441</v>
          </cell>
          <cell r="C26">
            <v>36647</v>
          </cell>
        </row>
        <row r="27">
          <cell r="A27" t="str">
            <v>彩色电视机</v>
          </cell>
          <cell r="B27">
            <v>297</v>
          </cell>
          <cell r="C27">
            <v>36647</v>
          </cell>
        </row>
        <row r="28">
          <cell r="A28" t="str">
            <v>家用电冰箱</v>
          </cell>
          <cell r="B28">
            <v>139</v>
          </cell>
          <cell r="C28">
            <v>36647</v>
          </cell>
        </row>
        <row r="29">
          <cell r="A29" t="str">
            <v>家用洗衣机</v>
          </cell>
          <cell r="B29">
            <v>82</v>
          </cell>
          <cell r="C29">
            <v>36647</v>
          </cell>
        </row>
        <row r="30">
          <cell r="A30" t="str">
            <v>微型计算机</v>
          </cell>
          <cell r="B30">
            <v>58</v>
          </cell>
          <cell r="C30">
            <v>36647</v>
          </cell>
        </row>
        <row r="31">
          <cell r="A31" t="str">
            <v>汽车</v>
          </cell>
          <cell r="B31">
            <v>20</v>
          </cell>
          <cell r="C31">
            <v>36647</v>
          </cell>
        </row>
        <row r="32">
          <cell r="A32" t="str">
            <v>程控交换机</v>
          </cell>
          <cell r="B32">
            <v>709</v>
          </cell>
          <cell r="C32">
            <v>36678</v>
          </cell>
        </row>
        <row r="33">
          <cell r="A33" t="str">
            <v>彩色电视机</v>
          </cell>
          <cell r="B33">
            <v>202</v>
          </cell>
          <cell r="C33">
            <v>36678</v>
          </cell>
        </row>
        <row r="34">
          <cell r="A34" t="str">
            <v>家用电冰箱</v>
          </cell>
          <cell r="B34">
            <v>158</v>
          </cell>
          <cell r="C34">
            <v>36678</v>
          </cell>
        </row>
        <row r="35">
          <cell r="A35" t="str">
            <v>家用洗衣机</v>
          </cell>
          <cell r="B35">
            <v>79</v>
          </cell>
          <cell r="C35">
            <v>36678</v>
          </cell>
        </row>
        <row r="36">
          <cell r="A36" t="str">
            <v>微型计算机</v>
          </cell>
          <cell r="B36">
            <v>51</v>
          </cell>
          <cell r="C36">
            <v>36678</v>
          </cell>
        </row>
        <row r="37">
          <cell r="A37" t="str">
            <v>汽车</v>
          </cell>
          <cell r="B37">
            <v>19</v>
          </cell>
          <cell r="C37">
            <v>36678</v>
          </cell>
        </row>
        <row r="38">
          <cell r="A38" t="str">
            <v>程控交换机</v>
          </cell>
          <cell r="B38">
            <v>728</v>
          </cell>
          <cell r="C38">
            <v>36892</v>
          </cell>
        </row>
        <row r="39">
          <cell r="A39" t="str">
            <v>彩色电视机</v>
          </cell>
          <cell r="B39">
            <v>341.6</v>
          </cell>
          <cell r="C39">
            <v>36892</v>
          </cell>
        </row>
        <row r="40">
          <cell r="A40" t="str">
            <v>家用洗衣机</v>
          </cell>
          <cell r="B40">
            <v>124.4</v>
          </cell>
          <cell r="C40">
            <v>36892</v>
          </cell>
        </row>
        <row r="41">
          <cell r="A41" t="str">
            <v>家用电冰箱</v>
          </cell>
          <cell r="B41">
            <v>98.4</v>
          </cell>
          <cell r="C41">
            <v>36892</v>
          </cell>
        </row>
        <row r="42">
          <cell r="A42" t="str">
            <v>微型计算机</v>
          </cell>
          <cell r="B42">
            <v>42.5</v>
          </cell>
          <cell r="C42">
            <v>36892</v>
          </cell>
        </row>
        <row r="43">
          <cell r="A43" t="str">
            <v>汽车</v>
          </cell>
          <cell r="B43">
            <v>18.7</v>
          </cell>
          <cell r="C43">
            <v>36892</v>
          </cell>
        </row>
        <row r="44">
          <cell r="A44" t="str">
            <v>程控交换机</v>
          </cell>
          <cell r="B44">
            <v>728</v>
          </cell>
          <cell r="C44">
            <v>36923</v>
          </cell>
        </row>
        <row r="45">
          <cell r="A45" t="str">
            <v>彩色电视机</v>
          </cell>
          <cell r="B45">
            <v>341.6</v>
          </cell>
          <cell r="C45">
            <v>36923</v>
          </cell>
        </row>
        <row r="46">
          <cell r="A46" t="str">
            <v>家用洗衣机</v>
          </cell>
          <cell r="B46">
            <v>124.4</v>
          </cell>
          <cell r="C46">
            <v>36923</v>
          </cell>
        </row>
        <row r="47">
          <cell r="A47" t="str">
            <v>家用电冰箱</v>
          </cell>
          <cell r="B47">
            <v>98.4</v>
          </cell>
          <cell r="C47">
            <v>36923</v>
          </cell>
        </row>
        <row r="48">
          <cell r="A48" t="str">
            <v>微型计算机</v>
          </cell>
          <cell r="B48">
            <v>42.5</v>
          </cell>
          <cell r="C48">
            <v>36923</v>
          </cell>
        </row>
        <row r="49">
          <cell r="A49" t="str">
            <v>汽车</v>
          </cell>
          <cell r="B49">
            <v>18.7</v>
          </cell>
          <cell r="C49">
            <v>36923</v>
          </cell>
        </row>
        <row r="50">
          <cell r="A50" t="str">
            <v>程控交换机</v>
          </cell>
          <cell r="B50">
            <v>571</v>
          </cell>
          <cell r="C50">
            <v>36951</v>
          </cell>
        </row>
        <row r="51">
          <cell r="A51" t="str">
            <v>彩色电视机</v>
          </cell>
          <cell r="B51">
            <v>317.89999999999998</v>
          </cell>
          <cell r="C51">
            <v>36951</v>
          </cell>
        </row>
        <row r="52">
          <cell r="A52" t="str">
            <v>家用电冰箱</v>
          </cell>
          <cell r="B52">
            <v>143</v>
          </cell>
          <cell r="C52">
            <v>36951</v>
          </cell>
        </row>
        <row r="53">
          <cell r="A53" t="str">
            <v>家用洗衣机</v>
          </cell>
          <cell r="B53">
            <v>110.5</v>
          </cell>
          <cell r="C53">
            <v>36951</v>
          </cell>
        </row>
        <row r="54">
          <cell r="A54" t="str">
            <v>微型计算机</v>
          </cell>
          <cell r="B54">
            <v>58.5</v>
          </cell>
          <cell r="C54">
            <v>36951</v>
          </cell>
        </row>
        <row r="55">
          <cell r="A55" t="str">
            <v>汽车</v>
          </cell>
          <cell r="B55">
            <v>26.6</v>
          </cell>
          <cell r="C55">
            <v>36951</v>
          </cell>
        </row>
        <row r="56">
          <cell r="A56" t="str">
            <v>程控交换机</v>
          </cell>
          <cell r="B56">
            <v>634.9</v>
          </cell>
          <cell r="C56">
            <v>36982</v>
          </cell>
        </row>
        <row r="57">
          <cell r="A57" t="str">
            <v>彩色电视机</v>
          </cell>
          <cell r="B57">
            <v>305.89999999999998</v>
          </cell>
          <cell r="C57">
            <v>36982</v>
          </cell>
        </row>
        <row r="58">
          <cell r="A58" t="str">
            <v>家用电冰箱</v>
          </cell>
          <cell r="B58">
            <v>135.19999999999999</v>
          </cell>
          <cell r="C58">
            <v>36982</v>
          </cell>
        </row>
        <row r="59">
          <cell r="A59" t="str">
            <v>家用洗衣机</v>
          </cell>
          <cell r="B59">
            <v>98.7</v>
          </cell>
          <cell r="C59">
            <v>36982</v>
          </cell>
        </row>
        <row r="60">
          <cell r="A60" t="str">
            <v>微型计算机</v>
          </cell>
          <cell r="B60">
            <v>63.2</v>
          </cell>
          <cell r="C60">
            <v>36982</v>
          </cell>
        </row>
        <row r="61">
          <cell r="A61" t="str">
            <v>汽车</v>
          </cell>
          <cell r="B61">
            <v>24.9</v>
          </cell>
          <cell r="C61">
            <v>36982</v>
          </cell>
        </row>
        <row r="62">
          <cell r="A62" t="str">
            <v>程控交换机</v>
          </cell>
          <cell r="B62">
            <v>808</v>
          </cell>
          <cell r="C62">
            <v>37012</v>
          </cell>
        </row>
        <row r="63">
          <cell r="A63" t="str">
            <v>彩色电视机</v>
          </cell>
          <cell r="B63">
            <v>294.5</v>
          </cell>
          <cell r="C63">
            <v>37012</v>
          </cell>
        </row>
        <row r="64">
          <cell r="A64" t="str">
            <v>家用电冰箱</v>
          </cell>
          <cell r="B64">
            <v>155.19999999999999</v>
          </cell>
          <cell r="C64">
            <v>37012</v>
          </cell>
        </row>
        <row r="65">
          <cell r="A65" t="str">
            <v>家用洗衣机</v>
          </cell>
          <cell r="B65">
            <v>78.2</v>
          </cell>
          <cell r="C65">
            <v>37012</v>
          </cell>
        </row>
        <row r="66">
          <cell r="A66" t="str">
            <v>微型计算机</v>
          </cell>
          <cell r="B66">
            <v>63.4</v>
          </cell>
          <cell r="C66">
            <v>37012</v>
          </cell>
        </row>
        <row r="67">
          <cell r="A67" t="str">
            <v>汽车</v>
          </cell>
          <cell r="B67">
            <v>20.8</v>
          </cell>
          <cell r="C67">
            <v>37012</v>
          </cell>
        </row>
        <row r="68">
          <cell r="A68" t="str">
            <v>程控交换机</v>
          </cell>
          <cell r="B68">
            <v>875.1</v>
          </cell>
          <cell r="C68">
            <v>37043</v>
          </cell>
        </row>
        <row r="69">
          <cell r="A69" t="str">
            <v>彩色电视机</v>
          </cell>
          <cell r="B69">
            <v>256.39999999999998</v>
          </cell>
          <cell r="C69">
            <v>37043</v>
          </cell>
        </row>
        <row r="70">
          <cell r="A70" t="str">
            <v>家用电冰箱</v>
          </cell>
          <cell r="B70">
            <v>168.7</v>
          </cell>
          <cell r="C70">
            <v>37043</v>
          </cell>
        </row>
        <row r="71">
          <cell r="A71" t="str">
            <v>家用洗衣机</v>
          </cell>
          <cell r="B71">
            <v>82.9</v>
          </cell>
          <cell r="C71">
            <v>37043</v>
          </cell>
        </row>
        <row r="72">
          <cell r="A72" t="str">
            <v>微型计算机</v>
          </cell>
          <cell r="B72">
            <v>64.599999999999994</v>
          </cell>
          <cell r="C72">
            <v>37043</v>
          </cell>
        </row>
        <row r="73">
          <cell r="A73" t="str">
            <v>汽车</v>
          </cell>
          <cell r="B73">
            <v>20.8</v>
          </cell>
          <cell r="C73">
            <v>37043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第1套"/>
      <sheetName val="第1套答案"/>
      <sheetName val="第2套"/>
      <sheetName val="第2套答案"/>
      <sheetName val="第3套答案"/>
    </sheetNames>
    <sheetDataSet>
      <sheetData sheetId="0" refreshError="1">
        <row r="1">
          <cell r="A1" t="str">
            <v>项目</v>
          </cell>
          <cell r="B1" t="str">
            <v>产量</v>
          </cell>
          <cell r="C1" t="str">
            <v>月份</v>
          </cell>
        </row>
        <row r="2">
          <cell r="A2" t="str">
            <v>彩色电视机</v>
          </cell>
          <cell r="B2">
            <v>374</v>
          </cell>
          <cell r="C2">
            <v>36526</v>
          </cell>
        </row>
        <row r="3">
          <cell r="A3" t="str">
            <v>程控交换机</v>
          </cell>
          <cell r="B3">
            <v>351</v>
          </cell>
          <cell r="C3">
            <v>36526</v>
          </cell>
        </row>
        <row r="4">
          <cell r="A4" t="str">
            <v>家用洗衣机</v>
          </cell>
          <cell r="B4">
            <v>149</v>
          </cell>
          <cell r="C4">
            <v>36526</v>
          </cell>
        </row>
        <row r="5">
          <cell r="A5" t="str">
            <v>家用电冰箱</v>
          </cell>
          <cell r="B5">
            <v>88</v>
          </cell>
          <cell r="C5">
            <v>36526</v>
          </cell>
        </row>
        <row r="6">
          <cell r="A6" t="str">
            <v>微型计算机</v>
          </cell>
          <cell r="B6">
            <v>43</v>
          </cell>
          <cell r="C6">
            <v>36526</v>
          </cell>
        </row>
        <row r="7">
          <cell r="A7" t="str">
            <v>汽车</v>
          </cell>
          <cell r="B7">
            <v>14</v>
          </cell>
          <cell r="C7">
            <v>36526</v>
          </cell>
        </row>
        <row r="8">
          <cell r="A8" t="str">
            <v>彩色电视机</v>
          </cell>
          <cell r="B8">
            <v>283</v>
          </cell>
          <cell r="C8">
            <v>36557</v>
          </cell>
        </row>
        <row r="9">
          <cell r="A9" t="str">
            <v>程控交换机</v>
          </cell>
          <cell r="B9">
            <v>249</v>
          </cell>
          <cell r="C9">
            <v>36557</v>
          </cell>
        </row>
        <row r="10">
          <cell r="A10" t="str">
            <v>家用洗衣机</v>
          </cell>
          <cell r="B10">
            <v>114</v>
          </cell>
          <cell r="C10">
            <v>36557</v>
          </cell>
        </row>
        <row r="11">
          <cell r="A11" t="str">
            <v>家用电冰箱</v>
          </cell>
          <cell r="B11">
            <v>80</v>
          </cell>
          <cell r="C11">
            <v>36557</v>
          </cell>
        </row>
        <row r="12">
          <cell r="A12" t="str">
            <v>微型计算机</v>
          </cell>
          <cell r="B12">
            <v>37</v>
          </cell>
          <cell r="C12">
            <v>36557</v>
          </cell>
        </row>
        <row r="13">
          <cell r="A13" t="str">
            <v>汽车</v>
          </cell>
          <cell r="B13">
            <v>12</v>
          </cell>
          <cell r="C13">
            <v>36557</v>
          </cell>
        </row>
        <row r="14">
          <cell r="A14" t="str">
            <v>程控交换机</v>
          </cell>
          <cell r="B14">
            <v>423</v>
          </cell>
          <cell r="C14">
            <v>36586</v>
          </cell>
        </row>
        <row r="15">
          <cell r="A15" t="str">
            <v>彩色电视机</v>
          </cell>
          <cell r="B15">
            <v>365</v>
          </cell>
          <cell r="C15">
            <v>36586</v>
          </cell>
        </row>
        <row r="16">
          <cell r="A16" t="str">
            <v>家用洗衣机</v>
          </cell>
          <cell r="B16">
            <v>146</v>
          </cell>
          <cell r="C16">
            <v>36586</v>
          </cell>
        </row>
        <row r="17">
          <cell r="A17" t="str">
            <v>家用电冰箱</v>
          </cell>
          <cell r="B17">
            <v>129</v>
          </cell>
          <cell r="C17">
            <v>36586</v>
          </cell>
        </row>
        <row r="18">
          <cell r="A18" t="str">
            <v>微型计算机</v>
          </cell>
          <cell r="B18">
            <v>64</v>
          </cell>
          <cell r="C18">
            <v>36586</v>
          </cell>
        </row>
        <row r="19">
          <cell r="A19" t="str">
            <v>汽车</v>
          </cell>
          <cell r="B19">
            <v>21</v>
          </cell>
          <cell r="C19">
            <v>36586</v>
          </cell>
        </row>
        <row r="20">
          <cell r="A20" t="str">
            <v>程控交换机</v>
          </cell>
          <cell r="B20">
            <v>472</v>
          </cell>
          <cell r="C20">
            <v>36617</v>
          </cell>
        </row>
        <row r="21">
          <cell r="A21" t="str">
            <v>彩色电视机</v>
          </cell>
          <cell r="B21">
            <v>363</v>
          </cell>
          <cell r="C21">
            <v>36617</v>
          </cell>
        </row>
        <row r="22">
          <cell r="A22" t="str">
            <v>家用电冰箱</v>
          </cell>
          <cell r="B22">
            <v>139</v>
          </cell>
          <cell r="C22">
            <v>36617</v>
          </cell>
        </row>
        <row r="23">
          <cell r="A23" t="str">
            <v>家用洗衣机</v>
          </cell>
          <cell r="B23">
            <v>106</v>
          </cell>
          <cell r="C23">
            <v>36617</v>
          </cell>
        </row>
        <row r="24">
          <cell r="A24" t="str">
            <v>微型计算机</v>
          </cell>
          <cell r="B24">
            <v>68</v>
          </cell>
          <cell r="C24">
            <v>36617</v>
          </cell>
        </row>
        <row r="25">
          <cell r="A25" t="str">
            <v>汽车</v>
          </cell>
          <cell r="B25">
            <v>22</v>
          </cell>
          <cell r="C25">
            <v>36617</v>
          </cell>
        </row>
        <row r="26">
          <cell r="A26" t="str">
            <v>程控交换机</v>
          </cell>
          <cell r="B26">
            <v>441</v>
          </cell>
          <cell r="C26">
            <v>36647</v>
          </cell>
        </row>
        <row r="27">
          <cell r="A27" t="str">
            <v>彩色电视机</v>
          </cell>
          <cell r="B27">
            <v>297</v>
          </cell>
          <cell r="C27">
            <v>36647</v>
          </cell>
        </row>
        <row r="28">
          <cell r="A28" t="str">
            <v>家用电冰箱</v>
          </cell>
          <cell r="B28">
            <v>139</v>
          </cell>
          <cell r="C28">
            <v>36647</v>
          </cell>
        </row>
        <row r="29">
          <cell r="A29" t="str">
            <v>家用洗衣机</v>
          </cell>
          <cell r="B29">
            <v>82</v>
          </cell>
          <cell r="C29">
            <v>36647</v>
          </cell>
        </row>
        <row r="30">
          <cell r="A30" t="str">
            <v>微型计算机</v>
          </cell>
          <cell r="B30">
            <v>58</v>
          </cell>
          <cell r="C30">
            <v>36647</v>
          </cell>
        </row>
        <row r="31">
          <cell r="A31" t="str">
            <v>汽车</v>
          </cell>
          <cell r="B31">
            <v>20</v>
          </cell>
          <cell r="C31">
            <v>36647</v>
          </cell>
        </row>
        <row r="32">
          <cell r="A32" t="str">
            <v>程控交换机</v>
          </cell>
          <cell r="B32">
            <v>709</v>
          </cell>
          <cell r="C32">
            <v>36678</v>
          </cell>
        </row>
        <row r="33">
          <cell r="A33" t="str">
            <v>彩色电视机</v>
          </cell>
          <cell r="B33">
            <v>202</v>
          </cell>
          <cell r="C33">
            <v>36678</v>
          </cell>
        </row>
        <row r="34">
          <cell r="A34" t="str">
            <v>家用电冰箱</v>
          </cell>
          <cell r="B34">
            <v>158</v>
          </cell>
          <cell r="C34">
            <v>36678</v>
          </cell>
        </row>
        <row r="35">
          <cell r="A35" t="str">
            <v>家用洗衣机</v>
          </cell>
          <cell r="B35">
            <v>79</v>
          </cell>
          <cell r="C35">
            <v>36678</v>
          </cell>
        </row>
        <row r="36">
          <cell r="A36" t="str">
            <v>微型计算机</v>
          </cell>
          <cell r="B36">
            <v>51</v>
          </cell>
          <cell r="C36">
            <v>36678</v>
          </cell>
        </row>
        <row r="37">
          <cell r="A37" t="str">
            <v>汽车</v>
          </cell>
          <cell r="B37">
            <v>19</v>
          </cell>
          <cell r="C37">
            <v>36678</v>
          </cell>
        </row>
        <row r="38">
          <cell r="A38" t="str">
            <v>程控交换机</v>
          </cell>
          <cell r="B38">
            <v>728</v>
          </cell>
          <cell r="C38">
            <v>36892</v>
          </cell>
        </row>
        <row r="39">
          <cell r="A39" t="str">
            <v>彩色电视机</v>
          </cell>
          <cell r="B39">
            <v>341.6</v>
          </cell>
          <cell r="C39">
            <v>36892</v>
          </cell>
        </row>
        <row r="40">
          <cell r="A40" t="str">
            <v>家用洗衣机</v>
          </cell>
          <cell r="B40">
            <v>124.4</v>
          </cell>
          <cell r="C40">
            <v>36892</v>
          </cell>
        </row>
        <row r="41">
          <cell r="A41" t="str">
            <v>家用电冰箱</v>
          </cell>
          <cell r="B41">
            <v>98.4</v>
          </cell>
          <cell r="C41">
            <v>36892</v>
          </cell>
        </row>
        <row r="42">
          <cell r="A42" t="str">
            <v>微型计算机</v>
          </cell>
          <cell r="B42">
            <v>42.5</v>
          </cell>
          <cell r="C42">
            <v>36892</v>
          </cell>
        </row>
        <row r="43">
          <cell r="A43" t="str">
            <v>汽车</v>
          </cell>
          <cell r="B43">
            <v>18.7</v>
          </cell>
          <cell r="C43">
            <v>36892</v>
          </cell>
        </row>
        <row r="44">
          <cell r="A44" t="str">
            <v>程控交换机</v>
          </cell>
          <cell r="B44">
            <v>728</v>
          </cell>
          <cell r="C44">
            <v>36923</v>
          </cell>
        </row>
        <row r="45">
          <cell r="A45" t="str">
            <v>彩色电视机</v>
          </cell>
          <cell r="B45">
            <v>341.6</v>
          </cell>
          <cell r="C45">
            <v>36923</v>
          </cell>
        </row>
        <row r="46">
          <cell r="A46" t="str">
            <v>家用洗衣机</v>
          </cell>
          <cell r="B46">
            <v>124.4</v>
          </cell>
          <cell r="C46">
            <v>36923</v>
          </cell>
        </row>
        <row r="47">
          <cell r="A47" t="str">
            <v>家用电冰箱</v>
          </cell>
          <cell r="B47">
            <v>98.4</v>
          </cell>
          <cell r="C47">
            <v>36923</v>
          </cell>
        </row>
        <row r="48">
          <cell r="A48" t="str">
            <v>微型计算机</v>
          </cell>
          <cell r="B48">
            <v>42.5</v>
          </cell>
          <cell r="C48">
            <v>36923</v>
          </cell>
        </row>
        <row r="49">
          <cell r="A49" t="str">
            <v>汽车</v>
          </cell>
          <cell r="B49">
            <v>18.7</v>
          </cell>
          <cell r="C49">
            <v>36923</v>
          </cell>
        </row>
        <row r="50">
          <cell r="A50" t="str">
            <v>程控交换机</v>
          </cell>
          <cell r="B50">
            <v>571</v>
          </cell>
          <cell r="C50">
            <v>36951</v>
          </cell>
        </row>
        <row r="51">
          <cell r="A51" t="str">
            <v>彩色电视机</v>
          </cell>
          <cell r="B51">
            <v>317.89999999999998</v>
          </cell>
          <cell r="C51">
            <v>36951</v>
          </cell>
        </row>
        <row r="52">
          <cell r="A52" t="str">
            <v>家用电冰箱</v>
          </cell>
          <cell r="B52">
            <v>143</v>
          </cell>
          <cell r="C52">
            <v>36951</v>
          </cell>
        </row>
        <row r="53">
          <cell r="A53" t="str">
            <v>家用洗衣机</v>
          </cell>
          <cell r="B53">
            <v>110.5</v>
          </cell>
          <cell r="C53">
            <v>36951</v>
          </cell>
        </row>
        <row r="54">
          <cell r="A54" t="str">
            <v>微型计算机</v>
          </cell>
          <cell r="B54">
            <v>58.5</v>
          </cell>
          <cell r="C54">
            <v>36951</v>
          </cell>
        </row>
        <row r="55">
          <cell r="A55" t="str">
            <v>汽车</v>
          </cell>
          <cell r="B55">
            <v>26.6</v>
          </cell>
          <cell r="C55">
            <v>36951</v>
          </cell>
        </row>
        <row r="56">
          <cell r="A56" t="str">
            <v>程控交换机</v>
          </cell>
          <cell r="B56">
            <v>634.9</v>
          </cell>
          <cell r="C56">
            <v>36982</v>
          </cell>
        </row>
        <row r="57">
          <cell r="A57" t="str">
            <v>彩色电视机</v>
          </cell>
          <cell r="B57">
            <v>305.89999999999998</v>
          </cell>
          <cell r="C57">
            <v>36982</v>
          </cell>
        </row>
        <row r="58">
          <cell r="A58" t="str">
            <v>家用电冰箱</v>
          </cell>
          <cell r="B58">
            <v>135.19999999999999</v>
          </cell>
          <cell r="C58">
            <v>36982</v>
          </cell>
        </row>
        <row r="59">
          <cell r="A59" t="str">
            <v>家用洗衣机</v>
          </cell>
          <cell r="B59">
            <v>98.7</v>
          </cell>
          <cell r="C59">
            <v>36982</v>
          </cell>
        </row>
        <row r="60">
          <cell r="A60" t="str">
            <v>微型计算机</v>
          </cell>
          <cell r="B60">
            <v>63.2</v>
          </cell>
          <cell r="C60">
            <v>36982</v>
          </cell>
        </row>
        <row r="61">
          <cell r="A61" t="str">
            <v>汽车</v>
          </cell>
          <cell r="B61">
            <v>24.9</v>
          </cell>
          <cell r="C61">
            <v>36982</v>
          </cell>
        </row>
        <row r="62">
          <cell r="A62" t="str">
            <v>程控交换机</v>
          </cell>
          <cell r="B62">
            <v>808</v>
          </cell>
          <cell r="C62">
            <v>37012</v>
          </cell>
        </row>
        <row r="63">
          <cell r="A63" t="str">
            <v>彩色电视机</v>
          </cell>
          <cell r="B63">
            <v>294.5</v>
          </cell>
          <cell r="C63">
            <v>37012</v>
          </cell>
        </row>
        <row r="64">
          <cell r="A64" t="str">
            <v>家用电冰箱</v>
          </cell>
          <cell r="B64">
            <v>155.19999999999999</v>
          </cell>
          <cell r="C64">
            <v>37012</v>
          </cell>
        </row>
        <row r="65">
          <cell r="A65" t="str">
            <v>家用洗衣机</v>
          </cell>
          <cell r="B65">
            <v>78.2</v>
          </cell>
          <cell r="C65">
            <v>37012</v>
          </cell>
        </row>
        <row r="66">
          <cell r="A66" t="str">
            <v>微型计算机</v>
          </cell>
          <cell r="B66">
            <v>63.4</v>
          </cell>
          <cell r="C66">
            <v>37012</v>
          </cell>
        </row>
        <row r="67">
          <cell r="A67" t="str">
            <v>汽车</v>
          </cell>
          <cell r="B67">
            <v>20.8</v>
          </cell>
          <cell r="C67">
            <v>37012</v>
          </cell>
        </row>
        <row r="68">
          <cell r="A68" t="str">
            <v>程控交换机</v>
          </cell>
          <cell r="B68">
            <v>875.1</v>
          </cell>
          <cell r="C68">
            <v>37043</v>
          </cell>
        </row>
        <row r="69">
          <cell r="A69" t="str">
            <v>彩色电视机</v>
          </cell>
          <cell r="B69">
            <v>256.39999999999998</v>
          </cell>
          <cell r="C69">
            <v>37043</v>
          </cell>
        </row>
        <row r="70">
          <cell r="A70" t="str">
            <v>家用电冰箱</v>
          </cell>
          <cell r="B70">
            <v>168.7</v>
          </cell>
          <cell r="C70">
            <v>37043</v>
          </cell>
        </row>
        <row r="71">
          <cell r="A71" t="str">
            <v>家用洗衣机</v>
          </cell>
          <cell r="B71">
            <v>82.9</v>
          </cell>
          <cell r="C71">
            <v>37043</v>
          </cell>
        </row>
        <row r="72">
          <cell r="A72" t="str">
            <v>微型计算机</v>
          </cell>
          <cell r="B72">
            <v>64.599999999999994</v>
          </cell>
          <cell r="C72">
            <v>37043</v>
          </cell>
        </row>
        <row r="73">
          <cell r="A73" t="str">
            <v>汽车</v>
          </cell>
          <cell r="B73">
            <v>20.8</v>
          </cell>
          <cell r="C73">
            <v>37043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第1套"/>
      <sheetName val="第1套答案"/>
      <sheetName val="第2套"/>
      <sheetName val="第2套答案"/>
      <sheetName val="第3套答案"/>
    </sheetNames>
    <sheetDataSet>
      <sheetData sheetId="0" refreshError="1">
        <row r="1">
          <cell r="A1" t="str">
            <v>项目</v>
          </cell>
          <cell r="B1" t="str">
            <v>产量</v>
          </cell>
          <cell r="C1" t="str">
            <v>月份</v>
          </cell>
        </row>
        <row r="2">
          <cell r="A2" t="str">
            <v>彩色电视机</v>
          </cell>
          <cell r="B2">
            <v>374</v>
          </cell>
          <cell r="C2">
            <v>36526</v>
          </cell>
        </row>
        <row r="3">
          <cell r="A3" t="str">
            <v>程控交换机</v>
          </cell>
          <cell r="B3">
            <v>351</v>
          </cell>
          <cell r="C3">
            <v>36526</v>
          </cell>
        </row>
        <row r="4">
          <cell r="A4" t="str">
            <v>家用洗衣机</v>
          </cell>
          <cell r="B4">
            <v>149</v>
          </cell>
          <cell r="C4">
            <v>36526</v>
          </cell>
        </row>
        <row r="5">
          <cell r="A5" t="str">
            <v>家用电冰箱</v>
          </cell>
          <cell r="B5">
            <v>88</v>
          </cell>
          <cell r="C5">
            <v>36526</v>
          </cell>
        </row>
        <row r="6">
          <cell r="A6" t="str">
            <v>微型计算机</v>
          </cell>
          <cell r="B6">
            <v>43</v>
          </cell>
          <cell r="C6">
            <v>36526</v>
          </cell>
        </row>
        <row r="7">
          <cell r="A7" t="str">
            <v>汽车</v>
          </cell>
          <cell r="B7">
            <v>14</v>
          </cell>
          <cell r="C7">
            <v>36526</v>
          </cell>
        </row>
        <row r="8">
          <cell r="A8" t="str">
            <v>彩色电视机</v>
          </cell>
          <cell r="B8">
            <v>283</v>
          </cell>
          <cell r="C8">
            <v>36557</v>
          </cell>
        </row>
        <row r="9">
          <cell r="A9" t="str">
            <v>程控交换机</v>
          </cell>
          <cell r="B9">
            <v>249</v>
          </cell>
          <cell r="C9">
            <v>36557</v>
          </cell>
        </row>
        <row r="10">
          <cell r="A10" t="str">
            <v>家用洗衣机</v>
          </cell>
          <cell r="B10">
            <v>114</v>
          </cell>
          <cell r="C10">
            <v>36557</v>
          </cell>
        </row>
        <row r="11">
          <cell r="A11" t="str">
            <v>家用电冰箱</v>
          </cell>
          <cell r="B11">
            <v>80</v>
          </cell>
          <cell r="C11">
            <v>36557</v>
          </cell>
        </row>
        <row r="12">
          <cell r="A12" t="str">
            <v>微型计算机</v>
          </cell>
          <cell r="B12">
            <v>37</v>
          </cell>
          <cell r="C12">
            <v>36557</v>
          </cell>
        </row>
        <row r="13">
          <cell r="A13" t="str">
            <v>汽车</v>
          </cell>
          <cell r="B13">
            <v>12</v>
          </cell>
          <cell r="C13">
            <v>36557</v>
          </cell>
        </row>
        <row r="14">
          <cell r="A14" t="str">
            <v>程控交换机</v>
          </cell>
          <cell r="B14">
            <v>423</v>
          </cell>
          <cell r="C14">
            <v>36586</v>
          </cell>
        </row>
        <row r="15">
          <cell r="A15" t="str">
            <v>彩色电视机</v>
          </cell>
          <cell r="B15">
            <v>365</v>
          </cell>
          <cell r="C15">
            <v>36586</v>
          </cell>
        </row>
        <row r="16">
          <cell r="A16" t="str">
            <v>家用洗衣机</v>
          </cell>
          <cell r="B16">
            <v>146</v>
          </cell>
          <cell r="C16">
            <v>36586</v>
          </cell>
        </row>
        <row r="17">
          <cell r="A17" t="str">
            <v>家用电冰箱</v>
          </cell>
          <cell r="B17">
            <v>129</v>
          </cell>
          <cell r="C17">
            <v>36586</v>
          </cell>
        </row>
        <row r="18">
          <cell r="A18" t="str">
            <v>微型计算机</v>
          </cell>
          <cell r="B18">
            <v>64</v>
          </cell>
          <cell r="C18">
            <v>36586</v>
          </cell>
        </row>
        <row r="19">
          <cell r="A19" t="str">
            <v>汽车</v>
          </cell>
          <cell r="B19">
            <v>21</v>
          </cell>
          <cell r="C19">
            <v>36586</v>
          </cell>
        </row>
        <row r="20">
          <cell r="A20" t="str">
            <v>程控交换机</v>
          </cell>
          <cell r="B20">
            <v>472</v>
          </cell>
          <cell r="C20">
            <v>36617</v>
          </cell>
        </row>
        <row r="21">
          <cell r="A21" t="str">
            <v>彩色电视机</v>
          </cell>
          <cell r="B21">
            <v>363</v>
          </cell>
          <cell r="C21">
            <v>36617</v>
          </cell>
        </row>
        <row r="22">
          <cell r="A22" t="str">
            <v>家用电冰箱</v>
          </cell>
          <cell r="B22">
            <v>139</v>
          </cell>
          <cell r="C22">
            <v>36617</v>
          </cell>
        </row>
        <row r="23">
          <cell r="A23" t="str">
            <v>家用洗衣机</v>
          </cell>
          <cell r="B23">
            <v>106</v>
          </cell>
          <cell r="C23">
            <v>36617</v>
          </cell>
        </row>
        <row r="24">
          <cell r="A24" t="str">
            <v>微型计算机</v>
          </cell>
          <cell r="B24">
            <v>68</v>
          </cell>
          <cell r="C24">
            <v>36617</v>
          </cell>
        </row>
        <row r="25">
          <cell r="A25" t="str">
            <v>汽车</v>
          </cell>
          <cell r="B25">
            <v>22</v>
          </cell>
          <cell r="C25">
            <v>36617</v>
          </cell>
        </row>
        <row r="26">
          <cell r="A26" t="str">
            <v>程控交换机</v>
          </cell>
          <cell r="B26">
            <v>441</v>
          </cell>
          <cell r="C26">
            <v>36647</v>
          </cell>
        </row>
        <row r="27">
          <cell r="A27" t="str">
            <v>彩色电视机</v>
          </cell>
          <cell r="B27">
            <v>297</v>
          </cell>
          <cell r="C27">
            <v>36647</v>
          </cell>
        </row>
        <row r="28">
          <cell r="A28" t="str">
            <v>家用电冰箱</v>
          </cell>
          <cell r="B28">
            <v>139</v>
          </cell>
          <cell r="C28">
            <v>36647</v>
          </cell>
        </row>
        <row r="29">
          <cell r="A29" t="str">
            <v>家用洗衣机</v>
          </cell>
          <cell r="B29">
            <v>82</v>
          </cell>
          <cell r="C29">
            <v>36647</v>
          </cell>
        </row>
        <row r="30">
          <cell r="A30" t="str">
            <v>微型计算机</v>
          </cell>
          <cell r="B30">
            <v>58</v>
          </cell>
          <cell r="C30">
            <v>36647</v>
          </cell>
        </row>
        <row r="31">
          <cell r="A31" t="str">
            <v>汽车</v>
          </cell>
          <cell r="B31">
            <v>20</v>
          </cell>
          <cell r="C31">
            <v>36647</v>
          </cell>
        </row>
        <row r="32">
          <cell r="A32" t="str">
            <v>程控交换机</v>
          </cell>
          <cell r="B32">
            <v>709</v>
          </cell>
          <cell r="C32">
            <v>36678</v>
          </cell>
        </row>
        <row r="33">
          <cell r="A33" t="str">
            <v>彩色电视机</v>
          </cell>
          <cell r="B33">
            <v>202</v>
          </cell>
          <cell r="C33">
            <v>36678</v>
          </cell>
        </row>
        <row r="34">
          <cell r="A34" t="str">
            <v>家用电冰箱</v>
          </cell>
          <cell r="B34">
            <v>158</v>
          </cell>
          <cell r="C34">
            <v>36678</v>
          </cell>
        </row>
        <row r="35">
          <cell r="A35" t="str">
            <v>家用洗衣机</v>
          </cell>
          <cell r="B35">
            <v>79</v>
          </cell>
          <cell r="C35">
            <v>36678</v>
          </cell>
        </row>
        <row r="36">
          <cell r="A36" t="str">
            <v>微型计算机</v>
          </cell>
          <cell r="B36">
            <v>51</v>
          </cell>
          <cell r="C36">
            <v>36678</v>
          </cell>
        </row>
        <row r="37">
          <cell r="A37" t="str">
            <v>汽车</v>
          </cell>
          <cell r="B37">
            <v>19</v>
          </cell>
          <cell r="C37">
            <v>36678</v>
          </cell>
        </row>
        <row r="38">
          <cell r="A38" t="str">
            <v>程控交换机</v>
          </cell>
          <cell r="B38">
            <v>728</v>
          </cell>
          <cell r="C38">
            <v>36892</v>
          </cell>
        </row>
        <row r="39">
          <cell r="A39" t="str">
            <v>彩色电视机</v>
          </cell>
          <cell r="B39">
            <v>341.6</v>
          </cell>
          <cell r="C39">
            <v>36892</v>
          </cell>
        </row>
        <row r="40">
          <cell r="A40" t="str">
            <v>家用洗衣机</v>
          </cell>
          <cell r="B40">
            <v>124.4</v>
          </cell>
          <cell r="C40">
            <v>36892</v>
          </cell>
        </row>
        <row r="41">
          <cell r="A41" t="str">
            <v>家用电冰箱</v>
          </cell>
          <cell r="B41">
            <v>98.4</v>
          </cell>
          <cell r="C41">
            <v>36892</v>
          </cell>
        </row>
        <row r="42">
          <cell r="A42" t="str">
            <v>微型计算机</v>
          </cell>
          <cell r="B42">
            <v>42.5</v>
          </cell>
          <cell r="C42">
            <v>36892</v>
          </cell>
        </row>
        <row r="43">
          <cell r="A43" t="str">
            <v>汽车</v>
          </cell>
          <cell r="B43">
            <v>18.7</v>
          </cell>
          <cell r="C43">
            <v>36892</v>
          </cell>
        </row>
        <row r="44">
          <cell r="A44" t="str">
            <v>程控交换机</v>
          </cell>
          <cell r="B44">
            <v>728</v>
          </cell>
          <cell r="C44">
            <v>36923</v>
          </cell>
        </row>
        <row r="45">
          <cell r="A45" t="str">
            <v>彩色电视机</v>
          </cell>
          <cell r="B45">
            <v>341.6</v>
          </cell>
          <cell r="C45">
            <v>36923</v>
          </cell>
        </row>
        <row r="46">
          <cell r="A46" t="str">
            <v>家用洗衣机</v>
          </cell>
          <cell r="B46">
            <v>124.4</v>
          </cell>
          <cell r="C46">
            <v>36923</v>
          </cell>
        </row>
        <row r="47">
          <cell r="A47" t="str">
            <v>家用电冰箱</v>
          </cell>
          <cell r="B47">
            <v>98.4</v>
          </cell>
          <cell r="C47">
            <v>36923</v>
          </cell>
        </row>
        <row r="48">
          <cell r="A48" t="str">
            <v>微型计算机</v>
          </cell>
          <cell r="B48">
            <v>42.5</v>
          </cell>
          <cell r="C48">
            <v>36923</v>
          </cell>
        </row>
        <row r="49">
          <cell r="A49" t="str">
            <v>汽车</v>
          </cell>
          <cell r="B49">
            <v>18.7</v>
          </cell>
          <cell r="C49">
            <v>36923</v>
          </cell>
        </row>
        <row r="50">
          <cell r="A50" t="str">
            <v>程控交换机</v>
          </cell>
          <cell r="B50">
            <v>571</v>
          </cell>
          <cell r="C50">
            <v>36951</v>
          </cell>
        </row>
        <row r="51">
          <cell r="A51" t="str">
            <v>彩色电视机</v>
          </cell>
          <cell r="B51">
            <v>317.89999999999998</v>
          </cell>
          <cell r="C51">
            <v>36951</v>
          </cell>
        </row>
        <row r="52">
          <cell r="A52" t="str">
            <v>家用电冰箱</v>
          </cell>
          <cell r="B52">
            <v>143</v>
          </cell>
          <cell r="C52">
            <v>36951</v>
          </cell>
        </row>
        <row r="53">
          <cell r="A53" t="str">
            <v>家用洗衣机</v>
          </cell>
          <cell r="B53">
            <v>110.5</v>
          </cell>
          <cell r="C53">
            <v>36951</v>
          </cell>
        </row>
        <row r="54">
          <cell r="A54" t="str">
            <v>微型计算机</v>
          </cell>
          <cell r="B54">
            <v>58.5</v>
          </cell>
          <cell r="C54">
            <v>36951</v>
          </cell>
        </row>
        <row r="55">
          <cell r="A55" t="str">
            <v>汽车</v>
          </cell>
          <cell r="B55">
            <v>26.6</v>
          </cell>
          <cell r="C55">
            <v>36951</v>
          </cell>
        </row>
        <row r="56">
          <cell r="A56" t="str">
            <v>程控交换机</v>
          </cell>
          <cell r="B56">
            <v>634.9</v>
          </cell>
          <cell r="C56">
            <v>36982</v>
          </cell>
        </row>
        <row r="57">
          <cell r="A57" t="str">
            <v>彩色电视机</v>
          </cell>
          <cell r="B57">
            <v>305.89999999999998</v>
          </cell>
          <cell r="C57">
            <v>36982</v>
          </cell>
        </row>
        <row r="58">
          <cell r="A58" t="str">
            <v>家用电冰箱</v>
          </cell>
          <cell r="B58">
            <v>135.19999999999999</v>
          </cell>
          <cell r="C58">
            <v>36982</v>
          </cell>
        </row>
        <row r="59">
          <cell r="A59" t="str">
            <v>家用洗衣机</v>
          </cell>
          <cell r="B59">
            <v>98.7</v>
          </cell>
          <cell r="C59">
            <v>36982</v>
          </cell>
        </row>
        <row r="60">
          <cell r="A60" t="str">
            <v>微型计算机</v>
          </cell>
          <cell r="B60">
            <v>63.2</v>
          </cell>
          <cell r="C60">
            <v>36982</v>
          </cell>
        </row>
        <row r="61">
          <cell r="A61" t="str">
            <v>汽车</v>
          </cell>
          <cell r="B61">
            <v>24.9</v>
          </cell>
          <cell r="C61">
            <v>36982</v>
          </cell>
        </row>
        <row r="62">
          <cell r="A62" t="str">
            <v>程控交换机</v>
          </cell>
          <cell r="B62">
            <v>808</v>
          </cell>
          <cell r="C62">
            <v>37012</v>
          </cell>
        </row>
        <row r="63">
          <cell r="A63" t="str">
            <v>彩色电视机</v>
          </cell>
          <cell r="B63">
            <v>294.5</v>
          </cell>
          <cell r="C63">
            <v>37012</v>
          </cell>
        </row>
        <row r="64">
          <cell r="A64" t="str">
            <v>家用电冰箱</v>
          </cell>
          <cell r="B64">
            <v>155.19999999999999</v>
          </cell>
          <cell r="C64">
            <v>37012</v>
          </cell>
        </row>
        <row r="65">
          <cell r="A65" t="str">
            <v>家用洗衣机</v>
          </cell>
          <cell r="B65">
            <v>78.2</v>
          </cell>
          <cell r="C65">
            <v>37012</v>
          </cell>
        </row>
        <row r="66">
          <cell r="A66" t="str">
            <v>微型计算机</v>
          </cell>
          <cell r="B66">
            <v>63.4</v>
          </cell>
          <cell r="C66">
            <v>37012</v>
          </cell>
        </row>
        <row r="67">
          <cell r="A67" t="str">
            <v>汽车</v>
          </cell>
          <cell r="B67">
            <v>20.8</v>
          </cell>
          <cell r="C67">
            <v>37012</v>
          </cell>
        </row>
        <row r="68">
          <cell r="A68" t="str">
            <v>程控交换机</v>
          </cell>
          <cell r="B68">
            <v>875.1</v>
          </cell>
          <cell r="C68">
            <v>37043</v>
          </cell>
        </row>
        <row r="69">
          <cell r="A69" t="str">
            <v>彩色电视机</v>
          </cell>
          <cell r="B69">
            <v>256.39999999999998</v>
          </cell>
          <cell r="C69">
            <v>37043</v>
          </cell>
        </row>
        <row r="70">
          <cell r="A70" t="str">
            <v>家用电冰箱</v>
          </cell>
          <cell r="B70">
            <v>168.7</v>
          </cell>
          <cell r="C70">
            <v>37043</v>
          </cell>
        </row>
        <row r="71">
          <cell r="A71" t="str">
            <v>家用洗衣机</v>
          </cell>
          <cell r="B71">
            <v>82.9</v>
          </cell>
          <cell r="C71">
            <v>37043</v>
          </cell>
        </row>
        <row r="72">
          <cell r="A72" t="str">
            <v>微型计算机</v>
          </cell>
          <cell r="B72">
            <v>64.599999999999994</v>
          </cell>
          <cell r="C72">
            <v>37043</v>
          </cell>
        </row>
        <row r="73">
          <cell r="A73" t="str">
            <v>汽车</v>
          </cell>
          <cell r="B73">
            <v>20.8</v>
          </cell>
          <cell r="C73">
            <v>37043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第1题"/>
      <sheetName val="第2题"/>
      <sheetName val="第2题答案"/>
      <sheetName val="第3题"/>
      <sheetName val="第3题答案"/>
      <sheetName val="第4题"/>
      <sheetName val="第4题答案"/>
      <sheetName val="第5题"/>
      <sheetName val="第6题"/>
      <sheetName val="第6题答案"/>
      <sheetName val="第7题"/>
      <sheetName val="第7题解答"/>
      <sheetName val="第8题"/>
      <sheetName val="第8题答案"/>
      <sheetName val="第9题"/>
      <sheetName val="第9题解答"/>
    </sheetNames>
    <sheetDataSet>
      <sheetData sheetId="0"/>
      <sheetData sheetId="1">
        <row r="1">
          <cell r="A1" t="str">
            <v>订购日期</v>
          </cell>
          <cell r="B1" t="str">
            <v>产品名称</v>
          </cell>
          <cell r="C1" t="str">
            <v>销售数量</v>
          </cell>
          <cell r="D1" t="str">
            <v>销售金额</v>
          </cell>
        </row>
        <row r="2">
          <cell r="A2">
            <v>35254</v>
          </cell>
          <cell r="B2" t="str">
            <v>糯米</v>
          </cell>
          <cell r="C2">
            <v>6</v>
          </cell>
          <cell r="D2">
            <v>100.8</v>
          </cell>
        </row>
        <row r="3">
          <cell r="A3">
            <v>35465</v>
          </cell>
          <cell r="B3" t="str">
            <v>糯米</v>
          </cell>
          <cell r="C3">
            <v>12</v>
          </cell>
          <cell r="D3">
            <v>201.6</v>
          </cell>
        </row>
        <row r="4">
          <cell r="A4">
            <v>35580</v>
          </cell>
          <cell r="B4" t="str">
            <v>糯米</v>
          </cell>
          <cell r="C4">
            <v>24</v>
          </cell>
          <cell r="D4">
            <v>504</v>
          </cell>
        </row>
        <row r="5">
          <cell r="A5">
            <v>35629</v>
          </cell>
          <cell r="B5" t="str">
            <v>糯米</v>
          </cell>
          <cell r="C5">
            <v>48</v>
          </cell>
          <cell r="D5">
            <v>1008</v>
          </cell>
        </row>
        <row r="6">
          <cell r="A6">
            <v>35646</v>
          </cell>
          <cell r="B6" t="str">
            <v>糯米</v>
          </cell>
          <cell r="C6">
            <v>40</v>
          </cell>
          <cell r="D6">
            <v>840</v>
          </cell>
        </row>
        <row r="7">
          <cell r="A7">
            <v>35660</v>
          </cell>
          <cell r="B7" t="str">
            <v>糯米</v>
          </cell>
          <cell r="C7">
            <v>40</v>
          </cell>
          <cell r="D7">
            <v>840</v>
          </cell>
        </row>
        <row r="8">
          <cell r="A8">
            <v>35670</v>
          </cell>
          <cell r="B8" t="str">
            <v>糯米</v>
          </cell>
          <cell r="C8">
            <v>15</v>
          </cell>
          <cell r="D8">
            <v>315</v>
          </cell>
        </row>
        <row r="9">
          <cell r="A9">
            <v>35674</v>
          </cell>
          <cell r="B9" t="str">
            <v>糯米</v>
          </cell>
          <cell r="C9">
            <v>20</v>
          </cell>
          <cell r="D9">
            <v>420</v>
          </cell>
        </row>
        <row r="10">
          <cell r="A10">
            <v>35767</v>
          </cell>
          <cell r="B10" t="str">
            <v>糯米</v>
          </cell>
          <cell r="C10">
            <v>6</v>
          </cell>
          <cell r="D10">
            <v>126</v>
          </cell>
        </row>
        <row r="11">
          <cell r="A11">
            <v>35772</v>
          </cell>
          <cell r="B11" t="str">
            <v>糯米</v>
          </cell>
          <cell r="C11">
            <v>4</v>
          </cell>
          <cell r="D11">
            <v>84</v>
          </cell>
        </row>
        <row r="12">
          <cell r="A12">
            <v>35811</v>
          </cell>
          <cell r="B12" t="str">
            <v>糯米</v>
          </cell>
          <cell r="C12">
            <v>52</v>
          </cell>
          <cell r="D12">
            <v>1092</v>
          </cell>
        </row>
        <row r="13">
          <cell r="A13">
            <v>35816</v>
          </cell>
          <cell r="B13" t="str">
            <v>糯米</v>
          </cell>
          <cell r="C13">
            <v>35</v>
          </cell>
          <cell r="D13">
            <v>735</v>
          </cell>
        </row>
        <row r="14">
          <cell r="A14">
            <v>35865</v>
          </cell>
          <cell r="B14" t="str">
            <v>糯米</v>
          </cell>
          <cell r="C14">
            <v>21</v>
          </cell>
          <cell r="D14">
            <v>441</v>
          </cell>
        </row>
        <row r="15">
          <cell r="A15">
            <v>35891</v>
          </cell>
          <cell r="B15" t="str">
            <v>糯米</v>
          </cell>
          <cell r="C15">
            <v>25</v>
          </cell>
          <cell r="D15">
            <v>525</v>
          </cell>
        </row>
        <row r="16">
          <cell r="A16">
            <v>35362</v>
          </cell>
          <cell r="B16" t="str">
            <v>燕麦</v>
          </cell>
          <cell r="C16">
            <v>40</v>
          </cell>
          <cell r="D16">
            <v>288</v>
          </cell>
        </row>
        <row r="17">
          <cell r="A17">
            <v>35376</v>
          </cell>
          <cell r="B17" t="str">
            <v>燕麦</v>
          </cell>
          <cell r="C17">
            <v>25</v>
          </cell>
          <cell r="D17">
            <v>180</v>
          </cell>
        </row>
        <row r="18">
          <cell r="A18">
            <v>35426</v>
          </cell>
          <cell r="B18" t="str">
            <v>燕麦</v>
          </cell>
          <cell r="C18">
            <v>40</v>
          </cell>
          <cell r="D18">
            <v>288</v>
          </cell>
        </row>
        <row r="19">
          <cell r="A19">
            <v>35432</v>
          </cell>
          <cell r="B19" t="str">
            <v>燕麦</v>
          </cell>
          <cell r="C19">
            <v>60</v>
          </cell>
          <cell r="D19">
            <v>432</v>
          </cell>
        </row>
        <row r="20">
          <cell r="A20">
            <v>35492</v>
          </cell>
          <cell r="B20" t="str">
            <v>燕麦</v>
          </cell>
          <cell r="C20">
            <v>21</v>
          </cell>
          <cell r="D20">
            <v>151.19999999999999</v>
          </cell>
        </row>
        <row r="21">
          <cell r="A21">
            <v>35500</v>
          </cell>
          <cell r="B21" t="str">
            <v>燕麦</v>
          </cell>
          <cell r="C21">
            <v>15</v>
          </cell>
          <cell r="D21">
            <v>108</v>
          </cell>
        </row>
        <row r="22">
          <cell r="A22">
            <v>35523</v>
          </cell>
          <cell r="B22" t="str">
            <v>燕麦</v>
          </cell>
          <cell r="C22">
            <v>10</v>
          </cell>
          <cell r="D22">
            <v>72</v>
          </cell>
        </row>
        <row r="23">
          <cell r="A23">
            <v>35571</v>
          </cell>
          <cell r="B23" t="str">
            <v>燕麦</v>
          </cell>
          <cell r="C23">
            <v>70</v>
          </cell>
          <cell r="D23">
            <v>630</v>
          </cell>
        </row>
        <row r="24">
          <cell r="A24">
            <v>35580</v>
          </cell>
          <cell r="B24" t="str">
            <v>燕麦</v>
          </cell>
          <cell r="C24">
            <v>20</v>
          </cell>
          <cell r="D24">
            <v>180</v>
          </cell>
        </row>
        <row r="25">
          <cell r="A25">
            <v>35647</v>
          </cell>
          <cell r="B25" t="str">
            <v>燕麦</v>
          </cell>
          <cell r="C25">
            <v>10</v>
          </cell>
          <cell r="D25">
            <v>90</v>
          </cell>
        </row>
        <row r="26">
          <cell r="A26">
            <v>35689</v>
          </cell>
          <cell r="B26" t="str">
            <v>燕麦</v>
          </cell>
          <cell r="C26">
            <v>32</v>
          </cell>
          <cell r="D26">
            <v>288</v>
          </cell>
        </row>
        <row r="27">
          <cell r="A27">
            <v>35691</v>
          </cell>
          <cell r="B27" t="str">
            <v>燕麦</v>
          </cell>
          <cell r="C27">
            <v>5</v>
          </cell>
          <cell r="D27">
            <v>45</v>
          </cell>
        </row>
        <row r="28">
          <cell r="A28">
            <v>35754</v>
          </cell>
          <cell r="B28" t="str">
            <v>燕麦</v>
          </cell>
          <cell r="C28">
            <v>44</v>
          </cell>
          <cell r="D28">
            <v>396</v>
          </cell>
        </row>
        <row r="29">
          <cell r="A29">
            <v>35797</v>
          </cell>
          <cell r="B29" t="str">
            <v>燕麦</v>
          </cell>
          <cell r="C29">
            <v>18</v>
          </cell>
          <cell r="D29">
            <v>162</v>
          </cell>
        </row>
        <row r="30">
          <cell r="A30">
            <v>35816</v>
          </cell>
          <cell r="B30" t="str">
            <v>燕麦</v>
          </cell>
          <cell r="C30">
            <v>70</v>
          </cell>
          <cell r="D30">
            <v>630</v>
          </cell>
        </row>
        <row r="31">
          <cell r="A31">
            <v>35830</v>
          </cell>
          <cell r="B31" t="str">
            <v>燕麦</v>
          </cell>
          <cell r="C31">
            <v>50</v>
          </cell>
          <cell r="D31">
            <v>450</v>
          </cell>
        </row>
        <row r="32">
          <cell r="A32">
            <v>35836</v>
          </cell>
          <cell r="B32" t="str">
            <v>燕麦</v>
          </cell>
          <cell r="C32">
            <v>30</v>
          </cell>
          <cell r="D32">
            <v>270</v>
          </cell>
        </row>
        <row r="33">
          <cell r="A33">
            <v>35863</v>
          </cell>
          <cell r="B33" t="str">
            <v>燕麦</v>
          </cell>
          <cell r="C33">
            <v>8</v>
          </cell>
          <cell r="D33">
            <v>72</v>
          </cell>
        </row>
        <row r="34">
          <cell r="A34">
            <v>35894</v>
          </cell>
          <cell r="B34" t="str">
            <v>燕麦</v>
          </cell>
          <cell r="C34">
            <v>10</v>
          </cell>
          <cell r="D34">
            <v>90</v>
          </cell>
        </row>
        <row r="35">
          <cell r="A35">
            <v>35921</v>
          </cell>
          <cell r="B35" t="str">
            <v>燕麦</v>
          </cell>
          <cell r="C35">
            <v>2</v>
          </cell>
          <cell r="D35">
            <v>18</v>
          </cell>
        </row>
        <row r="36">
          <cell r="A36">
            <v>35250</v>
          </cell>
          <cell r="B36" t="str">
            <v>糙米</v>
          </cell>
          <cell r="C36">
            <v>10</v>
          </cell>
          <cell r="D36">
            <v>98</v>
          </cell>
        </row>
        <row r="37">
          <cell r="A37">
            <v>35327</v>
          </cell>
          <cell r="B37" t="str">
            <v>糙米</v>
          </cell>
          <cell r="C37">
            <v>2</v>
          </cell>
          <cell r="D37">
            <v>22.4</v>
          </cell>
        </row>
        <row r="38">
          <cell r="A38">
            <v>35328</v>
          </cell>
          <cell r="B38" t="str">
            <v>糙米</v>
          </cell>
          <cell r="C38">
            <v>6</v>
          </cell>
          <cell r="D38">
            <v>67.2</v>
          </cell>
        </row>
        <row r="39">
          <cell r="A39">
            <v>35355</v>
          </cell>
          <cell r="B39" t="str">
            <v>糙米</v>
          </cell>
          <cell r="C39">
            <v>10</v>
          </cell>
          <cell r="D39">
            <v>112</v>
          </cell>
        </row>
        <row r="40">
          <cell r="A40">
            <v>35373</v>
          </cell>
          <cell r="B40" t="str">
            <v>糙米</v>
          </cell>
          <cell r="C40">
            <v>9</v>
          </cell>
          <cell r="D40">
            <v>100.8</v>
          </cell>
        </row>
        <row r="41">
          <cell r="A41">
            <v>35433</v>
          </cell>
          <cell r="B41" t="str">
            <v>糙米</v>
          </cell>
          <cell r="C41">
            <v>40</v>
          </cell>
          <cell r="D41">
            <v>448</v>
          </cell>
        </row>
        <row r="42">
          <cell r="A42">
            <v>35493</v>
          </cell>
          <cell r="B42" t="str">
            <v>糙米</v>
          </cell>
          <cell r="C42">
            <v>50</v>
          </cell>
          <cell r="D42">
            <v>560</v>
          </cell>
        </row>
        <row r="43">
          <cell r="A43">
            <v>35521</v>
          </cell>
          <cell r="B43" t="str">
            <v>糙米</v>
          </cell>
          <cell r="C43">
            <v>20</v>
          </cell>
          <cell r="D43">
            <v>224</v>
          </cell>
        </row>
        <row r="44">
          <cell r="A44">
            <v>35527</v>
          </cell>
          <cell r="B44" t="str">
            <v>糙米</v>
          </cell>
          <cell r="C44">
            <v>30</v>
          </cell>
          <cell r="D44">
            <v>420</v>
          </cell>
        </row>
        <row r="45">
          <cell r="A45">
            <v>35544</v>
          </cell>
          <cell r="B45" t="str">
            <v>糙米</v>
          </cell>
          <cell r="C45">
            <v>20</v>
          </cell>
          <cell r="D45">
            <v>280</v>
          </cell>
        </row>
        <row r="46">
          <cell r="A46">
            <v>35598</v>
          </cell>
          <cell r="B46" t="str">
            <v>糙米</v>
          </cell>
          <cell r="C46">
            <v>28</v>
          </cell>
          <cell r="D46">
            <v>392</v>
          </cell>
        </row>
        <row r="47">
          <cell r="A47">
            <v>35614</v>
          </cell>
          <cell r="B47" t="str">
            <v>糙米</v>
          </cell>
          <cell r="C47">
            <v>100</v>
          </cell>
          <cell r="D47">
            <v>1400</v>
          </cell>
        </row>
        <row r="48">
          <cell r="A48">
            <v>35650</v>
          </cell>
          <cell r="B48" t="str">
            <v>糙米</v>
          </cell>
          <cell r="C48">
            <v>5</v>
          </cell>
          <cell r="D48">
            <v>70</v>
          </cell>
        </row>
        <row r="49">
          <cell r="A49">
            <v>35674</v>
          </cell>
          <cell r="B49" t="str">
            <v>糙米</v>
          </cell>
          <cell r="C49">
            <v>20</v>
          </cell>
          <cell r="D49">
            <v>280</v>
          </cell>
        </row>
        <row r="50">
          <cell r="A50">
            <v>35683</v>
          </cell>
          <cell r="B50" t="str">
            <v>糙米</v>
          </cell>
          <cell r="C50">
            <v>30</v>
          </cell>
          <cell r="D50">
            <v>420</v>
          </cell>
        </row>
        <row r="51">
          <cell r="A51">
            <v>35691</v>
          </cell>
          <cell r="B51" t="str">
            <v>糙米</v>
          </cell>
          <cell r="C51">
            <v>6</v>
          </cell>
          <cell r="D51">
            <v>84</v>
          </cell>
        </row>
        <row r="52">
          <cell r="A52">
            <v>35697</v>
          </cell>
          <cell r="B52" t="str">
            <v>糙米</v>
          </cell>
          <cell r="C52">
            <v>40</v>
          </cell>
          <cell r="D52">
            <v>560</v>
          </cell>
        </row>
        <row r="53">
          <cell r="A53">
            <v>35753</v>
          </cell>
          <cell r="B53" t="str">
            <v>糙米</v>
          </cell>
          <cell r="C53">
            <v>28</v>
          </cell>
          <cell r="D53">
            <v>392</v>
          </cell>
        </row>
        <row r="54">
          <cell r="A54">
            <v>35769</v>
          </cell>
          <cell r="B54" t="str">
            <v>糙米</v>
          </cell>
          <cell r="C54">
            <v>2</v>
          </cell>
          <cell r="D54">
            <v>28</v>
          </cell>
        </row>
        <row r="55">
          <cell r="A55">
            <v>35779</v>
          </cell>
          <cell r="B55" t="str">
            <v>糙米</v>
          </cell>
          <cell r="C55">
            <v>12</v>
          </cell>
          <cell r="D55">
            <v>168</v>
          </cell>
        </row>
        <row r="56">
          <cell r="A56">
            <v>35779</v>
          </cell>
          <cell r="B56" t="str">
            <v>糙米</v>
          </cell>
          <cell r="C56">
            <v>20</v>
          </cell>
          <cell r="D56">
            <v>280</v>
          </cell>
        </row>
        <row r="57">
          <cell r="A57">
            <v>35816</v>
          </cell>
          <cell r="B57" t="str">
            <v>糙米</v>
          </cell>
          <cell r="C57">
            <v>42</v>
          </cell>
          <cell r="D57">
            <v>588</v>
          </cell>
        </row>
        <row r="58">
          <cell r="A58">
            <v>35823</v>
          </cell>
          <cell r="B58" t="str">
            <v>糙米</v>
          </cell>
          <cell r="C58">
            <v>20</v>
          </cell>
          <cell r="D58">
            <v>280</v>
          </cell>
        </row>
        <row r="59">
          <cell r="A59">
            <v>35837</v>
          </cell>
          <cell r="B59" t="str">
            <v>糙米</v>
          </cell>
          <cell r="C59">
            <v>25</v>
          </cell>
          <cell r="D59">
            <v>350</v>
          </cell>
        </row>
        <row r="60">
          <cell r="A60">
            <v>35857</v>
          </cell>
          <cell r="B60" t="str">
            <v>糙米</v>
          </cell>
          <cell r="C60">
            <v>10</v>
          </cell>
          <cell r="D60">
            <v>140</v>
          </cell>
        </row>
        <row r="61">
          <cell r="A61">
            <v>35887</v>
          </cell>
          <cell r="B61" t="str">
            <v>糙米</v>
          </cell>
          <cell r="C61">
            <v>40</v>
          </cell>
          <cell r="D61">
            <v>560</v>
          </cell>
        </row>
        <row r="62">
          <cell r="A62">
            <v>35891</v>
          </cell>
          <cell r="B62" t="str">
            <v>糙米</v>
          </cell>
          <cell r="C62">
            <v>24</v>
          </cell>
          <cell r="D62">
            <v>336</v>
          </cell>
        </row>
        <row r="63">
          <cell r="A63">
            <v>35893</v>
          </cell>
          <cell r="B63" t="str">
            <v>糙米</v>
          </cell>
          <cell r="C63">
            <v>14</v>
          </cell>
          <cell r="D63">
            <v>196</v>
          </cell>
        </row>
        <row r="64">
          <cell r="A64">
            <v>35894</v>
          </cell>
          <cell r="B64" t="str">
            <v>糙米</v>
          </cell>
          <cell r="C64">
            <v>4</v>
          </cell>
          <cell r="D64">
            <v>56</v>
          </cell>
        </row>
        <row r="65">
          <cell r="A65">
            <v>35905</v>
          </cell>
          <cell r="B65" t="str">
            <v>糙米</v>
          </cell>
          <cell r="C65">
            <v>30</v>
          </cell>
          <cell r="D65">
            <v>420</v>
          </cell>
        </row>
        <row r="66">
          <cell r="A66">
            <v>35342</v>
          </cell>
          <cell r="B66" t="str">
            <v>三合一麦片</v>
          </cell>
          <cell r="C66">
            <v>20</v>
          </cell>
          <cell r="D66">
            <v>112</v>
          </cell>
        </row>
        <row r="67">
          <cell r="A67">
            <v>35359</v>
          </cell>
          <cell r="B67" t="str">
            <v>三合一麦片</v>
          </cell>
          <cell r="C67">
            <v>8</v>
          </cell>
          <cell r="D67">
            <v>44.8</v>
          </cell>
        </row>
        <row r="68">
          <cell r="A68">
            <v>35418</v>
          </cell>
          <cell r="B68" t="str">
            <v>三合一麦片</v>
          </cell>
          <cell r="C68">
            <v>20</v>
          </cell>
          <cell r="D68">
            <v>112</v>
          </cell>
        </row>
        <row r="69">
          <cell r="A69">
            <v>35475</v>
          </cell>
          <cell r="B69" t="str">
            <v>三合一麦片</v>
          </cell>
          <cell r="C69">
            <v>15</v>
          </cell>
          <cell r="D69">
            <v>84</v>
          </cell>
        </row>
        <row r="70">
          <cell r="A70">
            <v>35479</v>
          </cell>
          <cell r="B70" t="str">
            <v>三合一麦片</v>
          </cell>
          <cell r="C70">
            <v>20</v>
          </cell>
          <cell r="D70">
            <v>112</v>
          </cell>
        </row>
        <row r="71">
          <cell r="A71">
            <v>35544</v>
          </cell>
          <cell r="B71" t="str">
            <v>三合一麦片</v>
          </cell>
          <cell r="C71">
            <v>6</v>
          </cell>
          <cell r="D71">
            <v>42</v>
          </cell>
        </row>
        <row r="72">
          <cell r="A72">
            <v>35585</v>
          </cell>
          <cell r="B72" t="str">
            <v>三合一麦片</v>
          </cell>
          <cell r="C72">
            <v>30</v>
          </cell>
          <cell r="D72">
            <v>210</v>
          </cell>
        </row>
        <row r="73">
          <cell r="A73">
            <v>35591</v>
          </cell>
          <cell r="B73" t="str">
            <v>三合一麦片</v>
          </cell>
          <cell r="C73">
            <v>70</v>
          </cell>
          <cell r="D73">
            <v>490</v>
          </cell>
        </row>
        <row r="74">
          <cell r="A74">
            <v>35613</v>
          </cell>
          <cell r="B74" t="str">
            <v>三合一麦片</v>
          </cell>
          <cell r="C74">
            <v>4</v>
          </cell>
          <cell r="D74">
            <v>28</v>
          </cell>
        </row>
        <row r="75">
          <cell r="A75">
            <v>35620</v>
          </cell>
          <cell r="B75" t="str">
            <v>三合一麦片</v>
          </cell>
          <cell r="C75">
            <v>24</v>
          </cell>
          <cell r="D75">
            <v>168</v>
          </cell>
        </row>
        <row r="76">
          <cell r="A76">
            <v>35647</v>
          </cell>
          <cell r="B76" t="str">
            <v>三合一麦片</v>
          </cell>
          <cell r="C76">
            <v>5</v>
          </cell>
          <cell r="D76">
            <v>35</v>
          </cell>
        </row>
        <row r="77">
          <cell r="A77">
            <v>35699</v>
          </cell>
          <cell r="B77" t="str">
            <v>三合一麦片</v>
          </cell>
          <cell r="C77">
            <v>9</v>
          </cell>
          <cell r="D77">
            <v>63</v>
          </cell>
        </row>
        <row r="78">
          <cell r="A78">
            <v>35734</v>
          </cell>
          <cell r="B78" t="str">
            <v>三合一麦片</v>
          </cell>
          <cell r="C78">
            <v>4</v>
          </cell>
          <cell r="D78">
            <v>28</v>
          </cell>
        </row>
        <row r="79">
          <cell r="A79">
            <v>35741</v>
          </cell>
          <cell r="B79" t="str">
            <v>三合一麦片</v>
          </cell>
          <cell r="C79">
            <v>25</v>
          </cell>
          <cell r="D79">
            <v>175</v>
          </cell>
        </row>
        <row r="80">
          <cell r="A80">
            <v>35746</v>
          </cell>
          <cell r="B80" t="str">
            <v>三合一麦片</v>
          </cell>
          <cell r="C80">
            <v>18</v>
          </cell>
          <cell r="D80">
            <v>126</v>
          </cell>
        </row>
        <row r="81">
          <cell r="A81">
            <v>35762</v>
          </cell>
          <cell r="B81" t="str">
            <v>三合一麦片</v>
          </cell>
          <cell r="C81">
            <v>60</v>
          </cell>
          <cell r="D81">
            <v>420</v>
          </cell>
        </row>
        <row r="82">
          <cell r="A82">
            <v>35772</v>
          </cell>
          <cell r="B82" t="str">
            <v>三合一麦片</v>
          </cell>
          <cell r="C82">
            <v>15</v>
          </cell>
          <cell r="D82">
            <v>105</v>
          </cell>
        </row>
        <row r="83">
          <cell r="A83">
            <v>35788</v>
          </cell>
          <cell r="B83" t="str">
            <v>三合一麦片</v>
          </cell>
          <cell r="C83">
            <v>8</v>
          </cell>
          <cell r="D83">
            <v>56</v>
          </cell>
        </row>
        <row r="84">
          <cell r="A84">
            <v>35796</v>
          </cell>
          <cell r="B84" t="str">
            <v>三合一麦片</v>
          </cell>
          <cell r="C84">
            <v>20</v>
          </cell>
          <cell r="D84">
            <v>140</v>
          </cell>
        </row>
        <row r="85">
          <cell r="A85">
            <v>35825</v>
          </cell>
          <cell r="B85" t="str">
            <v>三合一麦片</v>
          </cell>
          <cell r="C85">
            <v>8</v>
          </cell>
          <cell r="D85">
            <v>56</v>
          </cell>
        </row>
        <row r="86">
          <cell r="A86">
            <v>35852</v>
          </cell>
          <cell r="B86" t="str">
            <v>三合一麦片</v>
          </cell>
          <cell r="C86">
            <v>14</v>
          </cell>
          <cell r="D86">
            <v>98</v>
          </cell>
        </row>
        <row r="87">
          <cell r="A87">
            <v>35858</v>
          </cell>
          <cell r="B87" t="str">
            <v>三合一麦片</v>
          </cell>
          <cell r="C87">
            <v>12</v>
          </cell>
          <cell r="D87">
            <v>84</v>
          </cell>
        </row>
        <row r="88">
          <cell r="A88">
            <v>35859</v>
          </cell>
          <cell r="B88" t="str">
            <v>三合一麦片</v>
          </cell>
          <cell r="C88">
            <v>5</v>
          </cell>
          <cell r="D88">
            <v>35</v>
          </cell>
        </row>
        <row r="89">
          <cell r="A89">
            <v>35873</v>
          </cell>
          <cell r="B89" t="str">
            <v>三合一麦片</v>
          </cell>
          <cell r="C89">
            <v>6</v>
          </cell>
          <cell r="D89">
            <v>42</v>
          </cell>
        </row>
        <row r="90">
          <cell r="A90">
            <v>35878</v>
          </cell>
          <cell r="B90" t="str">
            <v>三合一麦片</v>
          </cell>
          <cell r="C90">
            <v>40</v>
          </cell>
          <cell r="D90">
            <v>280</v>
          </cell>
        </row>
        <row r="91">
          <cell r="A91">
            <v>35888</v>
          </cell>
          <cell r="B91" t="str">
            <v>三合一麦片</v>
          </cell>
          <cell r="C91">
            <v>20</v>
          </cell>
          <cell r="D91">
            <v>140</v>
          </cell>
        </row>
        <row r="92">
          <cell r="A92">
            <v>35891</v>
          </cell>
          <cell r="B92" t="str">
            <v>三合一麦片</v>
          </cell>
          <cell r="C92">
            <v>10</v>
          </cell>
          <cell r="D92">
            <v>70</v>
          </cell>
        </row>
        <row r="93">
          <cell r="A93">
            <v>35906</v>
          </cell>
          <cell r="B93" t="str">
            <v>三合一麦片</v>
          </cell>
          <cell r="C93">
            <v>2</v>
          </cell>
          <cell r="D93">
            <v>14</v>
          </cell>
        </row>
        <row r="94">
          <cell r="A94">
            <v>35921</v>
          </cell>
          <cell r="B94" t="str">
            <v>三合一麦片</v>
          </cell>
          <cell r="C94">
            <v>2</v>
          </cell>
          <cell r="D94">
            <v>14</v>
          </cell>
        </row>
        <row r="95">
          <cell r="A95">
            <v>35268</v>
          </cell>
          <cell r="B95" t="str">
            <v>白米</v>
          </cell>
          <cell r="C95">
            <v>2</v>
          </cell>
          <cell r="D95">
            <v>60.8</v>
          </cell>
        </row>
        <row r="96">
          <cell r="A96">
            <v>35310</v>
          </cell>
          <cell r="B96" t="str">
            <v>白米</v>
          </cell>
          <cell r="C96">
            <v>4</v>
          </cell>
          <cell r="D96">
            <v>121.6</v>
          </cell>
        </row>
        <row r="97">
          <cell r="A97">
            <v>35317</v>
          </cell>
          <cell r="B97" t="str">
            <v>白米</v>
          </cell>
          <cell r="C97">
            <v>20</v>
          </cell>
          <cell r="D97">
            <v>608</v>
          </cell>
        </row>
        <row r="98">
          <cell r="A98">
            <v>35353</v>
          </cell>
          <cell r="B98" t="str">
            <v>白米</v>
          </cell>
          <cell r="C98">
            <v>12</v>
          </cell>
          <cell r="D98">
            <v>364.8</v>
          </cell>
        </row>
        <row r="99">
          <cell r="A99">
            <v>35374</v>
          </cell>
          <cell r="B99" t="str">
            <v>白米</v>
          </cell>
          <cell r="C99">
            <v>20</v>
          </cell>
          <cell r="D99">
            <v>608</v>
          </cell>
        </row>
        <row r="100">
          <cell r="A100">
            <v>35401</v>
          </cell>
          <cell r="B100" t="str">
            <v>白米</v>
          </cell>
          <cell r="C100">
            <v>18</v>
          </cell>
          <cell r="D100">
            <v>547.20000000000005</v>
          </cell>
        </row>
        <row r="101">
          <cell r="A101">
            <v>35415</v>
          </cell>
          <cell r="B101" t="str">
            <v>白米</v>
          </cell>
          <cell r="C101">
            <v>20</v>
          </cell>
          <cell r="D101">
            <v>608</v>
          </cell>
        </row>
        <row r="102">
          <cell r="A102">
            <v>35431</v>
          </cell>
          <cell r="B102" t="str">
            <v>白米</v>
          </cell>
          <cell r="C102">
            <v>70</v>
          </cell>
          <cell r="D102">
            <v>2128</v>
          </cell>
        </row>
        <row r="103">
          <cell r="A103">
            <v>35457</v>
          </cell>
          <cell r="B103" t="str">
            <v>白米</v>
          </cell>
          <cell r="C103">
            <v>5</v>
          </cell>
          <cell r="D103">
            <v>152</v>
          </cell>
        </row>
        <row r="104">
          <cell r="A104">
            <v>35460</v>
          </cell>
          <cell r="B104" t="str">
            <v>白米</v>
          </cell>
          <cell r="C104">
            <v>30</v>
          </cell>
          <cell r="D104">
            <v>912</v>
          </cell>
        </row>
        <row r="105">
          <cell r="A105">
            <v>35464</v>
          </cell>
          <cell r="B105" t="str">
            <v>白米</v>
          </cell>
          <cell r="C105">
            <v>28</v>
          </cell>
          <cell r="D105">
            <v>851.2</v>
          </cell>
        </row>
        <row r="106">
          <cell r="A106">
            <v>35466</v>
          </cell>
          <cell r="B106" t="str">
            <v>白米</v>
          </cell>
          <cell r="C106">
            <v>40</v>
          </cell>
          <cell r="D106">
            <v>1216</v>
          </cell>
        </row>
        <row r="107">
          <cell r="A107">
            <v>35487</v>
          </cell>
          <cell r="B107" t="str">
            <v>白米</v>
          </cell>
          <cell r="C107">
            <v>15</v>
          </cell>
          <cell r="D107">
            <v>456</v>
          </cell>
        </row>
        <row r="108">
          <cell r="A108">
            <v>35493</v>
          </cell>
          <cell r="B108" t="str">
            <v>白米</v>
          </cell>
          <cell r="C108">
            <v>30</v>
          </cell>
          <cell r="D108">
            <v>912</v>
          </cell>
        </row>
        <row r="109">
          <cell r="A109">
            <v>35500</v>
          </cell>
          <cell r="B109" t="str">
            <v>白米</v>
          </cell>
          <cell r="C109">
            <v>20</v>
          </cell>
          <cell r="D109">
            <v>608</v>
          </cell>
        </row>
        <row r="110">
          <cell r="A110">
            <v>35522</v>
          </cell>
          <cell r="B110" t="str">
            <v>白米</v>
          </cell>
          <cell r="C110">
            <v>30</v>
          </cell>
          <cell r="D110">
            <v>912</v>
          </cell>
        </row>
        <row r="111">
          <cell r="A111">
            <v>35524</v>
          </cell>
          <cell r="B111" t="str">
            <v>白米</v>
          </cell>
          <cell r="C111">
            <v>14</v>
          </cell>
          <cell r="D111">
            <v>425.6</v>
          </cell>
        </row>
        <row r="112">
          <cell r="A112">
            <v>35542</v>
          </cell>
          <cell r="B112" t="str">
            <v>白米</v>
          </cell>
          <cell r="C112">
            <v>70</v>
          </cell>
          <cell r="D112">
            <v>2660</v>
          </cell>
        </row>
        <row r="113">
          <cell r="A113">
            <v>35548</v>
          </cell>
          <cell r="B113" t="str">
            <v>白米</v>
          </cell>
          <cell r="C113">
            <v>40</v>
          </cell>
          <cell r="D113">
            <v>1520</v>
          </cell>
        </row>
        <row r="114">
          <cell r="A114">
            <v>35555</v>
          </cell>
          <cell r="B114" t="str">
            <v>白米</v>
          </cell>
          <cell r="C114">
            <v>30</v>
          </cell>
          <cell r="D114">
            <v>1140</v>
          </cell>
        </row>
        <row r="115">
          <cell r="A115">
            <v>35583</v>
          </cell>
          <cell r="B115" t="str">
            <v>白米</v>
          </cell>
          <cell r="C115">
            <v>40</v>
          </cell>
          <cell r="D115">
            <v>1520</v>
          </cell>
        </row>
        <row r="116">
          <cell r="A116">
            <v>35598</v>
          </cell>
          <cell r="B116" t="str">
            <v>白米</v>
          </cell>
          <cell r="C116">
            <v>60</v>
          </cell>
          <cell r="D116">
            <v>2280</v>
          </cell>
        </row>
        <row r="117">
          <cell r="A117">
            <v>35622</v>
          </cell>
          <cell r="B117" t="str">
            <v>白米</v>
          </cell>
          <cell r="C117">
            <v>5</v>
          </cell>
          <cell r="D117">
            <v>190</v>
          </cell>
        </row>
        <row r="118">
          <cell r="A118">
            <v>35634</v>
          </cell>
          <cell r="B118" t="str">
            <v>白米</v>
          </cell>
          <cell r="C118">
            <v>28</v>
          </cell>
          <cell r="D118">
            <v>1064</v>
          </cell>
        </row>
        <row r="119">
          <cell r="A119">
            <v>35642</v>
          </cell>
          <cell r="B119" t="str">
            <v>白米</v>
          </cell>
          <cell r="C119">
            <v>14</v>
          </cell>
          <cell r="D119">
            <v>532</v>
          </cell>
        </row>
        <row r="120">
          <cell r="A120">
            <v>35643</v>
          </cell>
          <cell r="B120" t="str">
            <v>白米</v>
          </cell>
          <cell r="C120">
            <v>20</v>
          </cell>
          <cell r="D120">
            <v>760</v>
          </cell>
        </row>
        <row r="121">
          <cell r="A121">
            <v>35661</v>
          </cell>
          <cell r="B121" t="str">
            <v>白米</v>
          </cell>
          <cell r="C121">
            <v>60</v>
          </cell>
          <cell r="D121">
            <v>2280</v>
          </cell>
        </row>
        <row r="122">
          <cell r="A122">
            <v>35677</v>
          </cell>
          <cell r="B122" t="str">
            <v>白米</v>
          </cell>
          <cell r="C122">
            <v>45</v>
          </cell>
          <cell r="D122">
            <v>1710</v>
          </cell>
        </row>
        <row r="123">
          <cell r="A123">
            <v>35683</v>
          </cell>
          <cell r="B123" t="str">
            <v>白米</v>
          </cell>
          <cell r="C123">
            <v>12</v>
          </cell>
          <cell r="D123">
            <v>456</v>
          </cell>
        </row>
        <row r="124">
          <cell r="A124">
            <v>35705</v>
          </cell>
          <cell r="B124" t="str">
            <v>白米</v>
          </cell>
          <cell r="C124">
            <v>20</v>
          </cell>
          <cell r="D124">
            <v>760</v>
          </cell>
        </row>
        <row r="125">
          <cell r="A125">
            <v>35724</v>
          </cell>
          <cell r="B125" t="str">
            <v>白米</v>
          </cell>
          <cell r="C125">
            <v>30</v>
          </cell>
          <cell r="D125">
            <v>1140</v>
          </cell>
        </row>
        <row r="126">
          <cell r="A126">
            <v>35725</v>
          </cell>
          <cell r="B126" t="str">
            <v>白米</v>
          </cell>
          <cell r="C126">
            <v>18</v>
          </cell>
          <cell r="D126">
            <v>684</v>
          </cell>
        </row>
        <row r="127">
          <cell r="A127">
            <v>35737</v>
          </cell>
          <cell r="B127" t="str">
            <v>白米</v>
          </cell>
          <cell r="C127">
            <v>10</v>
          </cell>
          <cell r="D127">
            <v>380</v>
          </cell>
        </row>
        <row r="128">
          <cell r="A128">
            <v>35747</v>
          </cell>
          <cell r="B128" t="str">
            <v>白米</v>
          </cell>
          <cell r="C128">
            <v>14</v>
          </cell>
          <cell r="D128">
            <v>532</v>
          </cell>
        </row>
        <row r="129">
          <cell r="A129">
            <v>35754</v>
          </cell>
          <cell r="B129" t="str">
            <v>白米</v>
          </cell>
          <cell r="C129">
            <v>28</v>
          </cell>
          <cell r="D129">
            <v>1064</v>
          </cell>
        </row>
        <row r="130">
          <cell r="A130">
            <v>35754</v>
          </cell>
          <cell r="B130" t="str">
            <v>白米</v>
          </cell>
          <cell r="C130">
            <v>15</v>
          </cell>
          <cell r="D130">
            <v>570</v>
          </cell>
        </row>
        <row r="131">
          <cell r="A131">
            <v>35760</v>
          </cell>
          <cell r="B131" t="str">
            <v>白米</v>
          </cell>
          <cell r="C131">
            <v>30</v>
          </cell>
          <cell r="D131">
            <v>1140</v>
          </cell>
        </row>
        <row r="132">
          <cell r="A132">
            <v>35766</v>
          </cell>
          <cell r="B132" t="str">
            <v>白米</v>
          </cell>
          <cell r="C132">
            <v>60</v>
          </cell>
          <cell r="D132">
            <v>2280</v>
          </cell>
        </row>
        <row r="133">
          <cell r="A133">
            <v>35781</v>
          </cell>
          <cell r="B133" t="str">
            <v>白米</v>
          </cell>
          <cell r="C133">
            <v>20</v>
          </cell>
          <cell r="D133">
            <v>760</v>
          </cell>
        </row>
        <row r="134">
          <cell r="A134">
            <v>35786</v>
          </cell>
          <cell r="B134" t="str">
            <v>白米</v>
          </cell>
          <cell r="C134">
            <v>20</v>
          </cell>
          <cell r="D134">
            <v>760</v>
          </cell>
        </row>
        <row r="135">
          <cell r="A135">
            <v>35796</v>
          </cell>
          <cell r="B135" t="str">
            <v>白米</v>
          </cell>
          <cell r="C135">
            <v>20</v>
          </cell>
          <cell r="D135">
            <v>760</v>
          </cell>
        </row>
        <row r="136">
          <cell r="A136">
            <v>35802</v>
          </cell>
          <cell r="B136" t="str">
            <v>白米</v>
          </cell>
          <cell r="C136">
            <v>30</v>
          </cell>
          <cell r="D136">
            <v>1140</v>
          </cell>
        </row>
        <row r="137">
          <cell r="A137">
            <v>35815</v>
          </cell>
          <cell r="B137" t="str">
            <v>白米</v>
          </cell>
          <cell r="C137">
            <v>30</v>
          </cell>
          <cell r="D137">
            <v>1140</v>
          </cell>
        </row>
        <row r="138">
          <cell r="A138">
            <v>35822</v>
          </cell>
          <cell r="B138" t="str">
            <v>白米</v>
          </cell>
          <cell r="C138">
            <v>24</v>
          </cell>
          <cell r="D138">
            <v>912</v>
          </cell>
        </row>
        <row r="139">
          <cell r="A139">
            <v>35838</v>
          </cell>
          <cell r="B139" t="str">
            <v>白米</v>
          </cell>
          <cell r="C139">
            <v>21</v>
          </cell>
          <cell r="D139">
            <v>798</v>
          </cell>
        </row>
        <row r="140">
          <cell r="A140">
            <v>35845</v>
          </cell>
          <cell r="B140" t="str">
            <v>白米</v>
          </cell>
          <cell r="C140">
            <v>16</v>
          </cell>
          <cell r="D140">
            <v>608</v>
          </cell>
        </row>
        <row r="141">
          <cell r="A141">
            <v>35866</v>
          </cell>
          <cell r="B141" t="str">
            <v>白米</v>
          </cell>
          <cell r="C141">
            <v>18</v>
          </cell>
          <cell r="D141">
            <v>684</v>
          </cell>
        </row>
        <row r="142">
          <cell r="A142">
            <v>35870</v>
          </cell>
          <cell r="B142" t="str">
            <v>白米</v>
          </cell>
          <cell r="C142">
            <v>1</v>
          </cell>
          <cell r="D142">
            <v>38</v>
          </cell>
        </row>
        <row r="143">
          <cell r="A143">
            <v>35874</v>
          </cell>
          <cell r="B143" t="str">
            <v>白米</v>
          </cell>
          <cell r="C143">
            <v>12</v>
          </cell>
          <cell r="D143">
            <v>456</v>
          </cell>
        </row>
        <row r="144">
          <cell r="A144">
            <v>35898</v>
          </cell>
          <cell r="B144" t="str">
            <v>白米</v>
          </cell>
          <cell r="C144">
            <v>5</v>
          </cell>
          <cell r="D144">
            <v>190</v>
          </cell>
        </row>
        <row r="145">
          <cell r="A145">
            <v>35901</v>
          </cell>
          <cell r="B145" t="str">
            <v>白米</v>
          </cell>
          <cell r="C145">
            <v>20</v>
          </cell>
          <cell r="D145">
            <v>760</v>
          </cell>
        </row>
        <row r="146">
          <cell r="A146">
            <v>35254</v>
          </cell>
          <cell r="B146" t="str">
            <v>小米</v>
          </cell>
          <cell r="C146">
            <v>15</v>
          </cell>
          <cell r="D146">
            <v>234</v>
          </cell>
        </row>
        <row r="147">
          <cell r="A147">
            <v>35265</v>
          </cell>
          <cell r="B147" t="str">
            <v>小米</v>
          </cell>
          <cell r="C147">
            <v>50</v>
          </cell>
          <cell r="D147">
            <v>780</v>
          </cell>
        </row>
        <row r="148">
          <cell r="A148">
            <v>35292</v>
          </cell>
          <cell r="B148" t="str">
            <v>小米</v>
          </cell>
          <cell r="C148">
            <v>2</v>
          </cell>
          <cell r="D148">
            <v>31.2</v>
          </cell>
        </row>
        <row r="149">
          <cell r="A149">
            <v>35348</v>
          </cell>
          <cell r="B149" t="str">
            <v>小米</v>
          </cell>
          <cell r="C149">
            <v>16</v>
          </cell>
          <cell r="D149">
            <v>249.6</v>
          </cell>
        </row>
        <row r="150">
          <cell r="A150">
            <v>35384</v>
          </cell>
          <cell r="B150" t="str">
            <v>小米</v>
          </cell>
          <cell r="C150">
            <v>25</v>
          </cell>
          <cell r="D150">
            <v>390</v>
          </cell>
        </row>
        <row r="151">
          <cell r="A151">
            <v>35398</v>
          </cell>
          <cell r="B151" t="str">
            <v>小米</v>
          </cell>
          <cell r="C151">
            <v>25</v>
          </cell>
          <cell r="D151">
            <v>390</v>
          </cell>
        </row>
        <row r="152">
          <cell r="A152">
            <v>35446</v>
          </cell>
          <cell r="B152" t="str">
            <v>小米</v>
          </cell>
          <cell r="C152">
            <v>20</v>
          </cell>
          <cell r="D152">
            <v>312</v>
          </cell>
        </row>
        <row r="153">
          <cell r="A153">
            <v>35467</v>
          </cell>
          <cell r="B153" t="str">
            <v>小米</v>
          </cell>
          <cell r="C153">
            <v>15</v>
          </cell>
          <cell r="D153">
            <v>234</v>
          </cell>
        </row>
        <row r="154">
          <cell r="A154">
            <v>35563</v>
          </cell>
          <cell r="B154" t="str">
            <v>小米</v>
          </cell>
          <cell r="C154">
            <v>5</v>
          </cell>
          <cell r="D154">
            <v>97.5</v>
          </cell>
        </row>
        <row r="155">
          <cell r="A155">
            <v>35605</v>
          </cell>
          <cell r="B155" t="str">
            <v>小米</v>
          </cell>
          <cell r="C155">
            <v>6</v>
          </cell>
          <cell r="D155">
            <v>117</v>
          </cell>
        </row>
        <row r="156">
          <cell r="A156">
            <v>35608</v>
          </cell>
          <cell r="B156" t="str">
            <v>小米</v>
          </cell>
          <cell r="C156">
            <v>4</v>
          </cell>
          <cell r="D156">
            <v>78</v>
          </cell>
        </row>
        <row r="157">
          <cell r="A157">
            <v>35622</v>
          </cell>
          <cell r="B157" t="str">
            <v>小米</v>
          </cell>
          <cell r="C157">
            <v>20</v>
          </cell>
          <cell r="D157">
            <v>390</v>
          </cell>
        </row>
        <row r="158">
          <cell r="A158">
            <v>35719</v>
          </cell>
          <cell r="B158" t="str">
            <v>小米</v>
          </cell>
          <cell r="C158">
            <v>40</v>
          </cell>
          <cell r="D158">
            <v>780</v>
          </cell>
        </row>
        <row r="159">
          <cell r="A159">
            <v>35760</v>
          </cell>
          <cell r="B159" t="str">
            <v>小米</v>
          </cell>
          <cell r="C159">
            <v>14</v>
          </cell>
          <cell r="D159">
            <v>273</v>
          </cell>
        </row>
        <row r="160">
          <cell r="A160">
            <v>35804</v>
          </cell>
          <cell r="B160" t="str">
            <v>小米</v>
          </cell>
          <cell r="C160">
            <v>15</v>
          </cell>
          <cell r="D160">
            <v>292.5</v>
          </cell>
        </row>
        <row r="161">
          <cell r="A161">
            <v>35807</v>
          </cell>
          <cell r="B161" t="str">
            <v>小米</v>
          </cell>
          <cell r="C161">
            <v>15</v>
          </cell>
          <cell r="D161">
            <v>292.5</v>
          </cell>
        </row>
        <row r="162">
          <cell r="A162">
            <v>35811</v>
          </cell>
          <cell r="B162" t="str">
            <v>小米</v>
          </cell>
          <cell r="C162">
            <v>24</v>
          </cell>
          <cell r="D162">
            <v>468</v>
          </cell>
        </row>
        <row r="163">
          <cell r="A163">
            <v>35821</v>
          </cell>
          <cell r="B163" t="str">
            <v>小米</v>
          </cell>
          <cell r="C163">
            <v>10</v>
          </cell>
          <cell r="D163">
            <v>195</v>
          </cell>
        </row>
        <row r="164">
          <cell r="A164">
            <v>35853</v>
          </cell>
          <cell r="B164" t="str">
            <v>小米</v>
          </cell>
          <cell r="C164">
            <v>20</v>
          </cell>
          <cell r="D164">
            <v>390</v>
          </cell>
        </row>
        <row r="165">
          <cell r="A165">
            <v>35860</v>
          </cell>
          <cell r="B165" t="str">
            <v>小米</v>
          </cell>
          <cell r="C165">
            <v>30</v>
          </cell>
          <cell r="D165">
            <v>585</v>
          </cell>
        </row>
        <row r="166">
          <cell r="A166">
            <v>35881</v>
          </cell>
          <cell r="B166" t="str">
            <v>小米</v>
          </cell>
          <cell r="C166">
            <v>15</v>
          </cell>
          <cell r="D166">
            <v>292.5</v>
          </cell>
        </row>
        <row r="167">
          <cell r="A167">
            <v>35906</v>
          </cell>
          <cell r="B167" t="str">
            <v>小米</v>
          </cell>
          <cell r="C167">
            <v>28</v>
          </cell>
          <cell r="D167">
            <v>546</v>
          </cell>
        </row>
        <row r="168">
          <cell r="A168">
            <v>35913</v>
          </cell>
          <cell r="B168" t="str">
            <v>小米</v>
          </cell>
          <cell r="C168">
            <v>20</v>
          </cell>
          <cell r="D168">
            <v>390</v>
          </cell>
        </row>
        <row r="169">
          <cell r="A169">
            <v>35303</v>
          </cell>
          <cell r="B169" t="str">
            <v>黄豆</v>
          </cell>
          <cell r="C169">
            <v>9</v>
          </cell>
          <cell r="D169">
            <v>239.4</v>
          </cell>
        </row>
        <row r="170">
          <cell r="A170">
            <v>35369</v>
          </cell>
          <cell r="B170" t="str">
            <v>黄豆</v>
          </cell>
          <cell r="C170">
            <v>50</v>
          </cell>
          <cell r="D170">
            <v>1330</v>
          </cell>
        </row>
        <row r="171">
          <cell r="A171">
            <v>35398</v>
          </cell>
          <cell r="B171" t="str">
            <v>黄豆</v>
          </cell>
          <cell r="C171">
            <v>35</v>
          </cell>
          <cell r="D171">
            <v>931</v>
          </cell>
        </row>
        <row r="172">
          <cell r="A172">
            <v>35402</v>
          </cell>
          <cell r="B172" t="str">
            <v>黄豆</v>
          </cell>
          <cell r="C172">
            <v>30</v>
          </cell>
          <cell r="D172">
            <v>798</v>
          </cell>
        </row>
        <row r="173">
          <cell r="A173">
            <v>35457</v>
          </cell>
          <cell r="B173" t="str">
            <v>黄豆</v>
          </cell>
          <cell r="C173">
            <v>7</v>
          </cell>
          <cell r="D173">
            <v>186.2</v>
          </cell>
        </row>
        <row r="174">
          <cell r="A174">
            <v>35466</v>
          </cell>
          <cell r="B174" t="str">
            <v>黄豆</v>
          </cell>
          <cell r="C174">
            <v>30</v>
          </cell>
          <cell r="D174">
            <v>798</v>
          </cell>
        </row>
        <row r="175">
          <cell r="A175">
            <v>35468</v>
          </cell>
          <cell r="B175" t="str">
            <v>黄豆</v>
          </cell>
          <cell r="C175">
            <v>6</v>
          </cell>
          <cell r="D175">
            <v>159.6</v>
          </cell>
        </row>
        <row r="176">
          <cell r="A176">
            <v>35480</v>
          </cell>
          <cell r="B176" t="str">
            <v>黄豆</v>
          </cell>
          <cell r="C176">
            <v>35</v>
          </cell>
          <cell r="D176">
            <v>931</v>
          </cell>
        </row>
        <row r="177">
          <cell r="A177">
            <v>35500</v>
          </cell>
          <cell r="B177" t="str">
            <v>黄豆</v>
          </cell>
          <cell r="C177">
            <v>8</v>
          </cell>
          <cell r="D177">
            <v>212.8</v>
          </cell>
        </row>
        <row r="178">
          <cell r="A178">
            <v>35508</v>
          </cell>
          <cell r="B178" t="str">
            <v>黄豆</v>
          </cell>
          <cell r="C178">
            <v>30</v>
          </cell>
          <cell r="D178">
            <v>798</v>
          </cell>
        </row>
        <row r="179">
          <cell r="A179">
            <v>35584</v>
          </cell>
          <cell r="B179" t="str">
            <v>黄豆</v>
          </cell>
          <cell r="C179">
            <v>30</v>
          </cell>
          <cell r="D179">
            <v>997.5</v>
          </cell>
        </row>
        <row r="180">
          <cell r="A180">
            <v>35592</v>
          </cell>
          <cell r="B180" t="str">
            <v>黄豆</v>
          </cell>
          <cell r="C180">
            <v>18</v>
          </cell>
          <cell r="D180">
            <v>598.5</v>
          </cell>
        </row>
        <row r="181">
          <cell r="A181">
            <v>35600</v>
          </cell>
          <cell r="B181" t="str">
            <v>黄豆</v>
          </cell>
          <cell r="C181">
            <v>6</v>
          </cell>
          <cell r="D181">
            <v>199.5</v>
          </cell>
        </row>
        <row r="182">
          <cell r="A182">
            <v>35654</v>
          </cell>
          <cell r="B182" t="str">
            <v>黄豆</v>
          </cell>
          <cell r="C182">
            <v>9</v>
          </cell>
          <cell r="D182">
            <v>299.25</v>
          </cell>
        </row>
        <row r="183">
          <cell r="A183">
            <v>35688</v>
          </cell>
          <cell r="B183" t="str">
            <v>黄豆</v>
          </cell>
          <cell r="C183">
            <v>15</v>
          </cell>
          <cell r="D183">
            <v>498.75</v>
          </cell>
        </row>
        <row r="184">
          <cell r="A184">
            <v>35698</v>
          </cell>
          <cell r="B184" t="str">
            <v>黄豆</v>
          </cell>
          <cell r="C184">
            <v>28</v>
          </cell>
          <cell r="D184">
            <v>931</v>
          </cell>
        </row>
        <row r="185">
          <cell r="A185">
            <v>35761</v>
          </cell>
          <cell r="B185" t="str">
            <v>黄豆</v>
          </cell>
          <cell r="C185">
            <v>24</v>
          </cell>
          <cell r="D185">
            <v>798</v>
          </cell>
        </row>
        <row r="186">
          <cell r="A186">
            <v>35789</v>
          </cell>
          <cell r="B186" t="str">
            <v>黄豆</v>
          </cell>
          <cell r="C186">
            <v>35</v>
          </cell>
          <cell r="D186">
            <v>1163.75</v>
          </cell>
        </row>
        <row r="187">
          <cell r="A187">
            <v>35809</v>
          </cell>
          <cell r="B187" t="str">
            <v>黄豆</v>
          </cell>
          <cell r="C187">
            <v>3</v>
          </cell>
          <cell r="D187">
            <v>99.75</v>
          </cell>
        </row>
        <row r="188">
          <cell r="A188">
            <v>35811</v>
          </cell>
          <cell r="B188" t="str">
            <v>黄豆</v>
          </cell>
          <cell r="C188">
            <v>30</v>
          </cell>
          <cell r="D188">
            <v>997.5</v>
          </cell>
        </row>
        <row r="189">
          <cell r="A189">
            <v>35816</v>
          </cell>
          <cell r="B189" t="str">
            <v>黄豆</v>
          </cell>
          <cell r="C189">
            <v>48</v>
          </cell>
          <cell r="D189">
            <v>1596</v>
          </cell>
        </row>
        <row r="190">
          <cell r="A190">
            <v>35824</v>
          </cell>
          <cell r="B190" t="str">
            <v>黄豆</v>
          </cell>
          <cell r="C190">
            <v>30</v>
          </cell>
          <cell r="D190">
            <v>997.5</v>
          </cell>
        </row>
        <row r="191">
          <cell r="A191">
            <v>35831</v>
          </cell>
          <cell r="B191" t="str">
            <v>黄豆</v>
          </cell>
          <cell r="C191">
            <v>15</v>
          </cell>
          <cell r="D191">
            <v>498.75</v>
          </cell>
        </row>
        <row r="192">
          <cell r="A192">
            <v>35835</v>
          </cell>
          <cell r="B192" t="str">
            <v>黄豆</v>
          </cell>
          <cell r="C192">
            <v>20</v>
          </cell>
          <cell r="D192">
            <v>665</v>
          </cell>
        </row>
        <row r="193">
          <cell r="A193">
            <v>35872</v>
          </cell>
          <cell r="B193" t="str">
            <v>黄豆</v>
          </cell>
          <cell r="C193">
            <v>8</v>
          </cell>
          <cell r="D193">
            <v>266</v>
          </cell>
        </row>
        <row r="194">
          <cell r="A194">
            <v>35877</v>
          </cell>
          <cell r="B194" t="str">
            <v>黄豆</v>
          </cell>
          <cell r="C194">
            <v>4</v>
          </cell>
          <cell r="D194">
            <v>133</v>
          </cell>
        </row>
        <row r="195">
          <cell r="A195">
            <v>35902</v>
          </cell>
          <cell r="B195" t="str">
            <v>黄豆</v>
          </cell>
          <cell r="C195">
            <v>20</v>
          </cell>
          <cell r="D195">
            <v>665</v>
          </cell>
        </row>
        <row r="196">
          <cell r="A196">
            <v>35912</v>
          </cell>
          <cell r="B196" t="str">
            <v>黄豆</v>
          </cell>
          <cell r="C196">
            <v>25</v>
          </cell>
          <cell r="D196">
            <v>831.25</v>
          </cell>
        </row>
        <row r="197">
          <cell r="A197">
            <v>35920</v>
          </cell>
          <cell r="B197" t="str">
            <v>黄豆</v>
          </cell>
          <cell r="C197">
            <v>130</v>
          </cell>
          <cell r="D197">
            <v>4322.5</v>
          </cell>
        </row>
        <row r="198">
          <cell r="A198">
            <v>35921</v>
          </cell>
          <cell r="B198" t="str">
            <v>黄豆</v>
          </cell>
          <cell r="C198">
            <v>2</v>
          </cell>
          <cell r="D198">
            <v>66.5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第1题"/>
      <sheetName val="第2题"/>
      <sheetName val="第2题答案"/>
      <sheetName val="第3题"/>
      <sheetName val="第3题答案"/>
      <sheetName val="第4题"/>
      <sheetName val="第4题答案"/>
      <sheetName val="第5题"/>
      <sheetName val="第6题"/>
      <sheetName val="第6题答案"/>
      <sheetName val="第7题"/>
      <sheetName val="第7题解答"/>
      <sheetName val="第8题"/>
      <sheetName val="第8题答案"/>
      <sheetName val="第9题"/>
      <sheetName val="第9题解答"/>
    </sheetNames>
    <sheetDataSet>
      <sheetData sheetId="0"/>
      <sheetData sheetId="1">
        <row r="1">
          <cell r="A1" t="str">
            <v>订购日期</v>
          </cell>
          <cell r="B1" t="str">
            <v>产品名称</v>
          </cell>
          <cell r="C1" t="str">
            <v>销售数量</v>
          </cell>
          <cell r="D1" t="str">
            <v>销售金额</v>
          </cell>
        </row>
        <row r="2">
          <cell r="A2">
            <v>35254</v>
          </cell>
          <cell r="B2" t="str">
            <v>糯米</v>
          </cell>
          <cell r="C2">
            <v>6</v>
          </cell>
          <cell r="D2">
            <v>100.8</v>
          </cell>
        </row>
        <row r="3">
          <cell r="A3">
            <v>35465</v>
          </cell>
          <cell r="B3" t="str">
            <v>糯米</v>
          </cell>
          <cell r="C3">
            <v>12</v>
          </cell>
          <cell r="D3">
            <v>201.6</v>
          </cell>
        </row>
        <row r="4">
          <cell r="A4">
            <v>35580</v>
          </cell>
          <cell r="B4" t="str">
            <v>糯米</v>
          </cell>
          <cell r="C4">
            <v>24</v>
          </cell>
          <cell r="D4">
            <v>504</v>
          </cell>
        </row>
        <row r="5">
          <cell r="A5">
            <v>35629</v>
          </cell>
          <cell r="B5" t="str">
            <v>糯米</v>
          </cell>
          <cell r="C5">
            <v>48</v>
          </cell>
          <cell r="D5">
            <v>1008</v>
          </cell>
        </row>
        <row r="6">
          <cell r="A6">
            <v>35646</v>
          </cell>
          <cell r="B6" t="str">
            <v>糯米</v>
          </cell>
          <cell r="C6">
            <v>40</v>
          </cell>
          <cell r="D6">
            <v>840</v>
          </cell>
        </row>
        <row r="7">
          <cell r="A7">
            <v>35660</v>
          </cell>
          <cell r="B7" t="str">
            <v>糯米</v>
          </cell>
          <cell r="C7">
            <v>40</v>
          </cell>
          <cell r="D7">
            <v>840</v>
          </cell>
        </row>
        <row r="8">
          <cell r="A8">
            <v>35670</v>
          </cell>
          <cell r="B8" t="str">
            <v>糯米</v>
          </cell>
          <cell r="C8">
            <v>15</v>
          </cell>
          <cell r="D8">
            <v>315</v>
          </cell>
        </row>
        <row r="9">
          <cell r="A9">
            <v>35674</v>
          </cell>
          <cell r="B9" t="str">
            <v>糯米</v>
          </cell>
          <cell r="C9">
            <v>20</v>
          </cell>
          <cell r="D9">
            <v>420</v>
          </cell>
        </row>
        <row r="10">
          <cell r="A10">
            <v>35767</v>
          </cell>
          <cell r="B10" t="str">
            <v>糯米</v>
          </cell>
          <cell r="C10">
            <v>6</v>
          </cell>
          <cell r="D10">
            <v>126</v>
          </cell>
        </row>
        <row r="11">
          <cell r="A11">
            <v>35772</v>
          </cell>
          <cell r="B11" t="str">
            <v>糯米</v>
          </cell>
          <cell r="C11">
            <v>4</v>
          </cell>
          <cell r="D11">
            <v>84</v>
          </cell>
        </row>
        <row r="12">
          <cell r="A12">
            <v>35811</v>
          </cell>
          <cell r="B12" t="str">
            <v>糯米</v>
          </cell>
          <cell r="C12">
            <v>52</v>
          </cell>
          <cell r="D12">
            <v>1092</v>
          </cell>
        </row>
        <row r="13">
          <cell r="A13">
            <v>35816</v>
          </cell>
          <cell r="B13" t="str">
            <v>糯米</v>
          </cell>
          <cell r="C13">
            <v>35</v>
          </cell>
          <cell r="D13">
            <v>735</v>
          </cell>
        </row>
        <row r="14">
          <cell r="A14">
            <v>35865</v>
          </cell>
          <cell r="B14" t="str">
            <v>糯米</v>
          </cell>
          <cell r="C14">
            <v>21</v>
          </cell>
          <cell r="D14">
            <v>441</v>
          </cell>
        </row>
        <row r="15">
          <cell r="A15">
            <v>35891</v>
          </cell>
          <cell r="B15" t="str">
            <v>糯米</v>
          </cell>
          <cell r="C15">
            <v>25</v>
          </cell>
          <cell r="D15">
            <v>525</v>
          </cell>
        </row>
        <row r="16">
          <cell r="A16">
            <v>35362</v>
          </cell>
          <cell r="B16" t="str">
            <v>燕麦</v>
          </cell>
          <cell r="C16">
            <v>40</v>
          </cell>
          <cell r="D16">
            <v>288</v>
          </cell>
        </row>
        <row r="17">
          <cell r="A17">
            <v>35376</v>
          </cell>
          <cell r="B17" t="str">
            <v>燕麦</v>
          </cell>
          <cell r="C17">
            <v>25</v>
          </cell>
          <cell r="D17">
            <v>180</v>
          </cell>
        </row>
        <row r="18">
          <cell r="A18">
            <v>35426</v>
          </cell>
          <cell r="B18" t="str">
            <v>燕麦</v>
          </cell>
          <cell r="C18">
            <v>40</v>
          </cell>
          <cell r="D18">
            <v>288</v>
          </cell>
        </row>
        <row r="19">
          <cell r="A19">
            <v>35432</v>
          </cell>
          <cell r="B19" t="str">
            <v>燕麦</v>
          </cell>
          <cell r="C19">
            <v>60</v>
          </cell>
          <cell r="D19">
            <v>432</v>
          </cell>
        </row>
        <row r="20">
          <cell r="A20">
            <v>35492</v>
          </cell>
          <cell r="B20" t="str">
            <v>燕麦</v>
          </cell>
          <cell r="C20">
            <v>21</v>
          </cell>
          <cell r="D20">
            <v>151.19999999999999</v>
          </cell>
        </row>
        <row r="21">
          <cell r="A21">
            <v>35500</v>
          </cell>
          <cell r="B21" t="str">
            <v>燕麦</v>
          </cell>
          <cell r="C21">
            <v>15</v>
          </cell>
          <cell r="D21">
            <v>108</v>
          </cell>
        </row>
        <row r="22">
          <cell r="A22">
            <v>35523</v>
          </cell>
          <cell r="B22" t="str">
            <v>燕麦</v>
          </cell>
          <cell r="C22">
            <v>10</v>
          </cell>
          <cell r="D22">
            <v>72</v>
          </cell>
        </row>
        <row r="23">
          <cell r="A23">
            <v>35571</v>
          </cell>
          <cell r="B23" t="str">
            <v>燕麦</v>
          </cell>
          <cell r="C23">
            <v>70</v>
          </cell>
          <cell r="D23">
            <v>630</v>
          </cell>
        </row>
        <row r="24">
          <cell r="A24">
            <v>35580</v>
          </cell>
          <cell r="B24" t="str">
            <v>燕麦</v>
          </cell>
          <cell r="C24">
            <v>20</v>
          </cell>
          <cell r="D24">
            <v>180</v>
          </cell>
        </row>
        <row r="25">
          <cell r="A25">
            <v>35647</v>
          </cell>
          <cell r="B25" t="str">
            <v>燕麦</v>
          </cell>
          <cell r="C25">
            <v>10</v>
          </cell>
          <cell r="D25">
            <v>90</v>
          </cell>
        </row>
        <row r="26">
          <cell r="A26">
            <v>35689</v>
          </cell>
          <cell r="B26" t="str">
            <v>燕麦</v>
          </cell>
          <cell r="C26">
            <v>32</v>
          </cell>
          <cell r="D26">
            <v>288</v>
          </cell>
        </row>
        <row r="27">
          <cell r="A27">
            <v>35691</v>
          </cell>
          <cell r="B27" t="str">
            <v>燕麦</v>
          </cell>
          <cell r="C27">
            <v>5</v>
          </cell>
          <cell r="D27">
            <v>45</v>
          </cell>
        </row>
        <row r="28">
          <cell r="A28">
            <v>35754</v>
          </cell>
          <cell r="B28" t="str">
            <v>燕麦</v>
          </cell>
          <cell r="C28">
            <v>44</v>
          </cell>
          <cell r="D28">
            <v>396</v>
          </cell>
        </row>
        <row r="29">
          <cell r="A29">
            <v>35797</v>
          </cell>
          <cell r="B29" t="str">
            <v>燕麦</v>
          </cell>
          <cell r="C29">
            <v>18</v>
          </cell>
          <cell r="D29">
            <v>162</v>
          </cell>
        </row>
        <row r="30">
          <cell r="A30">
            <v>35816</v>
          </cell>
          <cell r="B30" t="str">
            <v>燕麦</v>
          </cell>
          <cell r="C30">
            <v>70</v>
          </cell>
          <cell r="D30">
            <v>630</v>
          </cell>
        </row>
        <row r="31">
          <cell r="A31">
            <v>35830</v>
          </cell>
          <cell r="B31" t="str">
            <v>燕麦</v>
          </cell>
          <cell r="C31">
            <v>50</v>
          </cell>
          <cell r="D31">
            <v>450</v>
          </cell>
        </row>
        <row r="32">
          <cell r="A32">
            <v>35836</v>
          </cell>
          <cell r="B32" t="str">
            <v>燕麦</v>
          </cell>
          <cell r="C32">
            <v>30</v>
          </cell>
          <cell r="D32">
            <v>270</v>
          </cell>
        </row>
        <row r="33">
          <cell r="A33">
            <v>35863</v>
          </cell>
          <cell r="B33" t="str">
            <v>燕麦</v>
          </cell>
          <cell r="C33">
            <v>8</v>
          </cell>
          <cell r="D33">
            <v>72</v>
          </cell>
        </row>
        <row r="34">
          <cell r="A34">
            <v>35894</v>
          </cell>
          <cell r="B34" t="str">
            <v>燕麦</v>
          </cell>
          <cell r="C34">
            <v>10</v>
          </cell>
          <cell r="D34">
            <v>90</v>
          </cell>
        </row>
        <row r="35">
          <cell r="A35">
            <v>35921</v>
          </cell>
          <cell r="B35" t="str">
            <v>燕麦</v>
          </cell>
          <cell r="C35">
            <v>2</v>
          </cell>
          <cell r="D35">
            <v>18</v>
          </cell>
        </row>
        <row r="36">
          <cell r="A36">
            <v>35250</v>
          </cell>
          <cell r="B36" t="str">
            <v>糙米</v>
          </cell>
          <cell r="C36">
            <v>10</v>
          </cell>
          <cell r="D36">
            <v>98</v>
          </cell>
        </row>
        <row r="37">
          <cell r="A37">
            <v>35327</v>
          </cell>
          <cell r="B37" t="str">
            <v>糙米</v>
          </cell>
          <cell r="C37">
            <v>2</v>
          </cell>
          <cell r="D37">
            <v>22.4</v>
          </cell>
        </row>
        <row r="38">
          <cell r="A38">
            <v>35328</v>
          </cell>
          <cell r="B38" t="str">
            <v>糙米</v>
          </cell>
          <cell r="C38">
            <v>6</v>
          </cell>
          <cell r="D38">
            <v>67.2</v>
          </cell>
        </row>
        <row r="39">
          <cell r="A39">
            <v>35355</v>
          </cell>
          <cell r="B39" t="str">
            <v>糙米</v>
          </cell>
          <cell r="C39">
            <v>10</v>
          </cell>
          <cell r="D39">
            <v>112</v>
          </cell>
        </row>
        <row r="40">
          <cell r="A40">
            <v>35373</v>
          </cell>
          <cell r="B40" t="str">
            <v>糙米</v>
          </cell>
          <cell r="C40">
            <v>9</v>
          </cell>
          <cell r="D40">
            <v>100.8</v>
          </cell>
        </row>
        <row r="41">
          <cell r="A41">
            <v>35433</v>
          </cell>
          <cell r="B41" t="str">
            <v>糙米</v>
          </cell>
          <cell r="C41">
            <v>40</v>
          </cell>
          <cell r="D41">
            <v>448</v>
          </cell>
        </row>
        <row r="42">
          <cell r="A42">
            <v>35493</v>
          </cell>
          <cell r="B42" t="str">
            <v>糙米</v>
          </cell>
          <cell r="C42">
            <v>50</v>
          </cell>
          <cell r="D42">
            <v>560</v>
          </cell>
        </row>
        <row r="43">
          <cell r="A43">
            <v>35521</v>
          </cell>
          <cell r="B43" t="str">
            <v>糙米</v>
          </cell>
          <cell r="C43">
            <v>20</v>
          </cell>
          <cell r="D43">
            <v>224</v>
          </cell>
        </row>
        <row r="44">
          <cell r="A44">
            <v>35527</v>
          </cell>
          <cell r="B44" t="str">
            <v>糙米</v>
          </cell>
          <cell r="C44">
            <v>30</v>
          </cell>
          <cell r="D44">
            <v>420</v>
          </cell>
        </row>
        <row r="45">
          <cell r="A45">
            <v>35544</v>
          </cell>
          <cell r="B45" t="str">
            <v>糙米</v>
          </cell>
          <cell r="C45">
            <v>20</v>
          </cell>
          <cell r="D45">
            <v>280</v>
          </cell>
        </row>
        <row r="46">
          <cell r="A46">
            <v>35598</v>
          </cell>
          <cell r="B46" t="str">
            <v>糙米</v>
          </cell>
          <cell r="C46">
            <v>28</v>
          </cell>
          <cell r="D46">
            <v>392</v>
          </cell>
        </row>
        <row r="47">
          <cell r="A47">
            <v>35614</v>
          </cell>
          <cell r="B47" t="str">
            <v>糙米</v>
          </cell>
          <cell r="C47">
            <v>100</v>
          </cell>
          <cell r="D47">
            <v>1400</v>
          </cell>
        </row>
        <row r="48">
          <cell r="A48">
            <v>35650</v>
          </cell>
          <cell r="B48" t="str">
            <v>糙米</v>
          </cell>
          <cell r="C48">
            <v>5</v>
          </cell>
          <cell r="D48">
            <v>70</v>
          </cell>
        </row>
        <row r="49">
          <cell r="A49">
            <v>35674</v>
          </cell>
          <cell r="B49" t="str">
            <v>糙米</v>
          </cell>
          <cell r="C49">
            <v>20</v>
          </cell>
          <cell r="D49">
            <v>280</v>
          </cell>
        </row>
        <row r="50">
          <cell r="A50">
            <v>35683</v>
          </cell>
          <cell r="B50" t="str">
            <v>糙米</v>
          </cell>
          <cell r="C50">
            <v>30</v>
          </cell>
          <cell r="D50">
            <v>420</v>
          </cell>
        </row>
        <row r="51">
          <cell r="A51">
            <v>35691</v>
          </cell>
          <cell r="B51" t="str">
            <v>糙米</v>
          </cell>
          <cell r="C51">
            <v>6</v>
          </cell>
          <cell r="D51">
            <v>84</v>
          </cell>
        </row>
        <row r="52">
          <cell r="A52">
            <v>35697</v>
          </cell>
          <cell r="B52" t="str">
            <v>糙米</v>
          </cell>
          <cell r="C52">
            <v>40</v>
          </cell>
          <cell r="D52">
            <v>560</v>
          </cell>
        </row>
        <row r="53">
          <cell r="A53">
            <v>35753</v>
          </cell>
          <cell r="B53" t="str">
            <v>糙米</v>
          </cell>
          <cell r="C53">
            <v>28</v>
          </cell>
          <cell r="D53">
            <v>392</v>
          </cell>
        </row>
        <row r="54">
          <cell r="A54">
            <v>35769</v>
          </cell>
          <cell r="B54" t="str">
            <v>糙米</v>
          </cell>
          <cell r="C54">
            <v>2</v>
          </cell>
          <cell r="D54">
            <v>28</v>
          </cell>
        </row>
        <row r="55">
          <cell r="A55">
            <v>35779</v>
          </cell>
          <cell r="B55" t="str">
            <v>糙米</v>
          </cell>
          <cell r="C55">
            <v>12</v>
          </cell>
          <cell r="D55">
            <v>168</v>
          </cell>
        </row>
        <row r="56">
          <cell r="A56">
            <v>35779</v>
          </cell>
          <cell r="B56" t="str">
            <v>糙米</v>
          </cell>
          <cell r="C56">
            <v>20</v>
          </cell>
          <cell r="D56">
            <v>280</v>
          </cell>
        </row>
        <row r="57">
          <cell r="A57">
            <v>35816</v>
          </cell>
          <cell r="B57" t="str">
            <v>糙米</v>
          </cell>
          <cell r="C57">
            <v>42</v>
          </cell>
          <cell r="D57">
            <v>588</v>
          </cell>
        </row>
        <row r="58">
          <cell r="A58">
            <v>35823</v>
          </cell>
          <cell r="B58" t="str">
            <v>糙米</v>
          </cell>
          <cell r="C58">
            <v>20</v>
          </cell>
          <cell r="D58">
            <v>280</v>
          </cell>
        </row>
        <row r="59">
          <cell r="A59">
            <v>35837</v>
          </cell>
          <cell r="B59" t="str">
            <v>糙米</v>
          </cell>
          <cell r="C59">
            <v>25</v>
          </cell>
          <cell r="D59">
            <v>350</v>
          </cell>
        </row>
        <row r="60">
          <cell r="A60">
            <v>35857</v>
          </cell>
          <cell r="B60" t="str">
            <v>糙米</v>
          </cell>
          <cell r="C60">
            <v>10</v>
          </cell>
          <cell r="D60">
            <v>140</v>
          </cell>
        </row>
        <row r="61">
          <cell r="A61">
            <v>35887</v>
          </cell>
          <cell r="B61" t="str">
            <v>糙米</v>
          </cell>
          <cell r="C61">
            <v>40</v>
          </cell>
          <cell r="D61">
            <v>560</v>
          </cell>
        </row>
        <row r="62">
          <cell r="A62">
            <v>35891</v>
          </cell>
          <cell r="B62" t="str">
            <v>糙米</v>
          </cell>
          <cell r="C62">
            <v>24</v>
          </cell>
          <cell r="D62">
            <v>336</v>
          </cell>
        </row>
        <row r="63">
          <cell r="A63">
            <v>35893</v>
          </cell>
          <cell r="B63" t="str">
            <v>糙米</v>
          </cell>
          <cell r="C63">
            <v>14</v>
          </cell>
          <cell r="D63">
            <v>196</v>
          </cell>
        </row>
        <row r="64">
          <cell r="A64">
            <v>35894</v>
          </cell>
          <cell r="B64" t="str">
            <v>糙米</v>
          </cell>
          <cell r="C64">
            <v>4</v>
          </cell>
          <cell r="D64">
            <v>56</v>
          </cell>
        </row>
        <row r="65">
          <cell r="A65">
            <v>35905</v>
          </cell>
          <cell r="B65" t="str">
            <v>糙米</v>
          </cell>
          <cell r="C65">
            <v>30</v>
          </cell>
          <cell r="D65">
            <v>420</v>
          </cell>
        </row>
        <row r="66">
          <cell r="A66">
            <v>35342</v>
          </cell>
          <cell r="B66" t="str">
            <v>三合一麦片</v>
          </cell>
          <cell r="C66">
            <v>20</v>
          </cell>
          <cell r="D66">
            <v>112</v>
          </cell>
        </row>
        <row r="67">
          <cell r="A67">
            <v>35359</v>
          </cell>
          <cell r="B67" t="str">
            <v>三合一麦片</v>
          </cell>
          <cell r="C67">
            <v>8</v>
          </cell>
          <cell r="D67">
            <v>44.8</v>
          </cell>
        </row>
        <row r="68">
          <cell r="A68">
            <v>35418</v>
          </cell>
          <cell r="B68" t="str">
            <v>三合一麦片</v>
          </cell>
          <cell r="C68">
            <v>20</v>
          </cell>
          <cell r="D68">
            <v>112</v>
          </cell>
        </row>
        <row r="69">
          <cell r="A69">
            <v>35475</v>
          </cell>
          <cell r="B69" t="str">
            <v>三合一麦片</v>
          </cell>
          <cell r="C69">
            <v>15</v>
          </cell>
          <cell r="D69">
            <v>84</v>
          </cell>
        </row>
        <row r="70">
          <cell r="A70">
            <v>35479</v>
          </cell>
          <cell r="B70" t="str">
            <v>三合一麦片</v>
          </cell>
          <cell r="C70">
            <v>20</v>
          </cell>
          <cell r="D70">
            <v>112</v>
          </cell>
        </row>
        <row r="71">
          <cell r="A71">
            <v>35544</v>
          </cell>
          <cell r="B71" t="str">
            <v>三合一麦片</v>
          </cell>
          <cell r="C71">
            <v>6</v>
          </cell>
          <cell r="D71">
            <v>42</v>
          </cell>
        </row>
        <row r="72">
          <cell r="A72">
            <v>35585</v>
          </cell>
          <cell r="B72" t="str">
            <v>三合一麦片</v>
          </cell>
          <cell r="C72">
            <v>30</v>
          </cell>
          <cell r="D72">
            <v>210</v>
          </cell>
        </row>
        <row r="73">
          <cell r="A73">
            <v>35591</v>
          </cell>
          <cell r="B73" t="str">
            <v>三合一麦片</v>
          </cell>
          <cell r="C73">
            <v>70</v>
          </cell>
          <cell r="D73">
            <v>490</v>
          </cell>
        </row>
        <row r="74">
          <cell r="A74">
            <v>35613</v>
          </cell>
          <cell r="B74" t="str">
            <v>三合一麦片</v>
          </cell>
          <cell r="C74">
            <v>4</v>
          </cell>
          <cell r="D74">
            <v>28</v>
          </cell>
        </row>
        <row r="75">
          <cell r="A75">
            <v>35620</v>
          </cell>
          <cell r="B75" t="str">
            <v>三合一麦片</v>
          </cell>
          <cell r="C75">
            <v>24</v>
          </cell>
          <cell r="D75">
            <v>168</v>
          </cell>
        </row>
        <row r="76">
          <cell r="A76">
            <v>35647</v>
          </cell>
          <cell r="B76" t="str">
            <v>三合一麦片</v>
          </cell>
          <cell r="C76">
            <v>5</v>
          </cell>
          <cell r="D76">
            <v>35</v>
          </cell>
        </row>
        <row r="77">
          <cell r="A77">
            <v>35699</v>
          </cell>
          <cell r="B77" t="str">
            <v>三合一麦片</v>
          </cell>
          <cell r="C77">
            <v>9</v>
          </cell>
          <cell r="D77">
            <v>63</v>
          </cell>
        </row>
        <row r="78">
          <cell r="A78">
            <v>35734</v>
          </cell>
          <cell r="B78" t="str">
            <v>三合一麦片</v>
          </cell>
          <cell r="C78">
            <v>4</v>
          </cell>
          <cell r="D78">
            <v>28</v>
          </cell>
        </row>
        <row r="79">
          <cell r="A79">
            <v>35741</v>
          </cell>
          <cell r="B79" t="str">
            <v>三合一麦片</v>
          </cell>
          <cell r="C79">
            <v>25</v>
          </cell>
          <cell r="D79">
            <v>175</v>
          </cell>
        </row>
        <row r="80">
          <cell r="A80">
            <v>35746</v>
          </cell>
          <cell r="B80" t="str">
            <v>三合一麦片</v>
          </cell>
          <cell r="C80">
            <v>18</v>
          </cell>
          <cell r="D80">
            <v>126</v>
          </cell>
        </row>
        <row r="81">
          <cell r="A81">
            <v>35762</v>
          </cell>
          <cell r="B81" t="str">
            <v>三合一麦片</v>
          </cell>
          <cell r="C81">
            <v>60</v>
          </cell>
          <cell r="D81">
            <v>420</v>
          </cell>
        </row>
        <row r="82">
          <cell r="A82">
            <v>35772</v>
          </cell>
          <cell r="B82" t="str">
            <v>三合一麦片</v>
          </cell>
          <cell r="C82">
            <v>15</v>
          </cell>
          <cell r="D82">
            <v>105</v>
          </cell>
        </row>
        <row r="83">
          <cell r="A83">
            <v>35788</v>
          </cell>
          <cell r="B83" t="str">
            <v>三合一麦片</v>
          </cell>
          <cell r="C83">
            <v>8</v>
          </cell>
          <cell r="D83">
            <v>56</v>
          </cell>
        </row>
        <row r="84">
          <cell r="A84">
            <v>35796</v>
          </cell>
          <cell r="B84" t="str">
            <v>三合一麦片</v>
          </cell>
          <cell r="C84">
            <v>20</v>
          </cell>
          <cell r="D84">
            <v>140</v>
          </cell>
        </row>
        <row r="85">
          <cell r="A85">
            <v>35825</v>
          </cell>
          <cell r="B85" t="str">
            <v>三合一麦片</v>
          </cell>
          <cell r="C85">
            <v>8</v>
          </cell>
          <cell r="D85">
            <v>56</v>
          </cell>
        </row>
        <row r="86">
          <cell r="A86">
            <v>35852</v>
          </cell>
          <cell r="B86" t="str">
            <v>三合一麦片</v>
          </cell>
          <cell r="C86">
            <v>14</v>
          </cell>
          <cell r="D86">
            <v>98</v>
          </cell>
        </row>
        <row r="87">
          <cell r="A87">
            <v>35858</v>
          </cell>
          <cell r="B87" t="str">
            <v>三合一麦片</v>
          </cell>
          <cell r="C87">
            <v>12</v>
          </cell>
          <cell r="D87">
            <v>84</v>
          </cell>
        </row>
        <row r="88">
          <cell r="A88">
            <v>35859</v>
          </cell>
          <cell r="B88" t="str">
            <v>三合一麦片</v>
          </cell>
          <cell r="C88">
            <v>5</v>
          </cell>
          <cell r="D88">
            <v>35</v>
          </cell>
        </row>
        <row r="89">
          <cell r="A89">
            <v>35873</v>
          </cell>
          <cell r="B89" t="str">
            <v>三合一麦片</v>
          </cell>
          <cell r="C89">
            <v>6</v>
          </cell>
          <cell r="D89">
            <v>42</v>
          </cell>
        </row>
        <row r="90">
          <cell r="A90">
            <v>35878</v>
          </cell>
          <cell r="B90" t="str">
            <v>三合一麦片</v>
          </cell>
          <cell r="C90">
            <v>40</v>
          </cell>
          <cell r="D90">
            <v>280</v>
          </cell>
        </row>
        <row r="91">
          <cell r="A91">
            <v>35888</v>
          </cell>
          <cell r="B91" t="str">
            <v>三合一麦片</v>
          </cell>
          <cell r="C91">
            <v>20</v>
          </cell>
          <cell r="D91">
            <v>140</v>
          </cell>
        </row>
        <row r="92">
          <cell r="A92">
            <v>35891</v>
          </cell>
          <cell r="B92" t="str">
            <v>三合一麦片</v>
          </cell>
          <cell r="C92">
            <v>10</v>
          </cell>
          <cell r="D92">
            <v>70</v>
          </cell>
        </row>
        <row r="93">
          <cell r="A93">
            <v>35906</v>
          </cell>
          <cell r="B93" t="str">
            <v>三合一麦片</v>
          </cell>
          <cell r="C93">
            <v>2</v>
          </cell>
          <cell r="D93">
            <v>14</v>
          </cell>
        </row>
        <row r="94">
          <cell r="A94">
            <v>35921</v>
          </cell>
          <cell r="B94" t="str">
            <v>三合一麦片</v>
          </cell>
          <cell r="C94">
            <v>2</v>
          </cell>
          <cell r="D94">
            <v>14</v>
          </cell>
        </row>
        <row r="95">
          <cell r="A95">
            <v>35268</v>
          </cell>
          <cell r="B95" t="str">
            <v>白米</v>
          </cell>
          <cell r="C95">
            <v>2</v>
          </cell>
          <cell r="D95">
            <v>60.8</v>
          </cell>
        </row>
        <row r="96">
          <cell r="A96">
            <v>35310</v>
          </cell>
          <cell r="B96" t="str">
            <v>白米</v>
          </cell>
          <cell r="C96">
            <v>4</v>
          </cell>
          <cell r="D96">
            <v>121.6</v>
          </cell>
        </row>
        <row r="97">
          <cell r="A97">
            <v>35317</v>
          </cell>
          <cell r="B97" t="str">
            <v>白米</v>
          </cell>
          <cell r="C97">
            <v>20</v>
          </cell>
          <cell r="D97">
            <v>608</v>
          </cell>
        </row>
        <row r="98">
          <cell r="A98">
            <v>35353</v>
          </cell>
          <cell r="B98" t="str">
            <v>白米</v>
          </cell>
          <cell r="C98">
            <v>12</v>
          </cell>
          <cell r="D98">
            <v>364.8</v>
          </cell>
        </row>
        <row r="99">
          <cell r="A99">
            <v>35374</v>
          </cell>
          <cell r="B99" t="str">
            <v>白米</v>
          </cell>
          <cell r="C99">
            <v>20</v>
          </cell>
          <cell r="D99">
            <v>608</v>
          </cell>
        </row>
        <row r="100">
          <cell r="A100">
            <v>35401</v>
          </cell>
          <cell r="B100" t="str">
            <v>白米</v>
          </cell>
          <cell r="C100">
            <v>18</v>
          </cell>
          <cell r="D100">
            <v>547.20000000000005</v>
          </cell>
        </row>
        <row r="101">
          <cell r="A101">
            <v>35415</v>
          </cell>
          <cell r="B101" t="str">
            <v>白米</v>
          </cell>
          <cell r="C101">
            <v>20</v>
          </cell>
          <cell r="D101">
            <v>608</v>
          </cell>
        </row>
        <row r="102">
          <cell r="A102">
            <v>35431</v>
          </cell>
          <cell r="B102" t="str">
            <v>白米</v>
          </cell>
          <cell r="C102">
            <v>70</v>
          </cell>
          <cell r="D102">
            <v>2128</v>
          </cell>
        </row>
        <row r="103">
          <cell r="A103">
            <v>35457</v>
          </cell>
          <cell r="B103" t="str">
            <v>白米</v>
          </cell>
          <cell r="C103">
            <v>5</v>
          </cell>
          <cell r="D103">
            <v>152</v>
          </cell>
        </row>
        <row r="104">
          <cell r="A104">
            <v>35460</v>
          </cell>
          <cell r="B104" t="str">
            <v>白米</v>
          </cell>
          <cell r="C104">
            <v>30</v>
          </cell>
          <cell r="D104">
            <v>912</v>
          </cell>
        </row>
        <row r="105">
          <cell r="A105">
            <v>35464</v>
          </cell>
          <cell r="B105" t="str">
            <v>白米</v>
          </cell>
          <cell r="C105">
            <v>28</v>
          </cell>
          <cell r="D105">
            <v>851.2</v>
          </cell>
        </row>
        <row r="106">
          <cell r="A106">
            <v>35466</v>
          </cell>
          <cell r="B106" t="str">
            <v>白米</v>
          </cell>
          <cell r="C106">
            <v>40</v>
          </cell>
          <cell r="D106">
            <v>1216</v>
          </cell>
        </row>
        <row r="107">
          <cell r="A107">
            <v>35487</v>
          </cell>
          <cell r="B107" t="str">
            <v>白米</v>
          </cell>
          <cell r="C107">
            <v>15</v>
          </cell>
          <cell r="D107">
            <v>456</v>
          </cell>
        </row>
        <row r="108">
          <cell r="A108">
            <v>35493</v>
          </cell>
          <cell r="B108" t="str">
            <v>白米</v>
          </cell>
          <cell r="C108">
            <v>30</v>
          </cell>
          <cell r="D108">
            <v>912</v>
          </cell>
        </row>
        <row r="109">
          <cell r="A109">
            <v>35500</v>
          </cell>
          <cell r="B109" t="str">
            <v>白米</v>
          </cell>
          <cell r="C109">
            <v>20</v>
          </cell>
          <cell r="D109">
            <v>608</v>
          </cell>
        </row>
        <row r="110">
          <cell r="A110">
            <v>35522</v>
          </cell>
          <cell r="B110" t="str">
            <v>白米</v>
          </cell>
          <cell r="C110">
            <v>30</v>
          </cell>
          <cell r="D110">
            <v>912</v>
          </cell>
        </row>
        <row r="111">
          <cell r="A111">
            <v>35524</v>
          </cell>
          <cell r="B111" t="str">
            <v>白米</v>
          </cell>
          <cell r="C111">
            <v>14</v>
          </cell>
          <cell r="D111">
            <v>425.6</v>
          </cell>
        </row>
        <row r="112">
          <cell r="A112">
            <v>35542</v>
          </cell>
          <cell r="B112" t="str">
            <v>白米</v>
          </cell>
          <cell r="C112">
            <v>70</v>
          </cell>
          <cell r="D112">
            <v>2660</v>
          </cell>
        </row>
        <row r="113">
          <cell r="A113">
            <v>35548</v>
          </cell>
          <cell r="B113" t="str">
            <v>白米</v>
          </cell>
          <cell r="C113">
            <v>40</v>
          </cell>
          <cell r="D113">
            <v>1520</v>
          </cell>
        </row>
        <row r="114">
          <cell r="A114">
            <v>35555</v>
          </cell>
          <cell r="B114" t="str">
            <v>白米</v>
          </cell>
          <cell r="C114">
            <v>30</v>
          </cell>
          <cell r="D114">
            <v>1140</v>
          </cell>
        </row>
        <row r="115">
          <cell r="A115">
            <v>35583</v>
          </cell>
          <cell r="B115" t="str">
            <v>白米</v>
          </cell>
          <cell r="C115">
            <v>40</v>
          </cell>
          <cell r="D115">
            <v>1520</v>
          </cell>
        </row>
        <row r="116">
          <cell r="A116">
            <v>35598</v>
          </cell>
          <cell r="B116" t="str">
            <v>白米</v>
          </cell>
          <cell r="C116">
            <v>60</v>
          </cell>
          <cell r="D116">
            <v>2280</v>
          </cell>
        </row>
        <row r="117">
          <cell r="A117">
            <v>35622</v>
          </cell>
          <cell r="B117" t="str">
            <v>白米</v>
          </cell>
          <cell r="C117">
            <v>5</v>
          </cell>
          <cell r="D117">
            <v>190</v>
          </cell>
        </row>
        <row r="118">
          <cell r="A118">
            <v>35634</v>
          </cell>
          <cell r="B118" t="str">
            <v>白米</v>
          </cell>
          <cell r="C118">
            <v>28</v>
          </cell>
          <cell r="D118">
            <v>1064</v>
          </cell>
        </row>
        <row r="119">
          <cell r="A119">
            <v>35642</v>
          </cell>
          <cell r="B119" t="str">
            <v>白米</v>
          </cell>
          <cell r="C119">
            <v>14</v>
          </cell>
          <cell r="D119">
            <v>532</v>
          </cell>
        </row>
        <row r="120">
          <cell r="A120">
            <v>35643</v>
          </cell>
          <cell r="B120" t="str">
            <v>白米</v>
          </cell>
          <cell r="C120">
            <v>20</v>
          </cell>
          <cell r="D120">
            <v>760</v>
          </cell>
        </row>
        <row r="121">
          <cell r="A121">
            <v>35661</v>
          </cell>
          <cell r="B121" t="str">
            <v>白米</v>
          </cell>
          <cell r="C121">
            <v>60</v>
          </cell>
          <cell r="D121">
            <v>2280</v>
          </cell>
        </row>
        <row r="122">
          <cell r="A122">
            <v>35677</v>
          </cell>
          <cell r="B122" t="str">
            <v>白米</v>
          </cell>
          <cell r="C122">
            <v>45</v>
          </cell>
          <cell r="D122">
            <v>1710</v>
          </cell>
        </row>
        <row r="123">
          <cell r="A123">
            <v>35683</v>
          </cell>
          <cell r="B123" t="str">
            <v>白米</v>
          </cell>
          <cell r="C123">
            <v>12</v>
          </cell>
          <cell r="D123">
            <v>456</v>
          </cell>
        </row>
        <row r="124">
          <cell r="A124">
            <v>35705</v>
          </cell>
          <cell r="B124" t="str">
            <v>白米</v>
          </cell>
          <cell r="C124">
            <v>20</v>
          </cell>
          <cell r="D124">
            <v>760</v>
          </cell>
        </row>
        <row r="125">
          <cell r="A125">
            <v>35724</v>
          </cell>
          <cell r="B125" t="str">
            <v>白米</v>
          </cell>
          <cell r="C125">
            <v>30</v>
          </cell>
          <cell r="D125">
            <v>1140</v>
          </cell>
        </row>
        <row r="126">
          <cell r="A126">
            <v>35725</v>
          </cell>
          <cell r="B126" t="str">
            <v>白米</v>
          </cell>
          <cell r="C126">
            <v>18</v>
          </cell>
          <cell r="D126">
            <v>684</v>
          </cell>
        </row>
        <row r="127">
          <cell r="A127">
            <v>35737</v>
          </cell>
          <cell r="B127" t="str">
            <v>白米</v>
          </cell>
          <cell r="C127">
            <v>10</v>
          </cell>
          <cell r="D127">
            <v>380</v>
          </cell>
        </row>
        <row r="128">
          <cell r="A128">
            <v>35747</v>
          </cell>
          <cell r="B128" t="str">
            <v>白米</v>
          </cell>
          <cell r="C128">
            <v>14</v>
          </cell>
          <cell r="D128">
            <v>532</v>
          </cell>
        </row>
        <row r="129">
          <cell r="A129">
            <v>35754</v>
          </cell>
          <cell r="B129" t="str">
            <v>白米</v>
          </cell>
          <cell r="C129">
            <v>28</v>
          </cell>
          <cell r="D129">
            <v>1064</v>
          </cell>
        </row>
        <row r="130">
          <cell r="A130">
            <v>35754</v>
          </cell>
          <cell r="B130" t="str">
            <v>白米</v>
          </cell>
          <cell r="C130">
            <v>15</v>
          </cell>
          <cell r="D130">
            <v>570</v>
          </cell>
        </row>
        <row r="131">
          <cell r="A131">
            <v>35760</v>
          </cell>
          <cell r="B131" t="str">
            <v>白米</v>
          </cell>
          <cell r="C131">
            <v>30</v>
          </cell>
          <cell r="D131">
            <v>1140</v>
          </cell>
        </row>
        <row r="132">
          <cell r="A132">
            <v>35766</v>
          </cell>
          <cell r="B132" t="str">
            <v>白米</v>
          </cell>
          <cell r="C132">
            <v>60</v>
          </cell>
          <cell r="D132">
            <v>2280</v>
          </cell>
        </row>
        <row r="133">
          <cell r="A133">
            <v>35781</v>
          </cell>
          <cell r="B133" t="str">
            <v>白米</v>
          </cell>
          <cell r="C133">
            <v>20</v>
          </cell>
          <cell r="D133">
            <v>760</v>
          </cell>
        </row>
        <row r="134">
          <cell r="A134">
            <v>35786</v>
          </cell>
          <cell r="B134" t="str">
            <v>白米</v>
          </cell>
          <cell r="C134">
            <v>20</v>
          </cell>
          <cell r="D134">
            <v>760</v>
          </cell>
        </row>
        <row r="135">
          <cell r="A135">
            <v>35796</v>
          </cell>
          <cell r="B135" t="str">
            <v>白米</v>
          </cell>
          <cell r="C135">
            <v>20</v>
          </cell>
          <cell r="D135">
            <v>760</v>
          </cell>
        </row>
        <row r="136">
          <cell r="A136">
            <v>35802</v>
          </cell>
          <cell r="B136" t="str">
            <v>白米</v>
          </cell>
          <cell r="C136">
            <v>30</v>
          </cell>
          <cell r="D136">
            <v>1140</v>
          </cell>
        </row>
        <row r="137">
          <cell r="A137">
            <v>35815</v>
          </cell>
          <cell r="B137" t="str">
            <v>白米</v>
          </cell>
          <cell r="C137">
            <v>30</v>
          </cell>
          <cell r="D137">
            <v>1140</v>
          </cell>
        </row>
        <row r="138">
          <cell r="A138">
            <v>35822</v>
          </cell>
          <cell r="B138" t="str">
            <v>白米</v>
          </cell>
          <cell r="C138">
            <v>24</v>
          </cell>
          <cell r="D138">
            <v>912</v>
          </cell>
        </row>
        <row r="139">
          <cell r="A139">
            <v>35838</v>
          </cell>
          <cell r="B139" t="str">
            <v>白米</v>
          </cell>
          <cell r="C139">
            <v>21</v>
          </cell>
          <cell r="D139">
            <v>798</v>
          </cell>
        </row>
        <row r="140">
          <cell r="A140">
            <v>35845</v>
          </cell>
          <cell r="B140" t="str">
            <v>白米</v>
          </cell>
          <cell r="C140">
            <v>16</v>
          </cell>
          <cell r="D140">
            <v>608</v>
          </cell>
        </row>
        <row r="141">
          <cell r="A141">
            <v>35866</v>
          </cell>
          <cell r="B141" t="str">
            <v>白米</v>
          </cell>
          <cell r="C141">
            <v>18</v>
          </cell>
          <cell r="D141">
            <v>684</v>
          </cell>
        </row>
        <row r="142">
          <cell r="A142">
            <v>35870</v>
          </cell>
          <cell r="B142" t="str">
            <v>白米</v>
          </cell>
          <cell r="C142">
            <v>1</v>
          </cell>
          <cell r="D142">
            <v>38</v>
          </cell>
        </row>
        <row r="143">
          <cell r="A143">
            <v>35874</v>
          </cell>
          <cell r="B143" t="str">
            <v>白米</v>
          </cell>
          <cell r="C143">
            <v>12</v>
          </cell>
          <cell r="D143">
            <v>456</v>
          </cell>
        </row>
        <row r="144">
          <cell r="A144">
            <v>35898</v>
          </cell>
          <cell r="B144" t="str">
            <v>白米</v>
          </cell>
          <cell r="C144">
            <v>5</v>
          </cell>
          <cell r="D144">
            <v>190</v>
          </cell>
        </row>
        <row r="145">
          <cell r="A145">
            <v>35901</v>
          </cell>
          <cell r="B145" t="str">
            <v>白米</v>
          </cell>
          <cell r="C145">
            <v>20</v>
          </cell>
          <cell r="D145">
            <v>760</v>
          </cell>
        </row>
        <row r="146">
          <cell r="A146">
            <v>35254</v>
          </cell>
          <cell r="B146" t="str">
            <v>小米</v>
          </cell>
          <cell r="C146">
            <v>15</v>
          </cell>
          <cell r="D146">
            <v>234</v>
          </cell>
        </row>
        <row r="147">
          <cell r="A147">
            <v>35265</v>
          </cell>
          <cell r="B147" t="str">
            <v>小米</v>
          </cell>
          <cell r="C147">
            <v>50</v>
          </cell>
          <cell r="D147">
            <v>780</v>
          </cell>
        </row>
        <row r="148">
          <cell r="A148">
            <v>35292</v>
          </cell>
          <cell r="B148" t="str">
            <v>小米</v>
          </cell>
          <cell r="C148">
            <v>2</v>
          </cell>
          <cell r="D148">
            <v>31.2</v>
          </cell>
        </row>
        <row r="149">
          <cell r="A149">
            <v>35348</v>
          </cell>
          <cell r="B149" t="str">
            <v>小米</v>
          </cell>
          <cell r="C149">
            <v>16</v>
          </cell>
          <cell r="D149">
            <v>249.6</v>
          </cell>
        </row>
        <row r="150">
          <cell r="A150">
            <v>35384</v>
          </cell>
          <cell r="B150" t="str">
            <v>小米</v>
          </cell>
          <cell r="C150">
            <v>25</v>
          </cell>
          <cell r="D150">
            <v>390</v>
          </cell>
        </row>
        <row r="151">
          <cell r="A151">
            <v>35398</v>
          </cell>
          <cell r="B151" t="str">
            <v>小米</v>
          </cell>
          <cell r="C151">
            <v>25</v>
          </cell>
          <cell r="D151">
            <v>390</v>
          </cell>
        </row>
        <row r="152">
          <cell r="A152">
            <v>35446</v>
          </cell>
          <cell r="B152" t="str">
            <v>小米</v>
          </cell>
          <cell r="C152">
            <v>20</v>
          </cell>
          <cell r="D152">
            <v>312</v>
          </cell>
        </row>
        <row r="153">
          <cell r="A153">
            <v>35467</v>
          </cell>
          <cell r="B153" t="str">
            <v>小米</v>
          </cell>
          <cell r="C153">
            <v>15</v>
          </cell>
          <cell r="D153">
            <v>234</v>
          </cell>
        </row>
        <row r="154">
          <cell r="A154">
            <v>35563</v>
          </cell>
          <cell r="B154" t="str">
            <v>小米</v>
          </cell>
          <cell r="C154">
            <v>5</v>
          </cell>
          <cell r="D154">
            <v>97.5</v>
          </cell>
        </row>
        <row r="155">
          <cell r="A155">
            <v>35605</v>
          </cell>
          <cell r="B155" t="str">
            <v>小米</v>
          </cell>
          <cell r="C155">
            <v>6</v>
          </cell>
          <cell r="D155">
            <v>117</v>
          </cell>
        </row>
        <row r="156">
          <cell r="A156">
            <v>35608</v>
          </cell>
          <cell r="B156" t="str">
            <v>小米</v>
          </cell>
          <cell r="C156">
            <v>4</v>
          </cell>
          <cell r="D156">
            <v>78</v>
          </cell>
        </row>
        <row r="157">
          <cell r="A157">
            <v>35622</v>
          </cell>
          <cell r="B157" t="str">
            <v>小米</v>
          </cell>
          <cell r="C157">
            <v>20</v>
          </cell>
          <cell r="D157">
            <v>390</v>
          </cell>
        </row>
        <row r="158">
          <cell r="A158">
            <v>35719</v>
          </cell>
          <cell r="B158" t="str">
            <v>小米</v>
          </cell>
          <cell r="C158">
            <v>40</v>
          </cell>
          <cell r="D158">
            <v>780</v>
          </cell>
        </row>
        <row r="159">
          <cell r="A159">
            <v>35760</v>
          </cell>
          <cell r="B159" t="str">
            <v>小米</v>
          </cell>
          <cell r="C159">
            <v>14</v>
          </cell>
          <cell r="D159">
            <v>273</v>
          </cell>
        </row>
        <row r="160">
          <cell r="A160">
            <v>35804</v>
          </cell>
          <cell r="B160" t="str">
            <v>小米</v>
          </cell>
          <cell r="C160">
            <v>15</v>
          </cell>
          <cell r="D160">
            <v>292.5</v>
          </cell>
        </row>
        <row r="161">
          <cell r="A161">
            <v>35807</v>
          </cell>
          <cell r="B161" t="str">
            <v>小米</v>
          </cell>
          <cell r="C161">
            <v>15</v>
          </cell>
          <cell r="D161">
            <v>292.5</v>
          </cell>
        </row>
        <row r="162">
          <cell r="A162">
            <v>35811</v>
          </cell>
          <cell r="B162" t="str">
            <v>小米</v>
          </cell>
          <cell r="C162">
            <v>24</v>
          </cell>
          <cell r="D162">
            <v>468</v>
          </cell>
        </row>
        <row r="163">
          <cell r="A163">
            <v>35821</v>
          </cell>
          <cell r="B163" t="str">
            <v>小米</v>
          </cell>
          <cell r="C163">
            <v>10</v>
          </cell>
          <cell r="D163">
            <v>195</v>
          </cell>
        </row>
        <row r="164">
          <cell r="A164">
            <v>35853</v>
          </cell>
          <cell r="B164" t="str">
            <v>小米</v>
          </cell>
          <cell r="C164">
            <v>20</v>
          </cell>
          <cell r="D164">
            <v>390</v>
          </cell>
        </row>
        <row r="165">
          <cell r="A165">
            <v>35860</v>
          </cell>
          <cell r="B165" t="str">
            <v>小米</v>
          </cell>
          <cell r="C165">
            <v>30</v>
          </cell>
          <cell r="D165">
            <v>585</v>
          </cell>
        </row>
        <row r="166">
          <cell r="A166">
            <v>35881</v>
          </cell>
          <cell r="B166" t="str">
            <v>小米</v>
          </cell>
          <cell r="C166">
            <v>15</v>
          </cell>
          <cell r="D166">
            <v>292.5</v>
          </cell>
        </row>
        <row r="167">
          <cell r="A167">
            <v>35906</v>
          </cell>
          <cell r="B167" t="str">
            <v>小米</v>
          </cell>
          <cell r="C167">
            <v>28</v>
          </cell>
          <cell r="D167">
            <v>546</v>
          </cell>
        </row>
        <row r="168">
          <cell r="A168">
            <v>35913</v>
          </cell>
          <cell r="B168" t="str">
            <v>小米</v>
          </cell>
          <cell r="C168">
            <v>20</v>
          </cell>
          <cell r="D168">
            <v>390</v>
          </cell>
        </row>
        <row r="169">
          <cell r="A169">
            <v>35303</v>
          </cell>
          <cell r="B169" t="str">
            <v>黄豆</v>
          </cell>
          <cell r="C169">
            <v>9</v>
          </cell>
          <cell r="D169">
            <v>239.4</v>
          </cell>
        </row>
        <row r="170">
          <cell r="A170">
            <v>35369</v>
          </cell>
          <cell r="B170" t="str">
            <v>黄豆</v>
          </cell>
          <cell r="C170">
            <v>50</v>
          </cell>
          <cell r="D170">
            <v>1330</v>
          </cell>
        </row>
        <row r="171">
          <cell r="A171">
            <v>35398</v>
          </cell>
          <cell r="B171" t="str">
            <v>黄豆</v>
          </cell>
          <cell r="C171">
            <v>35</v>
          </cell>
          <cell r="D171">
            <v>931</v>
          </cell>
        </row>
        <row r="172">
          <cell r="A172">
            <v>35402</v>
          </cell>
          <cell r="B172" t="str">
            <v>黄豆</v>
          </cell>
          <cell r="C172">
            <v>30</v>
          </cell>
          <cell r="D172">
            <v>798</v>
          </cell>
        </row>
        <row r="173">
          <cell r="A173">
            <v>35457</v>
          </cell>
          <cell r="B173" t="str">
            <v>黄豆</v>
          </cell>
          <cell r="C173">
            <v>7</v>
          </cell>
          <cell r="D173">
            <v>186.2</v>
          </cell>
        </row>
        <row r="174">
          <cell r="A174">
            <v>35466</v>
          </cell>
          <cell r="B174" t="str">
            <v>黄豆</v>
          </cell>
          <cell r="C174">
            <v>30</v>
          </cell>
          <cell r="D174">
            <v>798</v>
          </cell>
        </row>
        <row r="175">
          <cell r="A175">
            <v>35468</v>
          </cell>
          <cell r="B175" t="str">
            <v>黄豆</v>
          </cell>
          <cell r="C175">
            <v>6</v>
          </cell>
          <cell r="D175">
            <v>159.6</v>
          </cell>
        </row>
        <row r="176">
          <cell r="A176">
            <v>35480</v>
          </cell>
          <cell r="B176" t="str">
            <v>黄豆</v>
          </cell>
          <cell r="C176">
            <v>35</v>
          </cell>
          <cell r="D176">
            <v>931</v>
          </cell>
        </row>
        <row r="177">
          <cell r="A177">
            <v>35500</v>
          </cell>
          <cell r="B177" t="str">
            <v>黄豆</v>
          </cell>
          <cell r="C177">
            <v>8</v>
          </cell>
          <cell r="D177">
            <v>212.8</v>
          </cell>
        </row>
        <row r="178">
          <cell r="A178">
            <v>35508</v>
          </cell>
          <cell r="B178" t="str">
            <v>黄豆</v>
          </cell>
          <cell r="C178">
            <v>30</v>
          </cell>
          <cell r="D178">
            <v>798</v>
          </cell>
        </row>
        <row r="179">
          <cell r="A179">
            <v>35584</v>
          </cell>
          <cell r="B179" t="str">
            <v>黄豆</v>
          </cell>
          <cell r="C179">
            <v>30</v>
          </cell>
          <cell r="D179">
            <v>997.5</v>
          </cell>
        </row>
        <row r="180">
          <cell r="A180">
            <v>35592</v>
          </cell>
          <cell r="B180" t="str">
            <v>黄豆</v>
          </cell>
          <cell r="C180">
            <v>18</v>
          </cell>
          <cell r="D180">
            <v>598.5</v>
          </cell>
        </row>
        <row r="181">
          <cell r="A181">
            <v>35600</v>
          </cell>
          <cell r="B181" t="str">
            <v>黄豆</v>
          </cell>
          <cell r="C181">
            <v>6</v>
          </cell>
          <cell r="D181">
            <v>199.5</v>
          </cell>
        </row>
        <row r="182">
          <cell r="A182">
            <v>35654</v>
          </cell>
          <cell r="B182" t="str">
            <v>黄豆</v>
          </cell>
          <cell r="C182">
            <v>9</v>
          </cell>
          <cell r="D182">
            <v>299.25</v>
          </cell>
        </row>
        <row r="183">
          <cell r="A183">
            <v>35688</v>
          </cell>
          <cell r="B183" t="str">
            <v>黄豆</v>
          </cell>
          <cell r="C183">
            <v>15</v>
          </cell>
          <cell r="D183">
            <v>498.75</v>
          </cell>
        </row>
        <row r="184">
          <cell r="A184">
            <v>35698</v>
          </cell>
          <cell r="B184" t="str">
            <v>黄豆</v>
          </cell>
          <cell r="C184">
            <v>28</v>
          </cell>
          <cell r="D184">
            <v>931</v>
          </cell>
        </row>
        <row r="185">
          <cell r="A185">
            <v>35761</v>
          </cell>
          <cell r="B185" t="str">
            <v>黄豆</v>
          </cell>
          <cell r="C185">
            <v>24</v>
          </cell>
          <cell r="D185">
            <v>798</v>
          </cell>
        </row>
        <row r="186">
          <cell r="A186">
            <v>35789</v>
          </cell>
          <cell r="B186" t="str">
            <v>黄豆</v>
          </cell>
          <cell r="C186">
            <v>35</v>
          </cell>
          <cell r="D186">
            <v>1163.75</v>
          </cell>
        </row>
        <row r="187">
          <cell r="A187">
            <v>35809</v>
          </cell>
          <cell r="B187" t="str">
            <v>黄豆</v>
          </cell>
          <cell r="C187">
            <v>3</v>
          </cell>
          <cell r="D187">
            <v>99.75</v>
          </cell>
        </row>
        <row r="188">
          <cell r="A188">
            <v>35811</v>
          </cell>
          <cell r="B188" t="str">
            <v>黄豆</v>
          </cell>
          <cell r="C188">
            <v>30</v>
          </cell>
          <cell r="D188">
            <v>997.5</v>
          </cell>
        </row>
        <row r="189">
          <cell r="A189">
            <v>35816</v>
          </cell>
          <cell r="B189" t="str">
            <v>黄豆</v>
          </cell>
          <cell r="C189">
            <v>48</v>
          </cell>
          <cell r="D189">
            <v>1596</v>
          </cell>
        </row>
        <row r="190">
          <cell r="A190">
            <v>35824</v>
          </cell>
          <cell r="B190" t="str">
            <v>黄豆</v>
          </cell>
          <cell r="C190">
            <v>30</v>
          </cell>
          <cell r="D190">
            <v>997.5</v>
          </cell>
        </row>
        <row r="191">
          <cell r="A191">
            <v>35831</v>
          </cell>
          <cell r="B191" t="str">
            <v>黄豆</v>
          </cell>
          <cell r="C191">
            <v>15</v>
          </cell>
          <cell r="D191">
            <v>498.75</v>
          </cell>
        </row>
        <row r="192">
          <cell r="A192">
            <v>35835</v>
          </cell>
          <cell r="B192" t="str">
            <v>黄豆</v>
          </cell>
          <cell r="C192">
            <v>20</v>
          </cell>
          <cell r="D192">
            <v>665</v>
          </cell>
        </row>
        <row r="193">
          <cell r="A193">
            <v>35872</v>
          </cell>
          <cell r="B193" t="str">
            <v>黄豆</v>
          </cell>
          <cell r="C193">
            <v>8</v>
          </cell>
          <cell r="D193">
            <v>266</v>
          </cell>
        </row>
        <row r="194">
          <cell r="A194">
            <v>35877</v>
          </cell>
          <cell r="B194" t="str">
            <v>黄豆</v>
          </cell>
          <cell r="C194">
            <v>4</v>
          </cell>
          <cell r="D194">
            <v>133</v>
          </cell>
        </row>
        <row r="195">
          <cell r="A195">
            <v>35902</v>
          </cell>
          <cell r="B195" t="str">
            <v>黄豆</v>
          </cell>
          <cell r="C195">
            <v>20</v>
          </cell>
          <cell r="D195">
            <v>665</v>
          </cell>
        </row>
        <row r="196">
          <cell r="A196">
            <v>35912</v>
          </cell>
          <cell r="B196" t="str">
            <v>黄豆</v>
          </cell>
          <cell r="C196">
            <v>25</v>
          </cell>
          <cell r="D196">
            <v>831.25</v>
          </cell>
        </row>
        <row r="197">
          <cell r="A197">
            <v>35920</v>
          </cell>
          <cell r="B197" t="str">
            <v>黄豆</v>
          </cell>
          <cell r="C197">
            <v>130</v>
          </cell>
          <cell r="D197">
            <v>4322.5</v>
          </cell>
        </row>
        <row r="198">
          <cell r="A198">
            <v>35921</v>
          </cell>
          <cell r="B198" t="str">
            <v>黄豆</v>
          </cell>
          <cell r="C198">
            <v>2</v>
          </cell>
          <cell r="D198">
            <v>66.5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第1题"/>
      <sheetName val="第2题"/>
      <sheetName val="第2题答案"/>
      <sheetName val="第3题"/>
      <sheetName val="第3题答案"/>
      <sheetName val="第4题"/>
      <sheetName val="第4题答案"/>
      <sheetName val="第5题"/>
      <sheetName val="第6题"/>
      <sheetName val="第6题答案"/>
      <sheetName val="第7题"/>
      <sheetName val="第7题解答"/>
      <sheetName val="第8题"/>
      <sheetName val="第8题答案"/>
      <sheetName val="第9题"/>
      <sheetName val="第9题解答"/>
    </sheetNames>
    <sheetDataSet>
      <sheetData sheetId="0"/>
      <sheetData sheetId="1">
        <row r="1">
          <cell r="A1" t="str">
            <v>订购日期</v>
          </cell>
          <cell r="B1" t="str">
            <v>产品名称</v>
          </cell>
          <cell r="C1" t="str">
            <v>销售数量</v>
          </cell>
          <cell r="D1" t="str">
            <v>销售金额</v>
          </cell>
        </row>
        <row r="2">
          <cell r="A2">
            <v>35254</v>
          </cell>
          <cell r="B2" t="str">
            <v>糯米</v>
          </cell>
          <cell r="C2">
            <v>6</v>
          </cell>
          <cell r="D2">
            <v>100.8</v>
          </cell>
        </row>
        <row r="3">
          <cell r="A3">
            <v>35465</v>
          </cell>
          <cell r="B3" t="str">
            <v>糯米</v>
          </cell>
          <cell r="C3">
            <v>12</v>
          </cell>
          <cell r="D3">
            <v>201.6</v>
          </cell>
        </row>
        <row r="4">
          <cell r="A4">
            <v>35580</v>
          </cell>
          <cell r="B4" t="str">
            <v>糯米</v>
          </cell>
          <cell r="C4">
            <v>24</v>
          </cell>
          <cell r="D4">
            <v>504</v>
          </cell>
        </row>
        <row r="5">
          <cell r="A5">
            <v>35629</v>
          </cell>
          <cell r="B5" t="str">
            <v>糯米</v>
          </cell>
          <cell r="C5">
            <v>48</v>
          </cell>
          <cell r="D5">
            <v>1008</v>
          </cell>
        </row>
        <row r="6">
          <cell r="A6">
            <v>35646</v>
          </cell>
          <cell r="B6" t="str">
            <v>糯米</v>
          </cell>
          <cell r="C6">
            <v>40</v>
          </cell>
          <cell r="D6">
            <v>840</v>
          </cell>
        </row>
        <row r="7">
          <cell r="A7">
            <v>35660</v>
          </cell>
          <cell r="B7" t="str">
            <v>糯米</v>
          </cell>
          <cell r="C7">
            <v>40</v>
          </cell>
          <cell r="D7">
            <v>840</v>
          </cell>
        </row>
        <row r="8">
          <cell r="A8">
            <v>35670</v>
          </cell>
          <cell r="B8" t="str">
            <v>糯米</v>
          </cell>
          <cell r="C8">
            <v>15</v>
          </cell>
          <cell r="D8">
            <v>315</v>
          </cell>
        </row>
        <row r="9">
          <cell r="A9">
            <v>35674</v>
          </cell>
          <cell r="B9" t="str">
            <v>糯米</v>
          </cell>
          <cell r="C9">
            <v>20</v>
          </cell>
          <cell r="D9">
            <v>420</v>
          </cell>
        </row>
        <row r="10">
          <cell r="A10">
            <v>35767</v>
          </cell>
          <cell r="B10" t="str">
            <v>糯米</v>
          </cell>
          <cell r="C10">
            <v>6</v>
          </cell>
          <cell r="D10">
            <v>126</v>
          </cell>
        </row>
        <row r="11">
          <cell r="A11">
            <v>35772</v>
          </cell>
          <cell r="B11" t="str">
            <v>糯米</v>
          </cell>
          <cell r="C11">
            <v>4</v>
          </cell>
          <cell r="D11">
            <v>84</v>
          </cell>
        </row>
        <row r="12">
          <cell r="A12">
            <v>35811</v>
          </cell>
          <cell r="B12" t="str">
            <v>糯米</v>
          </cell>
          <cell r="C12">
            <v>52</v>
          </cell>
          <cell r="D12">
            <v>1092</v>
          </cell>
        </row>
        <row r="13">
          <cell r="A13">
            <v>35816</v>
          </cell>
          <cell r="B13" t="str">
            <v>糯米</v>
          </cell>
          <cell r="C13">
            <v>35</v>
          </cell>
          <cell r="D13">
            <v>735</v>
          </cell>
        </row>
        <row r="14">
          <cell r="A14">
            <v>35865</v>
          </cell>
          <cell r="B14" t="str">
            <v>糯米</v>
          </cell>
          <cell r="C14">
            <v>21</v>
          </cell>
          <cell r="D14">
            <v>441</v>
          </cell>
        </row>
        <row r="15">
          <cell r="A15">
            <v>35891</v>
          </cell>
          <cell r="B15" t="str">
            <v>糯米</v>
          </cell>
          <cell r="C15">
            <v>25</v>
          </cell>
          <cell r="D15">
            <v>525</v>
          </cell>
        </row>
        <row r="16">
          <cell r="A16">
            <v>35362</v>
          </cell>
          <cell r="B16" t="str">
            <v>燕麦</v>
          </cell>
          <cell r="C16">
            <v>40</v>
          </cell>
          <cell r="D16">
            <v>288</v>
          </cell>
        </row>
        <row r="17">
          <cell r="A17">
            <v>35376</v>
          </cell>
          <cell r="B17" t="str">
            <v>燕麦</v>
          </cell>
          <cell r="C17">
            <v>25</v>
          </cell>
          <cell r="D17">
            <v>180</v>
          </cell>
        </row>
        <row r="18">
          <cell r="A18">
            <v>35426</v>
          </cell>
          <cell r="B18" t="str">
            <v>燕麦</v>
          </cell>
          <cell r="C18">
            <v>40</v>
          </cell>
          <cell r="D18">
            <v>288</v>
          </cell>
        </row>
        <row r="19">
          <cell r="A19">
            <v>35432</v>
          </cell>
          <cell r="B19" t="str">
            <v>燕麦</v>
          </cell>
          <cell r="C19">
            <v>60</v>
          </cell>
          <cell r="D19">
            <v>432</v>
          </cell>
        </row>
        <row r="20">
          <cell r="A20">
            <v>35492</v>
          </cell>
          <cell r="B20" t="str">
            <v>燕麦</v>
          </cell>
          <cell r="C20">
            <v>21</v>
          </cell>
          <cell r="D20">
            <v>151.19999999999999</v>
          </cell>
        </row>
        <row r="21">
          <cell r="A21">
            <v>35500</v>
          </cell>
          <cell r="B21" t="str">
            <v>燕麦</v>
          </cell>
          <cell r="C21">
            <v>15</v>
          </cell>
          <cell r="D21">
            <v>108</v>
          </cell>
        </row>
        <row r="22">
          <cell r="A22">
            <v>35523</v>
          </cell>
          <cell r="B22" t="str">
            <v>燕麦</v>
          </cell>
          <cell r="C22">
            <v>10</v>
          </cell>
          <cell r="D22">
            <v>72</v>
          </cell>
        </row>
        <row r="23">
          <cell r="A23">
            <v>35571</v>
          </cell>
          <cell r="B23" t="str">
            <v>燕麦</v>
          </cell>
          <cell r="C23">
            <v>70</v>
          </cell>
          <cell r="D23">
            <v>630</v>
          </cell>
        </row>
        <row r="24">
          <cell r="A24">
            <v>35580</v>
          </cell>
          <cell r="B24" t="str">
            <v>燕麦</v>
          </cell>
          <cell r="C24">
            <v>20</v>
          </cell>
          <cell r="D24">
            <v>180</v>
          </cell>
        </row>
        <row r="25">
          <cell r="A25">
            <v>35647</v>
          </cell>
          <cell r="B25" t="str">
            <v>燕麦</v>
          </cell>
          <cell r="C25">
            <v>10</v>
          </cell>
          <cell r="D25">
            <v>90</v>
          </cell>
        </row>
        <row r="26">
          <cell r="A26">
            <v>35689</v>
          </cell>
          <cell r="B26" t="str">
            <v>燕麦</v>
          </cell>
          <cell r="C26">
            <v>32</v>
          </cell>
          <cell r="D26">
            <v>288</v>
          </cell>
        </row>
        <row r="27">
          <cell r="A27">
            <v>35691</v>
          </cell>
          <cell r="B27" t="str">
            <v>燕麦</v>
          </cell>
          <cell r="C27">
            <v>5</v>
          </cell>
          <cell r="D27">
            <v>45</v>
          </cell>
        </row>
        <row r="28">
          <cell r="A28">
            <v>35754</v>
          </cell>
          <cell r="B28" t="str">
            <v>燕麦</v>
          </cell>
          <cell r="C28">
            <v>44</v>
          </cell>
          <cell r="D28">
            <v>396</v>
          </cell>
        </row>
        <row r="29">
          <cell r="A29">
            <v>35797</v>
          </cell>
          <cell r="B29" t="str">
            <v>燕麦</v>
          </cell>
          <cell r="C29">
            <v>18</v>
          </cell>
          <cell r="D29">
            <v>162</v>
          </cell>
        </row>
        <row r="30">
          <cell r="A30">
            <v>35816</v>
          </cell>
          <cell r="B30" t="str">
            <v>燕麦</v>
          </cell>
          <cell r="C30">
            <v>70</v>
          </cell>
          <cell r="D30">
            <v>630</v>
          </cell>
        </row>
        <row r="31">
          <cell r="A31">
            <v>35830</v>
          </cell>
          <cell r="B31" t="str">
            <v>燕麦</v>
          </cell>
          <cell r="C31">
            <v>50</v>
          </cell>
          <cell r="D31">
            <v>450</v>
          </cell>
        </row>
        <row r="32">
          <cell r="A32">
            <v>35836</v>
          </cell>
          <cell r="B32" t="str">
            <v>燕麦</v>
          </cell>
          <cell r="C32">
            <v>30</v>
          </cell>
          <cell r="D32">
            <v>270</v>
          </cell>
        </row>
        <row r="33">
          <cell r="A33">
            <v>35863</v>
          </cell>
          <cell r="B33" t="str">
            <v>燕麦</v>
          </cell>
          <cell r="C33">
            <v>8</v>
          </cell>
          <cell r="D33">
            <v>72</v>
          </cell>
        </row>
        <row r="34">
          <cell r="A34">
            <v>35894</v>
          </cell>
          <cell r="B34" t="str">
            <v>燕麦</v>
          </cell>
          <cell r="C34">
            <v>10</v>
          </cell>
          <cell r="D34">
            <v>90</v>
          </cell>
        </row>
        <row r="35">
          <cell r="A35">
            <v>35921</v>
          </cell>
          <cell r="B35" t="str">
            <v>燕麦</v>
          </cell>
          <cell r="C35">
            <v>2</v>
          </cell>
          <cell r="D35">
            <v>18</v>
          </cell>
        </row>
        <row r="36">
          <cell r="A36">
            <v>35250</v>
          </cell>
          <cell r="B36" t="str">
            <v>糙米</v>
          </cell>
          <cell r="C36">
            <v>10</v>
          </cell>
          <cell r="D36">
            <v>98</v>
          </cell>
        </row>
        <row r="37">
          <cell r="A37">
            <v>35327</v>
          </cell>
          <cell r="B37" t="str">
            <v>糙米</v>
          </cell>
          <cell r="C37">
            <v>2</v>
          </cell>
          <cell r="D37">
            <v>22.4</v>
          </cell>
        </row>
        <row r="38">
          <cell r="A38">
            <v>35328</v>
          </cell>
          <cell r="B38" t="str">
            <v>糙米</v>
          </cell>
          <cell r="C38">
            <v>6</v>
          </cell>
          <cell r="D38">
            <v>67.2</v>
          </cell>
        </row>
        <row r="39">
          <cell r="A39">
            <v>35355</v>
          </cell>
          <cell r="B39" t="str">
            <v>糙米</v>
          </cell>
          <cell r="C39">
            <v>10</v>
          </cell>
          <cell r="D39">
            <v>112</v>
          </cell>
        </row>
        <row r="40">
          <cell r="A40">
            <v>35373</v>
          </cell>
          <cell r="B40" t="str">
            <v>糙米</v>
          </cell>
          <cell r="C40">
            <v>9</v>
          </cell>
          <cell r="D40">
            <v>100.8</v>
          </cell>
        </row>
        <row r="41">
          <cell r="A41">
            <v>35433</v>
          </cell>
          <cell r="B41" t="str">
            <v>糙米</v>
          </cell>
          <cell r="C41">
            <v>40</v>
          </cell>
          <cell r="D41">
            <v>448</v>
          </cell>
        </row>
        <row r="42">
          <cell r="A42">
            <v>35493</v>
          </cell>
          <cell r="B42" t="str">
            <v>糙米</v>
          </cell>
          <cell r="C42">
            <v>50</v>
          </cell>
          <cell r="D42">
            <v>560</v>
          </cell>
        </row>
        <row r="43">
          <cell r="A43">
            <v>35521</v>
          </cell>
          <cell r="B43" t="str">
            <v>糙米</v>
          </cell>
          <cell r="C43">
            <v>20</v>
          </cell>
          <cell r="D43">
            <v>224</v>
          </cell>
        </row>
        <row r="44">
          <cell r="A44">
            <v>35527</v>
          </cell>
          <cell r="B44" t="str">
            <v>糙米</v>
          </cell>
          <cell r="C44">
            <v>30</v>
          </cell>
          <cell r="D44">
            <v>420</v>
          </cell>
        </row>
        <row r="45">
          <cell r="A45">
            <v>35544</v>
          </cell>
          <cell r="B45" t="str">
            <v>糙米</v>
          </cell>
          <cell r="C45">
            <v>20</v>
          </cell>
          <cell r="D45">
            <v>280</v>
          </cell>
        </row>
        <row r="46">
          <cell r="A46">
            <v>35598</v>
          </cell>
          <cell r="B46" t="str">
            <v>糙米</v>
          </cell>
          <cell r="C46">
            <v>28</v>
          </cell>
          <cell r="D46">
            <v>392</v>
          </cell>
        </row>
        <row r="47">
          <cell r="A47">
            <v>35614</v>
          </cell>
          <cell r="B47" t="str">
            <v>糙米</v>
          </cell>
          <cell r="C47">
            <v>100</v>
          </cell>
          <cell r="D47">
            <v>1400</v>
          </cell>
        </row>
        <row r="48">
          <cell r="A48">
            <v>35650</v>
          </cell>
          <cell r="B48" t="str">
            <v>糙米</v>
          </cell>
          <cell r="C48">
            <v>5</v>
          </cell>
          <cell r="D48">
            <v>70</v>
          </cell>
        </row>
        <row r="49">
          <cell r="A49">
            <v>35674</v>
          </cell>
          <cell r="B49" t="str">
            <v>糙米</v>
          </cell>
          <cell r="C49">
            <v>20</v>
          </cell>
          <cell r="D49">
            <v>280</v>
          </cell>
        </row>
        <row r="50">
          <cell r="A50">
            <v>35683</v>
          </cell>
          <cell r="B50" t="str">
            <v>糙米</v>
          </cell>
          <cell r="C50">
            <v>30</v>
          </cell>
          <cell r="D50">
            <v>420</v>
          </cell>
        </row>
        <row r="51">
          <cell r="A51">
            <v>35691</v>
          </cell>
          <cell r="B51" t="str">
            <v>糙米</v>
          </cell>
          <cell r="C51">
            <v>6</v>
          </cell>
          <cell r="D51">
            <v>84</v>
          </cell>
        </row>
        <row r="52">
          <cell r="A52">
            <v>35697</v>
          </cell>
          <cell r="B52" t="str">
            <v>糙米</v>
          </cell>
          <cell r="C52">
            <v>40</v>
          </cell>
          <cell r="D52">
            <v>560</v>
          </cell>
        </row>
        <row r="53">
          <cell r="A53">
            <v>35753</v>
          </cell>
          <cell r="B53" t="str">
            <v>糙米</v>
          </cell>
          <cell r="C53">
            <v>28</v>
          </cell>
          <cell r="D53">
            <v>392</v>
          </cell>
        </row>
        <row r="54">
          <cell r="A54">
            <v>35769</v>
          </cell>
          <cell r="B54" t="str">
            <v>糙米</v>
          </cell>
          <cell r="C54">
            <v>2</v>
          </cell>
          <cell r="D54">
            <v>28</v>
          </cell>
        </row>
        <row r="55">
          <cell r="A55">
            <v>35779</v>
          </cell>
          <cell r="B55" t="str">
            <v>糙米</v>
          </cell>
          <cell r="C55">
            <v>12</v>
          </cell>
          <cell r="D55">
            <v>168</v>
          </cell>
        </row>
        <row r="56">
          <cell r="A56">
            <v>35779</v>
          </cell>
          <cell r="B56" t="str">
            <v>糙米</v>
          </cell>
          <cell r="C56">
            <v>20</v>
          </cell>
          <cell r="D56">
            <v>280</v>
          </cell>
        </row>
        <row r="57">
          <cell r="A57">
            <v>35816</v>
          </cell>
          <cell r="B57" t="str">
            <v>糙米</v>
          </cell>
          <cell r="C57">
            <v>42</v>
          </cell>
          <cell r="D57">
            <v>588</v>
          </cell>
        </row>
        <row r="58">
          <cell r="A58">
            <v>35823</v>
          </cell>
          <cell r="B58" t="str">
            <v>糙米</v>
          </cell>
          <cell r="C58">
            <v>20</v>
          </cell>
          <cell r="D58">
            <v>280</v>
          </cell>
        </row>
        <row r="59">
          <cell r="A59">
            <v>35837</v>
          </cell>
          <cell r="B59" t="str">
            <v>糙米</v>
          </cell>
          <cell r="C59">
            <v>25</v>
          </cell>
          <cell r="D59">
            <v>350</v>
          </cell>
        </row>
        <row r="60">
          <cell r="A60">
            <v>35857</v>
          </cell>
          <cell r="B60" t="str">
            <v>糙米</v>
          </cell>
          <cell r="C60">
            <v>10</v>
          </cell>
          <cell r="D60">
            <v>140</v>
          </cell>
        </row>
        <row r="61">
          <cell r="A61">
            <v>35887</v>
          </cell>
          <cell r="B61" t="str">
            <v>糙米</v>
          </cell>
          <cell r="C61">
            <v>40</v>
          </cell>
          <cell r="D61">
            <v>560</v>
          </cell>
        </row>
        <row r="62">
          <cell r="A62">
            <v>35891</v>
          </cell>
          <cell r="B62" t="str">
            <v>糙米</v>
          </cell>
          <cell r="C62">
            <v>24</v>
          </cell>
          <cell r="D62">
            <v>336</v>
          </cell>
        </row>
        <row r="63">
          <cell r="A63">
            <v>35893</v>
          </cell>
          <cell r="B63" t="str">
            <v>糙米</v>
          </cell>
          <cell r="C63">
            <v>14</v>
          </cell>
          <cell r="D63">
            <v>196</v>
          </cell>
        </row>
        <row r="64">
          <cell r="A64">
            <v>35894</v>
          </cell>
          <cell r="B64" t="str">
            <v>糙米</v>
          </cell>
          <cell r="C64">
            <v>4</v>
          </cell>
          <cell r="D64">
            <v>56</v>
          </cell>
        </row>
        <row r="65">
          <cell r="A65">
            <v>35905</v>
          </cell>
          <cell r="B65" t="str">
            <v>糙米</v>
          </cell>
          <cell r="C65">
            <v>30</v>
          </cell>
          <cell r="D65">
            <v>420</v>
          </cell>
        </row>
        <row r="66">
          <cell r="A66">
            <v>35342</v>
          </cell>
          <cell r="B66" t="str">
            <v>三合一麦片</v>
          </cell>
          <cell r="C66">
            <v>20</v>
          </cell>
          <cell r="D66">
            <v>112</v>
          </cell>
        </row>
        <row r="67">
          <cell r="A67">
            <v>35359</v>
          </cell>
          <cell r="B67" t="str">
            <v>三合一麦片</v>
          </cell>
          <cell r="C67">
            <v>8</v>
          </cell>
          <cell r="D67">
            <v>44.8</v>
          </cell>
        </row>
        <row r="68">
          <cell r="A68">
            <v>35418</v>
          </cell>
          <cell r="B68" t="str">
            <v>三合一麦片</v>
          </cell>
          <cell r="C68">
            <v>20</v>
          </cell>
          <cell r="D68">
            <v>112</v>
          </cell>
        </row>
        <row r="69">
          <cell r="A69">
            <v>35475</v>
          </cell>
          <cell r="B69" t="str">
            <v>三合一麦片</v>
          </cell>
          <cell r="C69">
            <v>15</v>
          </cell>
          <cell r="D69">
            <v>84</v>
          </cell>
        </row>
        <row r="70">
          <cell r="A70">
            <v>35479</v>
          </cell>
          <cell r="B70" t="str">
            <v>三合一麦片</v>
          </cell>
          <cell r="C70">
            <v>20</v>
          </cell>
          <cell r="D70">
            <v>112</v>
          </cell>
        </row>
        <row r="71">
          <cell r="A71">
            <v>35544</v>
          </cell>
          <cell r="B71" t="str">
            <v>三合一麦片</v>
          </cell>
          <cell r="C71">
            <v>6</v>
          </cell>
          <cell r="D71">
            <v>42</v>
          </cell>
        </row>
        <row r="72">
          <cell r="A72">
            <v>35585</v>
          </cell>
          <cell r="B72" t="str">
            <v>三合一麦片</v>
          </cell>
          <cell r="C72">
            <v>30</v>
          </cell>
          <cell r="D72">
            <v>210</v>
          </cell>
        </row>
        <row r="73">
          <cell r="A73">
            <v>35591</v>
          </cell>
          <cell r="B73" t="str">
            <v>三合一麦片</v>
          </cell>
          <cell r="C73">
            <v>70</v>
          </cell>
          <cell r="D73">
            <v>490</v>
          </cell>
        </row>
        <row r="74">
          <cell r="A74">
            <v>35613</v>
          </cell>
          <cell r="B74" t="str">
            <v>三合一麦片</v>
          </cell>
          <cell r="C74">
            <v>4</v>
          </cell>
          <cell r="D74">
            <v>28</v>
          </cell>
        </row>
        <row r="75">
          <cell r="A75">
            <v>35620</v>
          </cell>
          <cell r="B75" t="str">
            <v>三合一麦片</v>
          </cell>
          <cell r="C75">
            <v>24</v>
          </cell>
          <cell r="D75">
            <v>168</v>
          </cell>
        </row>
        <row r="76">
          <cell r="A76">
            <v>35647</v>
          </cell>
          <cell r="B76" t="str">
            <v>三合一麦片</v>
          </cell>
          <cell r="C76">
            <v>5</v>
          </cell>
          <cell r="D76">
            <v>35</v>
          </cell>
        </row>
        <row r="77">
          <cell r="A77">
            <v>35699</v>
          </cell>
          <cell r="B77" t="str">
            <v>三合一麦片</v>
          </cell>
          <cell r="C77">
            <v>9</v>
          </cell>
          <cell r="D77">
            <v>63</v>
          </cell>
        </row>
        <row r="78">
          <cell r="A78">
            <v>35734</v>
          </cell>
          <cell r="B78" t="str">
            <v>三合一麦片</v>
          </cell>
          <cell r="C78">
            <v>4</v>
          </cell>
          <cell r="D78">
            <v>28</v>
          </cell>
        </row>
        <row r="79">
          <cell r="A79">
            <v>35741</v>
          </cell>
          <cell r="B79" t="str">
            <v>三合一麦片</v>
          </cell>
          <cell r="C79">
            <v>25</v>
          </cell>
          <cell r="D79">
            <v>175</v>
          </cell>
        </row>
        <row r="80">
          <cell r="A80">
            <v>35746</v>
          </cell>
          <cell r="B80" t="str">
            <v>三合一麦片</v>
          </cell>
          <cell r="C80">
            <v>18</v>
          </cell>
          <cell r="D80">
            <v>126</v>
          </cell>
        </row>
        <row r="81">
          <cell r="A81">
            <v>35762</v>
          </cell>
          <cell r="B81" t="str">
            <v>三合一麦片</v>
          </cell>
          <cell r="C81">
            <v>60</v>
          </cell>
          <cell r="D81">
            <v>420</v>
          </cell>
        </row>
        <row r="82">
          <cell r="A82">
            <v>35772</v>
          </cell>
          <cell r="B82" t="str">
            <v>三合一麦片</v>
          </cell>
          <cell r="C82">
            <v>15</v>
          </cell>
          <cell r="D82">
            <v>105</v>
          </cell>
        </row>
        <row r="83">
          <cell r="A83">
            <v>35788</v>
          </cell>
          <cell r="B83" t="str">
            <v>三合一麦片</v>
          </cell>
          <cell r="C83">
            <v>8</v>
          </cell>
          <cell r="D83">
            <v>56</v>
          </cell>
        </row>
        <row r="84">
          <cell r="A84">
            <v>35796</v>
          </cell>
          <cell r="B84" t="str">
            <v>三合一麦片</v>
          </cell>
          <cell r="C84">
            <v>20</v>
          </cell>
          <cell r="D84">
            <v>140</v>
          </cell>
        </row>
        <row r="85">
          <cell r="A85">
            <v>35825</v>
          </cell>
          <cell r="B85" t="str">
            <v>三合一麦片</v>
          </cell>
          <cell r="C85">
            <v>8</v>
          </cell>
          <cell r="D85">
            <v>56</v>
          </cell>
        </row>
        <row r="86">
          <cell r="A86">
            <v>35852</v>
          </cell>
          <cell r="B86" t="str">
            <v>三合一麦片</v>
          </cell>
          <cell r="C86">
            <v>14</v>
          </cell>
          <cell r="D86">
            <v>98</v>
          </cell>
        </row>
        <row r="87">
          <cell r="A87">
            <v>35858</v>
          </cell>
          <cell r="B87" t="str">
            <v>三合一麦片</v>
          </cell>
          <cell r="C87">
            <v>12</v>
          </cell>
          <cell r="D87">
            <v>84</v>
          </cell>
        </row>
        <row r="88">
          <cell r="A88">
            <v>35859</v>
          </cell>
          <cell r="B88" t="str">
            <v>三合一麦片</v>
          </cell>
          <cell r="C88">
            <v>5</v>
          </cell>
          <cell r="D88">
            <v>35</v>
          </cell>
        </row>
        <row r="89">
          <cell r="A89">
            <v>35873</v>
          </cell>
          <cell r="B89" t="str">
            <v>三合一麦片</v>
          </cell>
          <cell r="C89">
            <v>6</v>
          </cell>
          <cell r="D89">
            <v>42</v>
          </cell>
        </row>
        <row r="90">
          <cell r="A90">
            <v>35878</v>
          </cell>
          <cell r="B90" t="str">
            <v>三合一麦片</v>
          </cell>
          <cell r="C90">
            <v>40</v>
          </cell>
          <cell r="D90">
            <v>280</v>
          </cell>
        </row>
        <row r="91">
          <cell r="A91">
            <v>35888</v>
          </cell>
          <cell r="B91" t="str">
            <v>三合一麦片</v>
          </cell>
          <cell r="C91">
            <v>20</v>
          </cell>
          <cell r="D91">
            <v>140</v>
          </cell>
        </row>
        <row r="92">
          <cell r="A92">
            <v>35891</v>
          </cell>
          <cell r="B92" t="str">
            <v>三合一麦片</v>
          </cell>
          <cell r="C92">
            <v>10</v>
          </cell>
          <cell r="D92">
            <v>70</v>
          </cell>
        </row>
        <row r="93">
          <cell r="A93">
            <v>35906</v>
          </cell>
          <cell r="B93" t="str">
            <v>三合一麦片</v>
          </cell>
          <cell r="C93">
            <v>2</v>
          </cell>
          <cell r="D93">
            <v>14</v>
          </cell>
        </row>
        <row r="94">
          <cell r="A94">
            <v>35921</v>
          </cell>
          <cell r="B94" t="str">
            <v>三合一麦片</v>
          </cell>
          <cell r="C94">
            <v>2</v>
          </cell>
          <cell r="D94">
            <v>14</v>
          </cell>
        </row>
        <row r="95">
          <cell r="A95">
            <v>35268</v>
          </cell>
          <cell r="B95" t="str">
            <v>白米</v>
          </cell>
          <cell r="C95">
            <v>2</v>
          </cell>
          <cell r="D95">
            <v>60.8</v>
          </cell>
        </row>
        <row r="96">
          <cell r="A96">
            <v>35310</v>
          </cell>
          <cell r="B96" t="str">
            <v>白米</v>
          </cell>
          <cell r="C96">
            <v>4</v>
          </cell>
          <cell r="D96">
            <v>121.6</v>
          </cell>
        </row>
        <row r="97">
          <cell r="A97">
            <v>35317</v>
          </cell>
          <cell r="B97" t="str">
            <v>白米</v>
          </cell>
          <cell r="C97">
            <v>20</v>
          </cell>
          <cell r="D97">
            <v>608</v>
          </cell>
        </row>
        <row r="98">
          <cell r="A98">
            <v>35353</v>
          </cell>
          <cell r="B98" t="str">
            <v>白米</v>
          </cell>
          <cell r="C98">
            <v>12</v>
          </cell>
          <cell r="D98">
            <v>364.8</v>
          </cell>
        </row>
        <row r="99">
          <cell r="A99">
            <v>35374</v>
          </cell>
          <cell r="B99" t="str">
            <v>白米</v>
          </cell>
          <cell r="C99">
            <v>20</v>
          </cell>
          <cell r="D99">
            <v>608</v>
          </cell>
        </row>
        <row r="100">
          <cell r="A100">
            <v>35401</v>
          </cell>
          <cell r="B100" t="str">
            <v>白米</v>
          </cell>
          <cell r="C100">
            <v>18</v>
          </cell>
          <cell r="D100">
            <v>547.20000000000005</v>
          </cell>
        </row>
        <row r="101">
          <cell r="A101">
            <v>35415</v>
          </cell>
          <cell r="B101" t="str">
            <v>白米</v>
          </cell>
          <cell r="C101">
            <v>20</v>
          </cell>
          <cell r="D101">
            <v>608</v>
          </cell>
        </row>
        <row r="102">
          <cell r="A102">
            <v>35431</v>
          </cell>
          <cell r="B102" t="str">
            <v>白米</v>
          </cell>
          <cell r="C102">
            <v>70</v>
          </cell>
          <cell r="D102">
            <v>2128</v>
          </cell>
        </row>
        <row r="103">
          <cell r="A103">
            <v>35457</v>
          </cell>
          <cell r="B103" t="str">
            <v>白米</v>
          </cell>
          <cell r="C103">
            <v>5</v>
          </cell>
          <cell r="D103">
            <v>152</v>
          </cell>
        </row>
        <row r="104">
          <cell r="A104">
            <v>35460</v>
          </cell>
          <cell r="B104" t="str">
            <v>白米</v>
          </cell>
          <cell r="C104">
            <v>30</v>
          </cell>
          <cell r="D104">
            <v>912</v>
          </cell>
        </row>
        <row r="105">
          <cell r="A105">
            <v>35464</v>
          </cell>
          <cell r="B105" t="str">
            <v>白米</v>
          </cell>
          <cell r="C105">
            <v>28</v>
          </cell>
          <cell r="D105">
            <v>851.2</v>
          </cell>
        </row>
        <row r="106">
          <cell r="A106">
            <v>35466</v>
          </cell>
          <cell r="B106" t="str">
            <v>白米</v>
          </cell>
          <cell r="C106">
            <v>40</v>
          </cell>
          <cell r="D106">
            <v>1216</v>
          </cell>
        </row>
        <row r="107">
          <cell r="A107">
            <v>35487</v>
          </cell>
          <cell r="B107" t="str">
            <v>白米</v>
          </cell>
          <cell r="C107">
            <v>15</v>
          </cell>
          <cell r="D107">
            <v>456</v>
          </cell>
        </row>
        <row r="108">
          <cell r="A108">
            <v>35493</v>
          </cell>
          <cell r="B108" t="str">
            <v>白米</v>
          </cell>
          <cell r="C108">
            <v>30</v>
          </cell>
          <cell r="D108">
            <v>912</v>
          </cell>
        </row>
        <row r="109">
          <cell r="A109">
            <v>35500</v>
          </cell>
          <cell r="B109" t="str">
            <v>白米</v>
          </cell>
          <cell r="C109">
            <v>20</v>
          </cell>
          <cell r="D109">
            <v>608</v>
          </cell>
        </row>
        <row r="110">
          <cell r="A110">
            <v>35522</v>
          </cell>
          <cell r="B110" t="str">
            <v>白米</v>
          </cell>
          <cell r="C110">
            <v>30</v>
          </cell>
          <cell r="D110">
            <v>912</v>
          </cell>
        </row>
        <row r="111">
          <cell r="A111">
            <v>35524</v>
          </cell>
          <cell r="B111" t="str">
            <v>白米</v>
          </cell>
          <cell r="C111">
            <v>14</v>
          </cell>
          <cell r="D111">
            <v>425.6</v>
          </cell>
        </row>
        <row r="112">
          <cell r="A112">
            <v>35542</v>
          </cell>
          <cell r="B112" t="str">
            <v>白米</v>
          </cell>
          <cell r="C112">
            <v>70</v>
          </cell>
          <cell r="D112">
            <v>2660</v>
          </cell>
        </row>
        <row r="113">
          <cell r="A113">
            <v>35548</v>
          </cell>
          <cell r="B113" t="str">
            <v>白米</v>
          </cell>
          <cell r="C113">
            <v>40</v>
          </cell>
          <cell r="D113">
            <v>1520</v>
          </cell>
        </row>
        <row r="114">
          <cell r="A114">
            <v>35555</v>
          </cell>
          <cell r="B114" t="str">
            <v>白米</v>
          </cell>
          <cell r="C114">
            <v>30</v>
          </cell>
          <cell r="D114">
            <v>1140</v>
          </cell>
        </row>
        <row r="115">
          <cell r="A115">
            <v>35583</v>
          </cell>
          <cell r="B115" t="str">
            <v>白米</v>
          </cell>
          <cell r="C115">
            <v>40</v>
          </cell>
          <cell r="D115">
            <v>1520</v>
          </cell>
        </row>
        <row r="116">
          <cell r="A116">
            <v>35598</v>
          </cell>
          <cell r="B116" t="str">
            <v>白米</v>
          </cell>
          <cell r="C116">
            <v>60</v>
          </cell>
          <cell r="D116">
            <v>2280</v>
          </cell>
        </row>
        <row r="117">
          <cell r="A117">
            <v>35622</v>
          </cell>
          <cell r="B117" t="str">
            <v>白米</v>
          </cell>
          <cell r="C117">
            <v>5</v>
          </cell>
          <cell r="D117">
            <v>190</v>
          </cell>
        </row>
        <row r="118">
          <cell r="A118">
            <v>35634</v>
          </cell>
          <cell r="B118" t="str">
            <v>白米</v>
          </cell>
          <cell r="C118">
            <v>28</v>
          </cell>
          <cell r="D118">
            <v>1064</v>
          </cell>
        </row>
        <row r="119">
          <cell r="A119">
            <v>35642</v>
          </cell>
          <cell r="B119" t="str">
            <v>白米</v>
          </cell>
          <cell r="C119">
            <v>14</v>
          </cell>
          <cell r="D119">
            <v>532</v>
          </cell>
        </row>
        <row r="120">
          <cell r="A120">
            <v>35643</v>
          </cell>
          <cell r="B120" t="str">
            <v>白米</v>
          </cell>
          <cell r="C120">
            <v>20</v>
          </cell>
          <cell r="D120">
            <v>760</v>
          </cell>
        </row>
        <row r="121">
          <cell r="A121">
            <v>35661</v>
          </cell>
          <cell r="B121" t="str">
            <v>白米</v>
          </cell>
          <cell r="C121">
            <v>60</v>
          </cell>
          <cell r="D121">
            <v>2280</v>
          </cell>
        </row>
        <row r="122">
          <cell r="A122">
            <v>35677</v>
          </cell>
          <cell r="B122" t="str">
            <v>白米</v>
          </cell>
          <cell r="C122">
            <v>45</v>
          </cell>
          <cell r="D122">
            <v>1710</v>
          </cell>
        </row>
        <row r="123">
          <cell r="A123">
            <v>35683</v>
          </cell>
          <cell r="B123" t="str">
            <v>白米</v>
          </cell>
          <cell r="C123">
            <v>12</v>
          </cell>
          <cell r="D123">
            <v>456</v>
          </cell>
        </row>
        <row r="124">
          <cell r="A124">
            <v>35705</v>
          </cell>
          <cell r="B124" t="str">
            <v>白米</v>
          </cell>
          <cell r="C124">
            <v>20</v>
          </cell>
          <cell r="D124">
            <v>760</v>
          </cell>
        </row>
        <row r="125">
          <cell r="A125">
            <v>35724</v>
          </cell>
          <cell r="B125" t="str">
            <v>白米</v>
          </cell>
          <cell r="C125">
            <v>30</v>
          </cell>
          <cell r="D125">
            <v>1140</v>
          </cell>
        </row>
        <row r="126">
          <cell r="A126">
            <v>35725</v>
          </cell>
          <cell r="B126" t="str">
            <v>白米</v>
          </cell>
          <cell r="C126">
            <v>18</v>
          </cell>
          <cell r="D126">
            <v>684</v>
          </cell>
        </row>
        <row r="127">
          <cell r="A127">
            <v>35737</v>
          </cell>
          <cell r="B127" t="str">
            <v>白米</v>
          </cell>
          <cell r="C127">
            <v>10</v>
          </cell>
          <cell r="D127">
            <v>380</v>
          </cell>
        </row>
        <row r="128">
          <cell r="A128">
            <v>35747</v>
          </cell>
          <cell r="B128" t="str">
            <v>白米</v>
          </cell>
          <cell r="C128">
            <v>14</v>
          </cell>
          <cell r="D128">
            <v>532</v>
          </cell>
        </row>
        <row r="129">
          <cell r="A129">
            <v>35754</v>
          </cell>
          <cell r="B129" t="str">
            <v>白米</v>
          </cell>
          <cell r="C129">
            <v>28</v>
          </cell>
          <cell r="D129">
            <v>1064</v>
          </cell>
        </row>
        <row r="130">
          <cell r="A130">
            <v>35754</v>
          </cell>
          <cell r="B130" t="str">
            <v>白米</v>
          </cell>
          <cell r="C130">
            <v>15</v>
          </cell>
          <cell r="D130">
            <v>570</v>
          </cell>
        </row>
        <row r="131">
          <cell r="A131">
            <v>35760</v>
          </cell>
          <cell r="B131" t="str">
            <v>白米</v>
          </cell>
          <cell r="C131">
            <v>30</v>
          </cell>
          <cell r="D131">
            <v>1140</v>
          </cell>
        </row>
        <row r="132">
          <cell r="A132">
            <v>35766</v>
          </cell>
          <cell r="B132" t="str">
            <v>白米</v>
          </cell>
          <cell r="C132">
            <v>60</v>
          </cell>
          <cell r="D132">
            <v>2280</v>
          </cell>
        </row>
        <row r="133">
          <cell r="A133">
            <v>35781</v>
          </cell>
          <cell r="B133" t="str">
            <v>白米</v>
          </cell>
          <cell r="C133">
            <v>20</v>
          </cell>
          <cell r="D133">
            <v>760</v>
          </cell>
        </row>
        <row r="134">
          <cell r="A134">
            <v>35786</v>
          </cell>
          <cell r="B134" t="str">
            <v>白米</v>
          </cell>
          <cell r="C134">
            <v>20</v>
          </cell>
          <cell r="D134">
            <v>760</v>
          </cell>
        </row>
        <row r="135">
          <cell r="A135">
            <v>35796</v>
          </cell>
          <cell r="B135" t="str">
            <v>白米</v>
          </cell>
          <cell r="C135">
            <v>20</v>
          </cell>
          <cell r="D135">
            <v>760</v>
          </cell>
        </row>
        <row r="136">
          <cell r="A136">
            <v>35802</v>
          </cell>
          <cell r="B136" t="str">
            <v>白米</v>
          </cell>
          <cell r="C136">
            <v>30</v>
          </cell>
          <cell r="D136">
            <v>1140</v>
          </cell>
        </row>
        <row r="137">
          <cell r="A137">
            <v>35815</v>
          </cell>
          <cell r="B137" t="str">
            <v>白米</v>
          </cell>
          <cell r="C137">
            <v>30</v>
          </cell>
          <cell r="D137">
            <v>1140</v>
          </cell>
        </row>
        <row r="138">
          <cell r="A138">
            <v>35822</v>
          </cell>
          <cell r="B138" t="str">
            <v>白米</v>
          </cell>
          <cell r="C138">
            <v>24</v>
          </cell>
          <cell r="D138">
            <v>912</v>
          </cell>
        </row>
        <row r="139">
          <cell r="A139">
            <v>35838</v>
          </cell>
          <cell r="B139" t="str">
            <v>白米</v>
          </cell>
          <cell r="C139">
            <v>21</v>
          </cell>
          <cell r="D139">
            <v>798</v>
          </cell>
        </row>
        <row r="140">
          <cell r="A140">
            <v>35845</v>
          </cell>
          <cell r="B140" t="str">
            <v>白米</v>
          </cell>
          <cell r="C140">
            <v>16</v>
          </cell>
          <cell r="D140">
            <v>608</v>
          </cell>
        </row>
        <row r="141">
          <cell r="A141">
            <v>35866</v>
          </cell>
          <cell r="B141" t="str">
            <v>白米</v>
          </cell>
          <cell r="C141">
            <v>18</v>
          </cell>
          <cell r="D141">
            <v>684</v>
          </cell>
        </row>
        <row r="142">
          <cell r="A142">
            <v>35870</v>
          </cell>
          <cell r="B142" t="str">
            <v>白米</v>
          </cell>
          <cell r="C142">
            <v>1</v>
          </cell>
          <cell r="D142">
            <v>38</v>
          </cell>
        </row>
        <row r="143">
          <cell r="A143">
            <v>35874</v>
          </cell>
          <cell r="B143" t="str">
            <v>白米</v>
          </cell>
          <cell r="C143">
            <v>12</v>
          </cell>
          <cell r="D143">
            <v>456</v>
          </cell>
        </row>
        <row r="144">
          <cell r="A144">
            <v>35898</v>
          </cell>
          <cell r="B144" t="str">
            <v>白米</v>
          </cell>
          <cell r="C144">
            <v>5</v>
          </cell>
          <cell r="D144">
            <v>190</v>
          </cell>
        </row>
        <row r="145">
          <cell r="A145">
            <v>35901</v>
          </cell>
          <cell r="B145" t="str">
            <v>白米</v>
          </cell>
          <cell r="C145">
            <v>20</v>
          </cell>
          <cell r="D145">
            <v>760</v>
          </cell>
        </row>
        <row r="146">
          <cell r="A146">
            <v>35254</v>
          </cell>
          <cell r="B146" t="str">
            <v>小米</v>
          </cell>
          <cell r="C146">
            <v>15</v>
          </cell>
          <cell r="D146">
            <v>234</v>
          </cell>
        </row>
        <row r="147">
          <cell r="A147">
            <v>35265</v>
          </cell>
          <cell r="B147" t="str">
            <v>小米</v>
          </cell>
          <cell r="C147">
            <v>50</v>
          </cell>
          <cell r="D147">
            <v>780</v>
          </cell>
        </row>
        <row r="148">
          <cell r="A148">
            <v>35292</v>
          </cell>
          <cell r="B148" t="str">
            <v>小米</v>
          </cell>
          <cell r="C148">
            <v>2</v>
          </cell>
          <cell r="D148">
            <v>31.2</v>
          </cell>
        </row>
        <row r="149">
          <cell r="A149">
            <v>35348</v>
          </cell>
          <cell r="B149" t="str">
            <v>小米</v>
          </cell>
          <cell r="C149">
            <v>16</v>
          </cell>
          <cell r="D149">
            <v>249.6</v>
          </cell>
        </row>
        <row r="150">
          <cell r="A150">
            <v>35384</v>
          </cell>
          <cell r="B150" t="str">
            <v>小米</v>
          </cell>
          <cell r="C150">
            <v>25</v>
          </cell>
          <cell r="D150">
            <v>390</v>
          </cell>
        </row>
        <row r="151">
          <cell r="A151">
            <v>35398</v>
          </cell>
          <cell r="B151" t="str">
            <v>小米</v>
          </cell>
          <cell r="C151">
            <v>25</v>
          </cell>
          <cell r="D151">
            <v>390</v>
          </cell>
        </row>
        <row r="152">
          <cell r="A152">
            <v>35446</v>
          </cell>
          <cell r="B152" t="str">
            <v>小米</v>
          </cell>
          <cell r="C152">
            <v>20</v>
          </cell>
          <cell r="D152">
            <v>312</v>
          </cell>
        </row>
        <row r="153">
          <cell r="A153">
            <v>35467</v>
          </cell>
          <cell r="B153" t="str">
            <v>小米</v>
          </cell>
          <cell r="C153">
            <v>15</v>
          </cell>
          <cell r="D153">
            <v>234</v>
          </cell>
        </row>
        <row r="154">
          <cell r="A154">
            <v>35563</v>
          </cell>
          <cell r="B154" t="str">
            <v>小米</v>
          </cell>
          <cell r="C154">
            <v>5</v>
          </cell>
          <cell r="D154">
            <v>97.5</v>
          </cell>
        </row>
        <row r="155">
          <cell r="A155">
            <v>35605</v>
          </cell>
          <cell r="B155" t="str">
            <v>小米</v>
          </cell>
          <cell r="C155">
            <v>6</v>
          </cell>
          <cell r="D155">
            <v>117</v>
          </cell>
        </row>
        <row r="156">
          <cell r="A156">
            <v>35608</v>
          </cell>
          <cell r="B156" t="str">
            <v>小米</v>
          </cell>
          <cell r="C156">
            <v>4</v>
          </cell>
          <cell r="D156">
            <v>78</v>
          </cell>
        </row>
        <row r="157">
          <cell r="A157">
            <v>35622</v>
          </cell>
          <cell r="B157" t="str">
            <v>小米</v>
          </cell>
          <cell r="C157">
            <v>20</v>
          </cell>
          <cell r="D157">
            <v>390</v>
          </cell>
        </row>
        <row r="158">
          <cell r="A158">
            <v>35719</v>
          </cell>
          <cell r="B158" t="str">
            <v>小米</v>
          </cell>
          <cell r="C158">
            <v>40</v>
          </cell>
          <cell r="D158">
            <v>780</v>
          </cell>
        </row>
        <row r="159">
          <cell r="A159">
            <v>35760</v>
          </cell>
          <cell r="B159" t="str">
            <v>小米</v>
          </cell>
          <cell r="C159">
            <v>14</v>
          </cell>
          <cell r="D159">
            <v>273</v>
          </cell>
        </row>
        <row r="160">
          <cell r="A160">
            <v>35804</v>
          </cell>
          <cell r="B160" t="str">
            <v>小米</v>
          </cell>
          <cell r="C160">
            <v>15</v>
          </cell>
          <cell r="D160">
            <v>292.5</v>
          </cell>
        </row>
        <row r="161">
          <cell r="A161">
            <v>35807</v>
          </cell>
          <cell r="B161" t="str">
            <v>小米</v>
          </cell>
          <cell r="C161">
            <v>15</v>
          </cell>
          <cell r="D161">
            <v>292.5</v>
          </cell>
        </row>
        <row r="162">
          <cell r="A162">
            <v>35811</v>
          </cell>
          <cell r="B162" t="str">
            <v>小米</v>
          </cell>
          <cell r="C162">
            <v>24</v>
          </cell>
          <cell r="D162">
            <v>468</v>
          </cell>
        </row>
        <row r="163">
          <cell r="A163">
            <v>35821</v>
          </cell>
          <cell r="B163" t="str">
            <v>小米</v>
          </cell>
          <cell r="C163">
            <v>10</v>
          </cell>
          <cell r="D163">
            <v>195</v>
          </cell>
        </row>
        <row r="164">
          <cell r="A164">
            <v>35853</v>
          </cell>
          <cell r="B164" t="str">
            <v>小米</v>
          </cell>
          <cell r="C164">
            <v>20</v>
          </cell>
          <cell r="D164">
            <v>390</v>
          </cell>
        </row>
        <row r="165">
          <cell r="A165">
            <v>35860</v>
          </cell>
          <cell r="B165" t="str">
            <v>小米</v>
          </cell>
          <cell r="C165">
            <v>30</v>
          </cell>
          <cell r="D165">
            <v>585</v>
          </cell>
        </row>
        <row r="166">
          <cell r="A166">
            <v>35881</v>
          </cell>
          <cell r="B166" t="str">
            <v>小米</v>
          </cell>
          <cell r="C166">
            <v>15</v>
          </cell>
          <cell r="D166">
            <v>292.5</v>
          </cell>
        </row>
        <row r="167">
          <cell r="A167">
            <v>35906</v>
          </cell>
          <cell r="B167" t="str">
            <v>小米</v>
          </cell>
          <cell r="C167">
            <v>28</v>
          </cell>
          <cell r="D167">
            <v>546</v>
          </cell>
        </row>
        <row r="168">
          <cell r="A168">
            <v>35913</v>
          </cell>
          <cell r="B168" t="str">
            <v>小米</v>
          </cell>
          <cell r="C168">
            <v>20</v>
          </cell>
          <cell r="D168">
            <v>390</v>
          </cell>
        </row>
        <row r="169">
          <cell r="A169">
            <v>35303</v>
          </cell>
          <cell r="B169" t="str">
            <v>黄豆</v>
          </cell>
          <cell r="C169">
            <v>9</v>
          </cell>
          <cell r="D169">
            <v>239.4</v>
          </cell>
        </row>
        <row r="170">
          <cell r="A170">
            <v>35369</v>
          </cell>
          <cell r="B170" t="str">
            <v>黄豆</v>
          </cell>
          <cell r="C170">
            <v>50</v>
          </cell>
          <cell r="D170">
            <v>1330</v>
          </cell>
        </row>
        <row r="171">
          <cell r="A171">
            <v>35398</v>
          </cell>
          <cell r="B171" t="str">
            <v>黄豆</v>
          </cell>
          <cell r="C171">
            <v>35</v>
          </cell>
          <cell r="D171">
            <v>931</v>
          </cell>
        </row>
        <row r="172">
          <cell r="A172">
            <v>35402</v>
          </cell>
          <cell r="B172" t="str">
            <v>黄豆</v>
          </cell>
          <cell r="C172">
            <v>30</v>
          </cell>
          <cell r="D172">
            <v>798</v>
          </cell>
        </row>
        <row r="173">
          <cell r="A173">
            <v>35457</v>
          </cell>
          <cell r="B173" t="str">
            <v>黄豆</v>
          </cell>
          <cell r="C173">
            <v>7</v>
          </cell>
          <cell r="D173">
            <v>186.2</v>
          </cell>
        </row>
        <row r="174">
          <cell r="A174">
            <v>35466</v>
          </cell>
          <cell r="B174" t="str">
            <v>黄豆</v>
          </cell>
          <cell r="C174">
            <v>30</v>
          </cell>
          <cell r="D174">
            <v>798</v>
          </cell>
        </row>
        <row r="175">
          <cell r="A175">
            <v>35468</v>
          </cell>
          <cell r="B175" t="str">
            <v>黄豆</v>
          </cell>
          <cell r="C175">
            <v>6</v>
          </cell>
          <cell r="D175">
            <v>159.6</v>
          </cell>
        </row>
        <row r="176">
          <cell r="A176">
            <v>35480</v>
          </cell>
          <cell r="B176" t="str">
            <v>黄豆</v>
          </cell>
          <cell r="C176">
            <v>35</v>
          </cell>
          <cell r="D176">
            <v>931</v>
          </cell>
        </row>
        <row r="177">
          <cell r="A177">
            <v>35500</v>
          </cell>
          <cell r="B177" t="str">
            <v>黄豆</v>
          </cell>
          <cell r="C177">
            <v>8</v>
          </cell>
          <cell r="D177">
            <v>212.8</v>
          </cell>
        </row>
        <row r="178">
          <cell r="A178">
            <v>35508</v>
          </cell>
          <cell r="B178" t="str">
            <v>黄豆</v>
          </cell>
          <cell r="C178">
            <v>30</v>
          </cell>
          <cell r="D178">
            <v>798</v>
          </cell>
        </row>
        <row r="179">
          <cell r="A179">
            <v>35584</v>
          </cell>
          <cell r="B179" t="str">
            <v>黄豆</v>
          </cell>
          <cell r="C179">
            <v>30</v>
          </cell>
          <cell r="D179">
            <v>997.5</v>
          </cell>
        </row>
        <row r="180">
          <cell r="A180">
            <v>35592</v>
          </cell>
          <cell r="B180" t="str">
            <v>黄豆</v>
          </cell>
          <cell r="C180">
            <v>18</v>
          </cell>
          <cell r="D180">
            <v>598.5</v>
          </cell>
        </row>
        <row r="181">
          <cell r="A181">
            <v>35600</v>
          </cell>
          <cell r="B181" t="str">
            <v>黄豆</v>
          </cell>
          <cell r="C181">
            <v>6</v>
          </cell>
          <cell r="D181">
            <v>199.5</v>
          </cell>
        </row>
        <row r="182">
          <cell r="A182">
            <v>35654</v>
          </cell>
          <cell r="B182" t="str">
            <v>黄豆</v>
          </cell>
          <cell r="C182">
            <v>9</v>
          </cell>
          <cell r="D182">
            <v>299.25</v>
          </cell>
        </row>
        <row r="183">
          <cell r="A183">
            <v>35688</v>
          </cell>
          <cell r="B183" t="str">
            <v>黄豆</v>
          </cell>
          <cell r="C183">
            <v>15</v>
          </cell>
          <cell r="D183">
            <v>498.75</v>
          </cell>
        </row>
        <row r="184">
          <cell r="A184">
            <v>35698</v>
          </cell>
          <cell r="B184" t="str">
            <v>黄豆</v>
          </cell>
          <cell r="C184">
            <v>28</v>
          </cell>
          <cell r="D184">
            <v>931</v>
          </cell>
        </row>
        <row r="185">
          <cell r="A185">
            <v>35761</v>
          </cell>
          <cell r="B185" t="str">
            <v>黄豆</v>
          </cell>
          <cell r="C185">
            <v>24</v>
          </cell>
          <cell r="D185">
            <v>798</v>
          </cell>
        </row>
        <row r="186">
          <cell r="A186">
            <v>35789</v>
          </cell>
          <cell r="B186" t="str">
            <v>黄豆</v>
          </cell>
          <cell r="C186">
            <v>35</v>
          </cell>
          <cell r="D186">
            <v>1163.75</v>
          </cell>
        </row>
        <row r="187">
          <cell r="A187">
            <v>35809</v>
          </cell>
          <cell r="B187" t="str">
            <v>黄豆</v>
          </cell>
          <cell r="C187">
            <v>3</v>
          </cell>
          <cell r="D187">
            <v>99.75</v>
          </cell>
        </row>
        <row r="188">
          <cell r="A188">
            <v>35811</v>
          </cell>
          <cell r="B188" t="str">
            <v>黄豆</v>
          </cell>
          <cell r="C188">
            <v>30</v>
          </cell>
          <cell r="D188">
            <v>997.5</v>
          </cell>
        </row>
        <row r="189">
          <cell r="A189">
            <v>35816</v>
          </cell>
          <cell r="B189" t="str">
            <v>黄豆</v>
          </cell>
          <cell r="C189">
            <v>48</v>
          </cell>
          <cell r="D189">
            <v>1596</v>
          </cell>
        </row>
        <row r="190">
          <cell r="A190">
            <v>35824</v>
          </cell>
          <cell r="B190" t="str">
            <v>黄豆</v>
          </cell>
          <cell r="C190">
            <v>30</v>
          </cell>
          <cell r="D190">
            <v>997.5</v>
          </cell>
        </row>
        <row r="191">
          <cell r="A191">
            <v>35831</v>
          </cell>
          <cell r="B191" t="str">
            <v>黄豆</v>
          </cell>
          <cell r="C191">
            <v>15</v>
          </cell>
          <cell r="D191">
            <v>498.75</v>
          </cell>
        </row>
        <row r="192">
          <cell r="A192">
            <v>35835</v>
          </cell>
          <cell r="B192" t="str">
            <v>黄豆</v>
          </cell>
          <cell r="C192">
            <v>20</v>
          </cell>
          <cell r="D192">
            <v>665</v>
          </cell>
        </row>
        <row r="193">
          <cell r="A193">
            <v>35872</v>
          </cell>
          <cell r="B193" t="str">
            <v>黄豆</v>
          </cell>
          <cell r="C193">
            <v>8</v>
          </cell>
          <cell r="D193">
            <v>266</v>
          </cell>
        </row>
        <row r="194">
          <cell r="A194">
            <v>35877</v>
          </cell>
          <cell r="B194" t="str">
            <v>黄豆</v>
          </cell>
          <cell r="C194">
            <v>4</v>
          </cell>
          <cell r="D194">
            <v>133</v>
          </cell>
        </row>
        <row r="195">
          <cell r="A195">
            <v>35902</v>
          </cell>
          <cell r="B195" t="str">
            <v>黄豆</v>
          </cell>
          <cell r="C195">
            <v>20</v>
          </cell>
          <cell r="D195">
            <v>665</v>
          </cell>
        </row>
        <row r="196">
          <cell r="A196">
            <v>35912</v>
          </cell>
          <cell r="B196" t="str">
            <v>黄豆</v>
          </cell>
          <cell r="C196">
            <v>25</v>
          </cell>
          <cell r="D196">
            <v>831.25</v>
          </cell>
        </row>
        <row r="197">
          <cell r="A197">
            <v>35920</v>
          </cell>
          <cell r="B197" t="str">
            <v>黄豆</v>
          </cell>
          <cell r="C197">
            <v>130</v>
          </cell>
          <cell r="D197">
            <v>4322.5</v>
          </cell>
        </row>
        <row r="198">
          <cell r="A198">
            <v>35921</v>
          </cell>
          <cell r="B198" t="str">
            <v>黄豆</v>
          </cell>
          <cell r="C198">
            <v>2</v>
          </cell>
          <cell r="D198">
            <v>66.5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第1题"/>
      <sheetName val="第2题"/>
      <sheetName val="第2题答案"/>
      <sheetName val="第3题"/>
      <sheetName val="第3题答案"/>
      <sheetName val="第4题"/>
      <sheetName val="第4题答案"/>
      <sheetName val="第5题"/>
      <sheetName val="第6题"/>
      <sheetName val="第6题答案"/>
      <sheetName val="第7题"/>
      <sheetName val="第7题解答"/>
      <sheetName val="第8题"/>
      <sheetName val="第8题答案"/>
      <sheetName val="第9题"/>
      <sheetName val="第9题解答"/>
    </sheetNames>
    <sheetDataSet>
      <sheetData sheetId="0"/>
      <sheetData sheetId="1">
        <row r="1">
          <cell r="A1" t="str">
            <v>订购日期</v>
          </cell>
          <cell r="B1" t="str">
            <v>产品名称</v>
          </cell>
          <cell r="C1" t="str">
            <v>销售数量</v>
          </cell>
          <cell r="D1" t="str">
            <v>销售金额</v>
          </cell>
        </row>
        <row r="2">
          <cell r="A2">
            <v>35254</v>
          </cell>
          <cell r="B2" t="str">
            <v>糯米</v>
          </cell>
          <cell r="C2">
            <v>6</v>
          </cell>
          <cell r="D2">
            <v>100.8</v>
          </cell>
        </row>
        <row r="3">
          <cell r="A3">
            <v>35465</v>
          </cell>
          <cell r="B3" t="str">
            <v>糯米</v>
          </cell>
          <cell r="C3">
            <v>12</v>
          </cell>
          <cell r="D3">
            <v>201.6</v>
          </cell>
        </row>
        <row r="4">
          <cell r="A4">
            <v>35580</v>
          </cell>
          <cell r="B4" t="str">
            <v>糯米</v>
          </cell>
          <cell r="C4">
            <v>24</v>
          </cell>
          <cell r="D4">
            <v>504</v>
          </cell>
        </row>
        <row r="5">
          <cell r="A5">
            <v>35629</v>
          </cell>
          <cell r="B5" t="str">
            <v>糯米</v>
          </cell>
          <cell r="C5">
            <v>48</v>
          </cell>
          <cell r="D5">
            <v>1008</v>
          </cell>
        </row>
        <row r="6">
          <cell r="A6">
            <v>35646</v>
          </cell>
          <cell r="B6" t="str">
            <v>糯米</v>
          </cell>
          <cell r="C6">
            <v>40</v>
          </cell>
          <cell r="D6">
            <v>840</v>
          </cell>
        </row>
        <row r="7">
          <cell r="A7">
            <v>35660</v>
          </cell>
          <cell r="B7" t="str">
            <v>糯米</v>
          </cell>
          <cell r="C7">
            <v>40</v>
          </cell>
          <cell r="D7">
            <v>840</v>
          </cell>
        </row>
        <row r="8">
          <cell r="A8">
            <v>35670</v>
          </cell>
          <cell r="B8" t="str">
            <v>糯米</v>
          </cell>
          <cell r="C8">
            <v>15</v>
          </cell>
          <cell r="D8">
            <v>315</v>
          </cell>
        </row>
        <row r="9">
          <cell r="A9">
            <v>35674</v>
          </cell>
          <cell r="B9" t="str">
            <v>糯米</v>
          </cell>
          <cell r="C9">
            <v>20</v>
          </cell>
          <cell r="D9">
            <v>420</v>
          </cell>
        </row>
        <row r="10">
          <cell r="A10">
            <v>35767</v>
          </cell>
          <cell r="B10" t="str">
            <v>糯米</v>
          </cell>
          <cell r="C10">
            <v>6</v>
          </cell>
          <cell r="D10">
            <v>126</v>
          </cell>
        </row>
        <row r="11">
          <cell r="A11">
            <v>35772</v>
          </cell>
          <cell r="B11" t="str">
            <v>糯米</v>
          </cell>
          <cell r="C11">
            <v>4</v>
          </cell>
          <cell r="D11">
            <v>84</v>
          </cell>
        </row>
        <row r="12">
          <cell r="A12">
            <v>35811</v>
          </cell>
          <cell r="B12" t="str">
            <v>糯米</v>
          </cell>
          <cell r="C12">
            <v>52</v>
          </cell>
          <cell r="D12">
            <v>1092</v>
          </cell>
        </row>
        <row r="13">
          <cell r="A13">
            <v>35816</v>
          </cell>
          <cell r="B13" t="str">
            <v>糯米</v>
          </cell>
          <cell r="C13">
            <v>35</v>
          </cell>
          <cell r="D13">
            <v>735</v>
          </cell>
        </row>
        <row r="14">
          <cell r="A14">
            <v>35865</v>
          </cell>
          <cell r="B14" t="str">
            <v>糯米</v>
          </cell>
          <cell r="C14">
            <v>21</v>
          </cell>
          <cell r="D14">
            <v>441</v>
          </cell>
        </row>
        <row r="15">
          <cell r="A15">
            <v>35891</v>
          </cell>
          <cell r="B15" t="str">
            <v>糯米</v>
          </cell>
          <cell r="C15">
            <v>25</v>
          </cell>
          <cell r="D15">
            <v>525</v>
          </cell>
        </row>
        <row r="16">
          <cell r="A16">
            <v>35362</v>
          </cell>
          <cell r="B16" t="str">
            <v>燕麦</v>
          </cell>
          <cell r="C16">
            <v>40</v>
          </cell>
          <cell r="D16">
            <v>288</v>
          </cell>
        </row>
        <row r="17">
          <cell r="A17">
            <v>35376</v>
          </cell>
          <cell r="B17" t="str">
            <v>燕麦</v>
          </cell>
          <cell r="C17">
            <v>25</v>
          </cell>
          <cell r="D17">
            <v>180</v>
          </cell>
        </row>
        <row r="18">
          <cell r="A18">
            <v>35426</v>
          </cell>
          <cell r="B18" t="str">
            <v>燕麦</v>
          </cell>
          <cell r="C18">
            <v>40</v>
          </cell>
          <cell r="D18">
            <v>288</v>
          </cell>
        </row>
        <row r="19">
          <cell r="A19">
            <v>35432</v>
          </cell>
          <cell r="B19" t="str">
            <v>燕麦</v>
          </cell>
          <cell r="C19">
            <v>60</v>
          </cell>
          <cell r="D19">
            <v>432</v>
          </cell>
        </row>
        <row r="20">
          <cell r="A20">
            <v>35492</v>
          </cell>
          <cell r="B20" t="str">
            <v>燕麦</v>
          </cell>
          <cell r="C20">
            <v>21</v>
          </cell>
          <cell r="D20">
            <v>151.19999999999999</v>
          </cell>
        </row>
        <row r="21">
          <cell r="A21">
            <v>35500</v>
          </cell>
          <cell r="B21" t="str">
            <v>燕麦</v>
          </cell>
          <cell r="C21">
            <v>15</v>
          </cell>
          <cell r="D21">
            <v>108</v>
          </cell>
        </row>
        <row r="22">
          <cell r="A22">
            <v>35523</v>
          </cell>
          <cell r="B22" t="str">
            <v>燕麦</v>
          </cell>
          <cell r="C22">
            <v>10</v>
          </cell>
          <cell r="D22">
            <v>72</v>
          </cell>
        </row>
        <row r="23">
          <cell r="A23">
            <v>35571</v>
          </cell>
          <cell r="B23" t="str">
            <v>燕麦</v>
          </cell>
          <cell r="C23">
            <v>70</v>
          </cell>
          <cell r="D23">
            <v>630</v>
          </cell>
        </row>
        <row r="24">
          <cell r="A24">
            <v>35580</v>
          </cell>
          <cell r="B24" t="str">
            <v>燕麦</v>
          </cell>
          <cell r="C24">
            <v>20</v>
          </cell>
          <cell r="D24">
            <v>180</v>
          </cell>
        </row>
        <row r="25">
          <cell r="A25">
            <v>35647</v>
          </cell>
          <cell r="B25" t="str">
            <v>燕麦</v>
          </cell>
          <cell r="C25">
            <v>10</v>
          </cell>
          <cell r="D25">
            <v>90</v>
          </cell>
        </row>
        <row r="26">
          <cell r="A26">
            <v>35689</v>
          </cell>
          <cell r="B26" t="str">
            <v>燕麦</v>
          </cell>
          <cell r="C26">
            <v>32</v>
          </cell>
          <cell r="D26">
            <v>288</v>
          </cell>
        </row>
        <row r="27">
          <cell r="A27">
            <v>35691</v>
          </cell>
          <cell r="B27" t="str">
            <v>燕麦</v>
          </cell>
          <cell r="C27">
            <v>5</v>
          </cell>
          <cell r="D27">
            <v>45</v>
          </cell>
        </row>
        <row r="28">
          <cell r="A28">
            <v>35754</v>
          </cell>
          <cell r="B28" t="str">
            <v>燕麦</v>
          </cell>
          <cell r="C28">
            <v>44</v>
          </cell>
          <cell r="D28">
            <v>396</v>
          </cell>
        </row>
        <row r="29">
          <cell r="A29">
            <v>35797</v>
          </cell>
          <cell r="B29" t="str">
            <v>燕麦</v>
          </cell>
          <cell r="C29">
            <v>18</v>
          </cell>
          <cell r="D29">
            <v>162</v>
          </cell>
        </row>
        <row r="30">
          <cell r="A30">
            <v>35816</v>
          </cell>
          <cell r="B30" t="str">
            <v>燕麦</v>
          </cell>
          <cell r="C30">
            <v>70</v>
          </cell>
          <cell r="D30">
            <v>630</v>
          </cell>
        </row>
        <row r="31">
          <cell r="A31">
            <v>35830</v>
          </cell>
          <cell r="B31" t="str">
            <v>燕麦</v>
          </cell>
          <cell r="C31">
            <v>50</v>
          </cell>
          <cell r="D31">
            <v>450</v>
          </cell>
        </row>
        <row r="32">
          <cell r="A32">
            <v>35836</v>
          </cell>
          <cell r="B32" t="str">
            <v>燕麦</v>
          </cell>
          <cell r="C32">
            <v>30</v>
          </cell>
          <cell r="D32">
            <v>270</v>
          </cell>
        </row>
        <row r="33">
          <cell r="A33">
            <v>35863</v>
          </cell>
          <cell r="B33" t="str">
            <v>燕麦</v>
          </cell>
          <cell r="C33">
            <v>8</v>
          </cell>
          <cell r="D33">
            <v>72</v>
          </cell>
        </row>
        <row r="34">
          <cell r="A34">
            <v>35894</v>
          </cell>
          <cell r="B34" t="str">
            <v>燕麦</v>
          </cell>
          <cell r="C34">
            <v>10</v>
          </cell>
          <cell r="D34">
            <v>90</v>
          </cell>
        </row>
        <row r="35">
          <cell r="A35">
            <v>35921</v>
          </cell>
          <cell r="B35" t="str">
            <v>燕麦</v>
          </cell>
          <cell r="C35">
            <v>2</v>
          </cell>
          <cell r="D35">
            <v>18</v>
          </cell>
        </row>
        <row r="36">
          <cell r="A36">
            <v>35250</v>
          </cell>
          <cell r="B36" t="str">
            <v>糙米</v>
          </cell>
          <cell r="C36">
            <v>10</v>
          </cell>
          <cell r="D36">
            <v>98</v>
          </cell>
        </row>
        <row r="37">
          <cell r="A37">
            <v>35327</v>
          </cell>
          <cell r="B37" t="str">
            <v>糙米</v>
          </cell>
          <cell r="C37">
            <v>2</v>
          </cell>
          <cell r="D37">
            <v>22.4</v>
          </cell>
        </row>
        <row r="38">
          <cell r="A38">
            <v>35328</v>
          </cell>
          <cell r="B38" t="str">
            <v>糙米</v>
          </cell>
          <cell r="C38">
            <v>6</v>
          </cell>
          <cell r="D38">
            <v>67.2</v>
          </cell>
        </row>
        <row r="39">
          <cell r="A39">
            <v>35355</v>
          </cell>
          <cell r="B39" t="str">
            <v>糙米</v>
          </cell>
          <cell r="C39">
            <v>10</v>
          </cell>
          <cell r="D39">
            <v>112</v>
          </cell>
        </row>
        <row r="40">
          <cell r="A40">
            <v>35373</v>
          </cell>
          <cell r="B40" t="str">
            <v>糙米</v>
          </cell>
          <cell r="C40">
            <v>9</v>
          </cell>
          <cell r="D40">
            <v>100.8</v>
          </cell>
        </row>
        <row r="41">
          <cell r="A41">
            <v>35433</v>
          </cell>
          <cell r="B41" t="str">
            <v>糙米</v>
          </cell>
          <cell r="C41">
            <v>40</v>
          </cell>
          <cell r="D41">
            <v>448</v>
          </cell>
        </row>
        <row r="42">
          <cell r="A42">
            <v>35493</v>
          </cell>
          <cell r="B42" t="str">
            <v>糙米</v>
          </cell>
          <cell r="C42">
            <v>50</v>
          </cell>
          <cell r="D42">
            <v>560</v>
          </cell>
        </row>
        <row r="43">
          <cell r="A43">
            <v>35521</v>
          </cell>
          <cell r="B43" t="str">
            <v>糙米</v>
          </cell>
          <cell r="C43">
            <v>20</v>
          </cell>
          <cell r="D43">
            <v>224</v>
          </cell>
        </row>
        <row r="44">
          <cell r="A44">
            <v>35527</v>
          </cell>
          <cell r="B44" t="str">
            <v>糙米</v>
          </cell>
          <cell r="C44">
            <v>30</v>
          </cell>
          <cell r="D44">
            <v>420</v>
          </cell>
        </row>
        <row r="45">
          <cell r="A45">
            <v>35544</v>
          </cell>
          <cell r="B45" t="str">
            <v>糙米</v>
          </cell>
          <cell r="C45">
            <v>20</v>
          </cell>
          <cell r="D45">
            <v>280</v>
          </cell>
        </row>
        <row r="46">
          <cell r="A46">
            <v>35598</v>
          </cell>
          <cell r="B46" t="str">
            <v>糙米</v>
          </cell>
          <cell r="C46">
            <v>28</v>
          </cell>
          <cell r="D46">
            <v>392</v>
          </cell>
        </row>
        <row r="47">
          <cell r="A47">
            <v>35614</v>
          </cell>
          <cell r="B47" t="str">
            <v>糙米</v>
          </cell>
          <cell r="C47">
            <v>100</v>
          </cell>
          <cell r="D47">
            <v>1400</v>
          </cell>
        </row>
        <row r="48">
          <cell r="A48">
            <v>35650</v>
          </cell>
          <cell r="B48" t="str">
            <v>糙米</v>
          </cell>
          <cell r="C48">
            <v>5</v>
          </cell>
          <cell r="D48">
            <v>70</v>
          </cell>
        </row>
        <row r="49">
          <cell r="A49">
            <v>35674</v>
          </cell>
          <cell r="B49" t="str">
            <v>糙米</v>
          </cell>
          <cell r="C49">
            <v>20</v>
          </cell>
          <cell r="D49">
            <v>280</v>
          </cell>
        </row>
        <row r="50">
          <cell r="A50">
            <v>35683</v>
          </cell>
          <cell r="B50" t="str">
            <v>糙米</v>
          </cell>
          <cell r="C50">
            <v>30</v>
          </cell>
          <cell r="D50">
            <v>420</v>
          </cell>
        </row>
        <row r="51">
          <cell r="A51">
            <v>35691</v>
          </cell>
          <cell r="B51" t="str">
            <v>糙米</v>
          </cell>
          <cell r="C51">
            <v>6</v>
          </cell>
          <cell r="D51">
            <v>84</v>
          </cell>
        </row>
        <row r="52">
          <cell r="A52">
            <v>35697</v>
          </cell>
          <cell r="B52" t="str">
            <v>糙米</v>
          </cell>
          <cell r="C52">
            <v>40</v>
          </cell>
          <cell r="D52">
            <v>560</v>
          </cell>
        </row>
        <row r="53">
          <cell r="A53">
            <v>35753</v>
          </cell>
          <cell r="B53" t="str">
            <v>糙米</v>
          </cell>
          <cell r="C53">
            <v>28</v>
          </cell>
          <cell r="D53">
            <v>392</v>
          </cell>
        </row>
        <row r="54">
          <cell r="A54">
            <v>35769</v>
          </cell>
          <cell r="B54" t="str">
            <v>糙米</v>
          </cell>
          <cell r="C54">
            <v>2</v>
          </cell>
          <cell r="D54">
            <v>28</v>
          </cell>
        </row>
        <row r="55">
          <cell r="A55">
            <v>35779</v>
          </cell>
          <cell r="B55" t="str">
            <v>糙米</v>
          </cell>
          <cell r="C55">
            <v>12</v>
          </cell>
          <cell r="D55">
            <v>168</v>
          </cell>
        </row>
        <row r="56">
          <cell r="A56">
            <v>35779</v>
          </cell>
          <cell r="B56" t="str">
            <v>糙米</v>
          </cell>
          <cell r="C56">
            <v>20</v>
          </cell>
          <cell r="D56">
            <v>280</v>
          </cell>
        </row>
        <row r="57">
          <cell r="A57">
            <v>35816</v>
          </cell>
          <cell r="B57" t="str">
            <v>糙米</v>
          </cell>
          <cell r="C57">
            <v>42</v>
          </cell>
          <cell r="D57">
            <v>588</v>
          </cell>
        </row>
        <row r="58">
          <cell r="A58">
            <v>35823</v>
          </cell>
          <cell r="B58" t="str">
            <v>糙米</v>
          </cell>
          <cell r="C58">
            <v>20</v>
          </cell>
          <cell r="D58">
            <v>280</v>
          </cell>
        </row>
        <row r="59">
          <cell r="A59">
            <v>35837</v>
          </cell>
          <cell r="B59" t="str">
            <v>糙米</v>
          </cell>
          <cell r="C59">
            <v>25</v>
          </cell>
          <cell r="D59">
            <v>350</v>
          </cell>
        </row>
        <row r="60">
          <cell r="A60">
            <v>35857</v>
          </cell>
          <cell r="B60" t="str">
            <v>糙米</v>
          </cell>
          <cell r="C60">
            <v>10</v>
          </cell>
          <cell r="D60">
            <v>140</v>
          </cell>
        </row>
        <row r="61">
          <cell r="A61">
            <v>35887</v>
          </cell>
          <cell r="B61" t="str">
            <v>糙米</v>
          </cell>
          <cell r="C61">
            <v>40</v>
          </cell>
          <cell r="D61">
            <v>560</v>
          </cell>
        </row>
        <row r="62">
          <cell r="A62">
            <v>35891</v>
          </cell>
          <cell r="B62" t="str">
            <v>糙米</v>
          </cell>
          <cell r="C62">
            <v>24</v>
          </cell>
          <cell r="D62">
            <v>336</v>
          </cell>
        </row>
        <row r="63">
          <cell r="A63">
            <v>35893</v>
          </cell>
          <cell r="B63" t="str">
            <v>糙米</v>
          </cell>
          <cell r="C63">
            <v>14</v>
          </cell>
          <cell r="D63">
            <v>196</v>
          </cell>
        </row>
        <row r="64">
          <cell r="A64">
            <v>35894</v>
          </cell>
          <cell r="B64" t="str">
            <v>糙米</v>
          </cell>
          <cell r="C64">
            <v>4</v>
          </cell>
          <cell r="D64">
            <v>56</v>
          </cell>
        </row>
        <row r="65">
          <cell r="A65">
            <v>35905</v>
          </cell>
          <cell r="B65" t="str">
            <v>糙米</v>
          </cell>
          <cell r="C65">
            <v>30</v>
          </cell>
          <cell r="D65">
            <v>420</v>
          </cell>
        </row>
        <row r="66">
          <cell r="A66">
            <v>35342</v>
          </cell>
          <cell r="B66" t="str">
            <v>三合一麦片</v>
          </cell>
          <cell r="C66">
            <v>20</v>
          </cell>
          <cell r="D66">
            <v>112</v>
          </cell>
        </row>
        <row r="67">
          <cell r="A67">
            <v>35359</v>
          </cell>
          <cell r="B67" t="str">
            <v>三合一麦片</v>
          </cell>
          <cell r="C67">
            <v>8</v>
          </cell>
          <cell r="D67">
            <v>44.8</v>
          </cell>
        </row>
        <row r="68">
          <cell r="A68">
            <v>35418</v>
          </cell>
          <cell r="B68" t="str">
            <v>三合一麦片</v>
          </cell>
          <cell r="C68">
            <v>20</v>
          </cell>
          <cell r="D68">
            <v>112</v>
          </cell>
        </row>
        <row r="69">
          <cell r="A69">
            <v>35475</v>
          </cell>
          <cell r="B69" t="str">
            <v>三合一麦片</v>
          </cell>
          <cell r="C69">
            <v>15</v>
          </cell>
          <cell r="D69">
            <v>84</v>
          </cell>
        </row>
        <row r="70">
          <cell r="A70">
            <v>35479</v>
          </cell>
          <cell r="B70" t="str">
            <v>三合一麦片</v>
          </cell>
          <cell r="C70">
            <v>20</v>
          </cell>
          <cell r="D70">
            <v>112</v>
          </cell>
        </row>
        <row r="71">
          <cell r="A71">
            <v>35544</v>
          </cell>
          <cell r="B71" t="str">
            <v>三合一麦片</v>
          </cell>
          <cell r="C71">
            <v>6</v>
          </cell>
          <cell r="D71">
            <v>42</v>
          </cell>
        </row>
        <row r="72">
          <cell r="A72">
            <v>35585</v>
          </cell>
          <cell r="B72" t="str">
            <v>三合一麦片</v>
          </cell>
          <cell r="C72">
            <v>30</v>
          </cell>
          <cell r="D72">
            <v>210</v>
          </cell>
        </row>
        <row r="73">
          <cell r="A73">
            <v>35591</v>
          </cell>
          <cell r="B73" t="str">
            <v>三合一麦片</v>
          </cell>
          <cell r="C73">
            <v>70</v>
          </cell>
          <cell r="D73">
            <v>490</v>
          </cell>
        </row>
        <row r="74">
          <cell r="A74">
            <v>35613</v>
          </cell>
          <cell r="B74" t="str">
            <v>三合一麦片</v>
          </cell>
          <cell r="C74">
            <v>4</v>
          </cell>
          <cell r="D74">
            <v>28</v>
          </cell>
        </row>
        <row r="75">
          <cell r="A75">
            <v>35620</v>
          </cell>
          <cell r="B75" t="str">
            <v>三合一麦片</v>
          </cell>
          <cell r="C75">
            <v>24</v>
          </cell>
          <cell r="D75">
            <v>168</v>
          </cell>
        </row>
        <row r="76">
          <cell r="A76">
            <v>35647</v>
          </cell>
          <cell r="B76" t="str">
            <v>三合一麦片</v>
          </cell>
          <cell r="C76">
            <v>5</v>
          </cell>
          <cell r="D76">
            <v>35</v>
          </cell>
        </row>
        <row r="77">
          <cell r="A77">
            <v>35699</v>
          </cell>
          <cell r="B77" t="str">
            <v>三合一麦片</v>
          </cell>
          <cell r="C77">
            <v>9</v>
          </cell>
          <cell r="D77">
            <v>63</v>
          </cell>
        </row>
        <row r="78">
          <cell r="A78">
            <v>35734</v>
          </cell>
          <cell r="B78" t="str">
            <v>三合一麦片</v>
          </cell>
          <cell r="C78">
            <v>4</v>
          </cell>
          <cell r="D78">
            <v>28</v>
          </cell>
        </row>
        <row r="79">
          <cell r="A79">
            <v>35741</v>
          </cell>
          <cell r="B79" t="str">
            <v>三合一麦片</v>
          </cell>
          <cell r="C79">
            <v>25</v>
          </cell>
          <cell r="D79">
            <v>175</v>
          </cell>
        </row>
        <row r="80">
          <cell r="A80">
            <v>35746</v>
          </cell>
          <cell r="B80" t="str">
            <v>三合一麦片</v>
          </cell>
          <cell r="C80">
            <v>18</v>
          </cell>
          <cell r="D80">
            <v>126</v>
          </cell>
        </row>
        <row r="81">
          <cell r="A81">
            <v>35762</v>
          </cell>
          <cell r="B81" t="str">
            <v>三合一麦片</v>
          </cell>
          <cell r="C81">
            <v>60</v>
          </cell>
          <cell r="D81">
            <v>420</v>
          </cell>
        </row>
        <row r="82">
          <cell r="A82">
            <v>35772</v>
          </cell>
          <cell r="B82" t="str">
            <v>三合一麦片</v>
          </cell>
          <cell r="C82">
            <v>15</v>
          </cell>
          <cell r="D82">
            <v>105</v>
          </cell>
        </row>
        <row r="83">
          <cell r="A83">
            <v>35788</v>
          </cell>
          <cell r="B83" t="str">
            <v>三合一麦片</v>
          </cell>
          <cell r="C83">
            <v>8</v>
          </cell>
          <cell r="D83">
            <v>56</v>
          </cell>
        </row>
        <row r="84">
          <cell r="A84">
            <v>35796</v>
          </cell>
          <cell r="B84" t="str">
            <v>三合一麦片</v>
          </cell>
          <cell r="C84">
            <v>20</v>
          </cell>
          <cell r="D84">
            <v>140</v>
          </cell>
        </row>
        <row r="85">
          <cell r="A85">
            <v>35825</v>
          </cell>
          <cell r="B85" t="str">
            <v>三合一麦片</v>
          </cell>
          <cell r="C85">
            <v>8</v>
          </cell>
          <cell r="D85">
            <v>56</v>
          </cell>
        </row>
        <row r="86">
          <cell r="A86">
            <v>35852</v>
          </cell>
          <cell r="B86" t="str">
            <v>三合一麦片</v>
          </cell>
          <cell r="C86">
            <v>14</v>
          </cell>
          <cell r="D86">
            <v>98</v>
          </cell>
        </row>
        <row r="87">
          <cell r="A87">
            <v>35858</v>
          </cell>
          <cell r="B87" t="str">
            <v>三合一麦片</v>
          </cell>
          <cell r="C87">
            <v>12</v>
          </cell>
          <cell r="D87">
            <v>84</v>
          </cell>
        </row>
        <row r="88">
          <cell r="A88">
            <v>35859</v>
          </cell>
          <cell r="B88" t="str">
            <v>三合一麦片</v>
          </cell>
          <cell r="C88">
            <v>5</v>
          </cell>
          <cell r="D88">
            <v>35</v>
          </cell>
        </row>
        <row r="89">
          <cell r="A89">
            <v>35873</v>
          </cell>
          <cell r="B89" t="str">
            <v>三合一麦片</v>
          </cell>
          <cell r="C89">
            <v>6</v>
          </cell>
          <cell r="D89">
            <v>42</v>
          </cell>
        </row>
        <row r="90">
          <cell r="A90">
            <v>35878</v>
          </cell>
          <cell r="B90" t="str">
            <v>三合一麦片</v>
          </cell>
          <cell r="C90">
            <v>40</v>
          </cell>
          <cell r="D90">
            <v>280</v>
          </cell>
        </row>
        <row r="91">
          <cell r="A91">
            <v>35888</v>
          </cell>
          <cell r="B91" t="str">
            <v>三合一麦片</v>
          </cell>
          <cell r="C91">
            <v>20</v>
          </cell>
          <cell r="D91">
            <v>140</v>
          </cell>
        </row>
        <row r="92">
          <cell r="A92">
            <v>35891</v>
          </cell>
          <cell r="B92" t="str">
            <v>三合一麦片</v>
          </cell>
          <cell r="C92">
            <v>10</v>
          </cell>
          <cell r="D92">
            <v>70</v>
          </cell>
        </row>
        <row r="93">
          <cell r="A93">
            <v>35906</v>
          </cell>
          <cell r="B93" t="str">
            <v>三合一麦片</v>
          </cell>
          <cell r="C93">
            <v>2</v>
          </cell>
          <cell r="D93">
            <v>14</v>
          </cell>
        </row>
        <row r="94">
          <cell r="A94">
            <v>35921</v>
          </cell>
          <cell r="B94" t="str">
            <v>三合一麦片</v>
          </cell>
          <cell r="C94">
            <v>2</v>
          </cell>
          <cell r="D94">
            <v>14</v>
          </cell>
        </row>
        <row r="95">
          <cell r="A95">
            <v>35268</v>
          </cell>
          <cell r="B95" t="str">
            <v>白米</v>
          </cell>
          <cell r="C95">
            <v>2</v>
          </cell>
          <cell r="D95">
            <v>60.8</v>
          </cell>
        </row>
        <row r="96">
          <cell r="A96">
            <v>35310</v>
          </cell>
          <cell r="B96" t="str">
            <v>白米</v>
          </cell>
          <cell r="C96">
            <v>4</v>
          </cell>
          <cell r="D96">
            <v>121.6</v>
          </cell>
        </row>
        <row r="97">
          <cell r="A97">
            <v>35317</v>
          </cell>
          <cell r="B97" t="str">
            <v>白米</v>
          </cell>
          <cell r="C97">
            <v>20</v>
          </cell>
          <cell r="D97">
            <v>608</v>
          </cell>
        </row>
        <row r="98">
          <cell r="A98">
            <v>35353</v>
          </cell>
          <cell r="B98" t="str">
            <v>白米</v>
          </cell>
          <cell r="C98">
            <v>12</v>
          </cell>
          <cell r="D98">
            <v>364.8</v>
          </cell>
        </row>
        <row r="99">
          <cell r="A99">
            <v>35374</v>
          </cell>
          <cell r="B99" t="str">
            <v>白米</v>
          </cell>
          <cell r="C99">
            <v>20</v>
          </cell>
          <cell r="D99">
            <v>608</v>
          </cell>
        </row>
        <row r="100">
          <cell r="A100">
            <v>35401</v>
          </cell>
          <cell r="B100" t="str">
            <v>白米</v>
          </cell>
          <cell r="C100">
            <v>18</v>
          </cell>
          <cell r="D100">
            <v>547.20000000000005</v>
          </cell>
        </row>
        <row r="101">
          <cell r="A101">
            <v>35415</v>
          </cell>
          <cell r="B101" t="str">
            <v>白米</v>
          </cell>
          <cell r="C101">
            <v>20</v>
          </cell>
          <cell r="D101">
            <v>608</v>
          </cell>
        </row>
        <row r="102">
          <cell r="A102">
            <v>35431</v>
          </cell>
          <cell r="B102" t="str">
            <v>白米</v>
          </cell>
          <cell r="C102">
            <v>70</v>
          </cell>
          <cell r="D102">
            <v>2128</v>
          </cell>
        </row>
        <row r="103">
          <cell r="A103">
            <v>35457</v>
          </cell>
          <cell r="B103" t="str">
            <v>白米</v>
          </cell>
          <cell r="C103">
            <v>5</v>
          </cell>
          <cell r="D103">
            <v>152</v>
          </cell>
        </row>
        <row r="104">
          <cell r="A104">
            <v>35460</v>
          </cell>
          <cell r="B104" t="str">
            <v>白米</v>
          </cell>
          <cell r="C104">
            <v>30</v>
          </cell>
          <cell r="D104">
            <v>912</v>
          </cell>
        </row>
        <row r="105">
          <cell r="A105">
            <v>35464</v>
          </cell>
          <cell r="B105" t="str">
            <v>白米</v>
          </cell>
          <cell r="C105">
            <v>28</v>
          </cell>
          <cell r="D105">
            <v>851.2</v>
          </cell>
        </row>
        <row r="106">
          <cell r="A106">
            <v>35466</v>
          </cell>
          <cell r="B106" t="str">
            <v>白米</v>
          </cell>
          <cell r="C106">
            <v>40</v>
          </cell>
          <cell r="D106">
            <v>1216</v>
          </cell>
        </row>
        <row r="107">
          <cell r="A107">
            <v>35487</v>
          </cell>
          <cell r="B107" t="str">
            <v>白米</v>
          </cell>
          <cell r="C107">
            <v>15</v>
          </cell>
          <cell r="D107">
            <v>456</v>
          </cell>
        </row>
        <row r="108">
          <cell r="A108">
            <v>35493</v>
          </cell>
          <cell r="B108" t="str">
            <v>白米</v>
          </cell>
          <cell r="C108">
            <v>30</v>
          </cell>
          <cell r="D108">
            <v>912</v>
          </cell>
        </row>
        <row r="109">
          <cell r="A109">
            <v>35500</v>
          </cell>
          <cell r="B109" t="str">
            <v>白米</v>
          </cell>
          <cell r="C109">
            <v>20</v>
          </cell>
          <cell r="D109">
            <v>608</v>
          </cell>
        </row>
        <row r="110">
          <cell r="A110">
            <v>35522</v>
          </cell>
          <cell r="B110" t="str">
            <v>白米</v>
          </cell>
          <cell r="C110">
            <v>30</v>
          </cell>
          <cell r="D110">
            <v>912</v>
          </cell>
        </row>
        <row r="111">
          <cell r="A111">
            <v>35524</v>
          </cell>
          <cell r="B111" t="str">
            <v>白米</v>
          </cell>
          <cell r="C111">
            <v>14</v>
          </cell>
          <cell r="D111">
            <v>425.6</v>
          </cell>
        </row>
        <row r="112">
          <cell r="A112">
            <v>35542</v>
          </cell>
          <cell r="B112" t="str">
            <v>白米</v>
          </cell>
          <cell r="C112">
            <v>70</v>
          </cell>
          <cell r="D112">
            <v>2660</v>
          </cell>
        </row>
        <row r="113">
          <cell r="A113">
            <v>35548</v>
          </cell>
          <cell r="B113" t="str">
            <v>白米</v>
          </cell>
          <cell r="C113">
            <v>40</v>
          </cell>
          <cell r="D113">
            <v>1520</v>
          </cell>
        </row>
        <row r="114">
          <cell r="A114">
            <v>35555</v>
          </cell>
          <cell r="B114" t="str">
            <v>白米</v>
          </cell>
          <cell r="C114">
            <v>30</v>
          </cell>
          <cell r="D114">
            <v>1140</v>
          </cell>
        </row>
        <row r="115">
          <cell r="A115">
            <v>35583</v>
          </cell>
          <cell r="B115" t="str">
            <v>白米</v>
          </cell>
          <cell r="C115">
            <v>40</v>
          </cell>
          <cell r="D115">
            <v>1520</v>
          </cell>
        </row>
        <row r="116">
          <cell r="A116">
            <v>35598</v>
          </cell>
          <cell r="B116" t="str">
            <v>白米</v>
          </cell>
          <cell r="C116">
            <v>60</v>
          </cell>
          <cell r="D116">
            <v>2280</v>
          </cell>
        </row>
        <row r="117">
          <cell r="A117">
            <v>35622</v>
          </cell>
          <cell r="B117" t="str">
            <v>白米</v>
          </cell>
          <cell r="C117">
            <v>5</v>
          </cell>
          <cell r="D117">
            <v>190</v>
          </cell>
        </row>
        <row r="118">
          <cell r="A118">
            <v>35634</v>
          </cell>
          <cell r="B118" t="str">
            <v>白米</v>
          </cell>
          <cell r="C118">
            <v>28</v>
          </cell>
          <cell r="D118">
            <v>1064</v>
          </cell>
        </row>
        <row r="119">
          <cell r="A119">
            <v>35642</v>
          </cell>
          <cell r="B119" t="str">
            <v>白米</v>
          </cell>
          <cell r="C119">
            <v>14</v>
          </cell>
          <cell r="D119">
            <v>532</v>
          </cell>
        </row>
        <row r="120">
          <cell r="A120">
            <v>35643</v>
          </cell>
          <cell r="B120" t="str">
            <v>白米</v>
          </cell>
          <cell r="C120">
            <v>20</v>
          </cell>
          <cell r="D120">
            <v>760</v>
          </cell>
        </row>
        <row r="121">
          <cell r="A121">
            <v>35661</v>
          </cell>
          <cell r="B121" t="str">
            <v>白米</v>
          </cell>
          <cell r="C121">
            <v>60</v>
          </cell>
          <cell r="D121">
            <v>2280</v>
          </cell>
        </row>
        <row r="122">
          <cell r="A122">
            <v>35677</v>
          </cell>
          <cell r="B122" t="str">
            <v>白米</v>
          </cell>
          <cell r="C122">
            <v>45</v>
          </cell>
          <cell r="D122">
            <v>1710</v>
          </cell>
        </row>
        <row r="123">
          <cell r="A123">
            <v>35683</v>
          </cell>
          <cell r="B123" t="str">
            <v>白米</v>
          </cell>
          <cell r="C123">
            <v>12</v>
          </cell>
          <cell r="D123">
            <v>456</v>
          </cell>
        </row>
        <row r="124">
          <cell r="A124">
            <v>35705</v>
          </cell>
          <cell r="B124" t="str">
            <v>白米</v>
          </cell>
          <cell r="C124">
            <v>20</v>
          </cell>
          <cell r="D124">
            <v>760</v>
          </cell>
        </row>
        <row r="125">
          <cell r="A125">
            <v>35724</v>
          </cell>
          <cell r="B125" t="str">
            <v>白米</v>
          </cell>
          <cell r="C125">
            <v>30</v>
          </cell>
          <cell r="D125">
            <v>1140</v>
          </cell>
        </row>
        <row r="126">
          <cell r="A126">
            <v>35725</v>
          </cell>
          <cell r="B126" t="str">
            <v>白米</v>
          </cell>
          <cell r="C126">
            <v>18</v>
          </cell>
          <cell r="D126">
            <v>684</v>
          </cell>
        </row>
        <row r="127">
          <cell r="A127">
            <v>35737</v>
          </cell>
          <cell r="B127" t="str">
            <v>白米</v>
          </cell>
          <cell r="C127">
            <v>10</v>
          </cell>
          <cell r="D127">
            <v>380</v>
          </cell>
        </row>
        <row r="128">
          <cell r="A128">
            <v>35747</v>
          </cell>
          <cell r="B128" t="str">
            <v>白米</v>
          </cell>
          <cell r="C128">
            <v>14</v>
          </cell>
          <cell r="D128">
            <v>532</v>
          </cell>
        </row>
        <row r="129">
          <cell r="A129">
            <v>35754</v>
          </cell>
          <cell r="B129" t="str">
            <v>白米</v>
          </cell>
          <cell r="C129">
            <v>28</v>
          </cell>
          <cell r="D129">
            <v>1064</v>
          </cell>
        </row>
        <row r="130">
          <cell r="A130">
            <v>35754</v>
          </cell>
          <cell r="B130" t="str">
            <v>白米</v>
          </cell>
          <cell r="C130">
            <v>15</v>
          </cell>
          <cell r="D130">
            <v>570</v>
          </cell>
        </row>
        <row r="131">
          <cell r="A131">
            <v>35760</v>
          </cell>
          <cell r="B131" t="str">
            <v>白米</v>
          </cell>
          <cell r="C131">
            <v>30</v>
          </cell>
          <cell r="D131">
            <v>1140</v>
          </cell>
        </row>
        <row r="132">
          <cell r="A132">
            <v>35766</v>
          </cell>
          <cell r="B132" t="str">
            <v>白米</v>
          </cell>
          <cell r="C132">
            <v>60</v>
          </cell>
          <cell r="D132">
            <v>2280</v>
          </cell>
        </row>
        <row r="133">
          <cell r="A133">
            <v>35781</v>
          </cell>
          <cell r="B133" t="str">
            <v>白米</v>
          </cell>
          <cell r="C133">
            <v>20</v>
          </cell>
          <cell r="D133">
            <v>760</v>
          </cell>
        </row>
        <row r="134">
          <cell r="A134">
            <v>35786</v>
          </cell>
          <cell r="B134" t="str">
            <v>白米</v>
          </cell>
          <cell r="C134">
            <v>20</v>
          </cell>
          <cell r="D134">
            <v>760</v>
          </cell>
        </row>
        <row r="135">
          <cell r="A135">
            <v>35796</v>
          </cell>
          <cell r="B135" t="str">
            <v>白米</v>
          </cell>
          <cell r="C135">
            <v>20</v>
          </cell>
          <cell r="D135">
            <v>760</v>
          </cell>
        </row>
        <row r="136">
          <cell r="A136">
            <v>35802</v>
          </cell>
          <cell r="B136" t="str">
            <v>白米</v>
          </cell>
          <cell r="C136">
            <v>30</v>
          </cell>
          <cell r="D136">
            <v>1140</v>
          </cell>
        </row>
        <row r="137">
          <cell r="A137">
            <v>35815</v>
          </cell>
          <cell r="B137" t="str">
            <v>白米</v>
          </cell>
          <cell r="C137">
            <v>30</v>
          </cell>
          <cell r="D137">
            <v>1140</v>
          </cell>
        </row>
        <row r="138">
          <cell r="A138">
            <v>35822</v>
          </cell>
          <cell r="B138" t="str">
            <v>白米</v>
          </cell>
          <cell r="C138">
            <v>24</v>
          </cell>
          <cell r="D138">
            <v>912</v>
          </cell>
        </row>
        <row r="139">
          <cell r="A139">
            <v>35838</v>
          </cell>
          <cell r="B139" t="str">
            <v>白米</v>
          </cell>
          <cell r="C139">
            <v>21</v>
          </cell>
          <cell r="D139">
            <v>798</v>
          </cell>
        </row>
        <row r="140">
          <cell r="A140">
            <v>35845</v>
          </cell>
          <cell r="B140" t="str">
            <v>白米</v>
          </cell>
          <cell r="C140">
            <v>16</v>
          </cell>
          <cell r="D140">
            <v>608</v>
          </cell>
        </row>
        <row r="141">
          <cell r="A141">
            <v>35866</v>
          </cell>
          <cell r="B141" t="str">
            <v>白米</v>
          </cell>
          <cell r="C141">
            <v>18</v>
          </cell>
          <cell r="D141">
            <v>684</v>
          </cell>
        </row>
        <row r="142">
          <cell r="A142">
            <v>35870</v>
          </cell>
          <cell r="B142" t="str">
            <v>白米</v>
          </cell>
          <cell r="C142">
            <v>1</v>
          </cell>
          <cell r="D142">
            <v>38</v>
          </cell>
        </row>
        <row r="143">
          <cell r="A143">
            <v>35874</v>
          </cell>
          <cell r="B143" t="str">
            <v>白米</v>
          </cell>
          <cell r="C143">
            <v>12</v>
          </cell>
          <cell r="D143">
            <v>456</v>
          </cell>
        </row>
        <row r="144">
          <cell r="A144">
            <v>35898</v>
          </cell>
          <cell r="B144" t="str">
            <v>白米</v>
          </cell>
          <cell r="C144">
            <v>5</v>
          </cell>
          <cell r="D144">
            <v>190</v>
          </cell>
        </row>
        <row r="145">
          <cell r="A145">
            <v>35901</v>
          </cell>
          <cell r="B145" t="str">
            <v>白米</v>
          </cell>
          <cell r="C145">
            <v>20</v>
          </cell>
          <cell r="D145">
            <v>760</v>
          </cell>
        </row>
        <row r="146">
          <cell r="A146">
            <v>35254</v>
          </cell>
          <cell r="B146" t="str">
            <v>小米</v>
          </cell>
          <cell r="C146">
            <v>15</v>
          </cell>
          <cell r="D146">
            <v>234</v>
          </cell>
        </row>
        <row r="147">
          <cell r="A147">
            <v>35265</v>
          </cell>
          <cell r="B147" t="str">
            <v>小米</v>
          </cell>
          <cell r="C147">
            <v>50</v>
          </cell>
          <cell r="D147">
            <v>780</v>
          </cell>
        </row>
        <row r="148">
          <cell r="A148">
            <v>35292</v>
          </cell>
          <cell r="B148" t="str">
            <v>小米</v>
          </cell>
          <cell r="C148">
            <v>2</v>
          </cell>
          <cell r="D148">
            <v>31.2</v>
          </cell>
        </row>
        <row r="149">
          <cell r="A149">
            <v>35348</v>
          </cell>
          <cell r="B149" t="str">
            <v>小米</v>
          </cell>
          <cell r="C149">
            <v>16</v>
          </cell>
          <cell r="D149">
            <v>249.6</v>
          </cell>
        </row>
        <row r="150">
          <cell r="A150">
            <v>35384</v>
          </cell>
          <cell r="B150" t="str">
            <v>小米</v>
          </cell>
          <cell r="C150">
            <v>25</v>
          </cell>
          <cell r="D150">
            <v>390</v>
          </cell>
        </row>
        <row r="151">
          <cell r="A151">
            <v>35398</v>
          </cell>
          <cell r="B151" t="str">
            <v>小米</v>
          </cell>
          <cell r="C151">
            <v>25</v>
          </cell>
          <cell r="D151">
            <v>390</v>
          </cell>
        </row>
        <row r="152">
          <cell r="A152">
            <v>35446</v>
          </cell>
          <cell r="B152" t="str">
            <v>小米</v>
          </cell>
          <cell r="C152">
            <v>20</v>
          </cell>
          <cell r="D152">
            <v>312</v>
          </cell>
        </row>
        <row r="153">
          <cell r="A153">
            <v>35467</v>
          </cell>
          <cell r="B153" t="str">
            <v>小米</v>
          </cell>
          <cell r="C153">
            <v>15</v>
          </cell>
          <cell r="D153">
            <v>234</v>
          </cell>
        </row>
        <row r="154">
          <cell r="A154">
            <v>35563</v>
          </cell>
          <cell r="B154" t="str">
            <v>小米</v>
          </cell>
          <cell r="C154">
            <v>5</v>
          </cell>
          <cell r="D154">
            <v>97.5</v>
          </cell>
        </row>
        <row r="155">
          <cell r="A155">
            <v>35605</v>
          </cell>
          <cell r="B155" t="str">
            <v>小米</v>
          </cell>
          <cell r="C155">
            <v>6</v>
          </cell>
          <cell r="D155">
            <v>117</v>
          </cell>
        </row>
        <row r="156">
          <cell r="A156">
            <v>35608</v>
          </cell>
          <cell r="B156" t="str">
            <v>小米</v>
          </cell>
          <cell r="C156">
            <v>4</v>
          </cell>
          <cell r="D156">
            <v>78</v>
          </cell>
        </row>
        <row r="157">
          <cell r="A157">
            <v>35622</v>
          </cell>
          <cell r="B157" t="str">
            <v>小米</v>
          </cell>
          <cell r="C157">
            <v>20</v>
          </cell>
          <cell r="D157">
            <v>390</v>
          </cell>
        </row>
        <row r="158">
          <cell r="A158">
            <v>35719</v>
          </cell>
          <cell r="B158" t="str">
            <v>小米</v>
          </cell>
          <cell r="C158">
            <v>40</v>
          </cell>
          <cell r="D158">
            <v>780</v>
          </cell>
        </row>
        <row r="159">
          <cell r="A159">
            <v>35760</v>
          </cell>
          <cell r="B159" t="str">
            <v>小米</v>
          </cell>
          <cell r="C159">
            <v>14</v>
          </cell>
          <cell r="D159">
            <v>273</v>
          </cell>
        </row>
        <row r="160">
          <cell r="A160">
            <v>35804</v>
          </cell>
          <cell r="B160" t="str">
            <v>小米</v>
          </cell>
          <cell r="C160">
            <v>15</v>
          </cell>
          <cell r="D160">
            <v>292.5</v>
          </cell>
        </row>
        <row r="161">
          <cell r="A161">
            <v>35807</v>
          </cell>
          <cell r="B161" t="str">
            <v>小米</v>
          </cell>
          <cell r="C161">
            <v>15</v>
          </cell>
          <cell r="D161">
            <v>292.5</v>
          </cell>
        </row>
        <row r="162">
          <cell r="A162">
            <v>35811</v>
          </cell>
          <cell r="B162" t="str">
            <v>小米</v>
          </cell>
          <cell r="C162">
            <v>24</v>
          </cell>
          <cell r="D162">
            <v>468</v>
          </cell>
        </row>
        <row r="163">
          <cell r="A163">
            <v>35821</v>
          </cell>
          <cell r="B163" t="str">
            <v>小米</v>
          </cell>
          <cell r="C163">
            <v>10</v>
          </cell>
          <cell r="D163">
            <v>195</v>
          </cell>
        </row>
        <row r="164">
          <cell r="A164">
            <v>35853</v>
          </cell>
          <cell r="B164" t="str">
            <v>小米</v>
          </cell>
          <cell r="C164">
            <v>20</v>
          </cell>
          <cell r="D164">
            <v>390</v>
          </cell>
        </row>
        <row r="165">
          <cell r="A165">
            <v>35860</v>
          </cell>
          <cell r="B165" t="str">
            <v>小米</v>
          </cell>
          <cell r="C165">
            <v>30</v>
          </cell>
          <cell r="D165">
            <v>585</v>
          </cell>
        </row>
        <row r="166">
          <cell r="A166">
            <v>35881</v>
          </cell>
          <cell r="B166" t="str">
            <v>小米</v>
          </cell>
          <cell r="C166">
            <v>15</v>
          </cell>
          <cell r="D166">
            <v>292.5</v>
          </cell>
        </row>
        <row r="167">
          <cell r="A167">
            <v>35906</v>
          </cell>
          <cell r="B167" t="str">
            <v>小米</v>
          </cell>
          <cell r="C167">
            <v>28</v>
          </cell>
          <cell r="D167">
            <v>546</v>
          </cell>
        </row>
        <row r="168">
          <cell r="A168">
            <v>35913</v>
          </cell>
          <cell r="B168" t="str">
            <v>小米</v>
          </cell>
          <cell r="C168">
            <v>20</v>
          </cell>
          <cell r="D168">
            <v>390</v>
          </cell>
        </row>
        <row r="169">
          <cell r="A169">
            <v>35303</v>
          </cell>
          <cell r="B169" t="str">
            <v>黄豆</v>
          </cell>
          <cell r="C169">
            <v>9</v>
          </cell>
          <cell r="D169">
            <v>239.4</v>
          </cell>
        </row>
        <row r="170">
          <cell r="A170">
            <v>35369</v>
          </cell>
          <cell r="B170" t="str">
            <v>黄豆</v>
          </cell>
          <cell r="C170">
            <v>50</v>
          </cell>
          <cell r="D170">
            <v>1330</v>
          </cell>
        </row>
        <row r="171">
          <cell r="A171">
            <v>35398</v>
          </cell>
          <cell r="B171" t="str">
            <v>黄豆</v>
          </cell>
          <cell r="C171">
            <v>35</v>
          </cell>
          <cell r="D171">
            <v>931</v>
          </cell>
        </row>
        <row r="172">
          <cell r="A172">
            <v>35402</v>
          </cell>
          <cell r="B172" t="str">
            <v>黄豆</v>
          </cell>
          <cell r="C172">
            <v>30</v>
          </cell>
          <cell r="D172">
            <v>798</v>
          </cell>
        </row>
        <row r="173">
          <cell r="A173">
            <v>35457</v>
          </cell>
          <cell r="B173" t="str">
            <v>黄豆</v>
          </cell>
          <cell r="C173">
            <v>7</v>
          </cell>
          <cell r="D173">
            <v>186.2</v>
          </cell>
        </row>
        <row r="174">
          <cell r="A174">
            <v>35466</v>
          </cell>
          <cell r="B174" t="str">
            <v>黄豆</v>
          </cell>
          <cell r="C174">
            <v>30</v>
          </cell>
          <cell r="D174">
            <v>798</v>
          </cell>
        </row>
        <row r="175">
          <cell r="A175">
            <v>35468</v>
          </cell>
          <cell r="B175" t="str">
            <v>黄豆</v>
          </cell>
          <cell r="C175">
            <v>6</v>
          </cell>
          <cell r="D175">
            <v>159.6</v>
          </cell>
        </row>
        <row r="176">
          <cell r="A176">
            <v>35480</v>
          </cell>
          <cell r="B176" t="str">
            <v>黄豆</v>
          </cell>
          <cell r="C176">
            <v>35</v>
          </cell>
          <cell r="D176">
            <v>931</v>
          </cell>
        </row>
        <row r="177">
          <cell r="A177">
            <v>35500</v>
          </cell>
          <cell r="B177" t="str">
            <v>黄豆</v>
          </cell>
          <cell r="C177">
            <v>8</v>
          </cell>
          <cell r="D177">
            <v>212.8</v>
          </cell>
        </row>
        <row r="178">
          <cell r="A178">
            <v>35508</v>
          </cell>
          <cell r="B178" t="str">
            <v>黄豆</v>
          </cell>
          <cell r="C178">
            <v>30</v>
          </cell>
          <cell r="D178">
            <v>798</v>
          </cell>
        </row>
        <row r="179">
          <cell r="A179">
            <v>35584</v>
          </cell>
          <cell r="B179" t="str">
            <v>黄豆</v>
          </cell>
          <cell r="C179">
            <v>30</v>
          </cell>
          <cell r="D179">
            <v>997.5</v>
          </cell>
        </row>
        <row r="180">
          <cell r="A180">
            <v>35592</v>
          </cell>
          <cell r="B180" t="str">
            <v>黄豆</v>
          </cell>
          <cell r="C180">
            <v>18</v>
          </cell>
          <cell r="D180">
            <v>598.5</v>
          </cell>
        </row>
        <row r="181">
          <cell r="A181">
            <v>35600</v>
          </cell>
          <cell r="B181" t="str">
            <v>黄豆</v>
          </cell>
          <cell r="C181">
            <v>6</v>
          </cell>
          <cell r="D181">
            <v>199.5</v>
          </cell>
        </row>
        <row r="182">
          <cell r="A182">
            <v>35654</v>
          </cell>
          <cell r="B182" t="str">
            <v>黄豆</v>
          </cell>
          <cell r="C182">
            <v>9</v>
          </cell>
          <cell r="D182">
            <v>299.25</v>
          </cell>
        </row>
        <row r="183">
          <cell r="A183">
            <v>35688</v>
          </cell>
          <cell r="B183" t="str">
            <v>黄豆</v>
          </cell>
          <cell r="C183">
            <v>15</v>
          </cell>
          <cell r="D183">
            <v>498.75</v>
          </cell>
        </row>
        <row r="184">
          <cell r="A184">
            <v>35698</v>
          </cell>
          <cell r="B184" t="str">
            <v>黄豆</v>
          </cell>
          <cell r="C184">
            <v>28</v>
          </cell>
          <cell r="D184">
            <v>931</v>
          </cell>
        </row>
        <row r="185">
          <cell r="A185">
            <v>35761</v>
          </cell>
          <cell r="B185" t="str">
            <v>黄豆</v>
          </cell>
          <cell r="C185">
            <v>24</v>
          </cell>
          <cell r="D185">
            <v>798</v>
          </cell>
        </row>
        <row r="186">
          <cell r="A186">
            <v>35789</v>
          </cell>
          <cell r="B186" t="str">
            <v>黄豆</v>
          </cell>
          <cell r="C186">
            <v>35</v>
          </cell>
          <cell r="D186">
            <v>1163.75</v>
          </cell>
        </row>
        <row r="187">
          <cell r="A187">
            <v>35809</v>
          </cell>
          <cell r="B187" t="str">
            <v>黄豆</v>
          </cell>
          <cell r="C187">
            <v>3</v>
          </cell>
          <cell r="D187">
            <v>99.75</v>
          </cell>
        </row>
        <row r="188">
          <cell r="A188">
            <v>35811</v>
          </cell>
          <cell r="B188" t="str">
            <v>黄豆</v>
          </cell>
          <cell r="C188">
            <v>30</v>
          </cell>
          <cell r="D188">
            <v>997.5</v>
          </cell>
        </row>
        <row r="189">
          <cell r="A189">
            <v>35816</v>
          </cell>
          <cell r="B189" t="str">
            <v>黄豆</v>
          </cell>
          <cell r="C189">
            <v>48</v>
          </cell>
          <cell r="D189">
            <v>1596</v>
          </cell>
        </row>
        <row r="190">
          <cell r="A190">
            <v>35824</v>
          </cell>
          <cell r="B190" t="str">
            <v>黄豆</v>
          </cell>
          <cell r="C190">
            <v>30</v>
          </cell>
          <cell r="D190">
            <v>997.5</v>
          </cell>
        </row>
        <row r="191">
          <cell r="A191">
            <v>35831</v>
          </cell>
          <cell r="B191" t="str">
            <v>黄豆</v>
          </cell>
          <cell r="C191">
            <v>15</v>
          </cell>
          <cell r="D191">
            <v>498.75</v>
          </cell>
        </row>
        <row r="192">
          <cell r="A192">
            <v>35835</v>
          </cell>
          <cell r="B192" t="str">
            <v>黄豆</v>
          </cell>
          <cell r="C192">
            <v>20</v>
          </cell>
          <cell r="D192">
            <v>665</v>
          </cell>
        </row>
        <row r="193">
          <cell r="A193">
            <v>35872</v>
          </cell>
          <cell r="B193" t="str">
            <v>黄豆</v>
          </cell>
          <cell r="C193">
            <v>8</v>
          </cell>
          <cell r="D193">
            <v>266</v>
          </cell>
        </row>
        <row r="194">
          <cell r="A194">
            <v>35877</v>
          </cell>
          <cell r="B194" t="str">
            <v>黄豆</v>
          </cell>
          <cell r="C194">
            <v>4</v>
          </cell>
          <cell r="D194">
            <v>133</v>
          </cell>
        </row>
        <row r="195">
          <cell r="A195">
            <v>35902</v>
          </cell>
          <cell r="B195" t="str">
            <v>黄豆</v>
          </cell>
          <cell r="C195">
            <v>20</v>
          </cell>
          <cell r="D195">
            <v>665</v>
          </cell>
        </row>
        <row r="196">
          <cell r="A196">
            <v>35912</v>
          </cell>
          <cell r="B196" t="str">
            <v>黄豆</v>
          </cell>
          <cell r="C196">
            <v>25</v>
          </cell>
          <cell r="D196">
            <v>831.25</v>
          </cell>
        </row>
        <row r="197">
          <cell r="A197">
            <v>35920</v>
          </cell>
          <cell r="B197" t="str">
            <v>黄豆</v>
          </cell>
          <cell r="C197">
            <v>130</v>
          </cell>
          <cell r="D197">
            <v>4322.5</v>
          </cell>
        </row>
        <row r="198">
          <cell r="A198">
            <v>35921</v>
          </cell>
          <cell r="B198" t="str">
            <v>黄豆</v>
          </cell>
          <cell r="C198">
            <v>2</v>
          </cell>
          <cell r="D198">
            <v>66.5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第1套"/>
      <sheetName val="第1套答案"/>
      <sheetName val="第2套"/>
      <sheetName val="第2套答案"/>
      <sheetName val="第3套答案"/>
    </sheetNames>
    <sheetDataSet>
      <sheetData sheetId="0">
        <row r="1">
          <cell r="A1" t="str">
            <v>项目</v>
          </cell>
          <cell r="B1" t="str">
            <v>产量</v>
          </cell>
          <cell r="C1" t="str">
            <v>月份</v>
          </cell>
        </row>
        <row r="2">
          <cell r="A2" t="str">
            <v>彩色电视机</v>
          </cell>
          <cell r="B2">
            <v>374</v>
          </cell>
          <cell r="C2">
            <v>36526</v>
          </cell>
        </row>
        <row r="3">
          <cell r="A3" t="str">
            <v>程控交换机</v>
          </cell>
          <cell r="B3">
            <v>351</v>
          </cell>
          <cell r="C3">
            <v>36526</v>
          </cell>
        </row>
        <row r="4">
          <cell r="A4" t="str">
            <v>家用洗衣机</v>
          </cell>
          <cell r="B4">
            <v>149</v>
          </cell>
          <cell r="C4">
            <v>36526</v>
          </cell>
        </row>
        <row r="5">
          <cell r="A5" t="str">
            <v>家用电冰箱</v>
          </cell>
          <cell r="B5">
            <v>88</v>
          </cell>
          <cell r="C5">
            <v>36526</v>
          </cell>
        </row>
        <row r="6">
          <cell r="A6" t="str">
            <v>微型计算机</v>
          </cell>
          <cell r="B6">
            <v>43</v>
          </cell>
          <cell r="C6">
            <v>36526</v>
          </cell>
        </row>
        <row r="7">
          <cell r="A7" t="str">
            <v>汽车</v>
          </cell>
          <cell r="B7">
            <v>14</v>
          </cell>
          <cell r="C7">
            <v>36526</v>
          </cell>
        </row>
        <row r="8">
          <cell r="A8" t="str">
            <v>彩色电视机</v>
          </cell>
          <cell r="B8">
            <v>283</v>
          </cell>
          <cell r="C8">
            <v>36557</v>
          </cell>
        </row>
        <row r="9">
          <cell r="A9" t="str">
            <v>程控交换机</v>
          </cell>
          <cell r="B9">
            <v>249</v>
          </cell>
          <cell r="C9">
            <v>36557</v>
          </cell>
        </row>
        <row r="10">
          <cell r="A10" t="str">
            <v>家用洗衣机</v>
          </cell>
          <cell r="B10">
            <v>114</v>
          </cell>
          <cell r="C10">
            <v>36557</v>
          </cell>
        </row>
        <row r="11">
          <cell r="A11" t="str">
            <v>家用电冰箱</v>
          </cell>
          <cell r="B11">
            <v>80</v>
          </cell>
          <cell r="C11">
            <v>36557</v>
          </cell>
        </row>
        <row r="12">
          <cell r="A12" t="str">
            <v>微型计算机</v>
          </cell>
          <cell r="B12">
            <v>37</v>
          </cell>
          <cell r="C12">
            <v>36557</v>
          </cell>
        </row>
        <row r="13">
          <cell r="A13" t="str">
            <v>汽车</v>
          </cell>
          <cell r="B13">
            <v>12</v>
          </cell>
          <cell r="C13">
            <v>36557</v>
          </cell>
        </row>
        <row r="14">
          <cell r="A14" t="str">
            <v>程控交换机</v>
          </cell>
          <cell r="B14">
            <v>423</v>
          </cell>
          <cell r="C14">
            <v>36586</v>
          </cell>
        </row>
        <row r="15">
          <cell r="A15" t="str">
            <v>彩色电视机</v>
          </cell>
          <cell r="B15">
            <v>365</v>
          </cell>
          <cell r="C15">
            <v>36586</v>
          </cell>
        </row>
        <row r="16">
          <cell r="A16" t="str">
            <v>家用洗衣机</v>
          </cell>
          <cell r="B16">
            <v>146</v>
          </cell>
          <cell r="C16">
            <v>36586</v>
          </cell>
        </row>
        <row r="17">
          <cell r="A17" t="str">
            <v>家用电冰箱</v>
          </cell>
          <cell r="B17">
            <v>129</v>
          </cell>
          <cell r="C17">
            <v>36586</v>
          </cell>
        </row>
        <row r="18">
          <cell r="A18" t="str">
            <v>微型计算机</v>
          </cell>
          <cell r="B18">
            <v>64</v>
          </cell>
          <cell r="C18">
            <v>36586</v>
          </cell>
        </row>
        <row r="19">
          <cell r="A19" t="str">
            <v>汽车</v>
          </cell>
          <cell r="B19">
            <v>21</v>
          </cell>
          <cell r="C19">
            <v>36586</v>
          </cell>
        </row>
        <row r="20">
          <cell r="A20" t="str">
            <v>程控交换机</v>
          </cell>
          <cell r="B20">
            <v>472</v>
          </cell>
          <cell r="C20">
            <v>36617</v>
          </cell>
        </row>
        <row r="21">
          <cell r="A21" t="str">
            <v>彩色电视机</v>
          </cell>
          <cell r="B21">
            <v>363</v>
          </cell>
          <cell r="C21">
            <v>36617</v>
          </cell>
        </row>
        <row r="22">
          <cell r="A22" t="str">
            <v>家用电冰箱</v>
          </cell>
          <cell r="B22">
            <v>139</v>
          </cell>
          <cell r="C22">
            <v>36617</v>
          </cell>
        </row>
        <row r="23">
          <cell r="A23" t="str">
            <v>家用洗衣机</v>
          </cell>
          <cell r="B23">
            <v>106</v>
          </cell>
          <cell r="C23">
            <v>36617</v>
          </cell>
        </row>
        <row r="24">
          <cell r="A24" t="str">
            <v>微型计算机</v>
          </cell>
          <cell r="B24">
            <v>68</v>
          </cell>
          <cell r="C24">
            <v>36617</v>
          </cell>
        </row>
        <row r="25">
          <cell r="A25" t="str">
            <v>汽车</v>
          </cell>
          <cell r="B25">
            <v>22</v>
          </cell>
          <cell r="C25">
            <v>36617</v>
          </cell>
        </row>
        <row r="26">
          <cell r="A26" t="str">
            <v>程控交换机</v>
          </cell>
          <cell r="B26">
            <v>441</v>
          </cell>
          <cell r="C26">
            <v>36647</v>
          </cell>
        </row>
        <row r="27">
          <cell r="A27" t="str">
            <v>彩色电视机</v>
          </cell>
          <cell r="B27">
            <v>297</v>
          </cell>
          <cell r="C27">
            <v>36647</v>
          </cell>
        </row>
        <row r="28">
          <cell r="A28" t="str">
            <v>家用电冰箱</v>
          </cell>
          <cell r="B28">
            <v>139</v>
          </cell>
          <cell r="C28">
            <v>36647</v>
          </cell>
        </row>
        <row r="29">
          <cell r="A29" t="str">
            <v>家用洗衣机</v>
          </cell>
          <cell r="B29">
            <v>82</v>
          </cell>
          <cell r="C29">
            <v>36647</v>
          </cell>
        </row>
        <row r="30">
          <cell r="A30" t="str">
            <v>微型计算机</v>
          </cell>
          <cell r="B30">
            <v>58</v>
          </cell>
          <cell r="C30">
            <v>36647</v>
          </cell>
        </row>
        <row r="31">
          <cell r="A31" t="str">
            <v>汽车</v>
          </cell>
          <cell r="B31">
            <v>20</v>
          </cell>
          <cell r="C31">
            <v>36647</v>
          </cell>
        </row>
        <row r="32">
          <cell r="A32" t="str">
            <v>程控交换机</v>
          </cell>
          <cell r="B32">
            <v>709</v>
          </cell>
          <cell r="C32">
            <v>36678</v>
          </cell>
        </row>
        <row r="33">
          <cell r="A33" t="str">
            <v>彩色电视机</v>
          </cell>
          <cell r="B33">
            <v>202</v>
          </cell>
          <cell r="C33">
            <v>36678</v>
          </cell>
        </row>
        <row r="34">
          <cell r="A34" t="str">
            <v>家用电冰箱</v>
          </cell>
          <cell r="B34">
            <v>158</v>
          </cell>
          <cell r="C34">
            <v>36678</v>
          </cell>
        </row>
        <row r="35">
          <cell r="A35" t="str">
            <v>家用洗衣机</v>
          </cell>
          <cell r="B35">
            <v>79</v>
          </cell>
          <cell r="C35">
            <v>36678</v>
          </cell>
        </row>
        <row r="36">
          <cell r="A36" t="str">
            <v>微型计算机</v>
          </cell>
          <cell r="B36">
            <v>51</v>
          </cell>
          <cell r="C36">
            <v>36678</v>
          </cell>
        </row>
        <row r="37">
          <cell r="A37" t="str">
            <v>汽车</v>
          </cell>
          <cell r="B37">
            <v>19</v>
          </cell>
          <cell r="C37">
            <v>36678</v>
          </cell>
        </row>
        <row r="38">
          <cell r="A38" t="str">
            <v>程控交换机</v>
          </cell>
          <cell r="B38">
            <v>728</v>
          </cell>
          <cell r="C38">
            <v>36892</v>
          </cell>
        </row>
        <row r="39">
          <cell r="A39" t="str">
            <v>彩色电视机</v>
          </cell>
          <cell r="B39">
            <v>341.6</v>
          </cell>
          <cell r="C39">
            <v>36892</v>
          </cell>
        </row>
        <row r="40">
          <cell r="A40" t="str">
            <v>家用洗衣机</v>
          </cell>
          <cell r="B40">
            <v>124.4</v>
          </cell>
          <cell r="C40">
            <v>36892</v>
          </cell>
        </row>
        <row r="41">
          <cell r="A41" t="str">
            <v>家用电冰箱</v>
          </cell>
          <cell r="B41">
            <v>98.4</v>
          </cell>
          <cell r="C41">
            <v>36892</v>
          </cell>
        </row>
        <row r="42">
          <cell r="A42" t="str">
            <v>微型计算机</v>
          </cell>
          <cell r="B42">
            <v>42.5</v>
          </cell>
          <cell r="C42">
            <v>36892</v>
          </cell>
        </row>
        <row r="43">
          <cell r="A43" t="str">
            <v>汽车</v>
          </cell>
          <cell r="B43">
            <v>18.7</v>
          </cell>
          <cell r="C43">
            <v>36892</v>
          </cell>
        </row>
        <row r="44">
          <cell r="A44" t="str">
            <v>程控交换机</v>
          </cell>
          <cell r="B44">
            <v>728</v>
          </cell>
          <cell r="C44">
            <v>36923</v>
          </cell>
        </row>
        <row r="45">
          <cell r="A45" t="str">
            <v>彩色电视机</v>
          </cell>
          <cell r="B45">
            <v>341.6</v>
          </cell>
          <cell r="C45">
            <v>36923</v>
          </cell>
        </row>
        <row r="46">
          <cell r="A46" t="str">
            <v>家用洗衣机</v>
          </cell>
          <cell r="B46">
            <v>124.4</v>
          </cell>
          <cell r="C46">
            <v>36923</v>
          </cell>
        </row>
        <row r="47">
          <cell r="A47" t="str">
            <v>家用电冰箱</v>
          </cell>
          <cell r="B47">
            <v>98.4</v>
          </cell>
          <cell r="C47">
            <v>36923</v>
          </cell>
        </row>
        <row r="48">
          <cell r="A48" t="str">
            <v>微型计算机</v>
          </cell>
          <cell r="B48">
            <v>42.5</v>
          </cell>
          <cell r="C48">
            <v>36923</v>
          </cell>
        </row>
        <row r="49">
          <cell r="A49" t="str">
            <v>汽车</v>
          </cell>
          <cell r="B49">
            <v>18.7</v>
          </cell>
          <cell r="C49">
            <v>36923</v>
          </cell>
        </row>
        <row r="50">
          <cell r="A50" t="str">
            <v>程控交换机</v>
          </cell>
          <cell r="B50">
            <v>571</v>
          </cell>
          <cell r="C50">
            <v>36951</v>
          </cell>
        </row>
        <row r="51">
          <cell r="A51" t="str">
            <v>彩色电视机</v>
          </cell>
          <cell r="B51">
            <v>317.89999999999998</v>
          </cell>
          <cell r="C51">
            <v>36951</v>
          </cell>
        </row>
        <row r="52">
          <cell r="A52" t="str">
            <v>家用电冰箱</v>
          </cell>
          <cell r="B52">
            <v>143</v>
          </cell>
          <cell r="C52">
            <v>36951</v>
          </cell>
        </row>
        <row r="53">
          <cell r="A53" t="str">
            <v>家用洗衣机</v>
          </cell>
          <cell r="B53">
            <v>110.5</v>
          </cell>
          <cell r="C53">
            <v>36951</v>
          </cell>
        </row>
        <row r="54">
          <cell r="A54" t="str">
            <v>微型计算机</v>
          </cell>
          <cell r="B54">
            <v>58.5</v>
          </cell>
          <cell r="C54">
            <v>36951</v>
          </cell>
        </row>
        <row r="55">
          <cell r="A55" t="str">
            <v>汽车</v>
          </cell>
          <cell r="B55">
            <v>26.6</v>
          </cell>
          <cell r="C55">
            <v>36951</v>
          </cell>
        </row>
        <row r="56">
          <cell r="A56" t="str">
            <v>程控交换机</v>
          </cell>
          <cell r="B56">
            <v>634.9</v>
          </cell>
          <cell r="C56">
            <v>36982</v>
          </cell>
        </row>
        <row r="57">
          <cell r="A57" t="str">
            <v>彩色电视机</v>
          </cell>
          <cell r="B57">
            <v>305.89999999999998</v>
          </cell>
          <cell r="C57">
            <v>36982</v>
          </cell>
        </row>
        <row r="58">
          <cell r="A58" t="str">
            <v>家用电冰箱</v>
          </cell>
          <cell r="B58">
            <v>135.19999999999999</v>
          </cell>
          <cell r="C58">
            <v>36982</v>
          </cell>
        </row>
        <row r="59">
          <cell r="A59" t="str">
            <v>家用洗衣机</v>
          </cell>
          <cell r="B59">
            <v>98.7</v>
          </cell>
          <cell r="C59">
            <v>36982</v>
          </cell>
        </row>
        <row r="60">
          <cell r="A60" t="str">
            <v>微型计算机</v>
          </cell>
          <cell r="B60">
            <v>63.2</v>
          </cell>
          <cell r="C60">
            <v>36982</v>
          </cell>
        </row>
        <row r="61">
          <cell r="A61" t="str">
            <v>汽车</v>
          </cell>
          <cell r="B61">
            <v>24.9</v>
          </cell>
          <cell r="C61">
            <v>36982</v>
          </cell>
        </row>
        <row r="62">
          <cell r="A62" t="str">
            <v>程控交换机</v>
          </cell>
          <cell r="B62">
            <v>808</v>
          </cell>
          <cell r="C62">
            <v>37012</v>
          </cell>
        </row>
        <row r="63">
          <cell r="A63" t="str">
            <v>彩色电视机</v>
          </cell>
          <cell r="B63">
            <v>294.5</v>
          </cell>
          <cell r="C63">
            <v>37012</v>
          </cell>
        </row>
        <row r="64">
          <cell r="A64" t="str">
            <v>家用电冰箱</v>
          </cell>
          <cell r="B64">
            <v>155.19999999999999</v>
          </cell>
          <cell r="C64">
            <v>37012</v>
          </cell>
        </row>
        <row r="65">
          <cell r="A65" t="str">
            <v>家用洗衣机</v>
          </cell>
          <cell r="B65">
            <v>78.2</v>
          </cell>
          <cell r="C65">
            <v>37012</v>
          </cell>
        </row>
        <row r="66">
          <cell r="A66" t="str">
            <v>微型计算机</v>
          </cell>
          <cell r="B66">
            <v>63.4</v>
          </cell>
          <cell r="C66">
            <v>37012</v>
          </cell>
        </row>
        <row r="67">
          <cell r="A67" t="str">
            <v>汽车</v>
          </cell>
          <cell r="B67">
            <v>20.8</v>
          </cell>
          <cell r="C67">
            <v>37012</v>
          </cell>
        </row>
        <row r="68">
          <cell r="A68" t="str">
            <v>程控交换机</v>
          </cell>
          <cell r="B68">
            <v>875.1</v>
          </cell>
          <cell r="C68">
            <v>37043</v>
          </cell>
        </row>
        <row r="69">
          <cell r="A69" t="str">
            <v>彩色电视机</v>
          </cell>
          <cell r="B69">
            <v>256.39999999999998</v>
          </cell>
          <cell r="C69">
            <v>37043</v>
          </cell>
        </row>
        <row r="70">
          <cell r="A70" t="str">
            <v>家用电冰箱</v>
          </cell>
          <cell r="B70">
            <v>168.7</v>
          </cell>
          <cell r="C70">
            <v>37043</v>
          </cell>
        </row>
        <row r="71">
          <cell r="A71" t="str">
            <v>家用洗衣机</v>
          </cell>
          <cell r="B71">
            <v>82.9</v>
          </cell>
          <cell r="C71">
            <v>37043</v>
          </cell>
        </row>
        <row r="72">
          <cell r="A72" t="str">
            <v>微型计算机</v>
          </cell>
          <cell r="B72">
            <v>64.599999999999994</v>
          </cell>
          <cell r="C72">
            <v>37043</v>
          </cell>
        </row>
        <row r="73">
          <cell r="A73" t="str">
            <v>汽车</v>
          </cell>
          <cell r="B73">
            <v>20.8</v>
          </cell>
          <cell r="C73">
            <v>37043</v>
          </cell>
        </row>
      </sheetData>
      <sheetData sheetId="1" refreshError="1"/>
      <sheetData sheetId="2"/>
      <sheetData sheetId="3" refreshError="1"/>
      <sheetData sheetId="4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第1套"/>
      <sheetName val="第1套答案"/>
      <sheetName val="第2套"/>
      <sheetName val="第2套答案"/>
      <sheetName val="第3套答案"/>
    </sheetNames>
    <sheetDataSet>
      <sheetData sheetId="0">
        <row r="1">
          <cell r="A1" t="str">
            <v>项目</v>
          </cell>
          <cell r="B1" t="str">
            <v>产量</v>
          </cell>
          <cell r="C1" t="str">
            <v>月份</v>
          </cell>
        </row>
        <row r="2">
          <cell r="A2" t="str">
            <v>彩色电视机</v>
          </cell>
          <cell r="B2">
            <v>374</v>
          </cell>
          <cell r="C2">
            <v>36526</v>
          </cell>
        </row>
        <row r="3">
          <cell r="A3" t="str">
            <v>程控交换机</v>
          </cell>
          <cell r="B3">
            <v>351</v>
          </cell>
          <cell r="C3">
            <v>36526</v>
          </cell>
        </row>
        <row r="4">
          <cell r="A4" t="str">
            <v>家用洗衣机</v>
          </cell>
          <cell r="B4">
            <v>149</v>
          </cell>
          <cell r="C4">
            <v>36526</v>
          </cell>
        </row>
        <row r="5">
          <cell r="A5" t="str">
            <v>家用电冰箱</v>
          </cell>
          <cell r="B5">
            <v>88</v>
          </cell>
          <cell r="C5">
            <v>36526</v>
          </cell>
        </row>
        <row r="6">
          <cell r="A6" t="str">
            <v>微型计算机</v>
          </cell>
          <cell r="B6">
            <v>43</v>
          </cell>
          <cell r="C6">
            <v>36526</v>
          </cell>
        </row>
        <row r="7">
          <cell r="A7" t="str">
            <v>汽车</v>
          </cell>
          <cell r="B7">
            <v>14</v>
          </cell>
          <cell r="C7">
            <v>36526</v>
          </cell>
        </row>
        <row r="8">
          <cell r="A8" t="str">
            <v>彩色电视机</v>
          </cell>
          <cell r="B8">
            <v>283</v>
          </cell>
          <cell r="C8">
            <v>36557</v>
          </cell>
        </row>
        <row r="9">
          <cell r="A9" t="str">
            <v>程控交换机</v>
          </cell>
          <cell r="B9">
            <v>249</v>
          </cell>
          <cell r="C9">
            <v>36557</v>
          </cell>
        </row>
        <row r="10">
          <cell r="A10" t="str">
            <v>家用洗衣机</v>
          </cell>
          <cell r="B10">
            <v>114</v>
          </cell>
          <cell r="C10">
            <v>36557</v>
          </cell>
        </row>
        <row r="11">
          <cell r="A11" t="str">
            <v>家用电冰箱</v>
          </cell>
          <cell r="B11">
            <v>80</v>
          </cell>
          <cell r="C11">
            <v>36557</v>
          </cell>
        </row>
        <row r="12">
          <cell r="A12" t="str">
            <v>微型计算机</v>
          </cell>
          <cell r="B12">
            <v>37</v>
          </cell>
          <cell r="C12">
            <v>36557</v>
          </cell>
        </row>
        <row r="13">
          <cell r="A13" t="str">
            <v>汽车</v>
          </cell>
          <cell r="B13">
            <v>12</v>
          </cell>
          <cell r="C13">
            <v>36557</v>
          </cell>
        </row>
        <row r="14">
          <cell r="A14" t="str">
            <v>程控交换机</v>
          </cell>
          <cell r="B14">
            <v>423</v>
          </cell>
          <cell r="C14">
            <v>36586</v>
          </cell>
        </row>
        <row r="15">
          <cell r="A15" t="str">
            <v>彩色电视机</v>
          </cell>
          <cell r="B15">
            <v>365</v>
          </cell>
          <cell r="C15">
            <v>36586</v>
          </cell>
        </row>
        <row r="16">
          <cell r="A16" t="str">
            <v>家用洗衣机</v>
          </cell>
          <cell r="B16">
            <v>146</v>
          </cell>
          <cell r="C16">
            <v>36586</v>
          </cell>
        </row>
        <row r="17">
          <cell r="A17" t="str">
            <v>家用电冰箱</v>
          </cell>
          <cell r="B17">
            <v>129</v>
          </cell>
          <cell r="C17">
            <v>36586</v>
          </cell>
        </row>
        <row r="18">
          <cell r="A18" t="str">
            <v>微型计算机</v>
          </cell>
          <cell r="B18">
            <v>64</v>
          </cell>
          <cell r="C18">
            <v>36586</v>
          </cell>
        </row>
        <row r="19">
          <cell r="A19" t="str">
            <v>汽车</v>
          </cell>
          <cell r="B19">
            <v>21</v>
          </cell>
          <cell r="C19">
            <v>36586</v>
          </cell>
        </row>
        <row r="20">
          <cell r="A20" t="str">
            <v>程控交换机</v>
          </cell>
          <cell r="B20">
            <v>472</v>
          </cell>
          <cell r="C20">
            <v>36617</v>
          </cell>
        </row>
        <row r="21">
          <cell r="A21" t="str">
            <v>彩色电视机</v>
          </cell>
          <cell r="B21">
            <v>363</v>
          </cell>
          <cell r="C21">
            <v>36617</v>
          </cell>
        </row>
        <row r="22">
          <cell r="A22" t="str">
            <v>家用电冰箱</v>
          </cell>
          <cell r="B22">
            <v>139</v>
          </cell>
          <cell r="C22">
            <v>36617</v>
          </cell>
        </row>
        <row r="23">
          <cell r="A23" t="str">
            <v>家用洗衣机</v>
          </cell>
          <cell r="B23">
            <v>106</v>
          </cell>
          <cell r="C23">
            <v>36617</v>
          </cell>
        </row>
        <row r="24">
          <cell r="A24" t="str">
            <v>微型计算机</v>
          </cell>
          <cell r="B24">
            <v>68</v>
          </cell>
          <cell r="C24">
            <v>36617</v>
          </cell>
        </row>
        <row r="25">
          <cell r="A25" t="str">
            <v>汽车</v>
          </cell>
          <cell r="B25">
            <v>22</v>
          </cell>
          <cell r="C25">
            <v>36617</v>
          </cell>
        </row>
        <row r="26">
          <cell r="A26" t="str">
            <v>程控交换机</v>
          </cell>
          <cell r="B26">
            <v>441</v>
          </cell>
          <cell r="C26">
            <v>36647</v>
          </cell>
        </row>
        <row r="27">
          <cell r="A27" t="str">
            <v>彩色电视机</v>
          </cell>
          <cell r="B27">
            <v>297</v>
          </cell>
          <cell r="C27">
            <v>36647</v>
          </cell>
        </row>
        <row r="28">
          <cell r="A28" t="str">
            <v>家用电冰箱</v>
          </cell>
          <cell r="B28">
            <v>139</v>
          </cell>
          <cell r="C28">
            <v>36647</v>
          </cell>
        </row>
        <row r="29">
          <cell r="A29" t="str">
            <v>家用洗衣机</v>
          </cell>
          <cell r="B29">
            <v>82</v>
          </cell>
          <cell r="C29">
            <v>36647</v>
          </cell>
        </row>
        <row r="30">
          <cell r="A30" t="str">
            <v>微型计算机</v>
          </cell>
          <cell r="B30">
            <v>58</v>
          </cell>
          <cell r="C30">
            <v>36647</v>
          </cell>
        </row>
        <row r="31">
          <cell r="A31" t="str">
            <v>汽车</v>
          </cell>
          <cell r="B31">
            <v>20</v>
          </cell>
          <cell r="C31">
            <v>36647</v>
          </cell>
        </row>
        <row r="32">
          <cell r="A32" t="str">
            <v>程控交换机</v>
          </cell>
          <cell r="B32">
            <v>709</v>
          </cell>
          <cell r="C32">
            <v>36678</v>
          </cell>
        </row>
        <row r="33">
          <cell r="A33" t="str">
            <v>彩色电视机</v>
          </cell>
          <cell r="B33">
            <v>202</v>
          </cell>
          <cell r="C33">
            <v>36678</v>
          </cell>
        </row>
        <row r="34">
          <cell r="A34" t="str">
            <v>家用电冰箱</v>
          </cell>
          <cell r="B34">
            <v>158</v>
          </cell>
          <cell r="C34">
            <v>36678</v>
          </cell>
        </row>
        <row r="35">
          <cell r="A35" t="str">
            <v>家用洗衣机</v>
          </cell>
          <cell r="B35">
            <v>79</v>
          </cell>
          <cell r="C35">
            <v>36678</v>
          </cell>
        </row>
        <row r="36">
          <cell r="A36" t="str">
            <v>微型计算机</v>
          </cell>
          <cell r="B36">
            <v>51</v>
          </cell>
          <cell r="C36">
            <v>36678</v>
          </cell>
        </row>
        <row r="37">
          <cell r="A37" t="str">
            <v>汽车</v>
          </cell>
          <cell r="B37">
            <v>19</v>
          </cell>
          <cell r="C37">
            <v>36678</v>
          </cell>
        </row>
        <row r="38">
          <cell r="A38" t="str">
            <v>程控交换机</v>
          </cell>
          <cell r="B38">
            <v>728</v>
          </cell>
          <cell r="C38">
            <v>36892</v>
          </cell>
        </row>
        <row r="39">
          <cell r="A39" t="str">
            <v>彩色电视机</v>
          </cell>
          <cell r="B39">
            <v>341.6</v>
          </cell>
          <cell r="C39">
            <v>36892</v>
          </cell>
        </row>
        <row r="40">
          <cell r="A40" t="str">
            <v>家用洗衣机</v>
          </cell>
          <cell r="B40">
            <v>124.4</v>
          </cell>
          <cell r="C40">
            <v>36892</v>
          </cell>
        </row>
        <row r="41">
          <cell r="A41" t="str">
            <v>家用电冰箱</v>
          </cell>
          <cell r="B41">
            <v>98.4</v>
          </cell>
          <cell r="C41">
            <v>36892</v>
          </cell>
        </row>
        <row r="42">
          <cell r="A42" t="str">
            <v>微型计算机</v>
          </cell>
          <cell r="B42">
            <v>42.5</v>
          </cell>
          <cell r="C42">
            <v>36892</v>
          </cell>
        </row>
        <row r="43">
          <cell r="A43" t="str">
            <v>汽车</v>
          </cell>
          <cell r="B43">
            <v>18.7</v>
          </cell>
          <cell r="C43">
            <v>36892</v>
          </cell>
        </row>
        <row r="44">
          <cell r="A44" t="str">
            <v>程控交换机</v>
          </cell>
          <cell r="B44">
            <v>728</v>
          </cell>
          <cell r="C44">
            <v>36923</v>
          </cell>
        </row>
        <row r="45">
          <cell r="A45" t="str">
            <v>彩色电视机</v>
          </cell>
          <cell r="B45">
            <v>341.6</v>
          </cell>
          <cell r="C45">
            <v>36923</v>
          </cell>
        </row>
        <row r="46">
          <cell r="A46" t="str">
            <v>家用洗衣机</v>
          </cell>
          <cell r="B46">
            <v>124.4</v>
          </cell>
          <cell r="C46">
            <v>36923</v>
          </cell>
        </row>
        <row r="47">
          <cell r="A47" t="str">
            <v>家用电冰箱</v>
          </cell>
          <cell r="B47">
            <v>98.4</v>
          </cell>
          <cell r="C47">
            <v>36923</v>
          </cell>
        </row>
        <row r="48">
          <cell r="A48" t="str">
            <v>微型计算机</v>
          </cell>
          <cell r="B48">
            <v>42.5</v>
          </cell>
          <cell r="C48">
            <v>36923</v>
          </cell>
        </row>
        <row r="49">
          <cell r="A49" t="str">
            <v>汽车</v>
          </cell>
          <cell r="B49">
            <v>18.7</v>
          </cell>
          <cell r="C49">
            <v>36923</v>
          </cell>
        </row>
        <row r="50">
          <cell r="A50" t="str">
            <v>程控交换机</v>
          </cell>
          <cell r="B50">
            <v>571</v>
          </cell>
          <cell r="C50">
            <v>36951</v>
          </cell>
        </row>
        <row r="51">
          <cell r="A51" t="str">
            <v>彩色电视机</v>
          </cell>
          <cell r="B51">
            <v>317.89999999999998</v>
          </cell>
          <cell r="C51">
            <v>36951</v>
          </cell>
        </row>
        <row r="52">
          <cell r="A52" t="str">
            <v>家用电冰箱</v>
          </cell>
          <cell r="B52">
            <v>143</v>
          </cell>
          <cell r="C52">
            <v>36951</v>
          </cell>
        </row>
        <row r="53">
          <cell r="A53" t="str">
            <v>家用洗衣机</v>
          </cell>
          <cell r="B53">
            <v>110.5</v>
          </cell>
          <cell r="C53">
            <v>36951</v>
          </cell>
        </row>
        <row r="54">
          <cell r="A54" t="str">
            <v>微型计算机</v>
          </cell>
          <cell r="B54">
            <v>58.5</v>
          </cell>
          <cell r="C54">
            <v>36951</v>
          </cell>
        </row>
        <row r="55">
          <cell r="A55" t="str">
            <v>汽车</v>
          </cell>
          <cell r="B55">
            <v>26.6</v>
          </cell>
          <cell r="C55">
            <v>36951</v>
          </cell>
        </row>
        <row r="56">
          <cell r="A56" t="str">
            <v>程控交换机</v>
          </cell>
          <cell r="B56">
            <v>634.9</v>
          </cell>
          <cell r="C56">
            <v>36982</v>
          </cell>
        </row>
        <row r="57">
          <cell r="A57" t="str">
            <v>彩色电视机</v>
          </cell>
          <cell r="B57">
            <v>305.89999999999998</v>
          </cell>
          <cell r="C57">
            <v>36982</v>
          </cell>
        </row>
        <row r="58">
          <cell r="A58" t="str">
            <v>家用电冰箱</v>
          </cell>
          <cell r="B58">
            <v>135.19999999999999</v>
          </cell>
          <cell r="C58">
            <v>36982</v>
          </cell>
        </row>
        <row r="59">
          <cell r="A59" t="str">
            <v>家用洗衣机</v>
          </cell>
          <cell r="B59">
            <v>98.7</v>
          </cell>
          <cell r="C59">
            <v>36982</v>
          </cell>
        </row>
        <row r="60">
          <cell r="A60" t="str">
            <v>微型计算机</v>
          </cell>
          <cell r="B60">
            <v>63.2</v>
          </cell>
          <cell r="C60">
            <v>36982</v>
          </cell>
        </row>
        <row r="61">
          <cell r="A61" t="str">
            <v>汽车</v>
          </cell>
          <cell r="B61">
            <v>24.9</v>
          </cell>
          <cell r="C61">
            <v>36982</v>
          </cell>
        </row>
        <row r="62">
          <cell r="A62" t="str">
            <v>程控交换机</v>
          </cell>
          <cell r="B62">
            <v>808</v>
          </cell>
          <cell r="C62">
            <v>37012</v>
          </cell>
        </row>
        <row r="63">
          <cell r="A63" t="str">
            <v>彩色电视机</v>
          </cell>
          <cell r="B63">
            <v>294.5</v>
          </cell>
          <cell r="C63">
            <v>37012</v>
          </cell>
        </row>
        <row r="64">
          <cell r="A64" t="str">
            <v>家用电冰箱</v>
          </cell>
          <cell r="B64">
            <v>155.19999999999999</v>
          </cell>
          <cell r="C64">
            <v>37012</v>
          </cell>
        </row>
        <row r="65">
          <cell r="A65" t="str">
            <v>家用洗衣机</v>
          </cell>
          <cell r="B65">
            <v>78.2</v>
          </cell>
          <cell r="C65">
            <v>37012</v>
          </cell>
        </row>
        <row r="66">
          <cell r="A66" t="str">
            <v>微型计算机</v>
          </cell>
          <cell r="B66">
            <v>63.4</v>
          </cell>
          <cell r="C66">
            <v>37012</v>
          </cell>
        </row>
        <row r="67">
          <cell r="A67" t="str">
            <v>汽车</v>
          </cell>
          <cell r="B67">
            <v>20.8</v>
          </cell>
          <cell r="C67">
            <v>37012</v>
          </cell>
        </row>
        <row r="68">
          <cell r="A68" t="str">
            <v>程控交换机</v>
          </cell>
          <cell r="B68">
            <v>875.1</v>
          </cell>
          <cell r="C68">
            <v>37043</v>
          </cell>
        </row>
        <row r="69">
          <cell r="A69" t="str">
            <v>彩色电视机</v>
          </cell>
          <cell r="B69">
            <v>256.39999999999998</v>
          </cell>
          <cell r="C69">
            <v>37043</v>
          </cell>
        </row>
        <row r="70">
          <cell r="A70" t="str">
            <v>家用电冰箱</v>
          </cell>
          <cell r="B70">
            <v>168.7</v>
          </cell>
          <cell r="C70">
            <v>37043</v>
          </cell>
        </row>
        <row r="71">
          <cell r="A71" t="str">
            <v>家用洗衣机</v>
          </cell>
          <cell r="B71">
            <v>82.9</v>
          </cell>
          <cell r="C71">
            <v>37043</v>
          </cell>
        </row>
        <row r="72">
          <cell r="A72" t="str">
            <v>微型计算机</v>
          </cell>
          <cell r="B72">
            <v>64.599999999999994</v>
          </cell>
          <cell r="C72">
            <v>37043</v>
          </cell>
        </row>
        <row r="73">
          <cell r="A73" t="str">
            <v>汽车</v>
          </cell>
          <cell r="B73">
            <v>20.8</v>
          </cell>
          <cell r="C73">
            <v>37043</v>
          </cell>
        </row>
      </sheetData>
      <sheetData sheetId="1" refreshError="1"/>
      <sheetData sheetId="2"/>
      <sheetData sheetId="3" refreshError="1"/>
      <sheetData sheetId="4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第1套"/>
      <sheetName val="第1套答案"/>
      <sheetName val="第2套"/>
      <sheetName val="第2套答案"/>
      <sheetName val="第3套答案"/>
    </sheetNames>
    <sheetDataSet>
      <sheetData sheetId="0">
        <row r="1">
          <cell r="A1" t="str">
            <v>项目</v>
          </cell>
          <cell r="B1" t="str">
            <v>产量</v>
          </cell>
          <cell r="C1" t="str">
            <v>月份</v>
          </cell>
        </row>
        <row r="2">
          <cell r="A2" t="str">
            <v>彩色电视机</v>
          </cell>
          <cell r="B2">
            <v>374</v>
          </cell>
          <cell r="C2">
            <v>36526</v>
          </cell>
        </row>
        <row r="3">
          <cell r="A3" t="str">
            <v>程控交换机</v>
          </cell>
          <cell r="B3">
            <v>351</v>
          </cell>
          <cell r="C3">
            <v>36526</v>
          </cell>
        </row>
        <row r="4">
          <cell r="A4" t="str">
            <v>家用洗衣机</v>
          </cell>
          <cell r="B4">
            <v>149</v>
          </cell>
          <cell r="C4">
            <v>36526</v>
          </cell>
        </row>
        <row r="5">
          <cell r="A5" t="str">
            <v>家用电冰箱</v>
          </cell>
          <cell r="B5">
            <v>88</v>
          </cell>
          <cell r="C5">
            <v>36526</v>
          </cell>
        </row>
        <row r="6">
          <cell r="A6" t="str">
            <v>微型计算机</v>
          </cell>
          <cell r="B6">
            <v>43</v>
          </cell>
          <cell r="C6">
            <v>36526</v>
          </cell>
        </row>
        <row r="7">
          <cell r="A7" t="str">
            <v>汽车</v>
          </cell>
          <cell r="B7">
            <v>14</v>
          </cell>
          <cell r="C7">
            <v>36526</v>
          </cell>
        </row>
        <row r="8">
          <cell r="A8" t="str">
            <v>彩色电视机</v>
          </cell>
          <cell r="B8">
            <v>283</v>
          </cell>
          <cell r="C8">
            <v>36557</v>
          </cell>
        </row>
        <row r="9">
          <cell r="A9" t="str">
            <v>程控交换机</v>
          </cell>
          <cell r="B9">
            <v>249</v>
          </cell>
          <cell r="C9">
            <v>36557</v>
          </cell>
        </row>
        <row r="10">
          <cell r="A10" t="str">
            <v>家用洗衣机</v>
          </cell>
          <cell r="B10">
            <v>114</v>
          </cell>
          <cell r="C10">
            <v>36557</v>
          </cell>
        </row>
        <row r="11">
          <cell r="A11" t="str">
            <v>家用电冰箱</v>
          </cell>
          <cell r="B11">
            <v>80</v>
          </cell>
          <cell r="C11">
            <v>36557</v>
          </cell>
        </row>
        <row r="12">
          <cell r="A12" t="str">
            <v>微型计算机</v>
          </cell>
          <cell r="B12">
            <v>37</v>
          </cell>
          <cell r="C12">
            <v>36557</v>
          </cell>
        </row>
        <row r="13">
          <cell r="A13" t="str">
            <v>汽车</v>
          </cell>
          <cell r="B13">
            <v>12</v>
          </cell>
          <cell r="C13">
            <v>36557</v>
          </cell>
        </row>
        <row r="14">
          <cell r="A14" t="str">
            <v>程控交换机</v>
          </cell>
          <cell r="B14">
            <v>423</v>
          </cell>
          <cell r="C14">
            <v>36586</v>
          </cell>
        </row>
        <row r="15">
          <cell r="A15" t="str">
            <v>彩色电视机</v>
          </cell>
          <cell r="B15">
            <v>365</v>
          </cell>
          <cell r="C15">
            <v>36586</v>
          </cell>
        </row>
        <row r="16">
          <cell r="A16" t="str">
            <v>家用洗衣机</v>
          </cell>
          <cell r="B16">
            <v>146</v>
          </cell>
          <cell r="C16">
            <v>36586</v>
          </cell>
        </row>
        <row r="17">
          <cell r="A17" t="str">
            <v>家用电冰箱</v>
          </cell>
          <cell r="B17">
            <v>129</v>
          </cell>
          <cell r="C17">
            <v>36586</v>
          </cell>
        </row>
        <row r="18">
          <cell r="A18" t="str">
            <v>微型计算机</v>
          </cell>
          <cell r="B18">
            <v>64</v>
          </cell>
          <cell r="C18">
            <v>36586</v>
          </cell>
        </row>
        <row r="19">
          <cell r="A19" t="str">
            <v>汽车</v>
          </cell>
          <cell r="B19">
            <v>21</v>
          </cell>
          <cell r="C19">
            <v>36586</v>
          </cell>
        </row>
        <row r="20">
          <cell r="A20" t="str">
            <v>程控交换机</v>
          </cell>
          <cell r="B20">
            <v>472</v>
          </cell>
          <cell r="C20">
            <v>36617</v>
          </cell>
        </row>
        <row r="21">
          <cell r="A21" t="str">
            <v>彩色电视机</v>
          </cell>
          <cell r="B21">
            <v>363</v>
          </cell>
          <cell r="C21">
            <v>36617</v>
          </cell>
        </row>
        <row r="22">
          <cell r="A22" t="str">
            <v>家用电冰箱</v>
          </cell>
          <cell r="B22">
            <v>139</v>
          </cell>
          <cell r="C22">
            <v>36617</v>
          </cell>
        </row>
        <row r="23">
          <cell r="A23" t="str">
            <v>家用洗衣机</v>
          </cell>
          <cell r="B23">
            <v>106</v>
          </cell>
          <cell r="C23">
            <v>36617</v>
          </cell>
        </row>
        <row r="24">
          <cell r="A24" t="str">
            <v>微型计算机</v>
          </cell>
          <cell r="B24">
            <v>68</v>
          </cell>
          <cell r="C24">
            <v>36617</v>
          </cell>
        </row>
        <row r="25">
          <cell r="A25" t="str">
            <v>汽车</v>
          </cell>
          <cell r="B25">
            <v>22</v>
          </cell>
          <cell r="C25">
            <v>36617</v>
          </cell>
        </row>
        <row r="26">
          <cell r="A26" t="str">
            <v>程控交换机</v>
          </cell>
          <cell r="B26">
            <v>441</v>
          </cell>
          <cell r="C26">
            <v>36647</v>
          </cell>
        </row>
        <row r="27">
          <cell r="A27" t="str">
            <v>彩色电视机</v>
          </cell>
          <cell r="B27">
            <v>297</v>
          </cell>
          <cell r="C27">
            <v>36647</v>
          </cell>
        </row>
        <row r="28">
          <cell r="A28" t="str">
            <v>家用电冰箱</v>
          </cell>
          <cell r="B28">
            <v>139</v>
          </cell>
          <cell r="C28">
            <v>36647</v>
          </cell>
        </row>
        <row r="29">
          <cell r="A29" t="str">
            <v>家用洗衣机</v>
          </cell>
          <cell r="B29">
            <v>82</v>
          </cell>
          <cell r="C29">
            <v>36647</v>
          </cell>
        </row>
        <row r="30">
          <cell r="A30" t="str">
            <v>微型计算机</v>
          </cell>
          <cell r="B30">
            <v>58</v>
          </cell>
          <cell r="C30">
            <v>36647</v>
          </cell>
        </row>
        <row r="31">
          <cell r="A31" t="str">
            <v>汽车</v>
          </cell>
          <cell r="B31">
            <v>20</v>
          </cell>
          <cell r="C31">
            <v>36647</v>
          </cell>
        </row>
        <row r="32">
          <cell r="A32" t="str">
            <v>程控交换机</v>
          </cell>
          <cell r="B32">
            <v>709</v>
          </cell>
          <cell r="C32">
            <v>36678</v>
          </cell>
        </row>
        <row r="33">
          <cell r="A33" t="str">
            <v>彩色电视机</v>
          </cell>
          <cell r="B33">
            <v>202</v>
          </cell>
          <cell r="C33">
            <v>36678</v>
          </cell>
        </row>
        <row r="34">
          <cell r="A34" t="str">
            <v>家用电冰箱</v>
          </cell>
          <cell r="B34">
            <v>158</v>
          </cell>
          <cell r="C34">
            <v>36678</v>
          </cell>
        </row>
        <row r="35">
          <cell r="A35" t="str">
            <v>家用洗衣机</v>
          </cell>
          <cell r="B35">
            <v>79</v>
          </cell>
          <cell r="C35">
            <v>36678</v>
          </cell>
        </row>
        <row r="36">
          <cell r="A36" t="str">
            <v>微型计算机</v>
          </cell>
          <cell r="B36">
            <v>51</v>
          </cell>
          <cell r="C36">
            <v>36678</v>
          </cell>
        </row>
        <row r="37">
          <cell r="A37" t="str">
            <v>汽车</v>
          </cell>
          <cell r="B37">
            <v>19</v>
          </cell>
          <cell r="C37">
            <v>36678</v>
          </cell>
        </row>
        <row r="38">
          <cell r="A38" t="str">
            <v>程控交换机</v>
          </cell>
          <cell r="B38">
            <v>728</v>
          </cell>
          <cell r="C38">
            <v>36892</v>
          </cell>
        </row>
        <row r="39">
          <cell r="A39" t="str">
            <v>彩色电视机</v>
          </cell>
          <cell r="B39">
            <v>341.6</v>
          </cell>
          <cell r="C39">
            <v>36892</v>
          </cell>
        </row>
        <row r="40">
          <cell r="A40" t="str">
            <v>家用洗衣机</v>
          </cell>
          <cell r="B40">
            <v>124.4</v>
          </cell>
          <cell r="C40">
            <v>36892</v>
          </cell>
        </row>
        <row r="41">
          <cell r="A41" t="str">
            <v>家用电冰箱</v>
          </cell>
          <cell r="B41">
            <v>98.4</v>
          </cell>
          <cell r="C41">
            <v>36892</v>
          </cell>
        </row>
        <row r="42">
          <cell r="A42" t="str">
            <v>微型计算机</v>
          </cell>
          <cell r="B42">
            <v>42.5</v>
          </cell>
          <cell r="C42">
            <v>36892</v>
          </cell>
        </row>
        <row r="43">
          <cell r="A43" t="str">
            <v>汽车</v>
          </cell>
          <cell r="B43">
            <v>18.7</v>
          </cell>
          <cell r="C43">
            <v>36892</v>
          </cell>
        </row>
        <row r="44">
          <cell r="A44" t="str">
            <v>程控交换机</v>
          </cell>
          <cell r="B44">
            <v>728</v>
          </cell>
          <cell r="C44">
            <v>36923</v>
          </cell>
        </row>
        <row r="45">
          <cell r="A45" t="str">
            <v>彩色电视机</v>
          </cell>
          <cell r="B45">
            <v>341.6</v>
          </cell>
          <cell r="C45">
            <v>36923</v>
          </cell>
        </row>
        <row r="46">
          <cell r="A46" t="str">
            <v>家用洗衣机</v>
          </cell>
          <cell r="B46">
            <v>124.4</v>
          </cell>
          <cell r="C46">
            <v>36923</v>
          </cell>
        </row>
        <row r="47">
          <cell r="A47" t="str">
            <v>家用电冰箱</v>
          </cell>
          <cell r="B47">
            <v>98.4</v>
          </cell>
          <cell r="C47">
            <v>36923</v>
          </cell>
        </row>
        <row r="48">
          <cell r="A48" t="str">
            <v>微型计算机</v>
          </cell>
          <cell r="B48">
            <v>42.5</v>
          </cell>
          <cell r="C48">
            <v>36923</v>
          </cell>
        </row>
        <row r="49">
          <cell r="A49" t="str">
            <v>汽车</v>
          </cell>
          <cell r="B49">
            <v>18.7</v>
          </cell>
          <cell r="C49">
            <v>36923</v>
          </cell>
        </row>
        <row r="50">
          <cell r="A50" t="str">
            <v>程控交换机</v>
          </cell>
          <cell r="B50">
            <v>571</v>
          </cell>
          <cell r="C50">
            <v>36951</v>
          </cell>
        </row>
        <row r="51">
          <cell r="A51" t="str">
            <v>彩色电视机</v>
          </cell>
          <cell r="B51">
            <v>317.89999999999998</v>
          </cell>
          <cell r="C51">
            <v>36951</v>
          </cell>
        </row>
        <row r="52">
          <cell r="A52" t="str">
            <v>家用电冰箱</v>
          </cell>
          <cell r="B52">
            <v>143</v>
          </cell>
          <cell r="C52">
            <v>36951</v>
          </cell>
        </row>
        <row r="53">
          <cell r="A53" t="str">
            <v>家用洗衣机</v>
          </cell>
          <cell r="B53">
            <v>110.5</v>
          </cell>
          <cell r="C53">
            <v>36951</v>
          </cell>
        </row>
        <row r="54">
          <cell r="A54" t="str">
            <v>微型计算机</v>
          </cell>
          <cell r="B54">
            <v>58.5</v>
          </cell>
          <cell r="C54">
            <v>36951</v>
          </cell>
        </row>
        <row r="55">
          <cell r="A55" t="str">
            <v>汽车</v>
          </cell>
          <cell r="B55">
            <v>26.6</v>
          </cell>
          <cell r="C55">
            <v>36951</v>
          </cell>
        </row>
        <row r="56">
          <cell r="A56" t="str">
            <v>程控交换机</v>
          </cell>
          <cell r="B56">
            <v>634.9</v>
          </cell>
          <cell r="C56">
            <v>36982</v>
          </cell>
        </row>
        <row r="57">
          <cell r="A57" t="str">
            <v>彩色电视机</v>
          </cell>
          <cell r="B57">
            <v>305.89999999999998</v>
          </cell>
          <cell r="C57">
            <v>36982</v>
          </cell>
        </row>
        <row r="58">
          <cell r="A58" t="str">
            <v>家用电冰箱</v>
          </cell>
          <cell r="B58">
            <v>135.19999999999999</v>
          </cell>
          <cell r="C58">
            <v>36982</v>
          </cell>
        </row>
        <row r="59">
          <cell r="A59" t="str">
            <v>家用洗衣机</v>
          </cell>
          <cell r="B59">
            <v>98.7</v>
          </cell>
          <cell r="C59">
            <v>36982</v>
          </cell>
        </row>
        <row r="60">
          <cell r="A60" t="str">
            <v>微型计算机</v>
          </cell>
          <cell r="B60">
            <v>63.2</v>
          </cell>
          <cell r="C60">
            <v>36982</v>
          </cell>
        </row>
        <row r="61">
          <cell r="A61" t="str">
            <v>汽车</v>
          </cell>
          <cell r="B61">
            <v>24.9</v>
          </cell>
          <cell r="C61">
            <v>36982</v>
          </cell>
        </row>
        <row r="62">
          <cell r="A62" t="str">
            <v>程控交换机</v>
          </cell>
          <cell r="B62">
            <v>808</v>
          </cell>
          <cell r="C62">
            <v>37012</v>
          </cell>
        </row>
        <row r="63">
          <cell r="A63" t="str">
            <v>彩色电视机</v>
          </cell>
          <cell r="B63">
            <v>294.5</v>
          </cell>
          <cell r="C63">
            <v>37012</v>
          </cell>
        </row>
        <row r="64">
          <cell r="A64" t="str">
            <v>家用电冰箱</v>
          </cell>
          <cell r="B64">
            <v>155.19999999999999</v>
          </cell>
          <cell r="C64">
            <v>37012</v>
          </cell>
        </row>
        <row r="65">
          <cell r="A65" t="str">
            <v>家用洗衣机</v>
          </cell>
          <cell r="B65">
            <v>78.2</v>
          </cell>
          <cell r="C65">
            <v>37012</v>
          </cell>
        </row>
        <row r="66">
          <cell r="A66" t="str">
            <v>微型计算机</v>
          </cell>
          <cell r="B66">
            <v>63.4</v>
          </cell>
          <cell r="C66">
            <v>37012</v>
          </cell>
        </row>
        <row r="67">
          <cell r="A67" t="str">
            <v>汽车</v>
          </cell>
          <cell r="B67">
            <v>20.8</v>
          </cell>
          <cell r="C67">
            <v>37012</v>
          </cell>
        </row>
        <row r="68">
          <cell r="A68" t="str">
            <v>程控交换机</v>
          </cell>
          <cell r="B68">
            <v>875.1</v>
          </cell>
          <cell r="C68">
            <v>37043</v>
          </cell>
        </row>
        <row r="69">
          <cell r="A69" t="str">
            <v>彩色电视机</v>
          </cell>
          <cell r="B69">
            <v>256.39999999999998</v>
          </cell>
          <cell r="C69">
            <v>37043</v>
          </cell>
        </row>
        <row r="70">
          <cell r="A70" t="str">
            <v>家用电冰箱</v>
          </cell>
          <cell r="B70">
            <v>168.7</v>
          </cell>
          <cell r="C70">
            <v>37043</v>
          </cell>
        </row>
        <row r="71">
          <cell r="A71" t="str">
            <v>家用洗衣机</v>
          </cell>
          <cell r="B71">
            <v>82.9</v>
          </cell>
          <cell r="C71">
            <v>37043</v>
          </cell>
        </row>
        <row r="72">
          <cell r="A72" t="str">
            <v>微型计算机</v>
          </cell>
          <cell r="B72">
            <v>64.599999999999994</v>
          </cell>
          <cell r="C72">
            <v>37043</v>
          </cell>
        </row>
        <row r="73">
          <cell r="A73" t="str">
            <v>汽车</v>
          </cell>
          <cell r="B73">
            <v>20.8</v>
          </cell>
          <cell r="C73">
            <v>37043</v>
          </cell>
        </row>
      </sheetData>
      <sheetData sheetId="1" refreshError="1"/>
      <sheetData sheetId="2"/>
      <sheetData sheetId="3" refreshError="1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第1套"/>
      <sheetName val="第1套答案"/>
      <sheetName val="第2套"/>
      <sheetName val="第2套答案"/>
      <sheetName val="第3套答案"/>
    </sheetNames>
    <sheetDataSet>
      <sheetData sheetId="0">
        <row r="1">
          <cell r="A1" t="str">
            <v>项目</v>
          </cell>
          <cell r="B1" t="str">
            <v>产量</v>
          </cell>
          <cell r="C1" t="str">
            <v>月份</v>
          </cell>
        </row>
        <row r="2">
          <cell r="A2" t="str">
            <v>彩色电视机</v>
          </cell>
          <cell r="B2">
            <v>374</v>
          </cell>
          <cell r="C2">
            <v>36526</v>
          </cell>
        </row>
        <row r="3">
          <cell r="A3" t="str">
            <v>程控交换机</v>
          </cell>
          <cell r="B3">
            <v>351</v>
          </cell>
          <cell r="C3">
            <v>36526</v>
          </cell>
        </row>
        <row r="4">
          <cell r="A4" t="str">
            <v>家用洗衣机</v>
          </cell>
          <cell r="B4">
            <v>149</v>
          </cell>
          <cell r="C4">
            <v>36526</v>
          </cell>
        </row>
        <row r="5">
          <cell r="A5" t="str">
            <v>家用电冰箱</v>
          </cell>
          <cell r="B5">
            <v>88</v>
          </cell>
          <cell r="C5">
            <v>36526</v>
          </cell>
        </row>
        <row r="6">
          <cell r="A6" t="str">
            <v>微型计算机</v>
          </cell>
          <cell r="B6">
            <v>43</v>
          </cell>
          <cell r="C6">
            <v>36526</v>
          </cell>
        </row>
        <row r="7">
          <cell r="A7" t="str">
            <v>汽车</v>
          </cell>
          <cell r="B7">
            <v>14</v>
          </cell>
          <cell r="C7">
            <v>36526</v>
          </cell>
        </row>
        <row r="8">
          <cell r="A8" t="str">
            <v>彩色电视机</v>
          </cell>
          <cell r="B8">
            <v>283</v>
          </cell>
          <cell r="C8">
            <v>36557</v>
          </cell>
        </row>
        <row r="9">
          <cell r="A9" t="str">
            <v>程控交换机</v>
          </cell>
          <cell r="B9">
            <v>249</v>
          </cell>
          <cell r="C9">
            <v>36557</v>
          </cell>
        </row>
        <row r="10">
          <cell r="A10" t="str">
            <v>家用洗衣机</v>
          </cell>
          <cell r="B10">
            <v>114</v>
          </cell>
          <cell r="C10">
            <v>36557</v>
          </cell>
        </row>
        <row r="11">
          <cell r="A11" t="str">
            <v>家用电冰箱</v>
          </cell>
          <cell r="B11">
            <v>80</v>
          </cell>
          <cell r="C11">
            <v>36557</v>
          </cell>
        </row>
        <row r="12">
          <cell r="A12" t="str">
            <v>微型计算机</v>
          </cell>
          <cell r="B12">
            <v>37</v>
          </cell>
          <cell r="C12">
            <v>36557</v>
          </cell>
        </row>
        <row r="13">
          <cell r="A13" t="str">
            <v>汽车</v>
          </cell>
          <cell r="B13">
            <v>12</v>
          </cell>
          <cell r="C13">
            <v>36557</v>
          </cell>
        </row>
        <row r="14">
          <cell r="A14" t="str">
            <v>程控交换机</v>
          </cell>
          <cell r="B14">
            <v>423</v>
          </cell>
          <cell r="C14">
            <v>36586</v>
          </cell>
        </row>
        <row r="15">
          <cell r="A15" t="str">
            <v>彩色电视机</v>
          </cell>
          <cell r="B15">
            <v>365</v>
          </cell>
          <cell r="C15">
            <v>36586</v>
          </cell>
        </row>
        <row r="16">
          <cell r="A16" t="str">
            <v>家用洗衣机</v>
          </cell>
          <cell r="B16">
            <v>146</v>
          </cell>
          <cell r="C16">
            <v>36586</v>
          </cell>
        </row>
        <row r="17">
          <cell r="A17" t="str">
            <v>家用电冰箱</v>
          </cell>
          <cell r="B17">
            <v>129</v>
          </cell>
          <cell r="C17">
            <v>36586</v>
          </cell>
        </row>
        <row r="18">
          <cell r="A18" t="str">
            <v>微型计算机</v>
          </cell>
          <cell r="B18">
            <v>64</v>
          </cell>
          <cell r="C18">
            <v>36586</v>
          </cell>
        </row>
        <row r="19">
          <cell r="A19" t="str">
            <v>汽车</v>
          </cell>
          <cell r="B19">
            <v>21</v>
          </cell>
          <cell r="C19">
            <v>36586</v>
          </cell>
        </row>
        <row r="20">
          <cell r="A20" t="str">
            <v>程控交换机</v>
          </cell>
          <cell r="B20">
            <v>472</v>
          </cell>
          <cell r="C20">
            <v>36617</v>
          </cell>
        </row>
        <row r="21">
          <cell r="A21" t="str">
            <v>彩色电视机</v>
          </cell>
          <cell r="B21">
            <v>363</v>
          </cell>
          <cell r="C21">
            <v>36617</v>
          </cell>
        </row>
        <row r="22">
          <cell r="A22" t="str">
            <v>家用电冰箱</v>
          </cell>
          <cell r="B22">
            <v>139</v>
          </cell>
          <cell r="C22">
            <v>36617</v>
          </cell>
        </row>
        <row r="23">
          <cell r="A23" t="str">
            <v>家用洗衣机</v>
          </cell>
          <cell r="B23">
            <v>106</v>
          </cell>
          <cell r="C23">
            <v>36617</v>
          </cell>
        </row>
        <row r="24">
          <cell r="A24" t="str">
            <v>微型计算机</v>
          </cell>
          <cell r="B24">
            <v>68</v>
          </cell>
          <cell r="C24">
            <v>36617</v>
          </cell>
        </row>
        <row r="25">
          <cell r="A25" t="str">
            <v>汽车</v>
          </cell>
          <cell r="B25">
            <v>22</v>
          </cell>
          <cell r="C25">
            <v>36617</v>
          </cell>
        </row>
        <row r="26">
          <cell r="A26" t="str">
            <v>程控交换机</v>
          </cell>
          <cell r="B26">
            <v>441</v>
          </cell>
          <cell r="C26">
            <v>36647</v>
          </cell>
        </row>
        <row r="27">
          <cell r="A27" t="str">
            <v>彩色电视机</v>
          </cell>
          <cell r="B27">
            <v>297</v>
          </cell>
          <cell r="C27">
            <v>36647</v>
          </cell>
        </row>
        <row r="28">
          <cell r="A28" t="str">
            <v>家用电冰箱</v>
          </cell>
          <cell r="B28">
            <v>139</v>
          </cell>
          <cell r="C28">
            <v>36647</v>
          </cell>
        </row>
        <row r="29">
          <cell r="A29" t="str">
            <v>家用洗衣机</v>
          </cell>
          <cell r="B29">
            <v>82</v>
          </cell>
          <cell r="C29">
            <v>36647</v>
          </cell>
        </row>
        <row r="30">
          <cell r="A30" t="str">
            <v>微型计算机</v>
          </cell>
          <cell r="B30">
            <v>58</v>
          </cell>
          <cell r="C30">
            <v>36647</v>
          </cell>
        </row>
        <row r="31">
          <cell r="A31" t="str">
            <v>汽车</v>
          </cell>
          <cell r="B31">
            <v>20</v>
          </cell>
          <cell r="C31">
            <v>36647</v>
          </cell>
        </row>
        <row r="32">
          <cell r="A32" t="str">
            <v>程控交换机</v>
          </cell>
          <cell r="B32">
            <v>709</v>
          </cell>
          <cell r="C32">
            <v>36678</v>
          </cell>
        </row>
        <row r="33">
          <cell r="A33" t="str">
            <v>彩色电视机</v>
          </cell>
          <cell r="B33">
            <v>202</v>
          </cell>
          <cell r="C33">
            <v>36678</v>
          </cell>
        </row>
        <row r="34">
          <cell r="A34" t="str">
            <v>家用电冰箱</v>
          </cell>
          <cell r="B34">
            <v>158</v>
          </cell>
          <cell r="C34">
            <v>36678</v>
          </cell>
        </row>
        <row r="35">
          <cell r="A35" t="str">
            <v>家用洗衣机</v>
          </cell>
          <cell r="B35">
            <v>79</v>
          </cell>
          <cell r="C35">
            <v>36678</v>
          </cell>
        </row>
        <row r="36">
          <cell r="A36" t="str">
            <v>微型计算机</v>
          </cell>
          <cell r="B36">
            <v>51</v>
          </cell>
          <cell r="C36">
            <v>36678</v>
          </cell>
        </row>
        <row r="37">
          <cell r="A37" t="str">
            <v>汽车</v>
          </cell>
          <cell r="B37">
            <v>19</v>
          </cell>
          <cell r="C37">
            <v>36678</v>
          </cell>
        </row>
        <row r="38">
          <cell r="A38" t="str">
            <v>程控交换机</v>
          </cell>
          <cell r="B38">
            <v>728</v>
          </cell>
          <cell r="C38">
            <v>36892</v>
          </cell>
        </row>
        <row r="39">
          <cell r="A39" t="str">
            <v>彩色电视机</v>
          </cell>
          <cell r="B39">
            <v>341.6</v>
          </cell>
          <cell r="C39">
            <v>36892</v>
          </cell>
        </row>
        <row r="40">
          <cell r="A40" t="str">
            <v>家用洗衣机</v>
          </cell>
          <cell r="B40">
            <v>124.4</v>
          </cell>
          <cell r="C40">
            <v>36892</v>
          </cell>
        </row>
        <row r="41">
          <cell r="A41" t="str">
            <v>家用电冰箱</v>
          </cell>
          <cell r="B41">
            <v>98.4</v>
          </cell>
          <cell r="C41">
            <v>36892</v>
          </cell>
        </row>
        <row r="42">
          <cell r="A42" t="str">
            <v>微型计算机</v>
          </cell>
          <cell r="B42">
            <v>42.5</v>
          </cell>
          <cell r="C42">
            <v>36892</v>
          </cell>
        </row>
        <row r="43">
          <cell r="A43" t="str">
            <v>汽车</v>
          </cell>
          <cell r="B43">
            <v>18.7</v>
          </cell>
          <cell r="C43">
            <v>36892</v>
          </cell>
        </row>
        <row r="44">
          <cell r="A44" t="str">
            <v>程控交换机</v>
          </cell>
          <cell r="B44">
            <v>728</v>
          </cell>
          <cell r="C44">
            <v>36923</v>
          </cell>
        </row>
        <row r="45">
          <cell r="A45" t="str">
            <v>彩色电视机</v>
          </cell>
          <cell r="B45">
            <v>341.6</v>
          </cell>
          <cell r="C45">
            <v>36923</v>
          </cell>
        </row>
        <row r="46">
          <cell r="A46" t="str">
            <v>家用洗衣机</v>
          </cell>
          <cell r="B46">
            <v>124.4</v>
          </cell>
          <cell r="C46">
            <v>36923</v>
          </cell>
        </row>
        <row r="47">
          <cell r="A47" t="str">
            <v>家用电冰箱</v>
          </cell>
          <cell r="B47">
            <v>98.4</v>
          </cell>
          <cell r="C47">
            <v>36923</v>
          </cell>
        </row>
        <row r="48">
          <cell r="A48" t="str">
            <v>微型计算机</v>
          </cell>
          <cell r="B48">
            <v>42.5</v>
          </cell>
          <cell r="C48">
            <v>36923</v>
          </cell>
        </row>
        <row r="49">
          <cell r="A49" t="str">
            <v>汽车</v>
          </cell>
          <cell r="B49">
            <v>18.7</v>
          </cell>
          <cell r="C49">
            <v>36923</v>
          </cell>
        </row>
        <row r="50">
          <cell r="A50" t="str">
            <v>程控交换机</v>
          </cell>
          <cell r="B50">
            <v>571</v>
          </cell>
          <cell r="C50">
            <v>36951</v>
          </cell>
        </row>
        <row r="51">
          <cell r="A51" t="str">
            <v>彩色电视机</v>
          </cell>
          <cell r="B51">
            <v>317.89999999999998</v>
          </cell>
          <cell r="C51">
            <v>36951</v>
          </cell>
        </row>
        <row r="52">
          <cell r="A52" t="str">
            <v>家用电冰箱</v>
          </cell>
          <cell r="B52">
            <v>143</v>
          </cell>
          <cell r="C52">
            <v>36951</v>
          </cell>
        </row>
        <row r="53">
          <cell r="A53" t="str">
            <v>家用洗衣机</v>
          </cell>
          <cell r="B53">
            <v>110.5</v>
          </cell>
          <cell r="C53">
            <v>36951</v>
          </cell>
        </row>
        <row r="54">
          <cell r="A54" t="str">
            <v>微型计算机</v>
          </cell>
          <cell r="B54">
            <v>58.5</v>
          </cell>
          <cell r="C54">
            <v>36951</v>
          </cell>
        </row>
        <row r="55">
          <cell r="A55" t="str">
            <v>汽车</v>
          </cell>
          <cell r="B55">
            <v>26.6</v>
          </cell>
          <cell r="C55">
            <v>36951</v>
          </cell>
        </row>
        <row r="56">
          <cell r="A56" t="str">
            <v>程控交换机</v>
          </cell>
          <cell r="B56">
            <v>634.9</v>
          </cell>
          <cell r="C56">
            <v>36982</v>
          </cell>
        </row>
        <row r="57">
          <cell r="A57" t="str">
            <v>彩色电视机</v>
          </cell>
          <cell r="B57">
            <v>305.89999999999998</v>
          </cell>
          <cell r="C57">
            <v>36982</v>
          </cell>
        </row>
        <row r="58">
          <cell r="A58" t="str">
            <v>家用电冰箱</v>
          </cell>
          <cell r="B58">
            <v>135.19999999999999</v>
          </cell>
          <cell r="C58">
            <v>36982</v>
          </cell>
        </row>
        <row r="59">
          <cell r="A59" t="str">
            <v>家用洗衣机</v>
          </cell>
          <cell r="B59">
            <v>98.7</v>
          </cell>
          <cell r="C59">
            <v>36982</v>
          </cell>
        </row>
        <row r="60">
          <cell r="A60" t="str">
            <v>微型计算机</v>
          </cell>
          <cell r="B60">
            <v>63.2</v>
          </cell>
          <cell r="C60">
            <v>36982</v>
          </cell>
        </row>
        <row r="61">
          <cell r="A61" t="str">
            <v>汽车</v>
          </cell>
          <cell r="B61">
            <v>24.9</v>
          </cell>
          <cell r="C61">
            <v>36982</v>
          </cell>
        </row>
        <row r="62">
          <cell r="A62" t="str">
            <v>程控交换机</v>
          </cell>
          <cell r="B62">
            <v>808</v>
          </cell>
          <cell r="C62">
            <v>37012</v>
          </cell>
        </row>
        <row r="63">
          <cell r="A63" t="str">
            <v>彩色电视机</v>
          </cell>
          <cell r="B63">
            <v>294.5</v>
          </cell>
          <cell r="C63">
            <v>37012</v>
          </cell>
        </row>
        <row r="64">
          <cell r="A64" t="str">
            <v>家用电冰箱</v>
          </cell>
          <cell r="B64">
            <v>155.19999999999999</v>
          </cell>
          <cell r="C64">
            <v>37012</v>
          </cell>
        </row>
        <row r="65">
          <cell r="A65" t="str">
            <v>家用洗衣机</v>
          </cell>
          <cell r="B65">
            <v>78.2</v>
          </cell>
          <cell r="C65">
            <v>37012</v>
          </cell>
        </row>
        <row r="66">
          <cell r="A66" t="str">
            <v>微型计算机</v>
          </cell>
          <cell r="B66">
            <v>63.4</v>
          </cell>
          <cell r="C66">
            <v>37012</v>
          </cell>
        </row>
        <row r="67">
          <cell r="A67" t="str">
            <v>汽车</v>
          </cell>
          <cell r="B67">
            <v>20.8</v>
          </cell>
          <cell r="C67">
            <v>37012</v>
          </cell>
        </row>
        <row r="68">
          <cell r="A68" t="str">
            <v>程控交换机</v>
          </cell>
          <cell r="B68">
            <v>875.1</v>
          </cell>
          <cell r="C68">
            <v>37043</v>
          </cell>
        </row>
        <row r="69">
          <cell r="A69" t="str">
            <v>彩色电视机</v>
          </cell>
          <cell r="B69">
            <v>256.39999999999998</v>
          </cell>
          <cell r="C69">
            <v>37043</v>
          </cell>
        </row>
        <row r="70">
          <cell r="A70" t="str">
            <v>家用电冰箱</v>
          </cell>
          <cell r="B70">
            <v>168.7</v>
          </cell>
          <cell r="C70">
            <v>37043</v>
          </cell>
        </row>
        <row r="71">
          <cell r="A71" t="str">
            <v>家用洗衣机</v>
          </cell>
          <cell r="B71">
            <v>82.9</v>
          </cell>
          <cell r="C71">
            <v>37043</v>
          </cell>
        </row>
        <row r="72">
          <cell r="A72" t="str">
            <v>微型计算机</v>
          </cell>
          <cell r="B72">
            <v>64.599999999999994</v>
          </cell>
          <cell r="C72">
            <v>37043</v>
          </cell>
        </row>
        <row r="73">
          <cell r="A73" t="str">
            <v>汽车</v>
          </cell>
          <cell r="B73">
            <v>20.8</v>
          </cell>
          <cell r="C73">
            <v>37043</v>
          </cell>
        </row>
      </sheetData>
      <sheetData sheetId="1" refreshError="1"/>
      <sheetData sheetId="2"/>
      <sheetData sheetId="3" refreshError="1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考试须知"/>
      <sheetName val="第1题"/>
      <sheetName val="第2题"/>
      <sheetName val="第3题"/>
      <sheetName val="第4题"/>
      <sheetName val="第5题"/>
      <sheetName val="第5题透视表"/>
      <sheetName val="第5题控制"/>
      <sheetName val="第6题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考试须知"/>
      <sheetName val="第1题"/>
      <sheetName val="第2题"/>
      <sheetName val="第3题"/>
      <sheetName val="第4题"/>
      <sheetName val="第5题"/>
      <sheetName val="第5题透视表"/>
      <sheetName val="第5题控制"/>
      <sheetName val="第6题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考试须知"/>
      <sheetName val="第1题"/>
      <sheetName val="第2题"/>
      <sheetName val="第3题"/>
      <sheetName val="第4题"/>
      <sheetName val="第5题"/>
      <sheetName val="第5题透视表"/>
      <sheetName val="第5题控制"/>
      <sheetName val="第6题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考试须知"/>
      <sheetName val="第1题"/>
      <sheetName val="第2题"/>
      <sheetName val="第3题"/>
      <sheetName val="第4题"/>
      <sheetName val="第5题"/>
      <sheetName val="第5题透视表"/>
      <sheetName val="第5题控制"/>
      <sheetName val="第6题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 the simulation model"/>
      <sheetName val="ProbTable"/>
      <sheetName val="Simulation"/>
      <sheetName val="Simulation (2)"/>
    </sheetNames>
    <sheetDataSet>
      <sheetData sheetId="0" refreshError="1"/>
      <sheetData sheetId="1" refreshError="1"/>
      <sheetData sheetId="2" refreshError="1"/>
      <sheetData sheetId="3">
        <row r="3">
          <cell r="D3">
            <v>3800</v>
          </cell>
          <cell r="K3">
            <v>3640.6</v>
          </cell>
          <cell r="L3">
            <v>996.6</v>
          </cell>
          <cell r="M3">
            <v>113.4</v>
          </cell>
          <cell r="N3">
            <v>156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 the simulation model"/>
      <sheetName val="ProbTable"/>
      <sheetName val="Simulation"/>
      <sheetName val="Simulation (2)"/>
    </sheetNames>
    <sheetDataSet>
      <sheetData sheetId="0" refreshError="1"/>
      <sheetData sheetId="1" refreshError="1"/>
      <sheetData sheetId="2" refreshError="1"/>
      <sheetData sheetId="3">
        <row r="3">
          <cell r="D3">
            <v>3800</v>
          </cell>
          <cell r="K3">
            <v>3640.6</v>
          </cell>
          <cell r="L3">
            <v>996.6</v>
          </cell>
          <cell r="M3">
            <v>113.4</v>
          </cell>
          <cell r="N3">
            <v>156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 the simulation model"/>
      <sheetName val="ProbTable"/>
      <sheetName val="Simulation"/>
      <sheetName val="Simulation (2)"/>
    </sheetNames>
    <sheetDataSet>
      <sheetData sheetId="0" refreshError="1"/>
      <sheetData sheetId="1" refreshError="1"/>
      <sheetData sheetId="2" refreshError="1"/>
      <sheetData sheetId="3">
        <row r="3">
          <cell r="D3">
            <v>3800</v>
          </cell>
          <cell r="K3">
            <v>3640.6</v>
          </cell>
          <cell r="L3">
            <v>996.6</v>
          </cell>
          <cell r="M3">
            <v>113.4</v>
          </cell>
          <cell r="N3">
            <v>156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 the simulation model"/>
      <sheetName val="ProbTable"/>
      <sheetName val="Simulation"/>
      <sheetName val="Simulation (2)"/>
    </sheetNames>
    <sheetDataSet>
      <sheetData sheetId="0" refreshError="1"/>
      <sheetData sheetId="1" refreshError="1"/>
      <sheetData sheetId="2" refreshError="1"/>
      <sheetData sheetId="3">
        <row r="3">
          <cell r="D3">
            <v>3800</v>
          </cell>
          <cell r="K3">
            <v>3640.6</v>
          </cell>
          <cell r="L3">
            <v>996.6</v>
          </cell>
          <cell r="M3">
            <v>113.4</v>
          </cell>
          <cell r="N3">
            <v>156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第1题"/>
      <sheetName val="第2题"/>
      <sheetName val="第3题"/>
      <sheetName val="第4题"/>
      <sheetName val="第5题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第1题"/>
      <sheetName val="第2题"/>
      <sheetName val="第3题"/>
      <sheetName val="第4题"/>
      <sheetName val="第5题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第1题"/>
      <sheetName val="第2题"/>
      <sheetName val="第3题"/>
      <sheetName val="第4题"/>
      <sheetName val="第5题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第1题"/>
      <sheetName val="第2题"/>
      <sheetName val="第3题"/>
      <sheetName val="第4题"/>
      <sheetName val="第5题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第1题解答"/>
      <sheetName val="第2题解答"/>
      <sheetName val="第3题解答"/>
      <sheetName val="第4题解答"/>
      <sheetName val="第5题解答"/>
      <sheetName val="第6题解答"/>
      <sheetName val="第7题解答"/>
      <sheetName val="第8题解答"/>
      <sheetName val="第9题解答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订购年</v>
          </cell>
          <cell r="B1" t="str">
            <v>订购日期</v>
          </cell>
          <cell r="C1" t="str">
            <v>货主国家</v>
          </cell>
          <cell r="D1" t="str">
            <v>类别名称</v>
          </cell>
          <cell r="E1" t="str">
            <v>销售额</v>
          </cell>
        </row>
        <row r="2">
          <cell r="A2">
            <v>1994</v>
          </cell>
          <cell r="B2">
            <v>34551</v>
          </cell>
          <cell r="C2" t="str">
            <v>美国</v>
          </cell>
          <cell r="D2" t="str">
            <v>农产品</v>
          </cell>
          <cell r="E2">
            <v>167.4</v>
          </cell>
        </row>
        <row r="3">
          <cell r="A3">
            <v>1994</v>
          </cell>
          <cell r="B3">
            <v>34551</v>
          </cell>
          <cell r="C3" t="str">
            <v>美国</v>
          </cell>
          <cell r="D3" t="str">
            <v>农产品</v>
          </cell>
          <cell r="E3">
            <v>1696</v>
          </cell>
        </row>
        <row r="4">
          <cell r="A4">
            <v>1994</v>
          </cell>
          <cell r="B4">
            <v>34565</v>
          </cell>
          <cell r="C4" t="str">
            <v>美国</v>
          </cell>
          <cell r="D4" t="str">
            <v>海洋食品</v>
          </cell>
          <cell r="E4">
            <v>92.4</v>
          </cell>
        </row>
        <row r="5">
          <cell r="A5">
            <v>1994</v>
          </cell>
          <cell r="B5">
            <v>34565</v>
          </cell>
          <cell r="C5" t="str">
            <v>美国</v>
          </cell>
          <cell r="D5" t="str">
            <v>面食/谷类</v>
          </cell>
          <cell r="E5">
            <v>780</v>
          </cell>
        </row>
        <row r="6">
          <cell r="A6">
            <v>1994</v>
          </cell>
          <cell r="B6">
            <v>34565</v>
          </cell>
          <cell r="C6" t="str">
            <v>美国</v>
          </cell>
          <cell r="D6" t="str">
            <v>糖果</v>
          </cell>
          <cell r="E6">
            <v>443.25</v>
          </cell>
        </row>
        <row r="7">
          <cell r="A7">
            <v>1994</v>
          </cell>
          <cell r="B7">
            <v>34565</v>
          </cell>
          <cell r="C7" t="str">
            <v>美国</v>
          </cell>
          <cell r="D7" t="str">
            <v>饮料</v>
          </cell>
          <cell r="E7">
            <v>189</v>
          </cell>
        </row>
        <row r="8">
          <cell r="A8">
            <v>1994</v>
          </cell>
          <cell r="B8">
            <v>34568</v>
          </cell>
          <cell r="C8" t="str">
            <v>加拿大</v>
          </cell>
          <cell r="D8" t="str">
            <v>香料</v>
          </cell>
          <cell r="E8">
            <v>163.19999939203262</v>
          </cell>
        </row>
        <row r="9">
          <cell r="A9">
            <v>1994</v>
          </cell>
          <cell r="B9">
            <v>34568</v>
          </cell>
          <cell r="C9" t="str">
            <v>加拿大</v>
          </cell>
          <cell r="D9" t="str">
            <v>农产品</v>
          </cell>
          <cell r="E9">
            <v>360</v>
          </cell>
        </row>
        <row r="10">
          <cell r="A10">
            <v>1994</v>
          </cell>
          <cell r="B10">
            <v>34568</v>
          </cell>
          <cell r="C10" t="str">
            <v>加拿大</v>
          </cell>
          <cell r="D10" t="str">
            <v>面食/谷类</v>
          </cell>
          <cell r="E10">
            <v>60.8</v>
          </cell>
        </row>
        <row r="11">
          <cell r="A11">
            <v>1994</v>
          </cell>
          <cell r="B11">
            <v>34575</v>
          </cell>
          <cell r="C11" t="str">
            <v>美国</v>
          </cell>
          <cell r="D11" t="str">
            <v>海洋食品</v>
          </cell>
          <cell r="E11">
            <v>735</v>
          </cell>
        </row>
        <row r="12">
          <cell r="A12">
            <v>1994</v>
          </cell>
          <cell r="B12">
            <v>34575</v>
          </cell>
          <cell r="C12" t="str">
            <v>美国</v>
          </cell>
          <cell r="D12" t="str">
            <v>乳制品</v>
          </cell>
          <cell r="E12">
            <v>2617.9999816417694</v>
          </cell>
        </row>
        <row r="13">
          <cell r="A13">
            <v>1994</v>
          </cell>
          <cell r="B13">
            <v>34575</v>
          </cell>
          <cell r="C13" t="str">
            <v>美国</v>
          </cell>
          <cell r="D13" t="str">
            <v>饮料</v>
          </cell>
          <cell r="E13">
            <v>183.59999871253967</v>
          </cell>
        </row>
        <row r="14">
          <cell r="A14">
            <v>1994</v>
          </cell>
          <cell r="B14">
            <v>34577</v>
          </cell>
          <cell r="C14" t="str">
            <v>加拿大</v>
          </cell>
          <cell r="D14" t="str">
            <v>乳制品</v>
          </cell>
          <cell r="E14">
            <v>113.99999991059303</v>
          </cell>
        </row>
        <row r="15">
          <cell r="A15">
            <v>1994</v>
          </cell>
          <cell r="B15">
            <v>34577</v>
          </cell>
          <cell r="C15" t="str">
            <v>加拿大</v>
          </cell>
          <cell r="D15" t="str">
            <v>乳制品</v>
          </cell>
          <cell r="E15">
            <v>528.19999958574772</v>
          </cell>
        </row>
        <row r="16">
          <cell r="A16">
            <v>1994</v>
          </cell>
          <cell r="B16">
            <v>34578</v>
          </cell>
          <cell r="C16" t="str">
            <v>加拿大</v>
          </cell>
          <cell r="D16" t="str">
            <v>乳制品</v>
          </cell>
          <cell r="E16">
            <v>48</v>
          </cell>
        </row>
        <row r="17">
          <cell r="A17">
            <v>1994</v>
          </cell>
          <cell r="B17">
            <v>34579</v>
          </cell>
          <cell r="C17" t="str">
            <v>加拿大</v>
          </cell>
          <cell r="D17" t="str">
            <v>糖果</v>
          </cell>
          <cell r="E17">
            <v>388.8</v>
          </cell>
        </row>
        <row r="18">
          <cell r="A18">
            <v>1994</v>
          </cell>
          <cell r="B18">
            <v>34579</v>
          </cell>
          <cell r="C18" t="str">
            <v>加拿大</v>
          </cell>
          <cell r="D18" t="str">
            <v>乳制品</v>
          </cell>
          <cell r="E18">
            <v>400</v>
          </cell>
        </row>
        <row r="19">
          <cell r="A19">
            <v>1994</v>
          </cell>
          <cell r="B19">
            <v>34579</v>
          </cell>
          <cell r="C19" t="str">
            <v>加拿大</v>
          </cell>
          <cell r="D19" t="str">
            <v>乳制品</v>
          </cell>
          <cell r="E19">
            <v>667.2</v>
          </cell>
        </row>
        <row r="20">
          <cell r="A20">
            <v>1994</v>
          </cell>
          <cell r="B20">
            <v>34582</v>
          </cell>
          <cell r="C20" t="str">
            <v>美国</v>
          </cell>
          <cell r="D20" t="str">
            <v>海洋食品</v>
          </cell>
          <cell r="E20">
            <v>565.43999955654147</v>
          </cell>
        </row>
        <row r="21">
          <cell r="A21">
            <v>1994</v>
          </cell>
          <cell r="B21">
            <v>34582</v>
          </cell>
          <cell r="C21" t="str">
            <v>美国</v>
          </cell>
          <cell r="D21" t="str">
            <v>乳制品</v>
          </cell>
          <cell r="E21">
            <v>142.49999988824129</v>
          </cell>
        </row>
        <row r="22">
          <cell r="A22">
            <v>1994</v>
          </cell>
          <cell r="B22">
            <v>34582</v>
          </cell>
          <cell r="C22" t="str">
            <v>美国</v>
          </cell>
          <cell r="D22" t="str">
            <v>乳制品</v>
          </cell>
          <cell r="E22">
            <v>40</v>
          </cell>
        </row>
        <row r="23">
          <cell r="A23">
            <v>1994</v>
          </cell>
          <cell r="B23">
            <v>34582</v>
          </cell>
          <cell r="C23" t="str">
            <v>美国</v>
          </cell>
          <cell r="D23" t="str">
            <v>海洋食品</v>
          </cell>
          <cell r="E23">
            <v>837.89999934285879</v>
          </cell>
        </row>
        <row r="24">
          <cell r="A24">
            <v>1994</v>
          </cell>
          <cell r="B24">
            <v>34582</v>
          </cell>
          <cell r="C24" t="str">
            <v>美国</v>
          </cell>
          <cell r="D24" t="str">
            <v>饮料</v>
          </cell>
          <cell r="E24">
            <v>451.43999964594838</v>
          </cell>
        </row>
        <row r="25">
          <cell r="A25">
            <v>1994</v>
          </cell>
          <cell r="B25">
            <v>34586</v>
          </cell>
          <cell r="C25" t="str">
            <v>美国</v>
          </cell>
          <cell r="D25" t="str">
            <v>农产品</v>
          </cell>
          <cell r="E25">
            <v>728</v>
          </cell>
        </row>
        <row r="26">
          <cell r="A26">
            <v>1994</v>
          </cell>
          <cell r="B26">
            <v>34586</v>
          </cell>
          <cell r="C26" t="str">
            <v>美国</v>
          </cell>
          <cell r="D26" t="str">
            <v>糖果</v>
          </cell>
          <cell r="E26">
            <v>472.8</v>
          </cell>
        </row>
        <row r="27">
          <cell r="A27">
            <v>1994</v>
          </cell>
          <cell r="B27">
            <v>34590</v>
          </cell>
          <cell r="C27" t="str">
            <v>美国</v>
          </cell>
          <cell r="D27" t="str">
            <v>肉/家禽</v>
          </cell>
          <cell r="E27">
            <v>351</v>
          </cell>
        </row>
        <row r="28">
          <cell r="A28">
            <v>1994</v>
          </cell>
          <cell r="B28">
            <v>34596</v>
          </cell>
          <cell r="C28" t="str">
            <v>美国</v>
          </cell>
          <cell r="D28" t="str">
            <v>糖果</v>
          </cell>
          <cell r="E28">
            <v>394.875</v>
          </cell>
        </row>
        <row r="29">
          <cell r="A29">
            <v>1994</v>
          </cell>
          <cell r="B29">
            <v>34596</v>
          </cell>
          <cell r="C29" t="str">
            <v>美国</v>
          </cell>
          <cell r="D29" t="str">
            <v>香料</v>
          </cell>
          <cell r="E29">
            <v>325.5</v>
          </cell>
        </row>
        <row r="30">
          <cell r="A30">
            <v>1994</v>
          </cell>
          <cell r="B30">
            <v>34596</v>
          </cell>
          <cell r="C30" t="str">
            <v>美国</v>
          </cell>
          <cell r="D30" t="str">
            <v>乳制品</v>
          </cell>
          <cell r="E30">
            <v>408</v>
          </cell>
        </row>
        <row r="31">
          <cell r="A31">
            <v>1994</v>
          </cell>
          <cell r="B31">
            <v>34596</v>
          </cell>
          <cell r="C31" t="str">
            <v>美国</v>
          </cell>
          <cell r="D31" t="str">
            <v>饮料</v>
          </cell>
          <cell r="E31">
            <v>42</v>
          </cell>
        </row>
        <row r="32">
          <cell r="A32">
            <v>1994</v>
          </cell>
          <cell r="B32">
            <v>34597</v>
          </cell>
          <cell r="C32" t="str">
            <v>美国</v>
          </cell>
          <cell r="D32" t="str">
            <v>饮料</v>
          </cell>
          <cell r="E32">
            <v>518.39999806880951</v>
          </cell>
        </row>
        <row r="33">
          <cell r="A33">
            <v>1994</v>
          </cell>
          <cell r="B33">
            <v>34597</v>
          </cell>
          <cell r="C33" t="str">
            <v>美国</v>
          </cell>
          <cell r="D33" t="str">
            <v>海洋食品</v>
          </cell>
          <cell r="E33">
            <v>470.39999824762344</v>
          </cell>
        </row>
        <row r="34">
          <cell r="A34">
            <v>1994</v>
          </cell>
          <cell r="B34">
            <v>34597</v>
          </cell>
          <cell r="C34" t="str">
            <v>美国</v>
          </cell>
          <cell r="D34" t="str">
            <v>肉/家禽</v>
          </cell>
          <cell r="E34">
            <v>754.55999718904502</v>
          </cell>
        </row>
        <row r="35">
          <cell r="A35">
            <v>1994</v>
          </cell>
          <cell r="B35">
            <v>34598</v>
          </cell>
          <cell r="C35" t="str">
            <v>美国</v>
          </cell>
          <cell r="D35" t="str">
            <v>饮料</v>
          </cell>
          <cell r="E35">
            <v>1440</v>
          </cell>
        </row>
        <row r="36">
          <cell r="A36">
            <v>1994</v>
          </cell>
          <cell r="B36">
            <v>34598</v>
          </cell>
          <cell r="C36" t="str">
            <v>美国</v>
          </cell>
          <cell r="D36" t="str">
            <v>糖果</v>
          </cell>
          <cell r="E36">
            <v>1576</v>
          </cell>
        </row>
        <row r="37">
          <cell r="A37">
            <v>1994</v>
          </cell>
          <cell r="B37">
            <v>34607</v>
          </cell>
          <cell r="C37" t="str">
            <v>加拿大</v>
          </cell>
          <cell r="D37" t="str">
            <v>饮料</v>
          </cell>
          <cell r="E37">
            <v>259.2</v>
          </cell>
        </row>
        <row r="38">
          <cell r="A38">
            <v>1994</v>
          </cell>
          <cell r="B38">
            <v>34607</v>
          </cell>
          <cell r="C38" t="str">
            <v>加拿大</v>
          </cell>
          <cell r="D38" t="str">
            <v>肉/家禽</v>
          </cell>
          <cell r="E38">
            <v>468</v>
          </cell>
        </row>
        <row r="39">
          <cell r="A39">
            <v>1994</v>
          </cell>
          <cell r="B39">
            <v>34607</v>
          </cell>
          <cell r="C39" t="str">
            <v>加拿大</v>
          </cell>
          <cell r="D39" t="str">
            <v>饮料</v>
          </cell>
          <cell r="E39">
            <v>552</v>
          </cell>
        </row>
        <row r="40">
          <cell r="A40">
            <v>1994</v>
          </cell>
          <cell r="B40">
            <v>34607</v>
          </cell>
          <cell r="C40" t="str">
            <v>加拿大</v>
          </cell>
          <cell r="D40" t="str">
            <v>乳制品</v>
          </cell>
          <cell r="E40">
            <v>571.20000000000005</v>
          </cell>
        </row>
        <row r="41">
          <cell r="A41">
            <v>1994</v>
          </cell>
          <cell r="B41">
            <v>34607</v>
          </cell>
          <cell r="C41" t="str">
            <v>加拿大</v>
          </cell>
          <cell r="D41" t="str">
            <v>饮料</v>
          </cell>
          <cell r="E41">
            <v>37.200000000000003</v>
          </cell>
        </row>
        <row r="42">
          <cell r="A42">
            <v>1994</v>
          </cell>
          <cell r="B42">
            <v>34617</v>
          </cell>
          <cell r="C42" t="str">
            <v>美国</v>
          </cell>
          <cell r="D42" t="str">
            <v>海洋食品</v>
          </cell>
          <cell r="E42">
            <v>147</v>
          </cell>
        </row>
        <row r="43">
          <cell r="A43">
            <v>1994</v>
          </cell>
          <cell r="B43">
            <v>34617</v>
          </cell>
          <cell r="C43" t="str">
            <v>美国</v>
          </cell>
          <cell r="D43" t="str">
            <v>面食/谷类</v>
          </cell>
          <cell r="E43">
            <v>608</v>
          </cell>
        </row>
        <row r="44">
          <cell r="A44">
            <v>1994</v>
          </cell>
          <cell r="B44">
            <v>34621</v>
          </cell>
          <cell r="C44" t="str">
            <v>加拿大</v>
          </cell>
          <cell r="D44" t="str">
            <v>海洋食品</v>
          </cell>
          <cell r="E44">
            <v>1124.9999981373549</v>
          </cell>
        </row>
        <row r="45">
          <cell r="A45">
            <v>1994</v>
          </cell>
          <cell r="B45">
            <v>34621</v>
          </cell>
          <cell r="C45" t="str">
            <v>加拿大</v>
          </cell>
          <cell r="D45" t="str">
            <v>肉/家禽</v>
          </cell>
          <cell r="E45">
            <v>2227.4999963119626</v>
          </cell>
        </row>
        <row r="46">
          <cell r="A46">
            <v>1994</v>
          </cell>
          <cell r="B46">
            <v>34621</v>
          </cell>
          <cell r="C46" t="str">
            <v>加拿大</v>
          </cell>
          <cell r="D46" t="str">
            <v>饮料</v>
          </cell>
          <cell r="E46">
            <v>388.79999935626984</v>
          </cell>
        </row>
        <row r="47">
          <cell r="A47">
            <v>1994</v>
          </cell>
          <cell r="B47">
            <v>34625</v>
          </cell>
          <cell r="C47" t="str">
            <v>加拿大</v>
          </cell>
          <cell r="D47" t="str">
            <v>糖果</v>
          </cell>
          <cell r="E47">
            <v>394</v>
          </cell>
        </row>
        <row r="48">
          <cell r="A48">
            <v>1994</v>
          </cell>
          <cell r="B48">
            <v>34625</v>
          </cell>
          <cell r="C48" t="str">
            <v>加拿大</v>
          </cell>
          <cell r="D48" t="str">
            <v>糖果</v>
          </cell>
          <cell r="E48">
            <v>30</v>
          </cell>
        </row>
        <row r="49">
          <cell r="A49">
            <v>1994</v>
          </cell>
          <cell r="B49">
            <v>34628</v>
          </cell>
          <cell r="C49" t="str">
            <v>加拿大</v>
          </cell>
          <cell r="D49" t="str">
            <v>糖果</v>
          </cell>
          <cell r="E49">
            <v>139</v>
          </cell>
        </row>
        <row r="50">
          <cell r="A50">
            <v>1994</v>
          </cell>
          <cell r="B50">
            <v>34628</v>
          </cell>
          <cell r="C50" t="str">
            <v>加拿大</v>
          </cell>
          <cell r="D50" t="str">
            <v>糖果</v>
          </cell>
          <cell r="E50">
            <v>197</v>
          </cell>
        </row>
        <row r="51">
          <cell r="A51">
            <v>1994</v>
          </cell>
          <cell r="B51">
            <v>34631</v>
          </cell>
          <cell r="C51" t="str">
            <v>美国</v>
          </cell>
          <cell r="D51" t="str">
            <v>农产品</v>
          </cell>
          <cell r="E51">
            <v>145.6</v>
          </cell>
        </row>
        <row r="52">
          <cell r="A52">
            <v>1994</v>
          </cell>
          <cell r="B52">
            <v>34631</v>
          </cell>
          <cell r="C52" t="str">
            <v>美国</v>
          </cell>
          <cell r="D52" t="str">
            <v>饮料</v>
          </cell>
          <cell r="E52">
            <v>883.2</v>
          </cell>
        </row>
        <row r="53">
          <cell r="A53">
            <v>1994</v>
          </cell>
          <cell r="B53">
            <v>34631</v>
          </cell>
          <cell r="C53" t="str">
            <v>美国</v>
          </cell>
          <cell r="D53" t="str">
            <v>肉/家禽</v>
          </cell>
          <cell r="E53">
            <v>524</v>
          </cell>
        </row>
        <row r="54">
          <cell r="A54">
            <v>1994</v>
          </cell>
          <cell r="B54">
            <v>34631</v>
          </cell>
          <cell r="C54" t="str">
            <v>美国</v>
          </cell>
          <cell r="D54" t="str">
            <v>饮料</v>
          </cell>
          <cell r="E54">
            <v>62</v>
          </cell>
        </row>
        <row r="55">
          <cell r="A55">
            <v>1994</v>
          </cell>
          <cell r="B55">
            <v>34632</v>
          </cell>
          <cell r="C55" t="str">
            <v>美国</v>
          </cell>
          <cell r="D55" t="str">
            <v>海洋食品</v>
          </cell>
          <cell r="E55">
            <v>182.4</v>
          </cell>
        </row>
        <row r="56">
          <cell r="A56">
            <v>1994</v>
          </cell>
          <cell r="B56">
            <v>34633</v>
          </cell>
          <cell r="C56" t="str">
            <v>加拿大</v>
          </cell>
          <cell r="D56" t="str">
            <v>乳制品</v>
          </cell>
          <cell r="E56">
            <v>921.59999847412109</v>
          </cell>
        </row>
        <row r="57">
          <cell r="A57">
            <v>1994</v>
          </cell>
          <cell r="B57">
            <v>34633</v>
          </cell>
          <cell r="C57" t="str">
            <v>加拿大</v>
          </cell>
          <cell r="D57" t="str">
            <v>海洋食品</v>
          </cell>
          <cell r="E57">
            <v>286.19999952614307</v>
          </cell>
        </row>
        <row r="58">
          <cell r="A58">
            <v>1994</v>
          </cell>
          <cell r="B58">
            <v>34633</v>
          </cell>
          <cell r="C58" t="str">
            <v>加拿大</v>
          </cell>
          <cell r="D58" t="str">
            <v>糖果</v>
          </cell>
          <cell r="E58">
            <v>886.49999853223562</v>
          </cell>
        </row>
        <row r="59">
          <cell r="A59">
            <v>1994</v>
          </cell>
          <cell r="B59">
            <v>34635</v>
          </cell>
          <cell r="C59" t="str">
            <v>加拿大</v>
          </cell>
          <cell r="D59" t="str">
            <v>海洋食品</v>
          </cell>
          <cell r="E59">
            <v>77</v>
          </cell>
        </row>
        <row r="60">
          <cell r="A60">
            <v>1994</v>
          </cell>
          <cell r="B60">
            <v>34635</v>
          </cell>
          <cell r="C60" t="str">
            <v>加拿大</v>
          </cell>
          <cell r="D60" t="str">
            <v>糖果</v>
          </cell>
          <cell r="E60">
            <v>2758</v>
          </cell>
        </row>
        <row r="61">
          <cell r="A61">
            <v>1994</v>
          </cell>
          <cell r="B61">
            <v>34638</v>
          </cell>
          <cell r="C61" t="str">
            <v>加拿大</v>
          </cell>
          <cell r="D61" t="str">
            <v>饮料</v>
          </cell>
          <cell r="E61">
            <v>288</v>
          </cell>
        </row>
        <row r="62">
          <cell r="A62">
            <v>1994</v>
          </cell>
          <cell r="B62">
            <v>34645</v>
          </cell>
          <cell r="C62" t="str">
            <v>美国</v>
          </cell>
          <cell r="D62" t="str">
            <v>香料</v>
          </cell>
          <cell r="E62">
            <v>62</v>
          </cell>
        </row>
        <row r="63">
          <cell r="A63">
            <v>1994</v>
          </cell>
          <cell r="B63">
            <v>34645</v>
          </cell>
          <cell r="C63" t="str">
            <v>美国</v>
          </cell>
          <cell r="D63" t="str">
            <v>糖果</v>
          </cell>
          <cell r="E63">
            <v>44.8</v>
          </cell>
        </row>
        <row r="64">
          <cell r="A64">
            <v>1994</v>
          </cell>
          <cell r="B64">
            <v>34645</v>
          </cell>
          <cell r="C64" t="str">
            <v>美国</v>
          </cell>
          <cell r="D64" t="str">
            <v>饮料</v>
          </cell>
          <cell r="E64">
            <v>57.6</v>
          </cell>
        </row>
        <row r="65">
          <cell r="A65">
            <v>1994</v>
          </cell>
          <cell r="B65">
            <v>34646</v>
          </cell>
          <cell r="C65" t="str">
            <v>加拿大</v>
          </cell>
          <cell r="D65" t="str">
            <v>糖果</v>
          </cell>
          <cell r="E65">
            <v>248.1149982601404</v>
          </cell>
        </row>
        <row r="66">
          <cell r="A66">
            <v>1994</v>
          </cell>
          <cell r="B66">
            <v>34646</v>
          </cell>
          <cell r="C66" t="str">
            <v>加拿大</v>
          </cell>
          <cell r="D66" t="str">
            <v>饮料</v>
          </cell>
          <cell r="E66">
            <v>856.79999399185181</v>
          </cell>
        </row>
        <row r="67">
          <cell r="A67">
            <v>1994</v>
          </cell>
          <cell r="B67">
            <v>34646</v>
          </cell>
          <cell r="C67" t="str">
            <v>加拿大</v>
          </cell>
          <cell r="D67" t="str">
            <v>海洋食品</v>
          </cell>
          <cell r="E67">
            <v>288</v>
          </cell>
        </row>
        <row r="68">
          <cell r="A68">
            <v>1994</v>
          </cell>
          <cell r="B68">
            <v>34646</v>
          </cell>
          <cell r="C68" t="str">
            <v>加拿大</v>
          </cell>
          <cell r="D68" t="str">
            <v>乳制品</v>
          </cell>
          <cell r="E68">
            <v>1495.9999895095825</v>
          </cell>
        </row>
        <row r="69">
          <cell r="A69">
            <v>1994</v>
          </cell>
          <cell r="B69">
            <v>34646</v>
          </cell>
          <cell r="C69" t="str">
            <v>加拿大</v>
          </cell>
          <cell r="D69" t="str">
            <v>香料</v>
          </cell>
          <cell r="E69">
            <v>2386.7999832630157</v>
          </cell>
        </row>
        <row r="70">
          <cell r="A70">
            <v>1994</v>
          </cell>
          <cell r="B70">
            <v>34647</v>
          </cell>
          <cell r="C70" t="str">
            <v>美国</v>
          </cell>
          <cell r="D70" t="str">
            <v>香料</v>
          </cell>
          <cell r="E70">
            <v>120</v>
          </cell>
        </row>
        <row r="71">
          <cell r="A71">
            <v>1994</v>
          </cell>
          <cell r="B71">
            <v>34647</v>
          </cell>
          <cell r="C71" t="str">
            <v>美国</v>
          </cell>
          <cell r="D71" t="str">
            <v>海洋食品</v>
          </cell>
          <cell r="E71">
            <v>57.6</v>
          </cell>
        </row>
        <row r="72">
          <cell r="A72">
            <v>1994</v>
          </cell>
          <cell r="B72">
            <v>34647</v>
          </cell>
          <cell r="C72" t="str">
            <v>美国</v>
          </cell>
          <cell r="D72" t="str">
            <v>农产品</v>
          </cell>
          <cell r="E72">
            <v>167.4</v>
          </cell>
        </row>
        <row r="73">
          <cell r="A73">
            <v>1994</v>
          </cell>
          <cell r="B73">
            <v>34647</v>
          </cell>
          <cell r="C73" t="str">
            <v>美国</v>
          </cell>
          <cell r="D73" t="str">
            <v>乳制品</v>
          </cell>
          <cell r="E73">
            <v>40</v>
          </cell>
        </row>
        <row r="74">
          <cell r="A74">
            <v>1994</v>
          </cell>
          <cell r="B74">
            <v>34647</v>
          </cell>
          <cell r="C74" t="str">
            <v>美国</v>
          </cell>
          <cell r="D74" t="str">
            <v>乳制品</v>
          </cell>
          <cell r="E74">
            <v>1112</v>
          </cell>
        </row>
        <row r="75">
          <cell r="A75">
            <v>1994</v>
          </cell>
          <cell r="B75">
            <v>34653</v>
          </cell>
          <cell r="C75" t="str">
            <v>加拿大</v>
          </cell>
          <cell r="D75" t="str">
            <v>糖果</v>
          </cell>
          <cell r="E75">
            <v>69.349999945610762</v>
          </cell>
        </row>
        <row r="76">
          <cell r="A76">
            <v>1994</v>
          </cell>
          <cell r="B76">
            <v>34653</v>
          </cell>
          <cell r="C76" t="str">
            <v>加拿大</v>
          </cell>
          <cell r="D76" t="str">
            <v>海洋食品</v>
          </cell>
          <cell r="E76">
            <v>157.31999987661837</v>
          </cell>
        </row>
        <row r="77">
          <cell r="A77">
            <v>1994</v>
          </cell>
          <cell r="B77">
            <v>34653</v>
          </cell>
          <cell r="C77" t="str">
            <v>加拿大</v>
          </cell>
          <cell r="D77" t="str">
            <v>饮料</v>
          </cell>
          <cell r="E77">
            <v>4005.1999968588352</v>
          </cell>
        </row>
        <row r="78">
          <cell r="A78">
            <v>1994</v>
          </cell>
          <cell r="B78">
            <v>34653</v>
          </cell>
          <cell r="C78" t="str">
            <v>加拿大</v>
          </cell>
          <cell r="D78" t="str">
            <v>面食/谷类</v>
          </cell>
          <cell r="E78">
            <v>346.55999972820285</v>
          </cell>
        </row>
        <row r="79">
          <cell r="A79">
            <v>1994</v>
          </cell>
          <cell r="B79">
            <v>34662</v>
          </cell>
          <cell r="C79" t="str">
            <v>美国</v>
          </cell>
          <cell r="D79" t="str">
            <v>面食/谷类</v>
          </cell>
          <cell r="E79">
            <v>288</v>
          </cell>
        </row>
        <row r="80">
          <cell r="A80">
            <v>1994</v>
          </cell>
          <cell r="B80">
            <v>34662</v>
          </cell>
          <cell r="C80" t="str">
            <v>美国</v>
          </cell>
          <cell r="D80" t="str">
            <v>糖果</v>
          </cell>
          <cell r="E80">
            <v>597.6</v>
          </cell>
        </row>
        <row r="81">
          <cell r="A81">
            <v>1994</v>
          </cell>
          <cell r="B81">
            <v>34662</v>
          </cell>
          <cell r="C81" t="str">
            <v>美国</v>
          </cell>
          <cell r="D81" t="str">
            <v>海洋食品</v>
          </cell>
          <cell r="E81">
            <v>304</v>
          </cell>
        </row>
        <row r="82">
          <cell r="A82">
            <v>1994</v>
          </cell>
          <cell r="B82">
            <v>34662</v>
          </cell>
          <cell r="C82" t="str">
            <v>美国</v>
          </cell>
          <cell r="D82" t="str">
            <v>海洋食品</v>
          </cell>
          <cell r="E82">
            <v>582.4</v>
          </cell>
        </row>
        <row r="83">
          <cell r="A83">
            <v>1994</v>
          </cell>
          <cell r="B83">
            <v>34662</v>
          </cell>
          <cell r="C83" t="str">
            <v>美国</v>
          </cell>
          <cell r="D83" t="str">
            <v>乳制品</v>
          </cell>
          <cell r="E83">
            <v>695</v>
          </cell>
        </row>
        <row r="84">
          <cell r="A84">
            <v>1994</v>
          </cell>
          <cell r="B84">
            <v>34663</v>
          </cell>
          <cell r="C84" t="str">
            <v>加拿大</v>
          </cell>
          <cell r="D84" t="str">
            <v>肉/家禽</v>
          </cell>
          <cell r="E84">
            <v>624</v>
          </cell>
        </row>
        <row r="85">
          <cell r="A85">
            <v>1994</v>
          </cell>
          <cell r="B85">
            <v>34663</v>
          </cell>
          <cell r="C85" t="str">
            <v>加拿大</v>
          </cell>
          <cell r="D85" t="str">
            <v>海洋食品</v>
          </cell>
          <cell r="E85">
            <v>310.5</v>
          </cell>
        </row>
        <row r="86">
          <cell r="A86">
            <v>1994</v>
          </cell>
          <cell r="B86">
            <v>34668</v>
          </cell>
          <cell r="C86" t="str">
            <v>美国</v>
          </cell>
          <cell r="D86" t="str">
            <v>饮料</v>
          </cell>
          <cell r="E86">
            <v>291.83999891281127</v>
          </cell>
        </row>
        <row r="87">
          <cell r="A87">
            <v>1994</v>
          </cell>
          <cell r="B87">
            <v>34668</v>
          </cell>
          <cell r="C87" t="str">
            <v>美国</v>
          </cell>
          <cell r="D87" t="str">
            <v>乳制品</v>
          </cell>
          <cell r="E87">
            <v>447.99999833106995</v>
          </cell>
        </row>
        <row r="88">
          <cell r="A88">
            <v>1994</v>
          </cell>
          <cell r="B88">
            <v>34668</v>
          </cell>
          <cell r="C88" t="str">
            <v>美国</v>
          </cell>
          <cell r="D88" t="str">
            <v>海洋食品</v>
          </cell>
          <cell r="E88">
            <v>486.3999981880188</v>
          </cell>
        </row>
        <row r="89">
          <cell r="A89">
            <v>1994</v>
          </cell>
          <cell r="B89">
            <v>34668</v>
          </cell>
          <cell r="C89" t="str">
            <v>美国</v>
          </cell>
          <cell r="D89" t="str">
            <v>肉/家禽</v>
          </cell>
          <cell r="E89">
            <v>614.39999771118164</v>
          </cell>
        </row>
        <row r="90">
          <cell r="A90">
            <v>1994</v>
          </cell>
          <cell r="B90">
            <v>34669</v>
          </cell>
          <cell r="C90" t="str">
            <v>美国</v>
          </cell>
          <cell r="D90" t="str">
            <v>面食/谷类</v>
          </cell>
          <cell r="E90">
            <v>1330</v>
          </cell>
        </row>
        <row r="91">
          <cell r="A91">
            <v>1994</v>
          </cell>
          <cell r="B91">
            <v>34669</v>
          </cell>
          <cell r="C91" t="str">
            <v>美国</v>
          </cell>
          <cell r="D91" t="str">
            <v>糖果</v>
          </cell>
          <cell r="E91">
            <v>37.999999970197678</v>
          </cell>
        </row>
        <row r="92">
          <cell r="A92">
            <v>1994</v>
          </cell>
          <cell r="B92">
            <v>34669</v>
          </cell>
          <cell r="C92" t="str">
            <v>美国</v>
          </cell>
          <cell r="D92" t="str">
            <v>饮料</v>
          </cell>
          <cell r="E92">
            <v>216</v>
          </cell>
        </row>
        <row r="93">
          <cell r="A93">
            <v>1994</v>
          </cell>
          <cell r="B93">
            <v>34670</v>
          </cell>
          <cell r="C93" t="str">
            <v>加拿大</v>
          </cell>
          <cell r="D93" t="str">
            <v>香料</v>
          </cell>
          <cell r="E93">
            <v>616</v>
          </cell>
        </row>
        <row r="94">
          <cell r="A94">
            <v>1994</v>
          </cell>
          <cell r="B94">
            <v>34670</v>
          </cell>
          <cell r="C94" t="str">
            <v>加拿大</v>
          </cell>
          <cell r="D94" t="str">
            <v>香料</v>
          </cell>
          <cell r="E94">
            <v>1680</v>
          </cell>
        </row>
        <row r="95">
          <cell r="A95">
            <v>1994</v>
          </cell>
          <cell r="B95">
            <v>34673</v>
          </cell>
          <cell r="C95" t="str">
            <v>美国</v>
          </cell>
          <cell r="D95" t="str">
            <v>香料</v>
          </cell>
          <cell r="E95">
            <v>2240</v>
          </cell>
        </row>
        <row r="96">
          <cell r="A96">
            <v>1994</v>
          </cell>
          <cell r="B96">
            <v>34673</v>
          </cell>
          <cell r="C96" t="str">
            <v>美国</v>
          </cell>
          <cell r="D96" t="str">
            <v>糖果</v>
          </cell>
          <cell r="E96">
            <v>584</v>
          </cell>
        </row>
        <row r="97">
          <cell r="A97">
            <v>1994</v>
          </cell>
          <cell r="B97">
            <v>34673</v>
          </cell>
          <cell r="C97" t="str">
            <v>美国</v>
          </cell>
          <cell r="D97" t="str">
            <v>面食/谷类</v>
          </cell>
          <cell r="E97">
            <v>100.8</v>
          </cell>
        </row>
        <row r="98">
          <cell r="A98">
            <v>1994</v>
          </cell>
          <cell r="B98">
            <v>34674</v>
          </cell>
          <cell r="C98" t="str">
            <v>加拿大</v>
          </cell>
          <cell r="D98" t="str">
            <v>肉/家禽</v>
          </cell>
          <cell r="E98">
            <v>1010.8799983263016</v>
          </cell>
        </row>
        <row r="99">
          <cell r="A99">
            <v>1994</v>
          </cell>
          <cell r="B99">
            <v>34674</v>
          </cell>
          <cell r="C99" t="str">
            <v>加拿大</v>
          </cell>
          <cell r="D99" t="str">
            <v>面食/谷类</v>
          </cell>
          <cell r="E99">
            <v>608</v>
          </cell>
        </row>
        <row r="100">
          <cell r="A100">
            <v>1994</v>
          </cell>
          <cell r="B100">
            <v>34676</v>
          </cell>
          <cell r="C100" t="str">
            <v>美国</v>
          </cell>
          <cell r="D100" t="str">
            <v>饮料</v>
          </cell>
          <cell r="E100">
            <v>183.59999871253967</v>
          </cell>
        </row>
        <row r="101">
          <cell r="A101">
            <v>1994</v>
          </cell>
          <cell r="B101">
            <v>34676</v>
          </cell>
          <cell r="C101" t="str">
            <v>美国</v>
          </cell>
          <cell r="D101" t="str">
            <v>面食/谷类</v>
          </cell>
          <cell r="E101">
            <v>180</v>
          </cell>
        </row>
        <row r="102">
          <cell r="A102">
            <v>1994</v>
          </cell>
          <cell r="B102">
            <v>34677</v>
          </cell>
          <cell r="C102" t="str">
            <v>加拿大</v>
          </cell>
          <cell r="D102" t="str">
            <v>肉/家禽</v>
          </cell>
          <cell r="E102">
            <v>141.6</v>
          </cell>
        </row>
        <row r="103">
          <cell r="A103">
            <v>1994</v>
          </cell>
          <cell r="B103">
            <v>34687</v>
          </cell>
          <cell r="C103" t="str">
            <v>美国</v>
          </cell>
          <cell r="D103" t="str">
            <v>乳制品</v>
          </cell>
          <cell r="E103">
            <v>300</v>
          </cell>
        </row>
        <row r="104">
          <cell r="A104">
            <v>1994</v>
          </cell>
          <cell r="B104">
            <v>34687</v>
          </cell>
          <cell r="C104" t="str">
            <v>美国</v>
          </cell>
          <cell r="D104" t="str">
            <v>肉/家禽</v>
          </cell>
          <cell r="E104">
            <v>230.4</v>
          </cell>
        </row>
        <row r="105">
          <cell r="A105">
            <v>1994</v>
          </cell>
          <cell r="B105">
            <v>34687</v>
          </cell>
          <cell r="C105" t="str">
            <v>美国</v>
          </cell>
          <cell r="D105" t="str">
            <v>乳制品</v>
          </cell>
          <cell r="E105">
            <v>576</v>
          </cell>
        </row>
        <row r="106">
          <cell r="A106">
            <v>1994</v>
          </cell>
          <cell r="B106">
            <v>34691</v>
          </cell>
          <cell r="C106" t="str">
            <v>美国</v>
          </cell>
          <cell r="D106" t="str">
            <v>饮料</v>
          </cell>
          <cell r="E106">
            <v>699.83999884128571</v>
          </cell>
        </row>
        <row r="107">
          <cell r="A107">
            <v>1994</v>
          </cell>
          <cell r="B107">
            <v>34691</v>
          </cell>
          <cell r="C107" t="str">
            <v>美国</v>
          </cell>
          <cell r="D107" t="str">
            <v>乳制品</v>
          </cell>
          <cell r="E107">
            <v>1346.3999977707863</v>
          </cell>
        </row>
        <row r="108">
          <cell r="A108">
            <v>1994</v>
          </cell>
          <cell r="B108">
            <v>34695</v>
          </cell>
          <cell r="C108" t="str">
            <v>美国</v>
          </cell>
          <cell r="D108" t="str">
            <v>乳制品</v>
          </cell>
          <cell r="E108">
            <v>200</v>
          </cell>
        </row>
        <row r="109">
          <cell r="A109">
            <v>1994</v>
          </cell>
          <cell r="B109">
            <v>34695</v>
          </cell>
          <cell r="C109" t="str">
            <v>美国</v>
          </cell>
          <cell r="D109" t="str">
            <v>饮料</v>
          </cell>
          <cell r="E109">
            <v>74.400000000000006</v>
          </cell>
        </row>
        <row r="110">
          <cell r="A110">
            <v>1994</v>
          </cell>
          <cell r="B110">
            <v>34695</v>
          </cell>
          <cell r="C110" t="str">
            <v>美国</v>
          </cell>
          <cell r="D110" t="str">
            <v>饮料</v>
          </cell>
          <cell r="E110">
            <v>172.8</v>
          </cell>
        </row>
        <row r="111">
          <cell r="A111">
            <v>1995</v>
          </cell>
          <cell r="B111">
            <v>34701</v>
          </cell>
          <cell r="C111" t="str">
            <v>加拿大</v>
          </cell>
          <cell r="D111" t="str">
            <v>肉/家禽</v>
          </cell>
          <cell r="E111">
            <v>1980</v>
          </cell>
        </row>
        <row r="112">
          <cell r="A112">
            <v>1995</v>
          </cell>
          <cell r="B112">
            <v>34701</v>
          </cell>
          <cell r="C112" t="str">
            <v>加拿大</v>
          </cell>
          <cell r="D112" t="str">
            <v>面食/谷类</v>
          </cell>
          <cell r="E112">
            <v>410.4</v>
          </cell>
        </row>
        <row r="113">
          <cell r="A113">
            <v>1995</v>
          </cell>
          <cell r="B113">
            <v>34705</v>
          </cell>
          <cell r="C113" t="str">
            <v>加拿大</v>
          </cell>
          <cell r="D113" t="str">
            <v>农产品</v>
          </cell>
          <cell r="E113">
            <v>279</v>
          </cell>
        </row>
        <row r="114">
          <cell r="A114">
            <v>1995</v>
          </cell>
          <cell r="B114">
            <v>34705</v>
          </cell>
          <cell r="C114" t="str">
            <v>加拿大</v>
          </cell>
          <cell r="D114" t="str">
            <v>肉/家禽</v>
          </cell>
          <cell r="E114">
            <v>59</v>
          </cell>
        </row>
        <row r="115">
          <cell r="A115">
            <v>1995</v>
          </cell>
          <cell r="B115">
            <v>34716</v>
          </cell>
          <cell r="C115" t="str">
            <v>加拿大</v>
          </cell>
          <cell r="D115" t="str">
            <v>农产品</v>
          </cell>
          <cell r="E115">
            <v>191.99999928474426</v>
          </cell>
        </row>
        <row r="116">
          <cell r="A116">
            <v>1995</v>
          </cell>
          <cell r="B116">
            <v>34716</v>
          </cell>
          <cell r="C116" t="str">
            <v>加拿大</v>
          </cell>
          <cell r="D116" t="str">
            <v>乳制品</v>
          </cell>
          <cell r="E116">
            <v>435.19999837875366</v>
          </cell>
        </row>
        <row r="117">
          <cell r="A117">
            <v>1995</v>
          </cell>
          <cell r="B117">
            <v>34716</v>
          </cell>
          <cell r="C117" t="str">
            <v>加拿大</v>
          </cell>
          <cell r="D117" t="str">
            <v>糖果</v>
          </cell>
          <cell r="E117">
            <v>63.999999761581421</v>
          </cell>
        </row>
        <row r="118">
          <cell r="A118">
            <v>1995</v>
          </cell>
          <cell r="B118">
            <v>34722</v>
          </cell>
          <cell r="C118" t="str">
            <v>美国</v>
          </cell>
          <cell r="D118" t="str">
            <v>海洋食品</v>
          </cell>
          <cell r="E118">
            <v>86.4</v>
          </cell>
        </row>
        <row r="119">
          <cell r="A119">
            <v>1995</v>
          </cell>
          <cell r="B119">
            <v>34724</v>
          </cell>
          <cell r="C119" t="str">
            <v>加拿大</v>
          </cell>
          <cell r="D119" t="str">
            <v>饮料</v>
          </cell>
          <cell r="E119">
            <v>285</v>
          </cell>
        </row>
        <row r="120">
          <cell r="A120">
            <v>1995</v>
          </cell>
          <cell r="B120">
            <v>34724</v>
          </cell>
          <cell r="C120" t="str">
            <v>加拿大</v>
          </cell>
          <cell r="D120" t="str">
            <v>农产品</v>
          </cell>
          <cell r="E120">
            <v>585.9</v>
          </cell>
        </row>
        <row r="121">
          <cell r="A121">
            <v>1995</v>
          </cell>
          <cell r="B121">
            <v>34724</v>
          </cell>
          <cell r="C121" t="str">
            <v>加拿大</v>
          </cell>
          <cell r="D121" t="str">
            <v>糖果</v>
          </cell>
          <cell r="E121">
            <v>58.8</v>
          </cell>
        </row>
        <row r="122">
          <cell r="A122">
            <v>1995</v>
          </cell>
          <cell r="B122">
            <v>34724</v>
          </cell>
          <cell r="C122" t="str">
            <v>加拿大</v>
          </cell>
          <cell r="D122" t="str">
            <v>糖果</v>
          </cell>
          <cell r="E122">
            <v>1307.25</v>
          </cell>
        </row>
        <row r="123">
          <cell r="A123">
            <v>1995</v>
          </cell>
          <cell r="B123">
            <v>34724</v>
          </cell>
          <cell r="C123" t="str">
            <v>加拿大</v>
          </cell>
          <cell r="D123" t="str">
            <v>乳制品</v>
          </cell>
          <cell r="E123">
            <v>320</v>
          </cell>
        </row>
        <row r="124">
          <cell r="A124">
            <v>1995</v>
          </cell>
          <cell r="B124">
            <v>34724</v>
          </cell>
          <cell r="C124" t="str">
            <v>加拿大</v>
          </cell>
          <cell r="D124" t="str">
            <v>海洋食品</v>
          </cell>
          <cell r="E124">
            <v>48</v>
          </cell>
        </row>
        <row r="125">
          <cell r="A125">
            <v>1995</v>
          </cell>
          <cell r="B125">
            <v>34724</v>
          </cell>
          <cell r="C125" t="str">
            <v>加拿大</v>
          </cell>
          <cell r="D125" t="str">
            <v>糖果</v>
          </cell>
          <cell r="E125">
            <v>394</v>
          </cell>
        </row>
        <row r="126">
          <cell r="A126">
            <v>1995</v>
          </cell>
          <cell r="B126">
            <v>34726</v>
          </cell>
          <cell r="C126" t="str">
            <v>美国</v>
          </cell>
          <cell r="D126" t="str">
            <v>面食/谷类</v>
          </cell>
          <cell r="E126">
            <v>288</v>
          </cell>
        </row>
        <row r="127">
          <cell r="A127">
            <v>1995</v>
          </cell>
          <cell r="B127">
            <v>34726</v>
          </cell>
          <cell r="C127" t="str">
            <v>美国</v>
          </cell>
          <cell r="D127" t="str">
            <v>乳制品</v>
          </cell>
          <cell r="E127">
            <v>1032</v>
          </cell>
        </row>
        <row r="128">
          <cell r="A128">
            <v>1995</v>
          </cell>
          <cell r="B128">
            <v>34726</v>
          </cell>
          <cell r="C128" t="str">
            <v>美国</v>
          </cell>
          <cell r="D128" t="str">
            <v>乳制品</v>
          </cell>
          <cell r="E128">
            <v>583.79999999999995</v>
          </cell>
        </row>
        <row r="129">
          <cell r="A129">
            <v>1995</v>
          </cell>
          <cell r="B129">
            <v>34729</v>
          </cell>
          <cell r="C129" t="str">
            <v>加拿大</v>
          </cell>
          <cell r="D129" t="str">
            <v>饮料</v>
          </cell>
          <cell r="E129">
            <v>432</v>
          </cell>
        </row>
        <row r="130">
          <cell r="A130">
            <v>1995</v>
          </cell>
          <cell r="B130">
            <v>34729</v>
          </cell>
          <cell r="C130" t="str">
            <v>加拿大</v>
          </cell>
          <cell r="D130" t="str">
            <v>肉/家禽</v>
          </cell>
          <cell r="E130">
            <v>2073.5999965667725</v>
          </cell>
        </row>
        <row r="131">
          <cell r="A131">
            <v>1995</v>
          </cell>
          <cell r="B131">
            <v>34731</v>
          </cell>
          <cell r="C131" t="str">
            <v>加拿大</v>
          </cell>
          <cell r="D131" t="str">
            <v>海洋食品</v>
          </cell>
          <cell r="E131">
            <v>372.6</v>
          </cell>
        </row>
        <row r="132">
          <cell r="A132">
            <v>1995</v>
          </cell>
          <cell r="B132">
            <v>34731</v>
          </cell>
          <cell r="C132" t="str">
            <v>加拿大</v>
          </cell>
          <cell r="D132" t="str">
            <v>面食/谷类</v>
          </cell>
          <cell r="E132">
            <v>2128</v>
          </cell>
        </row>
        <row r="133">
          <cell r="A133">
            <v>1995</v>
          </cell>
          <cell r="B133">
            <v>34731</v>
          </cell>
          <cell r="C133" t="str">
            <v>加拿大</v>
          </cell>
          <cell r="D133" t="str">
            <v>香料</v>
          </cell>
          <cell r="E133">
            <v>336</v>
          </cell>
        </row>
        <row r="134">
          <cell r="A134">
            <v>1995</v>
          </cell>
          <cell r="B134">
            <v>34731</v>
          </cell>
          <cell r="C134" t="str">
            <v>加拿大</v>
          </cell>
          <cell r="D134" t="str">
            <v>乳制品</v>
          </cell>
          <cell r="E134">
            <v>1032</v>
          </cell>
        </row>
        <row r="135">
          <cell r="A135">
            <v>1995</v>
          </cell>
          <cell r="B135">
            <v>34737</v>
          </cell>
          <cell r="C135" t="str">
            <v>美国</v>
          </cell>
          <cell r="D135" t="str">
            <v>乳制品</v>
          </cell>
          <cell r="E135">
            <v>504</v>
          </cell>
        </row>
        <row r="136">
          <cell r="A136">
            <v>1995</v>
          </cell>
          <cell r="B136">
            <v>34737</v>
          </cell>
          <cell r="C136" t="str">
            <v>美国</v>
          </cell>
          <cell r="D136" t="str">
            <v>乳制品</v>
          </cell>
          <cell r="E136">
            <v>432</v>
          </cell>
        </row>
        <row r="137">
          <cell r="A137">
            <v>1995</v>
          </cell>
          <cell r="B137">
            <v>34737</v>
          </cell>
          <cell r="C137" t="str">
            <v>美国</v>
          </cell>
          <cell r="D137" t="str">
            <v>乳制品</v>
          </cell>
          <cell r="E137">
            <v>258</v>
          </cell>
        </row>
        <row r="138">
          <cell r="A138">
            <v>1995</v>
          </cell>
          <cell r="B138">
            <v>34745</v>
          </cell>
          <cell r="C138" t="str">
            <v>加拿大</v>
          </cell>
          <cell r="D138" t="str">
            <v>肉/家禽</v>
          </cell>
          <cell r="E138">
            <v>62.4</v>
          </cell>
        </row>
        <row r="139">
          <cell r="A139">
            <v>1995</v>
          </cell>
          <cell r="B139">
            <v>34745</v>
          </cell>
          <cell r="C139" t="str">
            <v>加拿大</v>
          </cell>
          <cell r="D139" t="str">
            <v>乳制品</v>
          </cell>
          <cell r="E139">
            <v>40</v>
          </cell>
        </row>
        <row r="140">
          <cell r="A140">
            <v>1995</v>
          </cell>
          <cell r="B140">
            <v>34747</v>
          </cell>
          <cell r="C140" t="str">
            <v>美国</v>
          </cell>
          <cell r="D140" t="str">
            <v>饮料</v>
          </cell>
          <cell r="E140">
            <v>912</v>
          </cell>
        </row>
        <row r="141">
          <cell r="A141">
            <v>1995</v>
          </cell>
          <cell r="B141">
            <v>34747</v>
          </cell>
          <cell r="C141" t="str">
            <v>美国</v>
          </cell>
          <cell r="D141" t="str">
            <v>糖果</v>
          </cell>
          <cell r="E141">
            <v>418</v>
          </cell>
        </row>
        <row r="142">
          <cell r="A142">
            <v>1995</v>
          </cell>
          <cell r="B142">
            <v>34747</v>
          </cell>
          <cell r="C142" t="str">
            <v>美国</v>
          </cell>
          <cell r="D142" t="str">
            <v>香料</v>
          </cell>
          <cell r="E142">
            <v>364.8</v>
          </cell>
        </row>
        <row r="143">
          <cell r="A143">
            <v>1995</v>
          </cell>
          <cell r="B143">
            <v>34747</v>
          </cell>
          <cell r="C143" t="str">
            <v>美国</v>
          </cell>
          <cell r="D143" t="str">
            <v>农产品</v>
          </cell>
          <cell r="E143">
            <v>120</v>
          </cell>
        </row>
        <row r="144">
          <cell r="A144">
            <v>1995</v>
          </cell>
          <cell r="B144">
            <v>34761</v>
          </cell>
          <cell r="C144" t="str">
            <v>加拿大</v>
          </cell>
          <cell r="D144" t="str">
            <v>糖果</v>
          </cell>
          <cell r="E144">
            <v>249</v>
          </cell>
        </row>
        <row r="145">
          <cell r="A145">
            <v>1995</v>
          </cell>
          <cell r="B145">
            <v>34761</v>
          </cell>
          <cell r="C145" t="str">
            <v>加拿大</v>
          </cell>
          <cell r="D145" t="str">
            <v>肉/家禽</v>
          </cell>
          <cell r="E145">
            <v>236</v>
          </cell>
        </row>
        <row r="146">
          <cell r="A146">
            <v>1995</v>
          </cell>
          <cell r="B146">
            <v>34767</v>
          </cell>
          <cell r="C146" t="str">
            <v>美国</v>
          </cell>
          <cell r="D146" t="str">
            <v>糖果</v>
          </cell>
          <cell r="E146">
            <v>87.59999967366457</v>
          </cell>
        </row>
        <row r="147">
          <cell r="A147">
            <v>1995</v>
          </cell>
          <cell r="B147">
            <v>34767</v>
          </cell>
          <cell r="C147" t="str">
            <v>美国</v>
          </cell>
          <cell r="D147" t="str">
            <v>饮料</v>
          </cell>
          <cell r="E147">
            <v>179.19999933242798</v>
          </cell>
        </row>
        <row r="148">
          <cell r="A148">
            <v>1995</v>
          </cell>
          <cell r="B148">
            <v>34767</v>
          </cell>
          <cell r="C148" t="str">
            <v>美国</v>
          </cell>
          <cell r="D148" t="str">
            <v>面食/谷类</v>
          </cell>
          <cell r="E148">
            <v>187.19999930262566</v>
          </cell>
        </row>
        <row r="149">
          <cell r="A149">
            <v>1995</v>
          </cell>
          <cell r="B149">
            <v>34771</v>
          </cell>
          <cell r="C149" t="str">
            <v>加拿大</v>
          </cell>
          <cell r="D149" t="str">
            <v>饮料</v>
          </cell>
          <cell r="E149">
            <v>581.3999959230423</v>
          </cell>
        </row>
        <row r="150">
          <cell r="A150">
            <v>1995</v>
          </cell>
          <cell r="B150">
            <v>34771</v>
          </cell>
          <cell r="C150" t="str">
            <v>加拿大</v>
          </cell>
          <cell r="D150" t="str">
            <v>糖果</v>
          </cell>
          <cell r="E150">
            <v>578.93499594032767</v>
          </cell>
        </row>
        <row r="151">
          <cell r="A151">
            <v>1995</v>
          </cell>
          <cell r="B151">
            <v>34771</v>
          </cell>
          <cell r="C151" t="str">
            <v>加拿大</v>
          </cell>
          <cell r="D151" t="str">
            <v>肉/家禽</v>
          </cell>
          <cell r="E151">
            <v>2019.5999858379364</v>
          </cell>
        </row>
        <row r="152">
          <cell r="A152">
            <v>1995</v>
          </cell>
          <cell r="B152">
            <v>34771</v>
          </cell>
          <cell r="C152" t="str">
            <v>加拿大</v>
          </cell>
          <cell r="D152" t="str">
            <v>香料</v>
          </cell>
          <cell r="E152">
            <v>1744.1999877691269</v>
          </cell>
        </row>
        <row r="153">
          <cell r="A153">
            <v>1995</v>
          </cell>
          <cell r="B153">
            <v>34771</v>
          </cell>
          <cell r="C153" t="str">
            <v>加拿大</v>
          </cell>
          <cell r="D153" t="str">
            <v>糖果</v>
          </cell>
          <cell r="E153">
            <v>1755</v>
          </cell>
        </row>
        <row r="154">
          <cell r="A154">
            <v>1995</v>
          </cell>
          <cell r="B154">
            <v>34775</v>
          </cell>
          <cell r="C154" t="str">
            <v>美国</v>
          </cell>
          <cell r="D154" t="str">
            <v>糖果</v>
          </cell>
          <cell r="E154">
            <v>78.839999869465828</v>
          </cell>
        </row>
        <row r="155">
          <cell r="A155">
            <v>1995</v>
          </cell>
          <cell r="B155">
            <v>34775</v>
          </cell>
          <cell r="C155" t="str">
            <v>美国</v>
          </cell>
          <cell r="D155" t="str">
            <v>饮料</v>
          </cell>
          <cell r="E155">
            <v>64.799999892711639</v>
          </cell>
        </row>
        <row r="156">
          <cell r="A156">
            <v>1995</v>
          </cell>
          <cell r="B156">
            <v>34775</v>
          </cell>
          <cell r="C156" t="str">
            <v>美国</v>
          </cell>
          <cell r="D156" t="str">
            <v>乳制品</v>
          </cell>
          <cell r="E156">
            <v>26.999999955296516</v>
          </cell>
        </row>
        <row r="157">
          <cell r="A157">
            <v>1995</v>
          </cell>
          <cell r="B157">
            <v>34775</v>
          </cell>
          <cell r="C157" t="str">
            <v>美国</v>
          </cell>
          <cell r="D157" t="str">
            <v>面食/谷类</v>
          </cell>
          <cell r="E157">
            <v>75.599999874830246</v>
          </cell>
        </row>
        <row r="158">
          <cell r="A158">
            <v>1995</v>
          </cell>
          <cell r="B158">
            <v>34780</v>
          </cell>
          <cell r="C158" t="str">
            <v>美国</v>
          </cell>
          <cell r="D158" t="str">
            <v>肉/家禽</v>
          </cell>
          <cell r="E158">
            <v>2073.5999965667725</v>
          </cell>
        </row>
        <row r="159">
          <cell r="A159">
            <v>1995</v>
          </cell>
          <cell r="B159">
            <v>34780</v>
          </cell>
          <cell r="C159" t="str">
            <v>美国</v>
          </cell>
          <cell r="D159" t="str">
            <v>面食/谷类</v>
          </cell>
          <cell r="E159">
            <v>837.89999861270189</v>
          </cell>
        </row>
        <row r="160">
          <cell r="A160">
            <v>1995</v>
          </cell>
          <cell r="B160">
            <v>34780</v>
          </cell>
          <cell r="C160" t="str">
            <v>美国</v>
          </cell>
          <cell r="D160" t="str">
            <v>香料</v>
          </cell>
          <cell r="E160">
            <v>423.35999929904938</v>
          </cell>
        </row>
        <row r="161">
          <cell r="A161">
            <v>1995</v>
          </cell>
          <cell r="B161">
            <v>34780</v>
          </cell>
          <cell r="C161" t="str">
            <v>美国</v>
          </cell>
          <cell r="D161" t="str">
            <v>香料</v>
          </cell>
          <cell r="E161">
            <v>514.79999914765358</v>
          </cell>
        </row>
        <row r="162">
          <cell r="A162">
            <v>1995</v>
          </cell>
          <cell r="B162">
            <v>34781</v>
          </cell>
          <cell r="C162" t="str">
            <v>加拿大</v>
          </cell>
          <cell r="D162" t="str">
            <v>农产品</v>
          </cell>
          <cell r="E162">
            <v>546</v>
          </cell>
        </row>
        <row r="163">
          <cell r="A163">
            <v>1995</v>
          </cell>
          <cell r="B163">
            <v>34781</v>
          </cell>
          <cell r="C163" t="str">
            <v>加拿大</v>
          </cell>
          <cell r="D163" t="str">
            <v>香料</v>
          </cell>
          <cell r="E163">
            <v>1472.49999884516</v>
          </cell>
        </row>
        <row r="164">
          <cell r="A164">
            <v>1995</v>
          </cell>
          <cell r="B164">
            <v>34786</v>
          </cell>
          <cell r="C164" t="str">
            <v>美国</v>
          </cell>
          <cell r="D164" t="str">
            <v>糖果</v>
          </cell>
          <cell r="E164">
            <v>271.99999809265137</v>
          </cell>
        </row>
        <row r="165">
          <cell r="A165">
            <v>1995</v>
          </cell>
          <cell r="B165">
            <v>34786</v>
          </cell>
          <cell r="C165" t="str">
            <v>美国</v>
          </cell>
          <cell r="D165" t="str">
            <v>糖果</v>
          </cell>
          <cell r="E165">
            <v>285.59999799728394</v>
          </cell>
        </row>
        <row r="166">
          <cell r="A166">
            <v>1995</v>
          </cell>
          <cell r="B166">
            <v>34786</v>
          </cell>
          <cell r="C166" t="str">
            <v>美国</v>
          </cell>
          <cell r="D166" t="str">
            <v>乳制品</v>
          </cell>
          <cell r="E166">
            <v>1584</v>
          </cell>
        </row>
        <row r="167">
          <cell r="A167">
            <v>1995</v>
          </cell>
          <cell r="B167">
            <v>34796</v>
          </cell>
          <cell r="C167" t="str">
            <v>美国</v>
          </cell>
          <cell r="D167" t="str">
            <v>海洋食品</v>
          </cell>
          <cell r="E167">
            <v>165.6</v>
          </cell>
        </row>
        <row r="168">
          <cell r="A168">
            <v>1995</v>
          </cell>
          <cell r="B168">
            <v>34796</v>
          </cell>
          <cell r="C168" t="str">
            <v>美国</v>
          </cell>
          <cell r="D168" t="str">
            <v>饮料</v>
          </cell>
          <cell r="E168">
            <v>552</v>
          </cell>
        </row>
        <row r="169">
          <cell r="A169">
            <v>1995</v>
          </cell>
          <cell r="B169">
            <v>34799</v>
          </cell>
          <cell r="C169" t="str">
            <v>加拿大</v>
          </cell>
          <cell r="D169" t="str">
            <v>饮料</v>
          </cell>
          <cell r="E169">
            <v>516.7999963760376</v>
          </cell>
        </row>
        <row r="170">
          <cell r="A170">
            <v>1995</v>
          </cell>
          <cell r="B170">
            <v>34799</v>
          </cell>
          <cell r="C170" t="str">
            <v>加拿大</v>
          </cell>
          <cell r="D170" t="str">
            <v>糖果</v>
          </cell>
          <cell r="E170">
            <v>413.52499710023403</v>
          </cell>
        </row>
        <row r="171">
          <cell r="A171">
            <v>1995</v>
          </cell>
          <cell r="B171">
            <v>34799</v>
          </cell>
          <cell r="C171" t="str">
            <v>加拿大</v>
          </cell>
          <cell r="D171" t="str">
            <v>香料</v>
          </cell>
          <cell r="E171">
            <v>26.349999815225601</v>
          </cell>
        </row>
        <row r="172">
          <cell r="A172">
            <v>1995</v>
          </cell>
          <cell r="B172">
            <v>34808</v>
          </cell>
          <cell r="C172" t="str">
            <v>加拿大</v>
          </cell>
          <cell r="D172" t="str">
            <v>饮料</v>
          </cell>
          <cell r="E172">
            <v>6324</v>
          </cell>
        </row>
        <row r="173">
          <cell r="A173">
            <v>1995</v>
          </cell>
          <cell r="B173">
            <v>34808</v>
          </cell>
          <cell r="C173" t="str">
            <v>加拿大</v>
          </cell>
          <cell r="D173" t="str">
            <v>肉/家禽</v>
          </cell>
          <cell r="E173">
            <v>733.6</v>
          </cell>
        </row>
        <row r="174">
          <cell r="A174">
            <v>1995</v>
          </cell>
          <cell r="B174">
            <v>34808</v>
          </cell>
          <cell r="C174" t="str">
            <v>加拿大</v>
          </cell>
          <cell r="D174" t="str">
            <v>乳制品</v>
          </cell>
          <cell r="E174">
            <v>2640</v>
          </cell>
        </row>
        <row r="175">
          <cell r="A175">
            <v>1995</v>
          </cell>
          <cell r="B175">
            <v>34808</v>
          </cell>
          <cell r="C175" t="str">
            <v>加拿大</v>
          </cell>
          <cell r="D175" t="str">
            <v>面食/谷类</v>
          </cell>
          <cell r="E175">
            <v>798</v>
          </cell>
        </row>
        <row r="176">
          <cell r="A176">
            <v>1995</v>
          </cell>
          <cell r="B176">
            <v>34810</v>
          </cell>
          <cell r="C176" t="str">
            <v>加拿大</v>
          </cell>
          <cell r="D176" t="str">
            <v>海洋食品</v>
          </cell>
          <cell r="E176">
            <v>147</v>
          </cell>
        </row>
        <row r="177">
          <cell r="A177">
            <v>1995</v>
          </cell>
          <cell r="B177">
            <v>34813</v>
          </cell>
          <cell r="C177" t="str">
            <v>加拿大</v>
          </cell>
          <cell r="D177" t="str">
            <v>饮料</v>
          </cell>
          <cell r="E177">
            <v>372.39999970793724</v>
          </cell>
        </row>
        <row r="178">
          <cell r="A178">
            <v>1995</v>
          </cell>
          <cell r="B178">
            <v>34813</v>
          </cell>
          <cell r="C178" t="str">
            <v>加拿大</v>
          </cell>
          <cell r="D178" t="str">
            <v>香料</v>
          </cell>
          <cell r="E178">
            <v>296.39999976754189</v>
          </cell>
        </row>
        <row r="179">
          <cell r="A179">
            <v>1995</v>
          </cell>
          <cell r="B179">
            <v>34816</v>
          </cell>
          <cell r="C179" t="str">
            <v>美国</v>
          </cell>
          <cell r="D179" t="str">
            <v>乳制品</v>
          </cell>
          <cell r="E179">
            <v>1320</v>
          </cell>
        </row>
        <row r="180">
          <cell r="A180">
            <v>1995</v>
          </cell>
          <cell r="B180">
            <v>34816</v>
          </cell>
          <cell r="C180" t="str">
            <v>美国</v>
          </cell>
          <cell r="D180" t="str">
            <v>海洋食品</v>
          </cell>
          <cell r="E180">
            <v>191.99999928474426</v>
          </cell>
        </row>
        <row r="181">
          <cell r="A181">
            <v>1995</v>
          </cell>
          <cell r="B181">
            <v>34824</v>
          </cell>
          <cell r="C181" t="str">
            <v>美国</v>
          </cell>
          <cell r="D181" t="str">
            <v>面食/谷类</v>
          </cell>
          <cell r="E181">
            <v>425.6</v>
          </cell>
        </row>
        <row r="182">
          <cell r="A182">
            <v>1995</v>
          </cell>
          <cell r="B182">
            <v>34824</v>
          </cell>
          <cell r="C182" t="str">
            <v>美国</v>
          </cell>
          <cell r="D182" t="str">
            <v>乳制品</v>
          </cell>
          <cell r="E182">
            <v>695</v>
          </cell>
        </row>
        <row r="183">
          <cell r="A183">
            <v>1995</v>
          </cell>
          <cell r="B183">
            <v>34824</v>
          </cell>
          <cell r="C183" t="str">
            <v>美国</v>
          </cell>
          <cell r="D183" t="str">
            <v>香料</v>
          </cell>
          <cell r="E183">
            <v>260</v>
          </cell>
        </row>
        <row r="184">
          <cell r="A184">
            <v>1995</v>
          </cell>
          <cell r="B184">
            <v>34829</v>
          </cell>
          <cell r="C184" t="str">
            <v>美国</v>
          </cell>
          <cell r="D184" t="str">
            <v>肉/家禽</v>
          </cell>
          <cell r="E184">
            <v>149</v>
          </cell>
        </row>
        <row r="185">
          <cell r="A185">
            <v>1995</v>
          </cell>
          <cell r="B185">
            <v>34831</v>
          </cell>
          <cell r="C185" t="str">
            <v>加拿大</v>
          </cell>
          <cell r="D185" t="str">
            <v>饮料</v>
          </cell>
          <cell r="E185">
            <v>228</v>
          </cell>
        </row>
        <row r="186">
          <cell r="A186">
            <v>1995</v>
          </cell>
          <cell r="B186">
            <v>34831</v>
          </cell>
          <cell r="C186" t="str">
            <v>加拿大</v>
          </cell>
          <cell r="D186" t="str">
            <v>糖果</v>
          </cell>
          <cell r="E186">
            <v>120</v>
          </cell>
        </row>
        <row r="187">
          <cell r="A187">
            <v>1995</v>
          </cell>
          <cell r="B187">
            <v>34831</v>
          </cell>
          <cell r="C187" t="str">
            <v>加拿大</v>
          </cell>
          <cell r="D187" t="str">
            <v>肉/家禽</v>
          </cell>
          <cell r="E187">
            <v>328</v>
          </cell>
        </row>
        <row r="188">
          <cell r="A188">
            <v>1995</v>
          </cell>
          <cell r="B188">
            <v>34831</v>
          </cell>
          <cell r="C188" t="str">
            <v>加拿大</v>
          </cell>
          <cell r="D188" t="str">
            <v>香料</v>
          </cell>
          <cell r="E188">
            <v>712.5</v>
          </cell>
        </row>
        <row r="189">
          <cell r="A189">
            <v>1995</v>
          </cell>
          <cell r="B189">
            <v>34835</v>
          </cell>
          <cell r="C189" t="str">
            <v>美国</v>
          </cell>
          <cell r="D189" t="str">
            <v>糖果</v>
          </cell>
          <cell r="E189">
            <v>226.79999962449074</v>
          </cell>
        </row>
        <row r="190">
          <cell r="A190">
            <v>1995</v>
          </cell>
          <cell r="B190">
            <v>34835</v>
          </cell>
          <cell r="C190" t="str">
            <v>美国</v>
          </cell>
          <cell r="D190" t="str">
            <v>饮料</v>
          </cell>
          <cell r="E190">
            <v>188.99999968707561</v>
          </cell>
        </row>
        <row r="191">
          <cell r="A191">
            <v>1995</v>
          </cell>
          <cell r="B191">
            <v>34836</v>
          </cell>
          <cell r="C191" t="str">
            <v>美国</v>
          </cell>
          <cell r="D191" t="str">
            <v>海洋食品</v>
          </cell>
          <cell r="E191">
            <v>60</v>
          </cell>
        </row>
        <row r="192">
          <cell r="A192">
            <v>1995</v>
          </cell>
          <cell r="B192">
            <v>34836</v>
          </cell>
          <cell r="C192" t="str">
            <v>美国</v>
          </cell>
          <cell r="D192" t="str">
            <v>饮料</v>
          </cell>
          <cell r="E192">
            <v>180</v>
          </cell>
        </row>
        <row r="193">
          <cell r="A193">
            <v>1995</v>
          </cell>
          <cell r="B193">
            <v>34837</v>
          </cell>
          <cell r="C193" t="str">
            <v>美国</v>
          </cell>
          <cell r="D193" t="str">
            <v>农产品</v>
          </cell>
          <cell r="E193">
            <v>136.80000000000001</v>
          </cell>
        </row>
        <row r="194">
          <cell r="A194">
            <v>1995</v>
          </cell>
          <cell r="B194">
            <v>34838</v>
          </cell>
          <cell r="C194" t="str">
            <v>加拿大</v>
          </cell>
          <cell r="D194" t="str">
            <v>肉/家禽</v>
          </cell>
          <cell r="E194">
            <v>4456.4399999999996</v>
          </cell>
        </row>
        <row r="195">
          <cell r="A195">
            <v>1995</v>
          </cell>
          <cell r="B195">
            <v>34838</v>
          </cell>
          <cell r="C195" t="str">
            <v>加拿大</v>
          </cell>
          <cell r="D195" t="str">
            <v>饮料</v>
          </cell>
          <cell r="E195">
            <v>251.0999995842576</v>
          </cell>
        </row>
        <row r="196">
          <cell r="A196">
            <v>1995</v>
          </cell>
          <cell r="B196">
            <v>34842</v>
          </cell>
          <cell r="C196" t="str">
            <v>美国</v>
          </cell>
          <cell r="D196" t="str">
            <v>糖果</v>
          </cell>
          <cell r="E196">
            <v>319.9999988079071</v>
          </cell>
        </row>
        <row r="197">
          <cell r="A197">
            <v>1995</v>
          </cell>
          <cell r="B197">
            <v>34842</v>
          </cell>
          <cell r="C197" t="str">
            <v>美国</v>
          </cell>
          <cell r="D197" t="str">
            <v>乳制品</v>
          </cell>
          <cell r="E197">
            <v>1279.9999952316284</v>
          </cell>
        </row>
        <row r="198">
          <cell r="A198">
            <v>1995</v>
          </cell>
          <cell r="B198">
            <v>34842</v>
          </cell>
          <cell r="C198" t="str">
            <v>美国</v>
          </cell>
          <cell r="D198" t="str">
            <v>香料</v>
          </cell>
          <cell r="E198">
            <v>341.99999872595072</v>
          </cell>
        </row>
        <row r="199">
          <cell r="A199">
            <v>1995</v>
          </cell>
          <cell r="B199">
            <v>34843</v>
          </cell>
          <cell r="C199" t="str">
            <v>美国</v>
          </cell>
          <cell r="D199" t="str">
            <v>肉/家禽</v>
          </cell>
          <cell r="E199">
            <v>1319.1999907493591</v>
          </cell>
        </row>
        <row r="200">
          <cell r="A200">
            <v>1995</v>
          </cell>
          <cell r="B200">
            <v>34843</v>
          </cell>
          <cell r="C200" t="str">
            <v>美国</v>
          </cell>
          <cell r="D200" t="str">
            <v>糖果</v>
          </cell>
          <cell r="E200">
            <v>872.5</v>
          </cell>
        </row>
        <row r="201">
          <cell r="A201">
            <v>1995</v>
          </cell>
          <cell r="B201">
            <v>34843</v>
          </cell>
          <cell r="C201" t="str">
            <v>美国</v>
          </cell>
          <cell r="D201" t="str">
            <v>糖果</v>
          </cell>
          <cell r="E201">
            <v>5268</v>
          </cell>
        </row>
        <row r="202">
          <cell r="A202">
            <v>1995</v>
          </cell>
          <cell r="B202">
            <v>34843</v>
          </cell>
          <cell r="C202" t="str">
            <v>美国</v>
          </cell>
          <cell r="D202" t="str">
            <v>乳制品</v>
          </cell>
          <cell r="E202">
            <v>33.999999761581421</v>
          </cell>
        </row>
        <row r="203">
          <cell r="A203">
            <v>1995</v>
          </cell>
          <cell r="B203">
            <v>34843</v>
          </cell>
          <cell r="C203" t="str">
            <v>美国</v>
          </cell>
          <cell r="D203" t="str">
            <v>乳制品</v>
          </cell>
          <cell r="E203">
            <v>2427.5999829769135</v>
          </cell>
        </row>
        <row r="204">
          <cell r="A204">
            <v>1995</v>
          </cell>
          <cell r="B204">
            <v>34850</v>
          </cell>
          <cell r="C204" t="str">
            <v>美国</v>
          </cell>
          <cell r="D204" t="str">
            <v>饮料</v>
          </cell>
          <cell r="E204">
            <v>575.99999785423279</v>
          </cell>
        </row>
        <row r="205">
          <cell r="A205">
            <v>1995</v>
          </cell>
          <cell r="B205">
            <v>34850</v>
          </cell>
          <cell r="C205" t="str">
            <v>美国</v>
          </cell>
          <cell r="D205" t="str">
            <v>香料</v>
          </cell>
          <cell r="E205">
            <v>960</v>
          </cell>
        </row>
        <row r="206">
          <cell r="A206">
            <v>1995</v>
          </cell>
          <cell r="B206">
            <v>34850</v>
          </cell>
          <cell r="C206" t="str">
            <v>美国</v>
          </cell>
          <cell r="D206" t="str">
            <v>海洋食品</v>
          </cell>
          <cell r="E206">
            <v>414.23999845683574</v>
          </cell>
        </row>
        <row r="207">
          <cell r="A207">
            <v>1995</v>
          </cell>
          <cell r="B207">
            <v>34850</v>
          </cell>
          <cell r="C207" t="str">
            <v>美国</v>
          </cell>
          <cell r="D207" t="str">
            <v>海洋食品</v>
          </cell>
          <cell r="E207">
            <v>367.99999862909317</v>
          </cell>
        </row>
        <row r="208">
          <cell r="A208">
            <v>1995</v>
          </cell>
          <cell r="B208">
            <v>34855</v>
          </cell>
          <cell r="C208" t="str">
            <v>美国</v>
          </cell>
          <cell r="D208" t="str">
            <v>香料</v>
          </cell>
          <cell r="E208">
            <v>989.99999836087227</v>
          </cell>
        </row>
        <row r="209">
          <cell r="A209">
            <v>1995</v>
          </cell>
          <cell r="B209">
            <v>34855</v>
          </cell>
          <cell r="C209" t="str">
            <v>美国</v>
          </cell>
          <cell r="D209" t="str">
            <v>海洋食品</v>
          </cell>
          <cell r="E209">
            <v>512.99999915063381</v>
          </cell>
        </row>
        <row r="210">
          <cell r="A210">
            <v>1995</v>
          </cell>
          <cell r="B210">
            <v>34856</v>
          </cell>
          <cell r="C210" t="str">
            <v>加拿大</v>
          </cell>
          <cell r="D210" t="str">
            <v>乳制品</v>
          </cell>
          <cell r="E210">
            <v>63</v>
          </cell>
        </row>
        <row r="211">
          <cell r="A211">
            <v>1995</v>
          </cell>
          <cell r="B211">
            <v>34856</v>
          </cell>
          <cell r="C211" t="str">
            <v>加拿大</v>
          </cell>
          <cell r="D211" t="str">
            <v>乳制品</v>
          </cell>
          <cell r="E211">
            <v>15.999999940395355</v>
          </cell>
        </row>
        <row r="212">
          <cell r="A212">
            <v>1995</v>
          </cell>
          <cell r="B212">
            <v>34856</v>
          </cell>
          <cell r="C212" t="str">
            <v>加拿大</v>
          </cell>
          <cell r="D212" t="str">
            <v>乳制品</v>
          </cell>
          <cell r="E212">
            <v>313.2</v>
          </cell>
        </row>
        <row r="213">
          <cell r="A213">
            <v>1995</v>
          </cell>
          <cell r="B213">
            <v>34862</v>
          </cell>
          <cell r="C213" t="str">
            <v>美国</v>
          </cell>
          <cell r="D213" t="str">
            <v>海洋食品</v>
          </cell>
          <cell r="E213">
            <v>258.89999999999998</v>
          </cell>
        </row>
        <row r="214">
          <cell r="A214">
            <v>1995</v>
          </cell>
          <cell r="B214">
            <v>34862</v>
          </cell>
          <cell r="C214" t="str">
            <v>美国</v>
          </cell>
          <cell r="D214" t="str">
            <v>海洋食品</v>
          </cell>
          <cell r="E214">
            <v>147.19999945163727</v>
          </cell>
        </row>
        <row r="215">
          <cell r="A215">
            <v>1995</v>
          </cell>
          <cell r="B215">
            <v>34862</v>
          </cell>
          <cell r="C215" t="str">
            <v>美国</v>
          </cell>
          <cell r="D215" t="str">
            <v>肉/家禽</v>
          </cell>
          <cell r="E215">
            <v>59.599999777972698</v>
          </cell>
        </row>
        <row r="216">
          <cell r="A216">
            <v>1995</v>
          </cell>
          <cell r="B216">
            <v>34864</v>
          </cell>
          <cell r="C216" t="str">
            <v>美国</v>
          </cell>
          <cell r="D216" t="str">
            <v>乳制品</v>
          </cell>
          <cell r="E216">
            <v>427.5</v>
          </cell>
        </row>
        <row r="217">
          <cell r="A217">
            <v>1995</v>
          </cell>
          <cell r="B217">
            <v>34864</v>
          </cell>
          <cell r="C217" t="str">
            <v>美国</v>
          </cell>
          <cell r="D217" t="str">
            <v>乳制品</v>
          </cell>
          <cell r="E217">
            <v>250</v>
          </cell>
        </row>
        <row r="218">
          <cell r="A218">
            <v>1995</v>
          </cell>
          <cell r="B218">
            <v>34864</v>
          </cell>
          <cell r="C218" t="str">
            <v>美国</v>
          </cell>
          <cell r="D218" t="str">
            <v>乳制品</v>
          </cell>
          <cell r="E218">
            <v>75</v>
          </cell>
        </row>
        <row r="219">
          <cell r="A219">
            <v>1995</v>
          </cell>
          <cell r="B219">
            <v>34864</v>
          </cell>
          <cell r="C219" t="str">
            <v>美国</v>
          </cell>
          <cell r="D219" t="str">
            <v>乳制品</v>
          </cell>
          <cell r="E219">
            <v>892.5</v>
          </cell>
        </row>
        <row r="220">
          <cell r="A220">
            <v>1995</v>
          </cell>
          <cell r="B220">
            <v>34869</v>
          </cell>
          <cell r="C220" t="str">
            <v>美国</v>
          </cell>
          <cell r="D220" t="str">
            <v>香料</v>
          </cell>
          <cell r="E220">
            <v>600</v>
          </cell>
        </row>
        <row r="221">
          <cell r="A221">
            <v>1995</v>
          </cell>
          <cell r="B221">
            <v>34869</v>
          </cell>
          <cell r="C221" t="str">
            <v>美国</v>
          </cell>
          <cell r="D221" t="str">
            <v>糖果</v>
          </cell>
          <cell r="E221">
            <v>1249.2</v>
          </cell>
        </row>
        <row r="222">
          <cell r="A222">
            <v>1995</v>
          </cell>
          <cell r="B222">
            <v>34869</v>
          </cell>
          <cell r="C222" t="str">
            <v>美国</v>
          </cell>
          <cell r="D222" t="str">
            <v>饮料</v>
          </cell>
          <cell r="E222">
            <v>7905</v>
          </cell>
        </row>
        <row r="223">
          <cell r="A223">
            <v>1995</v>
          </cell>
          <cell r="B223">
            <v>34869</v>
          </cell>
          <cell r="C223" t="str">
            <v>美国</v>
          </cell>
          <cell r="D223" t="str">
            <v>糖果</v>
          </cell>
          <cell r="E223">
            <v>437.5</v>
          </cell>
        </row>
        <row r="224">
          <cell r="A224">
            <v>1995</v>
          </cell>
          <cell r="B224">
            <v>34870</v>
          </cell>
          <cell r="C224" t="str">
            <v>美国</v>
          </cell>
          <cell r="D224" t="str">
            <v>乳制品</v>
          </cell>
          <cell r="E224">
            <v>299.24999976530671</v>
          </cell>
        </row>
        <row r="225">
          <cell r="A225">
            <v>1995</v>
          </cell>
          <cell r="B225">
            <v>34870</v>
          </cell>
          <cell r="C225" t="str">
            <v>美国</v>
          </cell>
          <cell r="D225" t="str">
            <v>肉/家禽</v>
          </cell>
          <cell r="E225">
            <v>169.85999986678362</v>
          </cell>
        </row>
        <row r="226">
          <cell r="A226">
            <v>1995</v>
          </cell>
          <cell r="B226">
            <v>34871</v>
          </cell>
          <cell r="C226" t="str">
            <v>加拿大</v>
          </cell>
          <cell r="D226" t="str">
            <v>农产品</v>
          </cell>
          <cell r="E226">
            <v>319.2</v>
          </cell>
        </row>
        <row r="227">
          <cell r="A227">
            <v>1995</v>
          </cell>
          <cell r="B227">
            <v>34871</v>
          </cell>
          <cell r="C227" t="str">
            <v>加拿大</v>
          </cell>
          <cell r="D227" t="str">
            <v>饮料</v>
          </cell>
          <cell r="E227">
            <v>98</v>
          </cell>
        </row>
        <row r="228">
          <cell r="A228">
            <v>1995</v>
          </cell>
          <cell r="B228">
            <v>34872</v>
          </cell>
          <cell r="C228" t="str">
            <v>加拿大</v>
          </cell>
          <cell r="D228" t="str">
            <v>乳制品</v>
          </cell>
          <cell r="E228">
            <v>210</v>
          </cell>
        </row>
        <row r="229">
          <cell r="A229">
            <v>1995</v>
          </cell>
          <cell r="B229">
            <v>34876</v>
          </cell>
          <cell r="C229" t="str">
            <v>美国</v>
          </cell>
          <cell r="D229" t="str">
            <v>饮料</v>
          </cell>
          <cell r="E229">
            <v>105</v>
          </cell>
        </row>
        <row r="230">
          <cell r="A230">
            <v>1995</v>
          </cell>
          <cell r="B230">
            <v>34876</v>
          </cell>
          <cell r="C230" t="str">
            <v>美国</v>
          </cell>
          <cell r="D230" t="str">
            <v>海洋食品</v>
          </cell>
          <cell r="E230">
            <v>135.1</v>
          </cell>
        </row>
        <row r="231">
          <cell r="A231">
            <v>1995</v>
          </cell>
          <cell r="B231">
            <v>34877</v>
          </cell>
          <cell r="C231" t="str">
            <v>美国</v>
          </cell>
          <cell r="D231" t="str">
            <v>乳制品</v>
          </cell>
          <cell r="E231">
            <v>584.37499590218067</v>
          </cell>
        </row>
        <row r="232">
          <cell r="A232">
            <v>1995</v>
          </cell>
          <cell r="B232">
            <v>34877</v>
          </cell>
          <cell r="C232" t="str">
            <v>美国</v>
          </cell>
          <cell r="D232" t="str">
            <v>海洋食品</v>
          </cell>
          <cell r="E232">
            <v>807.49999433755875</v>
          </cell>
        </row>
        <row r="233">
          <cell r="A233">
            <v>1995</v>
          </cell>
          <cell r="B233">
            <v>34877</v>
          </cell>
          <cell r="C233" t="str">
            <v>美国</v>
          </cell>
          <cell r="D233" t="str">
            <v>农产品</v>
          </cell>
          <cell r="E233">
            <v>2162.3999848365784</v>
          </cell>
        </row>
        <row r="234">
          <cell r="A234">
            <v>1995</v>
          </cell>
          <cell r="B234">
            <v>34880</v>
          </cell>
          <cell r="C234" t="str">
            <v>美国</v>
          </cell>
          <cell r="D234" t="str">
            <v>糖果</v>
          </cell>
          <cell r="E234">
            <v>497.32499960996211</v>
          </cell>
        </row>
        <row r="235">
          <cell r="A235">
            <v>1995</v>
          </cell>
          <cell r="B235">
            <v>34880</v>
          </cell>
          <cell r="C235" t="str">
            <v>美国</v>
          </cell>
          <cell r="D235" t="str">
            <v>面食/谷类</v>
          </cell>
          <cell r="E235">
            <v>170.99999986588955</v>
          </cell>
        </row>
        <row r="236">
          <cell r="A236">
            <v>1995</v>
          </cell>
          <cell r="B236">
            <v>34880</v>
          </cell>
          <cell r="C236" t="str">
            <v>美国</v>
          </cell>
          <cell r="D236" t="str">
            <v>糖果</v>
          </cell>
          <cell r="E236">
            <v>936.69999926537275</v>
          </cell>
        </row>
        <row r="237">
          <cell r="A237">
            <v>1995</v>
          </cell>
          <cell r="B237">
            <v>34880</v>
          </cell>
          <cell r="C237" t="str">
            <v>美国</v>
          </cell>
          <cell r="D237" t="str">
            <v>香料</v>
          </cell>
          <cell r="E237">
            <v>123.49999990314245</v>
          </cell>
        </row>
        <row r="238">
          <cell r="A238">
            <v>1995</v>
          </cell>
          <cell r="B238">
            <v>34883</v>
          </cell>
          <cell r="C238" t="str">
            <v>加拿大</v>
          </cell>
          <cell r="D238" t="str">
            <v>农产品</v>
          </cell>
          <cell r="E238">
            <v>557.99999792128801</v>
          </cell>
        </row>
        <row r="239">
          <cell r="A239">
            <v>1995</v>
          </cell>
          <cell r="B239">
            <v>34883</v>
          </cell>
          <cell r="C239" t="str">
            <v>加拿大</v>
          </cell>
          <cell r="D239" t="str">
            <v>糖果</v>
          </cell>
          <cell r="E239">
            <v>257.59999904036522</v>
          </cell>
        </row>
        <row r="240">
          <cell r="A240">
            <v>1995</v>
          </cell>
          <cell r="B240">
            <v>34883</v>
          </cell>
          <cell r="C240" t="str">
            <v>加拿大</v>
          </cell>
          <cell r="D240" t="str">
            <v>饮料</v>
          </cell>
          <cell r="E240">
            <v>64.799999758601189</v>
          </cell>
        </row>
        <row r="241">
          <cell r="A241">
            <v>1995</v>
          </cell>
          <cell r="B241">
            <v>34883</v>
          </cell>
          <cell r="C241" t="str">
            <v>加拿大</v>
          </cell>
          <cell r="D241" t="str">
            <v>农产品</v>
          </cell>
          <cell r="E241">
            <v>847.99999684095383</v>
          </cell>
        </row>
        <row r="242">
          <cell r="A242">
            <v>1995</v>
          </cell>
          <cell r="B242">
            <v>34883</v>
          </cell>
          <cell r="C242" t="str">
            <v>加拿大</v>
          </cell>
          <cell r="D242" t="str">
            <v>面食/谷类</v>
          </cell>
          <cell r="E242">
            <v>1215.999995470047</v>
          </cell>
        </row>
        <row r="243">
          <cell r="A243">
            <v>1995</v>
          </cell>
          <cell r="B243">
            <v>34884</v>
          </cell>
          <cell r="C243" t="str">
            <v>美国</v>
          </cell>
          <cell r="D243" t="str">
            <v>面食/谷类</v>
          </cell>
          <cell r="E243">
            <v>997.5</v>
          </cell>
        </row>
        <row r="244">
          <cell r="A244">
            <v>1995</v>
          </cell>
          <cell r="B244">
            <v>34884</v>
          </cell>
          <cell r="C244" t="str">
            <v>美国</v>
          </cell>
          <cell r="D244" t="str">
            <v>饮料</v>
          </cell>
          <cell r="E244">
            <v>155</v>
          </cell>
        </row>
        <row r="245">
          <cell r="A245">
            <v>1995</v>
          </cell>
          <cell r="B245">
            <v>34887</v>
          </cell>
          <cell r="C245" t="str">
            <v>美国</v>
          </cell>
          <cell r="D245" t="str">
            <v>海洋食品</v>
          </cell>
          <cell r="E245">
            <v>517.79999999999995</v>
          </cell>
        </row>
        <row r="246">
          <cell r="A246">
            <v>1995</v>
          </cell>
          <cell r="B246">
            <v>34887</v>
          </cell>
          <cell r="C246" t="str">
            <v>美国</v>
          </cell>
          <cell r="D246" t="str">
            <v>糖果</v>
          </cell>
          <cell r="E246">
            <v>554.625</v>
          </cell>
        </row>
        <row r="247">
          <cell r="A247">
            <v>1995</v>
          </cell>
          <cell r="B247">
            <v>34891</v>
          </cell>
          <cell r="C247" t="str">
            <v>加拿大</v>
          </cell>
          <cell r="D247" t="str">
            <v>肉/家禽</v>
          </cell>
          <cell r="E247">
            <v>592.79999953508377</v>
          </cell>
        </row>
        <row r="248">
          <cell r="A248">
            <v>1995</v>
          </cell>
          <cell r="B248">
            <v>34891</v>
          </cell>
          <cell r="C248" t="str">
            <v>加拿大</v>
          </cell>
          <cell r="D248" t="str">
            <v>乳制品</v>
          </cell>
          <cell r="E248">
            <v>71.249999944120646</v>
          </cell>
        </row>
        <row r="249">
          <cell r="A249">
            <v>1995</v>
          </cell>
          <cell r="B249">
            <v>34891</v>
          </cell>
          <cell r="C249" t="str">
            <v>加拿大</v>
          </cell>
          <cell r="D249" t="str">
            <v>肉/家禽</v>
          </cell>
          <cell r="E249">
            <v>569.99999955296516</v>
          </cell>
        </row>
        <row r="250">
          <cell r="A250">
            <v>1995</v>
          </cell>
          <cell r="B250">
            <v>34897</v>
          </cell>
          <cell r="C250" t="str">
            <v>加拿大</v>
          </cell>
          <cell r="D250" t="str">
            <v>乳制品</v>
          </cell>
          <cell r="E250">
            <v>349.9999986961484</v>
          </cell>
        </row>
        <row r="251">
          <cell r="A251">
            <v>1995</v>
          </cell>
          <cell r="B251">
            <v>34897</v>
          </cell>
          <cell r="C251" t="str">
            <v>加拿大</v>
          </cell>
          <cell r="D251" t="str">
            <v>饮料</v>
          </cell>
          <cell r="E251">
            <v>540</v>
          </cell>
        </row>
        <row r="252">
          <cell r="A252">
            <v>1995</v>
          </cell>
          <cell r="B252">
            <v>34900</v>
          </cell>
          <cell r="C252" t="str">
            <v>加拿大</v>
          </cell>
          <cell r="D252" t="str">
            <v>乳制品</v>
          </cell>
          <cell r="E252">
            <v>35</v>
          </cell>
        </row>
        <row r="253">
          <cell r="A253">
            <v>1995</v>
          </cell>
          <cell r="B253">
            <v>34900</v>
          </cell>
          <cell r="C253" t="str">
            <v>加拿大</v>
          </cell>
          <cell r="D253" t="str">
            <v>海洋食品</v>
          </cell>
          <cell r="E253">
            <v>36.799999999999997</v>
          </cell>
        </row>
        <row r="254">
          <cell r="A254">
            <v>1995</v>
          </cell>
          <cell r="B254">
            <v>34900</v>
          </cell>
          <cell r="C254" t="str">
            <v>加拿大</v>
          </cell>
          <cell r="D254" t="str">
            <v>糖果</v>
          </cell>
          <cell r="E254">
            <v>493</v>
          </cell>
        </row>
        <row r="255">
          <cell r="A255">
            <v>1995</v>
          </cell>
          <cell r="B255">
            <v>34900</v>
          </cell>
          <cell r="C255" t="str">
            <v>加拿大</v>
          </cell>
          <cell r="D255" t="str">
            <v>面食/谷类</v>
          </cell>
          <cell r="E255">
            <v>199.5</v>
          </cell>
        </row>
        <row r="256">
          <cell r="A256">
            <v>1995</v>
          </cell>
          <cell r="B256">
            <v>34901</v>
          </cell>
          <cell r="C256" t="str">
            <v>美国</v>
          </cell>
          <cell r="D256" t="str">
            <v>乳制品</v>
          </cell>
          <cell r="E256">
            <v>660</v>
          </cell>
        </row>
        <row r="257">
          <cell r="A257">
            <v>1995</v>
          </cell>
          <cell r="B257">
            <v>34901</v>
          </cell>
          <cell r="C257" t="str">
            <v>美国</v>
          </cell>
          <cell r="D257" t="str">
            <v>香料</v>
          </cell>
          <cell r="E257">
            <v>263.39999999999998</v>
          </cell>
        </row>
        <row r="258">
          <cell r="A258">
            <v>1995</v>
          </cell>
          <cell r="B258">
            <v>34901</v>
          </cell>
          <cell r="C258" t="str">
            <v>美国</v>
          </cell>
          <cell r="D258" t="str">
            <v>乳制品</v>
          </cell>
          <cell r="E258">
            <v>1044</v>
          </cell>
        </row>
        <row r="259">
          <cell r="A259">
            <v>1995</v>
          </cell>
          <cell r="B259">
            <v>34901</v>
          </cell>
          <cell r="C259" t="str">
            <v>美国</v>
          </cell>
          <cell r="D259" t="str">
            <v>饮料</v>
          </cell>
          <cell r="E259">
            <v>180</v>
          </cell>
        </row>
        <row r="260">
          <cell r="A260">
            <v>1995</v>
          </cell>
          <cell r="B260">
            <v>34904</v>
          </cell>
          <cell r="C260" t="str">
            <v>加拿大</v>
          </cell>
          <cell r="D260" t="str">
            <v>饮料</v>
          </cell>
          <cell r="E260">
            <v>180</v>
          </cell>
        </row>
        <row r="261">
          <cell r="A261">
            <v>1995</v>
          </cell>
          <cell r="B261">
            <v>34904</v>
          </cell>
          <cell r="C261" t="str">
            <v>加拿大</v>
          </cell>
          <cell r="D261" t="str">
            <v>饮料</v>
          </cell>
          <cell r="E261">
            <v>155</v>
          </cell>
        </row>
        <row r="262">
          <cell r="A262">
            <v>1995</v>
          </cell>
          <cell r="B262">
            <v>34904</v>
          </cell>
          <cell r="C262" t="str">
            <v>加拿大</v>
          </cell>
          <cell r="D262" t="str">
            <v>香料</v>
          </cell>
          <cell r="E262">
            <v>234</v>
          </cell>
        </row>
        <row r="263">
          <cell r="A263">
            <v>1995</v>
          </cell>
          <cell r="B263">
            <v>34906</v>
          </cell>
          <cell r="C263" t="str">
            <v>加拿大</v>
          </cell>
          <cell r="D263" t="str">
            <v>香料</v>
          </cell>
          <cell r="E263">
            <v>155</v>
          </cell>
        </row>
        <row r="264">
          <cell r="A264">
            <v>1995</v>
          </cell>
          <cell r="B264">
            <v>34906</v>
          </cell>
          <cell r="C264" t="str">
            <v>加拿大</v>
          </cell>
          <cell r="D264" t="str">
            <v>饮料</v>
          </cell>
          <cell r="E264">
            <v>162.75</v>
          </cell>
        </row>
        <row r="265">
          <cell r="A265">
            <v>1995</v>
          </cell>
          <cell r="B265">
            <v>34907</v>
          </cell>
          <cell r="C265" t="str">
            <v>美国</v>
          </cell>
          <cell r="D265" t="str">
            <v>农产品</v>
          </cell>
          <cell r="E265">
            <v>331.312499740161</v>
          </cell>
        </row>
        <row r="266">
          <cell r="A266">
            <v>1995</v>
          </cell>
          <cell r="B266">
            <v>34907</v>
          </cell>
          <cell r="C266" t="str">
            <v>美国</v>
          </cell>
          <cell r="D266" t="str">
            <v>海洋食品</v>
          </cell>
          <cell r="E266">
            <v>82.507499935291705</v>
          </cell>
        </row>
        <row r="267">
          <cell r="A267">
            <v>1995</v>
          </cell>
          <cell r="B267">
            <v>34907</v>
          </cell>
          <cell r="C267" t="str">
            <v>美国</v>
          </cell>
          <cell r="D267" t="str">
            <v>香料</v>
          </cell>
          <cell r="E267">
            <v>599.92499952949584</v>
          </cell>
        </row>
        <row r="268">
          <cell r="A268">
            <v>1995</v>
          </cell>
          <cell r="B268">
            <v>34908</v>
          </cell>
          <cell r="C268" t="str">
            <v>美国</v>
          </cell>
          <cell r="D268" t="str">
            <v>面食/谷类</v>
          </cell>
          <cell r="E268">
            <v>78</v>
          </cell>
        </row>
        <row r="269">
          <cell r="A269">
            <v>1995</v>
          </cell>
          <cell r="B269">
            <v>34908</v>
          </cell>
          <cell r="C269" t="str">
            <v>美国</v>
          </cell>
          <cell r="D269" t="str">
            <v>饮料</v>
          </cell>
          <cell r="E269">
            <v>252</v>
          </cell>
        </row>
        <row r="270">
          <cell r="A270">
            <v>1995</v>
          </cell>
          <cell r="B270">
            <v>34914</v>
          </cell>
          <cell r="C270" t="str">
            <v>美国</v>
          </cell>
          <cell r="D270" t="str">
            <v>海洋食品</v>
          </cell>
          <cell r="E270">
            <v>1999.9999925494194</v>
          </cell>
        </row>
        <row r="271">
          <cell r="A271">
            <v>1995</v>
          </cell>
          <cell r="B271">
            <v>34914</v>
          </cell>
          <cell r="C271" t="str">
            <v>美国</v>
          </cell>
          <cell r="D271" t="str">
            <v>面食/谷类</v>
          </cell>
          <cell r="E271">
            <v>1119.9999958276749</v>
          </cell>
        </row>
        <row r="272">
          <cell r="A272">
            <v>1995</v>
          </cell>
          <cell r="B272">
            <v>34915</v>
          </cell>
          <cell r="C272" t="str">
            <v>加拿大</v>
          </cell>
          <cell r="D272" t="str">
            <v>饮料</v>
          </cell>
          <cell r="E272">
            <v>72</v>
          </cell>
        </row>
        <row r="273">
          <cell r="A273">
            <v>1995</v>
          </cell>
          <cell r="B273">
            <v>34919</v>
          </cell>
          <cell r="C273" t="str">
            <v>美国</v>
          </cell>
          <cell r="D273" t="str">
            <v>香料</v>
          </cell>
          <cell r="E273">
            <v>368.12499971129</v>
          </cell>
        </row>
        <row r="274">
          <cell r="A274">
            <v>1995</v>
          </cell>
          <cell r="B274">
            <v>34919</v>
          </cell>
          <cell r="C274" t="str">
            <v>美国</v>
          </cell>
          <cell r="D274" t="str">
            <v>糖果</v>
          </cell>
          <cell r="E274">
            <v>148.3424998836592</v>
          </cell>
        </row>
        <row r="275">
          <cell r="A275">
            <v>1995</v>
          </cell>
          <cell r="B275">
            <v>34920</v>
          </cell>
          <cell r="C275" t="str">
            <v>美国</v>
          </cell>
          <cell r="D275" t="str">
            <v>糖果</v>
          </cell>
          <cell r="E275">
            <v>1360.799994930625</v>
          </cell>
        </row>
        <row r="276">
          <cell r="A276">
            <v>1995</v>
          </cell>
          <cell r="B276">
            <v>34920</v>
          </cell>
          <cell r="C276" t="str">
            <v>美国</v>
          </cell>
          <cell r="D276" t="str">
            <v>乳制品</v>
          </cell>
          <cell r="E276">
            <v>575.99999785423279</v>
          </cell>
        </row>
        <row r="277">
          <cell r="A277">
            <v>1995</v>
          </cell>
          <cell r="B277">
            <v>34920</v>
          </cell>
          <cell r="C277" t="str">
            <v>美国</v>
          </cell>
          <cell r="D277" t="str">
            <v>饮料</v>
          </cell>
          <cell r="E277">
            <v>57.599999785423279</v>
          </cell>
        </row>
        <row r="278">
          <cell r="A278">
            <v>1995</v>
          </cell>
          <cell r="B278">
            <v>34920</v>
          </cell>
          <cell r="C278" t="str">
            <v>加拿大</v>
          </cell>
          <cell r="D278" t="str">
            <v>面食/谷类</v>
          </cell>
          <cell r="E278">
            <v>168</v>
          </cell>
        </row>
        <row r="279">
          <cell r="A279">
            <v>1995</v>
          </cell>
          <cell r="B279">
            <v>34920</v>
          </cell>
          <cell r="C279" t="str">
            <v>加拿大</v>
          </cell>
          <cell r="D279" t="str">
            <v>海洋食品</v>
          </cell>
          <cell r="E279">
            <v>397.5</v>
          </cell>
        </row>
        <row r="280">
          <cell r="A280">
            <v>1995</v>
          </cell>
          <cell r="B280">
            <v>34922</v>
          </cell>
          <cell r="C280" t="str">
            <v>加拿大</v>
          </cell>
          <cell r="D280" t="str">
            <v>面食/谷类</v>
          </cell>
          <cell r="E280">
            <v>151.99999943375587</v>
          </cell>
        </row>
        <row r="281">
          <cell r="A281">
            <v>1995</v>
          </cell>
          <cell r="B281">
            <v>34922</v>
          </cell>
          <cell r="C281" t="str">
            <v>加拿大</v>
          </cell>
          <cell r="D281" t="str">
            <v>香料</v>
          </cell>
          <cell r="E281">
            <v>842.87999686002729</v>
          </cell>
        </row>
        <row r="282">
          <cell r="A282">
            <v>1995</v>
          </cell>
          <cell r="B282">
            <v>34922</v>
          </cell>
          <cell r="C282" t="str">
            <v>加拿大</v>
          </cell>
          <cell r="D282" t="str">
            <v>饮料</v>
          </cell>
          <cell r="E282">
            <v>185.999999307096</v>
          </cell>
        </row>
        <row r="283">
          <cell r="A283">
            <v>1995</v>
          </cell>
          <cell r="B283">
            <v>34925</v>
          </cell>
          <cell r="C283" t="str">
            <v>加拿大</v>
          </cell>
          <cell r="D283" t="str">
            <v>糖果</v>
          </cell>
          <cell r="E283">
            <v>2195</v>
          </cell>
        </row>
        <row r="284">
          <cell r="A284">
            <v>1995</v>
          </cell>
          <cell r="B284">
            <v>34925</v>
          </cell>
          <cell r="C284" t="str">
            <v>加拿大</v>
          </cell>
          <cell r="D284" t="str">
            <v>乳制品</v>
          </cell>
          <cell r="E284">
            <v>193.5</v>
          </cell>
        </row>
        <row r="285">
          <cell r="A285">
            <v>1995</v>
          </cell>
          <cell r="B285">
            <v>34927</v>
          </cell>
          <cell r="C285" t="str">
            <v>加拿大</v>
          </cell>
          <cell r="D285" t="str">
            <v>肉/家禽</v>
          </cell>
          <cell r="E285">
            <v>29.8</v>
          </cell>
        </row>
        <row r="286">
          <cell r="A286">
            <v>1995</v>
          </cell>
          <cell r="B286">
            <v>34927</v>
          </cell>
          <cell r="C286" t="str">
            <v>加拿大</v>
          </cell>
          <cell r="D286" t="str">
            <v>海洋食品</v>
          </cell>
          <cell r="E286">
            <v>450</v>
          </cell>
        </row>
        <row r="287">
          <cell r="A287">
            <v>1995</v>
          </cell>
          <cell r="B287">
            <v>34929</v>
          </cell>
          <cell r="C287" t="str">
            <v>加拿大</v>
          </cell>
          <cell r="D287" t="str">
            <v>面食/谷类</v>
          </cell>
          <cell r="E287">
            <v>1008</v>
          </cell>
        </row>
        <row r="288">
          <cell r="A288">
            <v>1995</v>
          </cell>
          <cell r="B288">
            <v>34929</v>
          </cell>
          <cell r="C288" t="str">
            <v>加拿大</v>
          </cell>
          <cell r="D288" t="str">
            <v>糖果</v>
          </cell>
          <cell r="E288">
            <v>474.99999962747097</v>
          </cell>
        </row>
        <row r="289">
          <cell r="A289">
            <v>1995</v>
          </cell>
          <cell r="B289">
            <v>34933</v>
          </cell>
          <cell r="C289" t="str">
            <v>加拿大</v>
          </cell>
          <cell r="D289" t="str">
            <v>农产品</v>
          </cell>
          <cell r="E289">
            <v>1350</v>
          </cell>
        </row>
        <row r="290">
          <cell r="A290">
            <v>1995</v>
          </cell>
          <cell r="B290">
            <v>34933</v>
          </cell>
          <cell r="C290" t="str">
            <v>加拿大</v>
          </cell>
          <cell r="D290" t="str">
            <v>肉/家禽</v>
          </cell>
          <cell r="E290">
            <v>3900</v>
          </cell>
        </row>
        <row r="291">
          <cell r="A291">
            <v>1995</v>
          </cell>
          <cell r="B291">
            <v>34933</v>
          </cell>
          <cell r="C291" t="str">
            <v>加拿大</v>
          </cell>
          <cell r="D291" t="str">
            <v>乳制品</v>
          </cell>
          <cell r="E291">
            <v>35</v>
          </cell>
        </row>
        <row r="292">
          <cell r="A292">
            <v>1995</v>
          </cell>
          <cell r="B292">
            <v>34933</v>
          </cell>
          <cell r="C292" t="str">
            <v>加拿大</v>
          </cell>
          <cell r="D292" t="str">
            <v>海洋食品</v>
          </cell>
          <cell r="E292">
            <v>772.8</v>
          </cell>
        </row>
        <row r="293">
          <cell r="A293">
            <v>1995</v>
          </cell>
          <cell r="B293">
            <v>34933</v>
          </cell>
          <cell r="C293" t="str">
            <v>加拿大</v>
          </cell>
          <cell r="D293" t="str">
            <v>乳制品</v>
          </cell>
          <cell r="E293">
            <v>417.6</v>
          </cell>
        </row>
        <row r="294">
          <cell r="A294">
            <v>1995</v>
          </cell>
          <cell r="B294">
            <v>34934</v>
          </cell>
          <cell r="C294" t="str">
            <v>美国</v>
          </cell>
          <cell r="D294" t="str">
            <v>面食/谷类</v>
          </cell>
          <cell r="E294">
            <v>1064</v>
          </cell>
        </row>
        <row r="295">
          <cell r="A295">
            <v>1995</v>
          </cell>
          <cell r="B295">
            <v>34939</v>
          </cell>
          <cell r="C295" t="str">
            <v>加拿大</v>
          </cell>
          <cell r="D295" t="str">
            <v>海洋食品</v>
          </cell>
          <cell r="E295">
            <v>2170</v>
          </cell>
        </row>
        <row r="296">
          <cell r="A296">
            <v>1995</v>
          </cell>
          <cell r="B296">
            <v>34939</v>
          </cell>
          <cell r="C296" t="str">
            <v>加拿大</v>
          </cell>
          <cell r="D296" t="str">
            <v>海洋食品</v>
          </cell>
          <cell r="E296">
            <v>1045</v>
          </cell>
        </row>
        <row r="297">
          <cell r="A297">
            <v>1995</v>
          </cell>
          <cell r="B297">
            <v>34939</v>
          </cell>
          <cell r="C297" t="str">
            <v>加拿大</v>
          </cell>
          <cell r="D297" t="str">
            <v>糖果</v>
          </cell>
          <cell r="E297">
            <v>360</v>
          </cell>
        </row>
        <row r="298">
          <cell r="A298">
            <v>1995</v>
          </cell>
          <cell r="B298">
            <v>34939</v>
          </cell>
          <cell r="C298" t="str">
            <v>加拿大</v>
          </cell>
          <cell r="D298" t="str">
            <v>乳制品</v>
          </cell>
          <cell r="E298">
            <v>1360</v>
          </cell>
        </row>
        <row r="299">
          <cell r="A299">
            <v>1995</v>
          </cell>
          <cell r="B299">
            <v>34939</v>
          </cell>
          <cell r="C299" t="str">
            <v>加拿大</v>
          </cell>
          <cell r="D299" t="str">
            <v>饮料</v>
          </cell>
          <cell r="E299">
            <v>1440</v>
          </cell>
        </row>
        <row r="300">
          <cell r="A300">
            <v>1995</v>
          </cell>
          <cell r="B300">
            <v>34940</v>
          </cell>
          <cell r="C300" t="str">
            <v>美国</v>
          </cell>
          <cell r="D300" t="str">
            <v>乳制品</v>
          </cell>
          <cell r="E300">
            <v>294</v>
          </cell>
        </row>
        <row r="301">
          <cell r="A301">
            <v>1995</v>
          </cell>
          <cell r="B301">
            <v>34940</v>
          </cell>
          <cell r="C301" t="str">
            <v>美国</v>
          </cell>
          <cell r="D301" t="str">
            <v>糖果</v>
          </cell>
          <cell r="E301">
            <v>80</v>
          </cell>
        </row>
        <row r="302">
          <cell r="A302">
            <v>1995</v>
          </cell>
          <cell r="B302">
            <v>34940</v>
          </cell>
          <cell r="C302" t="str">
            <v>美国</v>
          </cell>
          <cell r="D302" t="str">
            <v>饮料</v>
          </cell>
          <cell r="E302">
            <v>90</v>
          </cell>
        </row>
        <row r="303">
          <cell r="A303">
            <v>1995</v>
          </cell>
          <cell r="B303">
            <v>34942</v>
          </cell>
          <cell r="C303" t="str">
            <v>加拿大</v>
          </cell>
          <cell r="D303" t="str">
            <v>饮料</v>
          </cell>
          <cell r="E303">
            <v>3754.874997055158</v>
          </cell>
        </row>
        <row r="304">
          <cell r="A304">
            <v>1995</v>
          </cell>
          <cell r="B304">
            <v>34942</v>
          </cell>
          <cell r="C304" t="str">
            <v>加拿大</v>
          </cell>
          <cell r="D304" t="str">
            <v>面食/谷类</v>
          </cell>
          <cell r="E304">
            <v>532</v>
          </cell>
        </row>
        <row r="305">
          <cell r="A305">
            <v>1995</v>
          </cell>
          <cell r="B305">
            <v>34942</v>
          </cell>
          <cell r="C305" t="str">
            <v>加拿大</v>
          </cell>
          <cell r="D305" t="str">
            <v>饮料</v>
          </cell>
          <cell r="E305">
            <v>213.74999983236194</v>
          </cell>
        </row>
        <row r="306">
          <cell r="A306">
            <v>1995</v>
          </cell>
          <cell r="B306">
            <v>34942</v>
          </cell>
          <cell r="C306" t="str">
            <v>加拿大</v>
          </cell>
          <cell r="D306" t="str">
            <v>乳制品</v>
          </cell>
          <cell r="E306">
            <v>306.37499975971878</v>
          </cell>
        </row>
        <row r="307">
          <cell r="A307">
            <v>1995</v>
          </cell>
          <cell r="B307">
            <v>34942</v>
          </cell>
          <cell r="C307" t="str">
            <v>加拿大</v>
          </cell>
          <cell r="D307" t="str">
            <v>乳制品</v>
          </cell>
          <cell r="E307">
            <v>1402.4999901652336</v>
          </cell>
        </row>
        <row r="308">
          <cell r="A308">
            <v>1995</v>
          </cell>
          <cell r="B308">
            <v>34949</v>
          </cell>
          <cell r="C308" t="str">
            <v>美国</v>
          </cell>
          <cell r="D308" t="str">
            <v>农产品</v>
          </cell>
          <cell r="E308">
            <v>488.25</v>
          </cell>
        </row>
        <row r="309">
          <cell r="A309">
            <v>1995</v>
          </cell>
          <cell r="B309">
            <v>34949</v>
          </cell>
          <cell r="C309" t="str">
            <v>美国</v>
          </cell>
          <cell r="D309" t="str">
            <v>糖果</v>
          </cell>
          <cell r="E309">
            <v>124.19999979436398</v>
          </cell>
        </row>
        <row r="310">
          <cell r="A310">
            <v>1995</v>
          </cell>
          <cell r="B310">
            <v>34949</v>
          </cell>
          <cell r="C310" t="str">
            <v>美国</v>
          </cell>
          <cell r="D310" t="str">
            <v>糖果</v>
          </cell>
          <cell r="E310">
            <v>224.99999962747097</v>
          </cell>
        </row>
        <row r="311">
          <cell r="A311">
            <v>1995</v>
          </cell>
          <cell r="B311">
            <v>34949</v>
          </cell>
          <cell r="C311" t="str">
            <v>美国</v>
          </cell>
          <cell r="D311" t="str">
            <v>饮料</v>
          </cell>
          <cell r="E311">
            <v>13.5</v>
          </cell>
        </row>
        <row r="312">
          <cell r="A312">
            <v>1995</v>
          </cell>
          <cell r="B312">
            <v>34949</v>
          </cell>
          <cell r="C312" t="str">
            <v>美国</v>
          </cell>
          <cell r="D312" t="str">
            <v>饮料</v>
          </cell>
          <cell r="E312">
            <v>485.9999991953373</v>
          </cell>
        </row>
        <row r="313">
          <cell r="A313">
            <v>1995</v>
          </cell>
          <cell r="B313">
            <v>34949</v>
          </cell>
          <cell r="C313" t="str">
            <v>加拿大</v>
          </cell>
          <cell r="D313" t="str">
            <v>农产品</v>
          </cell>
          <cell r="E313">
            <v>456</v>
          </cell>
        </row>
        <row r="314">
          <cell r="A314">
            <v>1995</v>
          </cell>
          <cell r="B314">
            <v>34949</v>
          </cell>
          <cell r="C314" t="str">
            <v>加拿大</v>
          </cell>
          <cell r="D314" t="str">
            <v>肉/家禽</v>
          </cell>
          <cell r="E314">
            <v>742.74</v>
          </cell>
        </row>
        <row r="315">
          <cell r="A315">
            <v>1995</v>
          </cell>
          <cell r="B315">
            <v>34949</v>
          </cell>
          <cell r="C315" t="str">
            <v>加拿大</v>
          </cell>
          <cell r="D315" t="str">
            <v>香料</v>
          </cell>
          <cell r="E315">
            <v>194.5</v>
          </cell>
        </row>
        <row r="316">
          <cell r="A316">
            <v>1995</v>
          </cell>
          <cell r="B316">
            <v>34953</v>
          </cell>
          <cell r="C316" t="str">
            <v>加拿大</v>
          </cell>
          <cell r="D316" t="str">
            <v>糖果</v>
          </cell>
          <cell r="E316">
            <v>739.5</v>
          </cell>
        </row>
        <row r="317">
          <cell r="A317">
            <v>1995</v>
          </cell>
          <cell r="B317">
            <v>34953</v>
          </cell>
          <cell r="C317" t="str">
            <v>加拿大</v>
          </cell>
          <cell r="D317" t="str">
            <v>海洋食品</v>
          </cell>
          <cell r="E317">
            <v>446.24999687075615</v>
          </cell>
        </row>
        <row r="318">
          <cell r="A318">
            <v>1995</v>
          </cell>
          <cell r="B318">
            <v>34955</v>
          </cell>
          <cell r="C318" t="str">
            <v>美国</v>
          </cell>
          <cell r="D318" t="str">
            <v>肉/家禽</v>
          </cell>
          <cell r="E318">
            <v>273.59999978542328</v>
          </cell>
        </row>
        <row r="319">
          <cell r="A319">
            <v>1995</v>
          </cell>
          <cell r="B319">
            <v>34955</v>
          </cell>
          <cell r="C319" t="str">
            <v>美国</v>
          </cell>
          <cell r="D319" t="str">
            <v>饮料</v>
          </cell>
          <cell r="E319">
            <v>630</v>
          </cell>
        </row>
        <row r="320">
          <cell r="A320">
            <v>1995</v>
          </cell>
          <cell r="B320">
            <v>34956</v>
          </cell>
          <cell r="C320" t="str">
            <v>美国</v>
          </cell>
          <cell r="D320" t="str">
            <v>饮料</v>
          </cell>
          <cell r="E320">
            <v>541.49999957531691</v>
          </cell>
        </row>
        <row r="321">
          <cell r="A321">
            <v>1995</v>
          </cell>
          <cell r="B321">
            <v>34956</v>
          </cell>
          <cell r="C321" t="str">
            <v>美国</v>
          </cell>
          <cell r="D321" t="str">
            <v>乳制品</v>
          </cell>
          <cell r="E321">
            <v>47.499999962747097</v>
          </cell>
        </row>
        <row r="322">
          <cell r="A322">
            <v>1995</v>
          </cell>
          <cell r="B322">
            <v>34963</v>
          </cell>
          <cell r="C322" t="str">
            <v>美国</v>
          </cell>
          <cell r="D322" t="str">
            <v>乳制品</v>
          </cell>
          <cell r="E322">
            <v>540</v>
          </cell>
        </row>
        <row r="323">
          <cell r="A323">
            <v>1995</v>
          </cell>
          <cell r="B323">
            <v>34963</v>
          </cell>
          <cell r="C323" t="str">
            <v>美国</v>
          </cell>
          <cell r="D323" t="str">
            <v>饮料</v>
          </cell>
          <cell r="E323">
            <v>168.75</v>
          </cell>
        </row>
        <row r="324">
          <cell r="A324">
            <v>1995</v>
          </cell>
          <cell r="B324">
            <v>34974</v>
          </cell>
          <cell r="C324" t="str">
            <v>美国</v>
          </cell>
          <cell r="D324" t="str">
            <v>糖果</v>
          </cell>
          <cell r="E324">
            <v>82.8</v>
          </cell>
        </row>
        <row r="325">
          <cell r="A325">
            <v>1995</v>
          </cell>
          <cell r="B325">
            <v>34974</v>
          </cell>
          <cell r="C325" t="str">
            <v>美国</v>
          </cell>
          <cell r="D325" t="str">
            <v>面食/谷类</v>
          </cell>
          <cell r="E325">
            <v>315</v>
          </cell>
        </row>
        <row r="326">
          <cell r="A326">
            <v>1995</v>
          </cell>
          <cell r="B326">
            <v>34975</v>
          </cell>
          <cell r="C326" t="str">
            <v>美国</v>
          </cell>
          <cell r="D326" t="str">
            <v>糖果</v>
          </cell>
          <cell r="E326">
            <v>471.14999921992421</v>
          </cell>
        </row>
        <row r="327">
          <cell r="A327">
            <v>1995</v>
          </cell>
          <cell r="B327">
            <v>34975</v>
          </cell>
          <cell r="C327" t="str">
            <v>美国</v>
          </cell>
          <cell r="D327" t="str">
            <v>乳制品</v>
          </cell>
          <cell r="E327">
            <v>611.99999898672104</v>
          </cell>
        </row>
        <row r="328">
          <cell r="A328">
            <v>1995</v>
          </cell>
          <cell r="B328">
            <v>34977</v>
          </cell>
          <cell r="C328" t="str">
            <v>加拿大</v>
          </cell>
          <cell r="D328" t="str">
            <v>农产品</v>
          </cell>
          <cell r="E328">
            <v>62.774999896064401</v>
          </cell>
        </row>
        <row r="329">
          <cell r="A329">
            <v>1995</v>
          </cell>
          <cell r="B329">
            <v>34977</v>
          </cell>
          <cell r="C329" t="str">
            <v>加拿大</v>
          </cell>
          <cell r="D329" t="str">
            <v>香料</v>
          </cell>
          <cell r="E329">
            <v>490.13999918848276</v>
          </cell>
        </row>
        <row r="330">
          <cell r="A330">
            <v>1995</v>
          </cell>
          <cell r="B330">
            <v>34977</v>
          </cell>
          <cell r="C330" t="str">
            <v>加拿大</v>
          </cell>
          <cell r="D330" t="str">
            <v>糖果</v>
          </cell>
          <cell r="E330">
            <v>51.299999915063381</v>
          </cell>
        </row>
        <row r="331">
          <cell r="A331">
            <v>1995</v>
          </cell>
          <cell r="B331">
            <v>34977</v>
          </cell>
          <cell r="C331" t="str">
            <v>加拿大</v>
          </cell>
          <cell r="D331" t="str">
            <v>香料</v>
          </cell>
          <cell r="E331">
            <v>775</v>
          </cell>
        </row>
        <row r="332">
          <cell r="A332">
            <v>1995</v>
          </cell>
          <cell r="B332">
            <v>34977</v>
          </cell>
          <cell r="C332" t="str">
            <v>加拿大</v>
          </cell>
          <cell r="D332" t="str">
            <v>海洋食品</v>
          </cell>
          <cell r="E332">
            <v>231.6</v>
          </cell>
        </row>
        <row r="333">
          <cell r="A333">
            <v>1995</v>
          </cell>
          <cell r="B333">
            <v>34977</v>
          </cell>
          <cell r="C333" t="str">
            <v>加拿大</v>
          </cell>
          <cell r="D333" t="str">
            <v>海洋食品</v>
          </cell>
          <cell r="E333">
            <v>540</v>
          </cell>
        </row>
        <row r="334">
          <cell r="A334">
            <v>1995</v>
          </cell>
          <cell r="B334">
            <v>34977</v>
          </cell>
          <cell r="C334" t="str">
            <v>加拿大</v>
          </cell>
          <cell r="D334" t="str">
            <v>糖果</v>
          </cell>
          <cell r="E334">
            <v>95</v>
          </cell>
        </row>
        <row r="335">
          <cell r="A335">
            <v>1995</v>
          </cell>
          <cell r="B335">
            <v>34977</v>
          </cell>
          <cell r="C335" t="str">
            <v>加拿大</v>
          </cell>
          <cell r="D335" t="str">
            <v>面食/谷类</v>
          </cell>
          <cell r="E335">
            <v>1710</v>
          </cell>
        </row>
        <row r="336">
          <cell r="A336">
            <v>1995</v>
          </cell>
          <cell r="B336">
            <v>34977</v>
          </cell>
          <cell r="C336" t="str">
            <v>加拿大</v>
          </cell>
          <cell r="D336" t="str">
            <v>乳制品</v>
          </cell>
          <cell r="E336">
            <v>1020</v>
          </cell>
        </row>
        <row r="337">
          <cell r="A337">
            <v>1995</v>
          </cell>
          <cell r="B337">
            <v>34978</v>
          </cell>
          <cell r="C337" t="str">
            <v>美国</v>
          </cell>
          <cell r="D337" t="str">
            <v>糖果</v>
          </cell>
          <cell r="E337">
            <v>600</v>
          </cell>
        </row>
        <row r="338">
          <cell r="A338">
            <v>1995</v>
          </cell>
          <cell r="B338">
            <v>34978</v>
          </cell>
          <cell r="C338" t="str">
            <v>美国</v>
          </cell>
          <cell r="D338" t="str">
            <v>海洋食品</v>
          </cell>
          <cell r="E338">
            <v>1223.5999990403652</v>
          </cell>
        </row>
        <row r="339">
          <cell r="A339">
            <v>1995</v>
          </cell>
          <cell r="B339">
            <v>34978</v>
          </cell>
          <cell r="C339" t="str">
            <v>美国</v>
          </cell>
          <cell r="D339" t="str">
            <v>乳制品</v>
          </cell>
          <cell r="E339">
            <v>1776.4999986067414</v>
          </cell>
        </row>
        <row r="340">
          <cell r="A340">
            <v>1995</v>
          </cell>
          <cell r="B340">
            <v>34978</v>
          </cell>
          <cell r="C340" t="str">
            <v>美国</v>
          </cell>
          <cell r="D340" t="str">
            <v>香料</v>
          </cell>
          <cell r="E340">
            <v>864.49999932199717</v>
          </cell>
        </row>
        <row r="341">
          <cell r="A341">
            <v>1995</v>
          </cell>
          <cell r="B341">
            <v>34981</v>
          </cell>
          <cell r="C341" t="str">
            <v>加拿大</v>
          </cell>
          <cell r="D341" t="str">
            <v>糖果</v>
          </cell>
          <cell r="E341">
            <v>1701</v>
          </cell>
        </row>
        <row r="342">
          <cell r="A342">
            <v>1995</v>
          </cell>
          <cell r="B342">
            <v>34982</v>
          </cell>
          <cell r="C342" t="str">
            <v>加拿大</v>
          </cell>
          <cell r="D342" t="str">
            <v>糖果</v>
          </cell>
          <cell r="E342">
            <v>125</v>
          </cell>
        </row>
        <row r="343">
          <cell r="A343">
            <v>1995</v>
          </cell>
          <cell r="B343">
            <v>34984</v>
          </cell>
          <cell r="C343" t="str">
            <v>加拿大</v>
          </cell>
          <cell r="D343" t="str">
            <v>农产品</v>
          </cell>
          <cell r="E343">
            <v>1060</v>
          </cell>
        </row>
        <row r="344">
          <cell r="A344">
            <v>1995</v>
          </cell>
          <cell r="B344">
            <v>34984</v>
          </cell>
          <cell r="C344" t="str">
            <v>加拿大</v>
          </cell>
          <cell r="D344" t="str">
            <v>乳制品</v>
          </cell>
          <cell r="E344">
            <v>55</v>
          </cell>
        </row>
        <row r="345">
          <cell r="A345">
            <v>1995</v>
          </cell>
          <cell r="B345">
            <v>34984</v>
          </cell>
          <cell r="C345" t="str">
            <v>加拿大</v>
          </cell>
          <cell r="D345" t="str">
            <v>饮料</v>
          </cell>
          <cell r="E345">
            <v>180</v>
          </cell>
        </row>
        <row r="346">
          <cell r="A346">
            <v>1995</v>
          </cell>
          <cell r="B346">
            <v>34988</v>
          </cell>
          <cell r="C346" t="str">
            <v>美国</v>
          </cell>
          <cell r="D346" t="str">
            <v>乳制品</v>
          </cell>
          <cell r="E346">
            <v>89.999999850988388</v>
          </cell>
        </row>
        <row r="347">
          <cell r="A347">
            <v>1995</v>
          </cell>
          <cell r="B347">
            <v>34988</v>
          </cell>
          <cell r="C347" t="str">
            <v>美国</v>
          </cell>
          <cell r="D347" t="str">
            <v>肉/家禽</v>
          </cell>
          <cell r="E347">
            <v>86.399999856948853</v>
          </cell>
        </row>
        <row r="348">
          <cell r="A348">
            <v>1995</v>
          </cell>
          <cell r="B348">
            <v>34988</v>
          </cell>
          <cell r="C348" t="str">
            <v>美国</v>
          </cell>
          <cell r="D348" t="str">
            <v>面食/谷类</v>
          </cell>
          <cell r="E348">
            <v>448.87499925680459</v>
          </cell>
        </row>
        <row r="349">
          <cell r="A349">
            <v>1995</v>
          </cell>
          <cell r="B349">
            <v>34989</v>
          </cell>
          <cell r="C349" t="str">
            <v>美国</v>
          </cell>
          <cell r="D349" t="str">
            <v>面食/谷类</v>
          </cell>
          <cell r="E349">
            <v>288</v>
          </cell>
        </row>
        <row r="350">
          <cell r="A350">
            <v>1995</v>
          </cell>
          <cell r="B350">
            <v>34989</v>
          </cell>
          <cell r="C350" t="str">
            <v>美国</v>
          </cell>
          <cell r="D350" t="str">
            <v>海洋食品</v>
          </cell>
          <cell r="E350">
            <v>720</v>
          </cell>
        </row>
        <row r="351">
          <cell r="A351">
            <v>1995</v>
          </cell>
          <cell r="B351">
            <v>34989</v>
          </cell>
          <cell r="C351" t="str">
            <v>美国</v>
          </cell>
          <cell r="D351" t="str">
            <v>饮料</v>
          </cell>
          <cell r="E351">
            <v>350</v>
          </cell>
        </row>
        <row r="352">
          <cell r="A352">
            <v>1995</v>
          </cell>
          <cell r="B352">
            <v>34989</v>
          </cell>
          <cell r="C352" t="str">
            <v>美国</v>
          </cell>
          <cell r="D352" t="str">
            <v>海洋食品</v>
          </cell>
          <cell r="E352">
            <v>750</v>
          </cell>
        </row>
        <row r="353">
          <cell r="A353">
            <v>1995</v>
          </cell>
          <cell r="B353">
            <v>34989</v>
          </cell>
          <cell r="C353" t="str">
            <v>美国</v>
          </cell>
          <cell r="D353" t="str">
            <v>饮料</v>
          </cell>
          <cell r="E353">
            <v>193.75</v>
          </cell>
        </row>
        <row r="354">
          <cell r="A354">
            <v>1995</v>
          </cell>
          <cell r="B354">
            <v>34992</v>
          </cell>
          <cell r="C354" t="str">
            <v>美国</v>
          </cell>
          <cell r="D354" t="str">
            <v>农产品</v>
          </cell>
          <cell r="E354">
            <v>697.5</v>
          </cell>
        </row>
        <row r="355">
          <cell r="A355">
            <v>1995</v>
          </cell>
          <cell r="B355">
            <v>34992</v>
          </cell>
          <cell r="C355" t="str">
            <v>美国</v>
          </cell>
          <cell r="D355" t="str">
            <v>肉/家禽</v>
          </cell>
          <cell r="E355">
            <v>328</v>
          </cell>
        </row>
        <row r="356">
          <cell r="A356">
            <v>1995</v>
          </cell>
          <cell r="B356">
            <v>34992</v>
          </cell>
          <cell r="C356" t="str">
            <v>美国</v>
          </cell>
          <cell r="D356" t="str">
            <v>海洋食品</v>
          </cell>
          <cell r="E356">
            <v>397.5</v>
          </cell>
        </row>
        <row r="357">
          <cell r="A357">
            <v>1995</v>
          </cell>
          <cell r="B357">
            <v>34996</v>
          </cell>
          <cell r="C357" t="str">
            <v>加拿大</v>
          </cell>
          <cell r="D357" t="str">
            <v>乳制品</v>
          </cell>
          <cell r="E357">
            <v>3800</v>
          </cell>
        </row>
        <row r="358">
          <cell r="A358">
            <v>1995</v>
          </cell>
          <cell r="B358">
            <v>34996</v>
          </cell>
          <cell r="C358" t="str">
            <v>加拿大</v>
          </cell>
          <cell r="D358" t="str">
            <v>乳制品</v>
          </cell>
          <cell r="E358">
            <v>75</v>
          </cell>
        </row>
        <row r="359">
          <cell r="A359">
            <v>1995</v>
          </cell>
          <cell r="B359">
            <v>34996</v>
          </cell>
          <cell r="C359" t="str">
            <v>加拿大</v>
          </cell>
          <cell r="D359" t="str">
            <v>海洋食品</v>
          </cell>
          <cell r="E359">
            <v>1158</v>
          </cell>
        </row>
        <row r="360">
          <cell r="A360">
            <v>1995</v>
          </cell>
          <cell r="B360">
            <v>34996</v>
          </cell>
          <cell r="C360" t="str">
            <v>加拿大</v>
          </cell>
          <cell r="D360" t="str">
            <v>肉/家禽</v>
          </cell>
          <cell r="E360">
            <v>223.5</v>
          </cell>
        </row>
        <row r="361">
          <cell r="A361">
            <v>1995</v>
          </cell>
          <cell r="B361">
            <v>34997</v>
          </cell>
          <cell r="C361" t="str">
            <v>加拿大</v>
          </cell>
          <cell r="D361" t="str">
            <v>糖果</v>
          </cell>
          <cell r="E361">
            <v>654.375</v>
          </cell>
        </row>
        <row r="362">
          <cell r="A362">
            <v>1995</v>
          </cell>
          <cell r="B362">
            <v>34997</v>
          </cell>
          <cell r="C362" t="str">
            <v>加拿大</v>
          </cell>
          <cell r="D362" t="str">
            <v>乳制品</v>
          </cell>
          <cell r="E362">
            <v>187.5</v>
          </cell>
        </row>
        <row r="363">
          <cell r="A363">
            <v>1995</v>
          </cell>
          <cell r="B363">
            <v>34997</v>
          </cell>
          <cell r="C363" t="str">
            <v>加拿大</v>
          </cell>
          <cell r="D363" t="str">
            <v>面食/谷类</v>
          </cell>
          <cell r="E363">
            <v>420</v>
          </cell>
        </row>
        <row r="364">
          <cell r="A364">
            <v>1995</v>
          </cell>
          <cell r="B364">
            <v>34998</v>
          </cell>
          <cell r="C364" t="str">
            <v>加拿大</v>
          </cell>
          <cell r="D364" t="str">
            <v>糖果</v>
          </cell>
          <cell r="E364">
            <v>248.39999958872795</v>
          </cell>
        </row>
        <row r="365">
          <cell r="A365">
            <v>1995</v>
          </cell>
          <cell r="B365">
            <v>34998</v>
          </cell>
          <cell r="C365" t="str">
            <v>加拿大</v>
          </cell>
          <cell r="D365" t="str">
            <v>糖果</v>
          </cell>
          <cell r="E365">
            <v>107.99999982118607</v>
          </cell>
        </row>
        <row r="366">
          <cell r="A366">
            <v>1995</v>
          </cell>
          <cell r="B366">
            <v>34998</v>
          </cell>
          <cell r="C366" t="str">
            <v>加拿大</v>
          </cell>
          <cell r="D366" t="str">
            <v>面食/谷类</v>
          </cell>
          <cell r="E366">
            <v>931</v>
          </cell>
        </row>
        <row r="367">
          <cell r="A367">
            <v>1995</v>
          </cell>
          <cell r="B367">
            <v>34999</v>
          </cell>
          <cell r="C367" t="str">
            <v>美国</v>
          </cell>
          <cell r="D367" t="str">
            <v>海洋食品</v>
          </cell>
          <cell r="E367">
            <v>368</v>
          </cell>
        </row>
        <row r="368">
          <cell r="A368">
            <v>1995</v>
          </cell>
          <cell r="B368">
            <v>34999</v>
          </cell>
          <cell r="C368" t="str">
            <v>美国</v>
          </cell>
          <cell r="D368" t="str">
            <v>糖果</v>
          </cell>
          <cell r="E368">
            <v>380</v>
          </cell>
        </row>
        <row r="369">
          <cell r="A369">
            <v>1995</v>
          </cell>
          <cell r="B369">
            <v>34999</v>
          </cell>
          <cell r="C369" t="str">
            <v>美国</v>
          </cell>
          <cell r="D369" t="str">
            <v>乳制品</v>
          </cell>
          <cell r="E369">
            <v>1020</v>
          </cell>
        </row>
        <row r="370">
          <cell r="A370">
            <v>1995</v>
          </cell>
          <cell r="B370">
            <v>35006</v>
          </cell>
          <cell r="C370" t="str">
            <v>美国</v>
          </cell>
          <cell r="D370" t="str">
            <v>饮料</v>
          </cell>
          <cell r="E370">
            <v>540</v>
          </cell>
        </row>
        <row r="371">
          <cell r="A371">
            <v>1995</v>
          </cell>
          <cell r="B371">
            <v>35006</v>
          </cell>
          <cell r="C371" t="str">
            <v>美国</v>
          </cell>
          <cell r="D371" t="str">
            <v>肉/家禽</v>
          </cell>
          <cell r="E371">
            <v>4951.6000000000004</v>
          </cell>
        </row>
        <row r="372">
          <cell r="A372">
            <v>1995</v>
          </cell>
          <cell r="B372">
            <v>35006</v>
          </cell>
          <cell r="C372" t="str">
            <v>美国</v>
          </cell>
          <cell r="D372" t="str">
            <v>饮料</v>
          </cell>
          <cell r="E372">
            <v>1840</v>
          </cell>
        </row>
        <row r="373">
          <cell r="A373">
            <v>1995</v>
          </cell>
          <cell r="B373">
            <v>35006</v>
          </cell>
          <cell r="C373" t="str">
            <v>美国</v>
          </cell>
          <cell r="D373" t="str">
            <v>香料</v>
          </cell>
          <cell r="E373">
            <v>466.8</v>
          </cell>
        </row>
        <row r="374">
          <cell r="A374">
            <v>1995</v>
          </cell>
          <cell r="B374">
            <v>35006</v>
          </cell>
          <cell r="C374" t="str">
            <v>美国</v>
          </cell>
          <cell r="D374" t="str">
            <v>糖果</v>
          </cell>
          <cell r="E374">
            <v>2366.4</v>
          </cell>
        </row>
        <row r="375">
          <cell r="A375">
            <v>1995</v>
          </cell>
          <cell r="B375">
            <v>35009</v>
          </cell>
          <cell r="C375" t="str">
            <v>加拿大</v>
          </cell>
          <cell r="D375" t="str">
            <v>肉/家禽</v>
          </cell>
          <cell r="E375">
            <v>582</v>
          </cell>
        </row>
        <row r="376">
          <cell r="A376">
            <v>1995</v>
          </cell>
          <cell r="B376">
            <v>35009</v>
          </cell>
          <cell r="C376" t="str">
            <v>加拿大</v>
          </cell>
          <cell r="D376" t="str">
            <v>肉/家禽</v>
          </cell>
          <cell r="E376">
            <v>379.94999733567238</v>
          </cell>
        </row>
        <row r="377">
          <cell r="A377">
            <v>1995</v>
          </cell>
          <cell r="B377">
            <v>35009</v>
          </cell>
          <cell r="C377" t="str">
            <v>加拿大</v>
          </cell>
          <cell r="D377" t="str">
            <v>乳制品</v>
          </cell>
          <cell r="E377">
            <v>917.99999356269836</v>
          </cell>
        </row>
        <row r="378">
          <cell r="A378">
            <v>1995</v>
          </cell>
          <cell r="B378">
            <v>35009</v>
          </cell>
          <cell r="C378" t="str">
            <v>加拿大</v>
          </cell>
          <cell r="D378" t="str">
            <v>海洋食品</v>
          </cell>
          <cell r="E378">
            <v>191.24999865889549</v>
          </cell>
        </row>
        <row r="379">
          <cell r="A379">
            <v>1995</v>
          </cell>
          <cell r="B379">
            <v>35009</v>
          </cell>
          <cell r="C379" t="str">
            <v>美国</v>
          </cell>
          <cell r="D379" t="str">
            <v>农产品</v>
          </cell>
          <cell r="E379">
            <v>2700</v>
          </cell>
        </row>
        <row r="380">
          <cell r="A380">
            <v>1995</v>
          </cell>
          <cell r="B380">
            <v>35009</v>
          </cell>
          <cell r="C380" t="str">
            <v>美国</v>
          </cell>
          <cell r="D380" t="str">
            <v>乳制品</v>
          </cell>
          <cell r="E380">
            <v>1375</v>
          </cell>
        </row>
        <row r="381">
          <cell r="A381">
            <v>1995</v>
          </cell>
          <cell r="B381">
            <v>35009</v>
          </cell>
          <cell r="C381" t="str">
            <v>美国</v>
          </cell>
          <cell r="D381" t="str">
            <v>饮料</v>
          </cell>
          <cell r="E381">
            <v>750</v>
          </cell>
        </row>
        <row r="382">
          <cell r="A382">
            <v>1995</v>
          </cell>
          <cell r="B382">
            <v>35011</v>
          </cell>
          <cell r="C382" t="str">
            <v>加拿大</v>
          </cell>
          <cell r="D382" t="str">
            <v>肉/家禽</v>
          </cell>
          <cell r="E382">
            <v>780</v>
          </cell>
        </row>
        <row r="383">
          <cell r="A383">
            <v>1995</v>
          </cell>
          <cell r="B383">
            <v>35011</v>
          </cell>
          <cell r="C383" t="str">
            <v>加拿大</v>
          </cell>
          <cell r="D383" t="str">
            <v>海洋食品</v>
          </cell>
          <cell r="E383">
            <v>216</v>
          </cell>
        </row>
        <row r="384">
          <cell r="A384">
            <v>1995</v>
          </cell>
          <cell r="B384">
            <v>35012</v>
          </cell>
          <cell r="C384" t="str">
            <v>美国</v>
          </cell>
          <cell r="D384" t="str">
            <v>糖果</v>
          </cell>
          <cell r="E384">
            <v>114</v>
          </cell>
        </row>
        <row r="385">
          <cell r="A385">
            <v>1995</v>
          </cell>
          <cell r="B385">
            <v>35013</v>
          </cell>
          <cell r="C385" t="str">
            <v>加拿大</v>
          </cell>
          <cell r="D385" t="str">
            <v>饮料</v>
          </cell>
          <cell r="E385">
            <v>71.999999731779099</v>
          </cell>
        </row>
        <row r="386">
          <cell r="A386">
            <v>1995</v>
          </cell>
          <cell r="B386">
            <v>35013</v>
          </cell>
          <cell r="C386" t="str">
            <v>加拿大</v>
          </cell>
          <cell r="D386" t="str">
            <v>饮料</v>
          </cell>
          <cell r="E386">
            <v>134.39999949932098</v>
          </cell>
        </row>
        <row r="387">
          <cell r="A387">
            <v>1995</v>
          </cell>
          <cell r="B387">
            <v>35013</v>
          </cell>
          <cell r="C387" t="str">
            <v>加拿大</v>
          </cell>
          <cell r="D387" t="str">
            <v>糖果</v>
          </cell>
          <cell r="E387">
            <v>399.99999850988388</v>
          </cell>
        </row>
        <row r="388">
          <cell r="A388">
            <v>1995</v>
          </cell>
          <cell r="B388">
            <v>35013</v>
          </cell>
          <cell r="C388" t="str">
            <v>加拿大</v>
          </cell>
          <cell r="D388" t="str">
            <v>乳制品</v>
          </cell>
          <cell r="E388">
            <v>1031.9999961555004</v>
          </cell>
        </row>
        <row r="389">
          <cell r="A389">
            <v>1995</v>
          </cell>
          <cell r="B389">
            <v>35019</v>
          </cell>
          <cell r="C389" t="str">
            <v>加拿大</v>
          </cell>
          <cell r="D389" t="str">
            <v>糖果</v>
          </cell>
          <cell r="E389">
            <v>349</v>
          </cell>
        </row>
        <row r="390">
          <cell r="A390">
            <v>1995</v>
          </cell>
          <cell r="B390">
            <v>35019</v>
          </cell>
          <cell r="C390" t="str">
            <v>加拿大</v>
          </cell>
          <cell r="D390" t="str">
            <v>饮料</v>
          </cell>
          <cell r="E390">
            <v>1104</v>
          </cell>
        </row>
        <row r="391">
          <cell r="A391">
            <v>1995</v>
          </cell>
          <cell r="B391">
            <v>35019</v>
          </cell>
          <cell r="C391" t="str">
            <v>加拿大</v>
          </cell>
          <cell r="D391" t="str">
            <v>乳制品</v>
          </cell>
          <cell r="E391">
            <v>440</v>
          </cell>
        </row>
        <row r="392">
          <cell r="A392">
            <v>1995</v>
          </cell>
          <cell r="B392">
            <v>35020</v>
          </cell>
          <cell r="C392" t="str">
            <v>加拿大</v>
          </cell>
          <cell r="D392" t="str">
            <v>香料</v>
          </cell>
          <cell r="E392">
            <v>85.4</v>
          </cell>
        </row>
        <row r="393">
          <cell r="A393">
            <v>1995</v>
          </cell>
          <cell r="B393">
            <v>35020</v>
          </cell>
          <cell r="C393" t="str">
            <v>加拿大</v>
          </cell>
          <cell r="D393" t="str">
            <v>海洋食品</v>
          </cell>
          <cell r="E393">
            <v>95</v>
          </cell>
        </row>
        <row r="394">
          <cell r="A394">
            <v>1995</v>
          </cell>
          <cell r="B394">
            <v>35024</v>
          </cell>
          <cell r="C394" t="str">
            <v>加拿大</v>
          </cell>
          <cell r="D394" t="str">
            <v>糖果</v>
          </cell>
          <cell r="E394">
            <v>110.4</v>
          </cell>
        </row>
        <row r="395">
          <cell r="A395">
            <v>1995</v>
          </cell>
          <cell r="B395">
            <v>35024</v>
          </cell>
          <cell r="C395" t="str">
            <v>加拿大</v>
          </cell>
          <cell r="D395" t="str">
            <v>海洋食品</v>
          </cell>
          <cell r="E395">
            <v>405.3</v>
          </cell>
        </row>
        <row r="396">
          <cell r="A396">
            <v>1995</v>
          </cell>
          <cell r="B396">
            <v>35024</v>
          </cell>
          <cell r="C396" t="str">
            <v>加拿大</v>
          </cell>
          <cell r="D396" t="str">
            <v>肉/家禽</v>
          </cell>
          <cell r="E396">
            <v>3936</v>
          </cell>
        </row>
        <row r="397">
          <cell r="A397">
            <v>1995</v>
          </cell>
          <cell r="B397">
            <v>35025</v>
          </cell>
          <cell r="C397" t="str">
            <v>加拿大</v>
          </cell>
          <cell r="D397" t="str">
            <v>海洋食品</v>
          </cell>
          <cell r="E397">
            <v>558</v>
          </cell>
        </row>
        <row r="398">
          <cell r="A398">
            <v>1995</v>
          </cell>
          <cell r="B398">
            <v>35025</v>
          </cell>
          <cell r="C398" t="str">
            <v>加拿大</v>
          </cell>
          <cell r="D398" t="str">
            <v>糖果</v>
          </cell>
          <cell r="E398">
            <v>936.9</v>
          </cell>
        </row>
        <row r="399">
          <cell r="A399">
            <v>1995</v>
          </cell>
          <cell r="B399">
            <v>35025</v>
          </cell>
          <cell r="C399" t="str">
            <v>加拿大</v>
          </cell>
          <cell r="D399" t="str">
            <v>海洋食品</v>
          </cell>
          <cell r="E399">
            <v>1045</v>
          </cell>
        </row>
        <row r="400">
          <cell r="A400">
            <v>1995</v>
          </cell>
          <cell r="B400">
            <v>35025</v>
          </cell>
          <cell r="C400" t="str">
            <v>加拿大</v>
          </cell>
          <cell r="D400" t="str">
            <v>海洋食品</v>
          </cell>
          <cell r="E400">
            <v>288</v>
          </cell>
        </row>
        <row r="401">
          <cell r="A401">
            <v>1995</v>
          </cell>
          <cell r="B401">
            <v>35025</v>
          </cell>
          <cell r="C401" t="str">
            <v>加拿大</v>
          </cell>
          <cell r="D401" t="str">
            <v>饮料</v>
          </cell>
          <cell r="E401">
            <v>427.5</v>
          </cell>
        </row>
        <row r="402">
          <cell r="A402">
            <v>1995</v>
          </cell>
          <cell r="B402">
            <v>35025</v>
          </cell>
          <cell r="C402" t="str">
            <v>加拿大</v>
          </cell>
          <cell r="D402" t="str">
            <v>肉/家禽</v>
          </cell>
          <cell r="E402">
            <v>789.75</v>
          </cell>
        </row>
        <row r="403">
          <cell r="A403">
            <v>1995</v>
          </cell>
          <cell r="B403">
            <v>35025</v>
          </cell>
          <cell r="C403" t="str">
            <v>加拿大</v>
          </cell>
          <cell r="D403" t="str">
            <v>糖果</v>
          </cell>
          <cell r="E403">
            <v>356.25</v>
          </cell>
        </row>
        <row r="404">
          <cell r="A404">
            <v>1995</v>
          </cell>
          <cell r="B404">
            <v>35025</v>
          </cell>
          <cell r="C404" t="str">
            <v>加拿大</v>
          </cell>
          <cell r="D404" t="str">
            <v>面食/谷类</v>
          </cell>
          <cell r="E404">
            <v>513</v>
          </cell>
        </row>
        <row r="405">
          <cell r="A405">
            <v>1995</v>
          </cell>
          <cell r="B405">
            <v>35025</v>
          </cell>
          <cell r="C405" t="str">
            <v>加拿大</v>
          </cell>
          <cell r="D405" t="str">
            <v>海洋食品</v>
          </cell>
          <cell r="E405">
            <v>119.25</v>
          </cell>
        </row>
        <row r="406">
          <cell r="A406">
            <v>1995</v>
          </cell>
          <cell r="B406">
            <v>35027</v>
          </cell>
          <cell r="C406" t="str">
            <v>美国</v>
          </cell>
          <cell r="D406" t="str">
            <v>糖果</v>
          </cell>
          <cell r="E406">
            <v>303.99999976158142</v>
          </cell>
        </row>
        <row r="407">
          <cell r="A407">
            <v>1995</v>
          </cell>
          <cell r="B407">
            <v>35027</v>
          </cell>
          <cell r="C407" t="str">
            <v>美国</v>
          </cell>
          <cell r="D407" t="str">
            <v>肉/家禽</v>
          </cell>
          <cell r="E407">
            <v>111.75</v>
          </cell>
        </row>
        <row r="408">
          <cell r="A408">
            <v>1995</v>
          </cell>
          <cell r="B408">
            <v>35027</v>
          </cell>
          <cell r="C408" t="str">
            <v>美国</v>
          </cell>
          <cell r="D408" t="str">
            <v>乳制品</v>
          </cell>
          <cell r="E408">
            <v>854.99999932944775</v>
          </cell>
        </row>
        <row r="409">
          <cell r="A409">
            <v>1995</v>
          </cell>
          <cell r="B409">
            <v>35030</v>
          </cell>
          <cell r="C409" t="str">
            <v>美国</v>
          </cell>
          <cell r="D409" t="str">
            <v>乳制品</v>
          </cell>
          <cell r="E409">
            <v>1368</v>
          </cell>
        </row>
        <row r="410">
          <cell r="A410">
            <v>1995</v>
          </cell>
          <cell r="B410">
            <v>35030</v>
          </cell>
          <cell r="C410" t="str">
            <v>美国</v>
          </cell>
          <cell r="D410" t="str">
            <v>糖果</v>
          </cell>
          <cell r="E410">
            <v>349</v>
          </cell>
        </row>
        <row r="411">
          <cell r="A411">
            <v>1995</v>
          </cell>
          <cell r="B411">
            <v>35030</v>
          </cell>
          <cell r="C411" t="str">
            <v>美国</v>
          </cell>
          <cell r="D411" t="str">
            <v>海洋食品</v>
          </cell>
          <cell r="E411">
            <v>760</v>
          </cell>
        </row>
        <row r="412">
          <cell r="A412">
            <v>1995</v>
          </cell>
          <cell r="B412">
            <v>35030</v>
          </cell>
          <cell r="C412" t="str">
            <v>美国</v>
          </cell>
          <cell r="D412" t="str">
            <v>糖果</v>
          </cell>
          <cell r="E412">
            <v>986</v>
          </cell>
        </row>
        <row r="413">
          <cell r="A413">
            <v>1995</v>
          </cell>
          <cell r="B413">
            <v>35030</v>
          </cell>
          <cell r="C413" t="str">
            <v>加拿大</v>
          </cell>
          <cell r="D413" t="str">
            <v>海洋食品</v>
          </cell>
          <cell r="E413">
            <v>562.5</v>
          </cell>
        </row>
        <row r="414">
          <cell r="A414">
            <v>1995</v>
          </cell>
          <cell r="B414">
            <v>35030</v>
          </cell>
          <cell r="C414" t="str">
            <v>加拿大</v>
          </cell>
          <cell r="D414" t="str">
            <v>海洋食品</v>
          </cell>
          <cell r="E414">
            <v>58.252499999999998</v>
          </cell>
        </row>
        <row r="415">
          <cell r="A415">
            <v>1995</v>
          </cell>
          <cell r="B415">
            <v>35030</v>
          </cell>
          <cell r="C415" t="str">
            <v>加拿大</v>
          </cell>
          <cell r="D415" t="str">
            <v>肉/家禽</v>
          </cell>
          <cell r="E415">
            <v>223.5</v>
          </cell>
        </row>
        <row r="416">
          <cell r="A416">
            <v>1995</v>
          </cell>
          <cell r="B416">
            <v>35032</v>
          </cell>
          <cell r="C416" t="str">
            <v>美国</v>
          </cell>
          <cell r="D416" t="str">
            <v>香料</v>
          </cell>
          <cell r="E416">
            <v>923.87499927543104</v>
          </cell>
        </row>
        <row r="417">
          <cell r="A417">
            <v>1995</v>
          </cell>
          <cell r="B417">
            <v>35032</v>
          </cell>
          <cell r="C417" t="str">
            <v>加拿大</v>
          </cell>
          <cell r="D417" t="str">
            <v>饮料</v>
          </cell>
          <cell r="E417">
            <v>57</v>
          </cell>
        </row>
        <row r="418">
          <cell r="A418">
            <v>1995</v>
          </cell>
          <cell r="B418">
            <v>35032</v>
          </cell>
          <cell r="C418" t="str">
            <v>加拿大</v>
          </cell>
          <cell r="D418" t="str">
            <v>乳制品</v>
          </cell>
          <cell r="E418">
            <v>625</v>
          </cell>
        </row>
        <row r="419">
          <cell r="A419">
            <v>1995</v>
          </cell>
          <cell r="B419">
            <v>35032</v>
          </cell>
          <cell r="C419" t="str">
            <v>加拿大</v>
          </cell>
          <cell r="D419" t="str">
            <v>糖果</v>
          </cell>
          <cell r="E419">
            <v>562.5</v>
          </cell>
        </row>
        <row r="420">
          <cell r="A420">
            <v>1995</v>
          </cell>
          <cell r="B420">
            <v>35032</v>
          </cell>
          <cell r="C420" t="str">
            <v>加拿大</v>
          </cell>
          <cell r="D420" t="str">
            <v>饮料</v>
          </cell>
          <cell r="E420">
            <v>325.5</v>
          </cell>
        </row>
        <row r="421">
          <cell r="A421">
            <v>1995</v>
          </cell>
          <cell r="B421">
            <v>35033</v>
          </cell>
          <cell r="C421" t="str">
            <v>加拿大</v>
          </cell>
          <cell r="D421" t="str">
            <v>糖果</v>
          </cell>
          <cell r="E421">
            <v>468.45</v>
          </cell>
        </row>
        <row r="422">
          <cell r="A422">
            <v>1995</v>
          </cell>
          <cell r="B422">
            <v>35044</v>
          </cell>
          <cell r="C422" t="str">
            <v>加拿大</v>
          </cell>
          <cell r="D422" t="str">
            <v>香料</v>
          </cell>
          <cell r="E422">
            <v>512.99999915063381</v>
          </cell>
        </row>
        <row r="423">
          <cell r="A423">
            <v>1995</v>
          </cell>
          <cell r="B423">
            <v>35044</v>
          </cell>
          <cell r="C423" t="str">
            <v>加拿大</v>
          </cell>
          <cell r="D423" t="str">
            <v>香料</v>
          </cell>
          <cell r="E423">
            <v>23.399999961256981</v>
          </cell>
        </row>
        <row r="424">
          <cell r="A424">
            <v>1995</v>
          </cell>
          <cell r="B424">
            <v>35047</v>
          </cell>
          <cell r="C424" t="str">
            <v>加拿大</v>
          </cell>
          <cell r="D424" t="str">
            <v>农产品</v>
          </cell>
          <cell r="E424">
            <v>182.39999932050705</v>
          </cell>
        </row>
        <row r="425">
          <cell r="A425">
            <v>1995</v>
          </cell>
          <cell r="B425">
            <v>35047</v>
          </cell>
          <cell r="C425" t="str">
            <v>加拿大</v>
          </cell>
          <cell r="D425" t="str">
            <v>饮料</v>
          </cell>
          <cell r="E425">
            <v>503.99999812245369</v>
          </cell>
        </row>
        <row r="426">
          <cell r="A426">
            <v>1995</v>
          </cell>
          <cell r="B426">
            <v>35047</v>
          </cell>
          <cell r="C426" t="str">
            <v>加拿大</v>
          </cell>
          <cell r="D426" t="str">
            <v>海洋食品</v>
          </cell>
          <cell r="E426">
            <v>303.99999886751175</v>
          </cell>
        </row>
        <row r="427">
          <cell r="A427">
            <v>1995</v>
          </cell>
          <cell r="B427">
            <v>35047</v>
          </cell>
          <cell r="C427" t="str">
            <v>加拿大</v>
          </cell>
          <cell r="D427" t="str">
            <v>面食/谷类</v>
          </cell>
          <cell r="E427">
            <v>425.59999841451645</v>
          </cell>
        </row>
        <row r="428">
          <cell r="A428">
            <v>1995</v>
          </cell>
          <cell r="B428">
            <v>35052</v>
          </cell>
          <cell r="C428" t="str">
            <v>美国</v>
          </cell>
          <cell r="D428" t="str">
            <v>海洋食品</v>
          </cell>
          <cell r="E428">
            <v>1500</v>
          </cell>
        </row>
        <row r="429">
          <cell r="A429">
            <v>1995</v>
          </cell>
          <cell r="B429">
            <v>35052</v>
          </cell>
          <cell r="C429" t="str">
            <v>美国</v>
          </cell>
          <cell r="D429" t="str">
            <v>香料</v>
          </cell>
          <cell r="E429">
            <v>311.2</v>
          </cell>
        </row>
        <row r="430">
          <cell r="A430">
            <v>1995</v>
          </cell>
          <cell r="B430">
            <v>35052</v>
          </cell>
          <cell r="C430" t="str">
            <v>美国</v>
          </cell>
          <cell r="D430" t="str">
            <v>乳制品</v>
          </cell>
          <cell r="E430">
            <v>2475</v>
          </cell>
        </row>
        <row r="431">
          <cell r="A431">
            <v>1995</v>
          </cell>
          <cell r="B431">
            <v>35052</v>
          </cell>
          <cell r="C431" t="str">
            <v>美国</v>
          </cell>
          <cell r="D431" t="str">
            <v>乳制品</v>
          </cell>
          <cell r="E431">
            <v>243.6</v>
          </cell>
        </row>
        <row r="432">
          <cell r="A432">
            <v>1995</v>
          </cell>
          <cell r="B432">
            <v>35054</v>
          </cell>
          <cell r="C432" t="str">
            <v>加拿大</v>
          </cell>
          <cell r="D432" t="str">
            <v>面食/谷类</v>
          </cell>
          <cell r="E432">
            <v>396</v>
          </cell>
        </row>
        <row r="433">
          <cell r="A433">
            <v>1995</v>
          </cell>
          <cell r="B433">
            <v>35054</v>
          </cell>
          <cell r="C433" t="str">
            <v>加拿大</v>
          </cell>
          <cell r="D433" t="str">
            <v>海洋食品</v>
          </cell>
          <cell r="E433">
            <v>736</v>
          </cell>
        </row>
        <row r="434">
          <cell r="A434">
            <v>1995</v>
          </cell>
          <cell r="B434">
            <v>35054</v>
          </cell>
          <cell r="C434" t="str">
            <v>加拿大</v>
          </cell>
          <cell r="D434" t="str">
            <v>面食/谷类</v>
          </cell>
          <cell r="E434">
            <v>1064</v>
          </cell>
        </row>
        <row r="435">
          <cell r="A435">
            <v>1995</v>
          </cell>
          <cell r="B435">
            <v>35061</v>
          </cell>
          <cell r="C435" t="str">
            <v>加拿大</v>
          </cell>
          <cell r="D435" t="str">
            <v>海洋食品</v>
          </cell>
          <cell r="E435">
            <v>1049.9999960884452</v>
          </cell>
        </row>
        <row r="436">
          <cell r="A436">
            <v>1995</v>
          </cell>
          <cell r="B436">
            <v>35061</v>
          </cell>
          <cell r="C436" t="str">
            <v>加拿大</v>
          </cell>
          <cell r="D436" t="str">
            <v>海洋食品</v>
          </cell>
          <cell r="E436">
            <v>303.99999886751175</v>
          </cell>
        </row>
        <row r="437">
          <cell r="A437">
            <v>1995</v>
          </cell>
          <cell r="B437">
            <v>35061</v>
          </cell>
          <cell r="C437" t="str">
            <v>加拿大</v>
          </cell>
          <cell r="D437" t="str">
            <v>糖果</v>
          </cell>
          <cell r="E437">
            <v>59.999999776482582</v>
          </cell>
        </row>
        <row r="438">
          <cell r="A438">
            <v>1995</v>
          </cell>
          <cell r="B438">
            <v>35061</v>
          </cell>
          <cell r="C438" t="str">
            <v>加拿大</v>
          </cell>
          <cell r="D438" t="str">
            <v>乳制品</v>
          </cell>
          <cell r="E438">
            <v>575.99999785423279</v>
          </cell>
        </row>
        <row r="439">
          <cell r="A439">
            <v>1995</v>
          </cell>
          <cell r="B439">
            <v>35061</v>
          </cell>
          <cell r="C439" t="str">
            <v>加拿大</v>
          </cell>
          <cell r="D439" t="str">
            <v>饮料</v>
          </cell>
          <cell r="E439">
            <v>420</v>
          </cell>
        </row>
        <row r="440">
          <cell r="A440">
            <v>1995</v>
          </cell>
          <cell r="B440">
            <v>35061</v>
          </cell>
          <cell r="C440" t="str">
            <v>加拿大</v>
          </cell>
          <cell r="D440" t="str">
            <v>乳制品</v>
          </cell>
          <cell r="E440">
            <v>385</v>
          </cell>
        </row>
        <row r="441">
          <cell r="A441">
            <v>1995</v>
          </cell>
          <cell r="B441">
            <v>35061</v>
          </cell>
          <cell r="C441" t="str">
            <v>加拿大</v>
          </cell>
          <cell r="D441" t="str">
            <v>糖果</v>
          </cell>
          <cell r="E441">
            <v>1479</v>
          </cell>
        </row>
        <row r="442">
          <cell r="A442">
            <v>1995</v>
          </cell>
          <cell r="B442">
            <v>35061</v>
          </cell>
          <cell r="C442" t="str">
            <v>加拿大</v>
          </cell>
          <cell r="D442" t="str">
            <v>面食/谷类</v>
          </cell>
          <cell r="E442">
            <v>798</v>
          </cell>
        </row>
        <row r="443">
          <cell r="A443">
            <v>1996</v>
          </cell>
          <cell r="B443">
            <v>35066</v>
          </cell>
          <cell r="C443" t="str">
            <v>加拿大</v>
          </cell>
          <cell r="D443" t="str">
            <v>糖果</v>
          </cell>
          <cell r="E443">
            <v>367.5</v>
          </cell>
        </row>
        <row r="444">
          <cell r="A444">
            <v>1996</v>
          </cell>
          <cell r="B444">
            <v>35066</v>
          </cell>
          <cell r="C444" t="str">
            <v>加拿大</v>
          </cell>
          <cell r="D444" t="str">
            <v>饮料</v>
          </cell>
          <cell r="E444">
            <v>139.5</v>
          </cell>
        </row>
        <row r="445">
          <cell r="A445">
            <v>1996</v>
          </cell>
          <cell r="B445">
            <v>35068</v>
          </cell>
          <cell r="C445" t="str">
            <v>美国</v>
          </cell>
          <cell r="D445" t="str">
            <v>香料</v>
          </cell>
          <cell r="E445">
            <v>1515.5999974906445</v>
          </cell>
        </row>
        <row r="446">
          <cell r="A446">
            <v>1996</v>
          </cell>
          <cell r="B446">
            <v>35069</v>
          </cell>
          <cell r="C446" t="str">
            <v>美国</v>
          </cell>
          <cell r="D446" t="str">
            <v>饮料</v>
          </cell>
          <cell r="E446">
            <v>760</v>
          </cell>
        </row>
        <row r="447">
          <cell r="A447">
            <v>1996</v>
          </cell>
          <cell r="B447">
            <v>35069</v>
          </cell>
          <cell r="C447" t="str">
            <v>美国</v>
          </cell>
          <cell r="D447" t="str">
            <v>农产品</v>
          </cell>
          <cell r="E447">
            <v>1050</v>
          </cell>
        </row>
        <row r="448">
          <cell r="A448">
            <v>1996</v>
          </cell>
          <cell r="B448">
            <v>35069</v>
          </cell>
          <cell r="C448" t="str">
            <v>美国</v>
          </cell>
          <cell r="D448" t="str">
            <v>糖果</v>
          </cell>
          <cell r="E448">
            <v>500</v>
          </cell>
        </row>
        <row r="449">
          <cell r="A449">
            <v>1996</v>
          </cell>
          <cell r="B449">
            <v>35074</v>
          </cell>
          <cell r="C449" t="str">
            <v>美国</v>
          </cell>
          <cell r="D449" t="str">
            <v>肉/家禽</v>
          </cell>
          <cell r="E449">
            <v>2228.2199999999998</v>
          </cell>
        </row>
        <row r="450">
          <cell r="A450">
            <v>1996</v>
          </cell>
          <cell r="B450">
            <v>35074</v>
          </cell>
          <cell r="C450" t="str">
            <v>美国</v>
          </cell>
          <cell r="D450" t="str">
            <v>乳制品</v>
          </cell>
          <cell r="E450">
            <v>1375</v>
          </cell>
        </row>
        <row r="451">
          <cell r="A451">
            <v>1996</v>
          </cell>
          <cell r="B451">
            <v>35076</v>
          </cell>
          <cell r="C451" t="str">
            <v>加拿大</v>
          </cell>
          <cell r="D451" t="str">
            <v>海洋食品</v>
          </cell>
          <cell r="E451">
            <v>186</v>
          </cell>
        </row>
        <row r="452">
          <cell r="A452">
            <v>1996</v>
          </cell>
          <cell r="B452">
            <v>35076</v>
          </cell>
          <cell r="C452" t="str">
            <v>加拿大</v>
          </cell>
          <cell r="D452" t="str">
            <v>饮料</v>
          </cell>
          <cell r="E452">
            <v>42</v>
          </cell>
        </row>
        <row r="453">
          <cell r="A453">
            <v>1996</v>
          </cell>
          <cell r="B453">
            <v>35080</v>
          </cell>
          <cell r="C453" t="str">
            <v>美国</v>
          </cell>
          <cell r="D453" t="str">
            <v>糖果</v>
          </cell>
          <cell r="E453">
            <v>349</v>
          </cell>
        </row>
        <row r="454">
          <cell r="A454">
            <v>1996</v>
          </cell>
          <cell r="B454">
            <v>35080</v>
          </cell>
          <cell r="C454" t="str">
            <v>美国</v>
          </cell>
          <cell r="D454" t="str">
            <v>糖果</v>
          </cell>
          <cell r="E454">
            <v>986</v>
          </cell>
        </row>
        <row r="455">
          <cell r="A455">
            <v>1996</v>
          </cell>
          <cell r="B455">
            <v>35086</v>
          </cell>
          <cell r="C455" t="str">
            <v>美国</v>
          </cell>
          <cell r="D455" t="str">
            <v>糖果</v>
          </cell>
          <cell r="E455">
            <v>436.99999965727329</v>
          </cell>
        </row>
        <row r="456">
          <cell r="A456">
            <v>1996</v>
          </cell>
          <cell r="B456">
            <v>35086</v>
          </cell>
          <cell r="C456" t="str">
            <v>美国</v>
          </cell>
          <cell r="D456" t="str">
            <v>饮料</v>
          </cell>
          <cell r="E456">
            <v>294.499999769032</v>
          </cell>
        </row>
        <row r="457">
          <cell r="A457">
            <v>1996</v>
          </cell>
          <cell r="B457">
            <v>35087</v>
          </cell>
          <cell r="C457" t="str">
            <v>美国</v>
          </cell>
          <cell r="D457" t="str">
            <v>肉/家禽</v>
          </cell>
          <cell r="E457">
            <v>1646.4069987087696</v>
          </cell>
        </row>
        <row r="458">
          <cell r="A458">
            <v>1996</v>
          </cell>
          <cell r="B458">
            <v>35087</v>
          </cell>
          <cell r="C458" t="str">
            <v>美国</v>
          </cell>
          <cell r="D458" t="str">
            <v>海洋食品</v>
          </cell>
          <cell r="E458">
            <v>183.34999985620379</v>
          </cell>
        </row>
        <row r="459">
          <cell r="A459">
            <v>1996</v>
          </cell>
          <cell r="B459">
            <v>35089</v>
          </cell>
          <cell r="C459" t="str">
            <v>美国</v>
          </cell>
          <cell r="D459" t="str">
            <v>乳制品</v>
          </cell>
          <cell r="E459">
            <v>420</v>
          </cell>
        </row>
        <row r="460">
          <cell r="A460">
            <v>1996</v>
          </cell>
          <cell r="B460">
            <v>35090</v>
          </cell>
          <cell r="C460" t="str">
            <v>美国</v>
          </cell>
          <cell r="D460" t="str">
            <v>海洋食品</v>
          </cell>
          <cell r="E460">
            <v>101.99999928474426</v>
          </cell>
        </row>
        <row r="461">
          <cell r="A461">
            <v>1996</v>
          </cell>
          <cell r="B461">
            <v>35090</v>
          </cell>
          <cell r="C461" t="str">
            <v>美国</v>
          </cell>
          <cell r="D461" t="str">
            <v>饮料</v>
          </cell>
          <cell r="E461">
            <v>76.499999463558197</v>
          </cell>
        </row>
        <row r="462">
          <cell r="A462">
            <v>1996</v>
          </cell>
          <cell r="B462">
            <v>35090</v>
          </cell>
          <cell r="C462" t="str">
            <v>美国</v>
          </cell>
          <cell r="D462" t="str">
            <v>乳制品</v>
          </cell>
          <cell r="E462">
            <v>1375</v>
          </cell>
        </row>
        <row r="463">
          <cell r="A463">
            <v>1996</v>
          </cell>
          <cell r="B463">
            <v>35094</v>
          </cell>
          <cell r="C463" t="str">
            <v>加拿大</v>
          </cell>
          <cell r="D463" t="str">
            <v>饮料</v>
          </cell>
          <cell r="E463">
            <v>140</v>
          </cell>
        </row>
        <row r="464">
          <cell r="A464">
            <v>1996</v>
          </cell>
          <cell r="B464">
            <v>35094</v>
          </cell>
          <cell r="C464" t="str">
            <v>加拿大</v>
          </cell>
          <cell r="D464" t="str">
            <v>饮料</v>
          </cell>
          <cell r="E464">
            <v>2635</v>
          </cell>
        </row>
        <row r="465">
          <cell r="A465">
            <v>1996</v>
          </cell>
          <cell r="B465">
            <v>35096</v>
          </cell>
          <cell r="C465" t="str">
            <v>加拿大</v>
          </cell>
          <cell r="D465" t="str">
            <v>面食/谷类</v>
          </cell>
          <cell r="E465">
            <v>645.999995470047</v>
          </cell>
        </row>
        <row r="466">
          <cell r="A466">
            <v>1996</v>
          </cell>
          <cell r="B466">
            <v>35096</v>
          </cell>
          <cell r="C466" t="str">
            <v>加拿大</v>
          </cell>
          <cell r="D466" t="str">
            <v>饮料</v>
          </cell>
          <cell r="E466">
            <v>764.99999463558197</v>
          </cell>
        </row>
        <row r="467">
          <cell r="A467">
            <v>1996</v>
          </cell>
          <cell r="B467">
            <v>35100</v>
          </cell>
          <cell r="C467" t="str">
            <v>加拿大</v>
          </cell>
          <cell r="D467" t="str">
            <v>乳制品</v>
          </cell>
          <cell r="E467">
            <v>40</v>
          </cell>
        </row>
        <row r="468">
          <cell r="A468">
            <v>1996</v>
          </cell>
          <cell r="B468">
            <v>35101</v>
          </cell>
          <cell r="C468" t="str">
            <v>加拿大</v>
          </cell>
          <cell r="D468" t="str">
            <v>饮料</v>
          </cell>
          <cell r="E468">
            <v>7509.749994110316</v>
          </cell>
        </row>
        <row r="469">
          <cell r="A469">
            <v>1996</v>
          </cell>
          <cell r="B469">
            <v>35101</v>
          </cell>
          <cell r="C469" t="str">
            <v>加拿大</v>
          </cell>
          <cell r="D469" t="str">
            <v>糖果</v>
          </cell>
          <cell r="E469">
            <v>936.69999926537275</v>
          </cell>
        </row>
        <row r="470">
          <cell r="A470">
            <v>1996</v>
          </cell>
          <cell r="B470">
            <v>35101</v>
          </cell>
          <cell r="C470" t="str">
            <v>美国</v>
          </cell>
          <cell r="D470" t="str">
            <v>糖果</v>
          </cell>
          <cell r="E470">
            <v>1061.8199925541878</v>
          </cell>
        </row>
        <row r="471">
          <cell r="A471">
            <v>1996</v>
          </cell>
          <cell r="B471">
            <v>35101</v>
          </cell>
          <cell r="C471" t="str">
            <v>美国</v>
          </cell>
          <cell r="D471" t="str">
            <v>饮料</v>
          </cell>
          <cell r="E471">
            <v>7905</v>
          </cell>
        </row>
        <row r="472">
          <cell r="A472">
            <v>1996</v>
          </cell>
          <cell r="B472">
            <v>35101</v>
          </cell>
          <cell r="C472" t="str">
            <v>美国</v>
          </cell>
          <cell r="D472" t="str">
            <v>海洋食品</v>
          </cell>
          <cell r="E472">
            <v>938.39999341964722</v>
          </cell>
        </row>
        <row r="473">
          <cell r="A473">
            <v>1996</v>
          </cell>
          <cell r="B473">
            <v>35101</v>
          </cell>
          <cell r="C473" t="str">
            <v>美国</v>
          </cell>
          <cell r="D473" t="str">
            <v>糖果</v>
          </cell>
          <cell r="E473">
            <v>1047.6249926537275</v>
          </cell>
        </row>
        <row r="474">
          <cell r="A474">
            <v>1996</v>
          </cell>
          <cell r="B474">
            <v>35102</v>
          </cell>
          <cell r="C474" t="str">
            <v>加拿大</v>
          </cell>
          <cell r="D474" t="str">
            <v>面食/谷类</v>
          </cell>
          <cell r="E474">
            <v>1140</v>
          </cell>
        </row>
        <row r="475">
          <cell r="A475">
            <v>1996</v>
          </cell>
          <cell r="B475">
            <v>35103</v>
          </cell>
          <cell r="C475" t="str">
            <v>加拿大</v>
          </cell>
          <cell r="D475" t="str">
            <v>饮料</v>
          </cell>
          <cell r="E475">
            <v>360</v>
          </cell>
        </row>
        <row r="476">
          <cell r="A476">
            <v>1996</v>
          </cell>
          <cell r="B476">
            <v>35103</v>
          </cell>
          <cell r="C476" t="str">
            <v>加拿大</v>
          </cell>
          <cell r="D476" t="str">
            <v>农产品</v>
          </cell>
          <cell r="E476">
            <v>318</v>
          </cell>
        </row>
        <row r="477">
          <cell r="A477">
            <v>1996</v>
          </cell>
          <cell r="B477">
            <v>35103</v>
          </cell>
          <cell r="C477" t="str">
            <v>加拿大</v>
          </cell>
          <cell r="D477" t="str">
            <v>糖果</v>
          </cell>
          <cell r="E477">
            <v>147.9</v>
          </cell>
        </row>
        <row r="478">
          <cell r="A478">
            <v>1996</v>
          </cell>
          <cell r="B478">
            <v>35103</v>
          </cell>
          <cell r="C478" t="str">
            <v>加拿大</v>
          </cell>
          <cell r="D478" t="str">
            <v>饮料</v>
          </cell>
          <cell r="E478">
            <v>90</v>
          </cell>
        </row>
        <row r="479">
          <cell r="A479">
            <v>1996</v>
          </cell>
          <cell r="B479">
            <v>35104</v>
          </cell>
          <cell r="C479" t="str">
            <v>美国</v>
          </cell>
          <cell r="D479" t="str">
            <v>糖果</v>
          </cell>
          <cell r="E479">
            <v>374.76</v>
          </cell>
        </row>
        <row r="480">
          <cell r="A480">
            <v>1996</v>
          </cell>
          <cell r="B480">
            <v>35104</v>
          </cell>
          <cell r="C480" t="str">
            <v>美国</v>
          </cell>
          <cell r="D480" t="str">
            <v>肉/家禽</v>
          </cell>
          <cell r="E480">
            <v>656</v>
          </cell>
        </row>
        <row r="481">
          <cell r="A481">
            <v>1996</v>
          </cell>
          <cell r="B481">
            <v>35110</v>
          </cell>
          <cell r="C481" t="str">
            <v>美国</v>
          </cell>
          <cell r="D481" t="str">
            <v>农产品</v>
          </cell>
          <cell r="E481">
            <v>539.99999910593033</v>
          </cell>
        </row>
        <row r="482">
          <cell r="A482">
            <v>1996</v>
          </cell>
          <cell r="B482">
            <v>35110</v>
          </cell>
          <cell r="C482" t="str">
            <v>美国</v>
          </cell>
          <cell r="D482" t="str">
            <v>乳制品</v>
          </cell>
          <cell r="E482">
            <v>101.24999983236194</v>
          </cell>
        </row>
        <row r="483">
          <cell r="A483">
            <v>1996</v>
          </cell>
          <cell r="B483">
            <v>35110</v>
          </cell>
          <cell r="C483" t="str">
            <v>美国</v>
          </cell>
          <cell r="D483" t="str">
            <v>肉/家禽</v>
          </cell>
          <cell r="E483">
            <v>265.67999956011772</v>
          </cell>
        </row>
        <row r="484">
          <cell r="A484">
            <v>1996</v>
          </cell>
          <cell r="B484">
            <v>35116</v>
          </cell>
          <cell r="C484" t="str">
            <v>美国</v>
          </cell>
          <cell r="D484" t="str">
            <v>面食/谷类</v>
          </cell>
          <cell r="E484">
            <v>566.99999906122684</v>
          </cell>
        </row>
        <row r="485">
          <cell r="A485">
            <v>1996</v>
          </cell>
          <cell r="B485">
            <v>35116</v>
          </cell>
          <cell r="C485" t="str">
            <v>美国</v>
          </cell>
          <cell r="D485" t="str">
            <v>饮料</v>
          </cell>
          <cell r="E485">
            <v>404.99999932944775</v>
          </cell>
        </row>
        <row r="486">
          <cell r="A486">
            <v>1996</v>
          </cell>
          <cell r="B486">
            <v>35116</v>
          </cell>
          <cell r="C486" t="str">
            <v>美国</v>
          </cell>
          <cell r="D486" t="str">
            <v>面食/谷类</v>
          </cell>
          <cell r="E486">
            <v>529.19999912381172</v>
          </cell>
        </row>
        <row r="487">
          <cell r="A487">
            <v>1996</v>
          </cell>
          <cell r="B487">
            <v>35116</v>
          </cell>
          <cell r="C487" t="str">
            <v>美国</v>
          </cell>
          <cell r="D487" t="str">
            <v>海洋食品</v>
          </cell>
          <cell r="E487">
            <v>715.49999881535769</v>
          </cell>
        </row>
        <row r="488">
          <cell r="A488">
            <v>1996</v>
          </cell>
          <cell r="B488">
            <v>35116</v>
          </cell>
          <cell r="C488" t="str">
            <v>美国</v>
          </cell>
          <cell r="D488" t="str">
            <v>面食/谷类</v>
          </cell>
          <cell r="E488">
            <v>1596</v>
          </cell>
        </row>
        <row r="489">
          <cell r="A489">
            <v>1996</v>
          </cell>
          <cell r="B489">
            <v>35117</v>
          </cell>
          <cell r="C489" t="str">
            <v>加拿大</v>
          </cell>
          <cell r="D489" t="str">
            <v>饮料</v>
          </cell>
          <cell r="E489">
            <v>1151.9999957084656</v>
          </cell>
        </row>
        <row r="490">
          <cell r="A490">
            <v>1996</v>
          </cell>
          <cell r="B490">
            <v>35117</v>
          </cell>
          <cell r="C490" t="str">
            <v>加拿大</v>
          </cell>
          <cell r="D490" t="str">
            <v>糖果</v>
          </cell>
          <cell r="E490">
            <v>88.319999670982369</v>
          </cell>
        </row>
        <row r="491">
          <cell r="A491">
            <v>1996</v>
          </cell>
          <cell r="B491">
            <v>35117</v>
          </cell>
          <cell r="C491" t="str">
            <v>加拿大</v>
          </cell>
          <cell r="D491" t="str">
            <v>海洋食品</v>
          </cell>
          <cell r="E491">
            <v>1247.9999953508377</v>
          </cell>
        </row>
        <row r="492">
          <cell r="A492">
            <v>1996</v>
          </cell>
          <cell r="B492">
            <v>35117</v>
          </cell>
          <cell r="C492" t="str">
            <v>加拿大</v>
          </cell>
          <cell r="D492" t="str">
            <v>海洋食品</v>
          </cell>
          <cell r="E492">
            <v>273.59999898076057</v>
          </cell>
        </row>
        <row r="493">
          <cell r="A493">
            <v>1996</v>
          </cell>
          <cell r="B493">
            <v>35117</v>
          </cell>
          <cell r="C493" t="str">
            <v>加拿大</v>
          </cell>
          <cell r="D493" t="str">
            <v>乳制品</v>
          </cell>
          <cell r="E493">
            <v>1223.9999954402447</v>
          </cell>
        </row>
        <row r="494">
          <cell r="A494">
            <v>1996</v>
          </cell>
          <cell r="B494">
            <v>35117</v>
          </cell>
          <cell r="C494" t="str">
            <v>加拿大</v>
          </cell>
          <cell r="D494" t="str">
            <v>乳制品</v>
          </cell>
          <cell r="E494">
            <v>945.99999647587538</v>
          </cell>
        </row>
        <row r="495">
          <cell r="A495">
            <v>1996</v>
          </cell>
          <cell r="B495">
            <v>35118</v>
          </cell>
          <cell r="C495" t="str">
            <v>美国</v>
          </cell>
          <cell r="D495" t="str">
            <v>香料</v>
          </cell>
          <cell r="E495">
            <v>490</v>
          </cell>
        </row>
        <row r="496">
          <cell r="A496">
            <v>1996</v>
          </cell>
          <cell r="B496">
            <v>35118</v>
          </cell>
          <cell r="C496" t="str">
            <v>美国</v>
          </cell>
          <cell r="D496" t="str">
            <v>糖果</v>
          </cell>
          <cell r="E496">
            <v>477.81899664938447</v>
          </cell>
        </row>
        <row r="497">
          <cell r="A497">
            <v>1996</v>
          </cell>
          <cell r="B497">
            <v>35121</v>
          </cell>
          <cell r="C497" t="str">
            <v>加拿大</v>
          </cell>
          <cell r="D497" t="str">
            <v>饮料</v>
          </cell>
          <cell r="E497">
            <v>285</v>
          </cell>
        </row>
        <row r="498">
          <cell r="A498">
            <v>1996</v>
          </cell>
          <cell r="B498">
            <v>35121</v>
          </cell>
          <cell r="C498" t="str">
            <v>加拿大</v>
          </cell>
          <cell r="D498" t="str">
            <v>肉/家禽</v>
          </cell>
          <cell r="E498">
            <v>234</v>
          </cell>
        </row>
        <row r="499">
          <cell r="A499">
            <v>1996</v>
          </cell>
          <cell r="B499">
            <v>35121</v>
          </cell>
          <cell r="C499" t="str">
            <v>加拿大</v>
          </cell>
          <cell r="D499" t="str">
            <v>糖果</v>
          </cell>
          <cell r="E499">
            <v>2465</v>
          </cell>
        </row>
        <row r="500">
          <cell r="A500">
            <v>1996</v>
          </cell>
          <cell r="B500">
            <v>35122</v>
          </cell>
          <cell r="C500" t="str">
            <v>美国</v>
          </cell>
          <cell r="D500" t="str">
            <v>海洋食品</v>
          </cell>
          <cell r="E500">
            <v>625</v>
          </cell>
        </row>
        <row r="501">
          <cell r="A501">
            <v>1996</v>
          </cell>
          <cell r="B501">
            <v>35122</v>
          </cell>
          <cell r="C501" t="str">
            <v>加拿大</v>
          </cell>
          <cell r="D501" t="str">
            <v>糖果</v>
          </cell>
          <cell r="E501">
            <v>872.5</v>
          </cell>
        </row>
        <row r="502">
          <cell r="A502">
            <v>1996</v>
          </cell>
          <cell r="B502">
            <v>35122</v>
          </cell>
          <cell r="C502" t="str">
            <v>加拿大</v>
          </cell>
          <cell r="D502" t="str">
            <v>乳制品</v>
          </cell>
          <cell r="E502">
            <v>175</v>
          </cell>
        </row>
        <row r="503">
          <cell r="A503">
            <v>1996</v>
          </cell>
          <cell r="B503">
            <v>35122</v>
          </cell>
          <cell r="C503" t="str">
            <v>加拿大</v>
          </cell>
          <cell r="D503" t="str">
            <v>面食/谷类</v>
          </cell>
          <cell r="E503">
            <v>912</v>
          </cell>
        </row>
        <row r="504">
          <cell r="A504">
            <v>1996</v>
          </cell>
          <cell r="B504">
            <v>35122</v>
          </cell>
          <cell r="C504" t="str">
            <v>加拿大</v>
          </cell>
          <cell r="D504" t="str">
            <v>香料</v>
          </cell>
          <cell r="E504">
            <v>268.38749811798334</v>
          </cell>
        </row>
        <row r="505">
          <cell r="A505">
            <v>1996</v>
          </cell>
          <cell r="B505">
            <v>35124</v>
          </cell>
          <cell r="C505" t="str">
            <v>美国</v>
          </cell>
          <cell r="D505" t="str">
            <v>饮料</v>
          </cell>
          <cell r="E505">
            <v>135</v>
          </cell>
        </row>
        <row r="506">
          <cell r="A506">
            <v>1996</v>
          </cell>
          <cell r="B506">
            <v>35124</v>
          </cell>
          <cell r="C506" t="str">
            <v>美国</v>
          </cell>
          <cell r="D506" t="str">
            <v>肉/家禽</v>
          </cell>
          <cell r="E506">
            <v>195.5625</v>
          </cell>
        </row>
        <row r="507">
          <cell r="A507">
            <v>1996</v>
          </cell>
          <cell r="B507">
            <v>35124</v>
          </cell>
          <cell r="C507" t="str">
            <v>美国</v>
          </cell>
          <cell r="D507" t="str">
            <v>面食/谷类</v>
          </cell>
          <cell r="E507">
            <v>748.125</v>
          </cell>
        </row>
        <row r="508">
          <cell r="A508">
            <v>1996</v>
          </cell>
          <cell r="B508">
            <v>35125</v>
          </cell>
          <cell r="C508" t="str">
            <v>加拿大</v>
          </cell>
          <cell r="D508" t="str">
            <v>肉/家禽</v>
          </cell>
          <cell r="E508">
            <v>1638</v>
          </cell>
        </row>
        <row r="509">
          <cell r="A509">
            <v>1996</v>
          </cell>
          <cell r="B509">
            <v>35125</v>
          </cell>
          <cell r="C509" t="str">
            <v>加拿大</v>
          </cell>
          <cell r="D509" t="str">
            <v>海洋食品</v>
          </cell>
          <cell r="E509">
            <v>1250</v>
          </cell>
        </row>
        <row r="510">
          <cell r="A510">
            <v>1996</v>
          </cell>
          <cell r="B510">
            <v>35125</v>
          </cell>
          <cell r="C510" t="str">
            <v>加拿大</v>
          </cell>
          <cell r="D510" t="str">
            <v>糖果</v>
          </cell>
          <cell r="E510">
            <v>400</v>
          </cell>
        </row>
        <row r="511">
          <cell r="A511">
            <v>1996</v>
          </cell>
          <cell r="B511">
            <v>35125</v>
          </cell>
          <cell r="C511" t="str">
            <v>加拿大</v>
          </cell>
          <cell r="D511" t="str">
            <v>乳制品</v>
          </cell>
          <cell r="E511">
            <v>87.5</v>
          </cell>
        </row>
        <row r="512">
          <cell r="A512">
            <v>1996</v>
          </cell>
          <cell r="B512">
            <v>35125</v>
          </cell>
          <cell r="C512" t="str">
            <v>加拿大</v>
          </cell>
          <cell r="D512" t="str">
            <v>糖果</v>
          </cell>
          <cell r="E512">
            <v>147.9</v>
          </cell>
        </row>
        <row r="513">
          <cell r="A513">
            <v>1996</v>
          </cell>
          <cell r="B513">
            <v>35125</v>
          </cell>
          <cell r="C513" t="str">
            <v>美国</v>
          </cell>
          <cell r="D513" t="str">
            <v>乳制品</v>
          </cell>
          <cell r="E513">
            <v>525</v>
          </cell>
        </row>
        <row r="514">
          <cell r="A514">
            <v>1996</v>
          </cell>
          <cell r="B514">
            <v>35125</v>
          </cell>
          <cell r="C514" t="str">
            <v>美国</v>
          </cell>
          <cell r="D514" t="str">
            <v>面食/谷类</v>
          </cell>
          <cell r="E514">
            <v>56</v>
          </cell>
        </row>
        <row r="515">
          <cell r="A515">
            <v>1996</v>
          </cell>
          <cell r="B515">
            <v>35128</v>
          </cell>
          <cell r="C515" t="str">
            <v>美国</v>
          </cell>
          <cell r="D515" t="str">
            <v>饮料</v>
          </cell>
          <cell r="E515">
            <v>15019.499988220632</v>
          </cell>
        </row>
        <row r="516">
          <cell r="A516">
            <v>1996</v>
          </cell>
          <cell r="B516">
            <v>35128</v>
          </cell>
          <cell r="C516" t="str">
            <v>美国</v>
          </cell>
          <cell r="D516" t="str">
            <v>饮料</v>
          </cell>
          <cell r="E516">
            <v>1367.9999989271164</v>
          </cell>
        </row>
        <row r="517">
          <cell r="A517">
            <v>1996</v>
          </cell>
          <cell r="B517">
            <v>35129</v>
          </cell>
          <cell r="C517" t="str">
            <v>加拿大</v>
          </cell>
          <cell r="D517" t="str">
            <v>肉/家禽</v>
          </cell>
          <cell r="E517">
            <v>98.4</v>
          </cell>
        </row>
        <row r="518">
          <cell r="A518">
            <v>1996</v>
          </cell>
          <cell r="B518">
            <v>35136</v>
          </cell>
          <cell r="C518" t="str">
            <v>美国</v>
          </cell>
          <cell r="D518" t="str">
            <v>糖果</v>
          </cell>
          <cell r="E518">
            <v>1538.9999987930059</v>
          </cell>
        </row>
        <row r="519">
          <cell r="A519">
            <v>1996</v>
          </cell>
          <cell r="B519">
            <v>35137</v>
          </cell>
          <cell r="C519" t="str">
            <v>加拿大</v>
          </cell>
          <cell r="D519" t="str">
            <v>面食/谷类</v>
          </cell>
          <cell r="E519">
            <v>350</v>
          </cell>
        </row>
        <row r="520">
          <cell r="A520">
            <v>1996</v>
          </cell>
          <cell r="B520">
            <v>35137</v>
          </cell>
          <cell r="C520" t="str">
            <v>加拿大</v>
          </cell>
          <cell r="D520" t="str">
            <v>糖果</v>
          </cell>
          <cell r="E520">
            <v>339.99999761581421</v>
          </cell>
        </row>
        <row r="521">
          <cell r="A521">
            <v>1996</v>
          </cell>
          <cell r="B521">
            <v>35137</v>
          </cell>
          <cell r="C521" t="str">
            <v>加拿大</v>
          </cell>
          <cell r="D521" t="str">
            <v>肉/家禽</v>
          </cell>
          <cell r="E521">
            <v>202.63999857902527</v>
          </cell>
        </row>
        <row r="522">
          <cell r="A522">
            <v>1996</v>
          </cell>
          <cell r="B522">
            <v>35138</v>
          </cell>
          <cell r="C522" t="str">
            <v>加拿大</v>
          </cell>
          <cell r="D522" t="str">
            <v>饮料</v>
          </cell>
          <cell r="E522">
            <v>36</v>
          </cell>
        </row>
        <row r="523">
          <cell r="A523">
            <v>1996</v>
          </cell>
          <cell r="B523">
            <v>35138</v>
          </cell>
          <cell r="C523" t="str">
            <v>加拿大</v>
          </cell>
          <cell r="D523" t="str">
            <v>糖果</v>
          </cell>
          <cell r="E523">
            <v>379.99999970197678</v>
          </cell>
        </row>
        <row r="524">
          <cell r="A524">
            <v>1996</v>
          </cell>
          <cell r="B524">
            <v>35138</v>
          </cell>
          <cell r="C524" t="str">
            <v>加拿大</v>
          </cell>
          <cell r="D524" t="str">
            <v>面食/谷类</v>
          </cell>
          <cell r="E524">
            <v>758.09999940544367</v>
          </cell>
        </row>
        <row r="525">
          <cell r="A525">
            <v>1996</v>
          </cell>
          <cell r="B525">
            <v>35138</v>
          </cell>
          <cell r="C525" t="str">
            <v>加拿大</v>
          </cell>
          <cell r="D525" t="str">
            <v>香料</v>
          </cell>
          <cell r="E525">
            <v>239.96999981179832</v>
          </cell>
        </row>
        <row r="526">
          <cell r="A526">
            <v>1996</v>
          </cell>
          <cell r="B526">
            <v>35142</v>
          </cell>
          <cell r="C526" t="str">
            <v>加拿大</v>
          </cell>
          <cell r="D526" t="str">
            <v>乳制品</v>
          </cell>
          <cell r="E526">
            <v>840</v>
          </cell>
        </row>
        <row r="527">
          <cell r="A527">
            <v>1996</v>
          </cell>
          <cell r="B527">
            <v>35142</v>
          </cell>
          <cell r="C527" t="str">
            <v>加拿大</v>
          </cell>
          <cell r="D527" t="str">
            <v>饮料</v>
          </cell>
          <cell r="E527">
            <v>10540</v>
          </cell>
        </row>
        <row r="528">
          <cell r="A528">
            <v>1996</v>
          </cell>
          <cell r="B528">
            <v>35143</v>
          </cell>
          <cell r="C528" t="str">
            <v>美国</v>
          </cell>
          <cell r="D528" t="str">
            <v>海洋食品</v>
          </cell>
          <cell r="E528">
            <v>368.93249971065671</v>
          </cell>
        </row>
        <row r="529">
          <cell r="A529">
            <v>1996</v>
          </cell>
          <cell r="B529">
            <v>35144</v>
          </cell>
          <cell r="C529" t="str">
            <v>美国</v>
          </cell>
          <cell r="D529" t="str">
            <v>香料</v>
          </cell>
          <cell r="E529">
            <v>1200</v>
          </cell>
        </row>
        <row r="530">
          <cell r="A530">
            <v>1996</v>
          </cell>
          <cell r="B530">
            <v>35144</v>
          </cell>
          <cell r="C530" t="str">
            <v>美国</v>
          </cell>
          <cell r="D530" t="str">
            <v>饮料</v>
          </cell>
          <cell r="E530">
            <v>45</v>
          </cell>
        </row>
        <row r="531">
          <cell r="A531">
            <v>1996</v>
          </cell>
          <cell r="B531">
            <v>35144</v>
          </cell>
          <cell r="C531" t="str">
            <v>美国</v>
          </cell>
          <cell r="D531" t="str">
            <v>肉/家禽</v>
          </cell>
          <cell r="E531">
            <v>2970.96</v>
          </cell>
        </row>
        <row r="532">
          <cell r="A532">
            <v>1996</v>
          </cell>
          <cell r="B532">
            <v>35144</v>
          </cell>
          <cell r="C532" t="str">
            <v>美国</v>
          </cell>
          <cell r="D532" t="str">
            <v>海洋食品</v>
          </cell>
          <cell r="E532">
            <v>906.15</v>
          </cell>
        </row>
        <row r="533">
          <cell r="A533">
            <v>1996</v>
          </cell>
          <cell r="B533">
            <v>35144</v>
          </cell>
          <cell r="C533" t="str">
            <v>美国</v>
          </cell>
          <cell r="D533" t="str">
            <v>海洋食品</v>
          </cell>
          <cell r="E533">
            <v>380</v>
          </cell>
        </row>
        <row r="534">
          <cell r="A534">
            <v>1996</v>
          </cell>
          <cell r="B534">
            <v>35144</v>
          </cell>
          <cell r="C534" t="str">
            <v>加拿大</v>
          </cell>
          <cell r="D534" t="str">
            <v>海洋食品</v>
          </cell>
          <cell r="E534">
            <v>159.59999987483025</v>
          </cell>
        </row>
        <row r="535">
          <cell r="A535">
            <v>1996</v>
          </cell>
          <cell r="B535">
            <v>35144</v>
          </cell>
          <cell r="C535" t="str">
            <v>加拿大</v>
          </cell>
          <cell r="D535" t="str">
            <v>乳制品</v>
          </cell>
          <cell r="E535">
            <v>1709.9999986588955</v>
          </cell>
        </row>
        <row r="536">
          <cell r="A536">
            <v>1996</v>
          </cell>
          <cell r="B536">
            <v>35144</v>
          </cell>
          <cell r="C536" t="str">
            <v>加拿大</v>
          </cell>
          <cell r="D536" t="str">
            <v>饮料</v>
          </cell>
          <cell r="E536">
            <v>883.499999307096</v>
          </cell>
        </row>
        <row r="537">
          <cell r="A537">
            <v>1996</v>
          </cell>
          <cell r="B537">
            <v>35150</v>
          </cell>
          <cell r="C537" t="str">
            <v>加拿大</v>
          </cell>
          <cell r="D537" t="str">
            <v>海洋食品</v>
          </cell>
          <cell r="E537">
            <v>198.75</v>
          </cell>
        </row>
        <row r="538">
          <cell r="A538">
            <v>1996</v>
          </cell>
          <cell r="B538">
            <v>35150</v>
          </cell>
          <cell r="C538" t="str">
            <v>加拿大</v>
          </cell>
          <cell r="D538" t="str">
            <v>糖果</v>
          </cell>
          <cell r="E538">
            <v>1725.5</v>
          </cell>
        </row>
        <row r="539">
          <cell r="A539">
            <v>1996</v>
          </cell>
          <cell r="B539">
            <v>35159</v>
          </cell>
          <cell r="C539" t="str">
            <v>美国</v>
          </cell>
          <cell r="D539" t="str">
            <v>糖果</v>
          </cell>
          <cell r="E539">
            <v>600</v>
          </cell>
        </row>
        <row r="540">
          <cell r="A540">
            <v>1996</v>
          </cell>
          <cell r="B540">
            <v>35159</v>
          </cell>
          <cell r="C540" t="str">
            <v>美国</v>
          </cell>
          <cell r="D540" t="str">
            <v>饮料</v>
          </cell>
          <cell r="E540">
            <v>379.75</v>
          </cell>
        </row>
        <row r="541">
          <cell r="A541">
            <v>1996</v>
          </cell>
          <cell r="B541">
            <v>35159</v>
          </cell>
          <cell r="C541" t="str">
            <v>美国</v>
          </cell>
          <cell r="D541" t="str">
            <v>香料</v>
          </cell>
          <cell r="E541">
            <v>195</v>
          </cell>
        </row>
        <row r="542">
          <cell r="A542">
            <v>1996</v>
          </cell>
          <cell r="B542">
            <v>35163</v>
          </cell>
          <cell r="C542" t="str">
            <v>美国</v>
          </cell>
          <cell r="D542" t="str">
            <v>香料</v>
          </cell>
          <cell r="E542">
            <v>500</v>
          </cell>
        </row>
        <row r="543">
          <cell r="A543">
            <v>1996</v>
          </cell>
          <cell r="B543">
            <v>35163</v>
          </cell>
          <cell r="C543" t="str">
            <v>加拿大</v>
          </cell>
          <cell r="D543" t="str">
            <v>海洋食品</v>
          </cell>
          <cell r="E543">
            <v>455.99999830126762</v>
          </cell>
        </row>
        <row r="544">
          <cell r="A544">
            <v>1996</v>
          </cell>
          <cell r="B544">
            <v>35164</v>
          </cell>
          <cell r="C544" t="str">
            <v>美国</v>
          </cell>
          <cell r="D544" t="str">
            <v>海洋食品</v>
          </cell>
          <cell r="E544">
            <v>90</v>
          </cell>
        </row>
        <row r="545">
          <cell r="A545">
            <v>1996</v>
          </cell>
          <cell r="B545">
            <v>35164</v>
          </cell>
          <cell r="C545" t="str">
            <v>美国</v>
          </cell>
          <cell r="D545" t="str">
            <v>饮料</v>
          </cell>
          <cell r="E545">
            <v>828</v>
          </cell>
        </row>
        <row r="546">
          <cell r="A546">
            <v>1996</v>
          </cell>
          <cell r="B546">
            <v>35164</v>
          </cell>
          <cell r="C546" t="str">
            <v>美国</v>
          </cell>
          <cell r="D546" t="str">
            <v>乳制品</v>
          </cell>
          <cell r="E546">
            <v>1249.5</v>
          </cell>
        </row>
        <row r="547">
          <cell r="A547">
            <v>1996</v>
          </cell>
          <cell r="B547">
            <v>35164</v>
          </cell>
          <cell r="C547" t="str">
            <v>美国</v>
          </cell>
          <cell r="D547" t="str">
            <v>乳制品</v>
          </cell>
          <cell r="E547">
            <v>564.375</v>
          </cell>
        </row>
        <row r="548">
          <cell r="A548">
            <v>1996</v>
          </cell>
          <cell r="B548">
            <v>35165</v>
          </cell>
          <cell r="C548" t="str">
            <v>加拿大</v>
          </cell>
          <cell r="D548" t="str">
            <v>乳制品</v>
          </cell>
          <cell r="E548">
            <v>412.5</v>
          </cell>
        </row>
        <row r="549">
          <cell r="A549">
            <v>1996</v>
          </cell>
          <cell r="B549">
            <v>35165</v>
          </cell>
          <cell r="C549" t="str">
            <v>加拿大</v>
          </cell>
          <cell r="D549" t="str">
            <v>糖果</v>
          </cell>
          <cell r="E549">
            <v>1109.25</v>
          </cell>
        </row>
        <row r="550">
          <cell r="A550">
            <v>1996</v>
          </cell>
          <cell r="B550">
            <v>35165</v>
          </cell>
          <cell r="C550" t="str">
            <v>加拿大</v>
          </cell>
          <cell r="D550" t="str">
            <v>糖果</v>
          </cell>
          <cell r="E550">
            <v>750</v>
          </cell>
        </row>
        <row r="551">
          <cell r="A551">
            <v>1996</v>
          </cell>
          <cell r="B551">
            <v>35165</v>
          </cell>
          <cell r="C551" t="str">
            <v>加拿大</v>
          </cell>
          <cell r="D551" t="str">
            <v>乳制品</v>
          </cell>
          <cell r="E551">
            <v>1740</v>
          </cell>
        </row>
        <row r="552">
          <cell r="A552">
            <v>1996</v>
          </cell>
          <cell r="B552">
            <v>35166</v>
          </cell>
          <cell r="C552" t="str">
            <v>美国</v>
          </cell>
          <cell r="D552" t="str">
            <v>海洋食品</v>
          </cell>
          <cell r="E552">
            <v>120</v>
          </cell>
        </row>
        <row r="553">
          <cell r="A553">
            <v>1996</v>
          </cell>
          <cell r="B553">
            <v>35166</v>
          </cell>
          <cell r="C553" t="str">
            <v>美国</v>
          </cell>
          <cell r="D553" t="str">
            <v>乳制品</v>
          </cell>
          <cell r="E553">
            <v>125</v>
          </cell>
        </row>
        <row r="554">
          <cell r="A554">
            <v>1996</v>
          </cell>
          <cell r="B554">
            <v>35170</v>
          </cell>
          <cell r="C554" t="str">
            <v>美国</v>
          </cell>
          <cell r="D554" t="str">
            <v>香料</v>
          </cell>
          <cell r="E554">
            <v>379.99999970197678</v>
          </cell>
        </row>
        <row r="555">
          <cell r="A555">
            <v>1996</v>
          </cell>
          <cell r="B555">
            <v>35170</v>
          </cell>
          <cell r="C555" t="str">
            <v>美国</v>
          </cell>
          <cell r="D555" t="str">
            <v>农产品</v>
          </cell>
          <cell r="E555">
            <v>91.2</v>
          </cell>
        </row>
        <row r="556">
          <cell r="A556">
            <v>1996</v>
          </cell>
          <cell r="B556">
            <v>35171</v>
          </cell>
          <cell r="C556" t="str">
            <v>美国</v>
          </cell>
          <cell r="D556" t="str">
            <v>糖果</v>
          </cell>
          <cell r="E556">
            <v>120</v>
          </cell>
        </row>
        <row r="557">
          <cell r="A557">
            <v>1996</v>
          </cell>
          <cell r="B557">
            <v>35171</v>
          </cell>
          <cell r="C557" t="str">
            <v>美国</v>
          </cell>
          <cell r="D557" t="str">
            <v>糖果</v>
          </cell>
          <cell r="E557">
            <v>133</v>
          </cell>
        </row>
        <row r="558">
          <cell r="A558">
            <v>1996</v>
          </cell>
          <cell r="B558">
            <v>35171</v>
          </cell>
          <cell r="C558" t="str">
            <v>美国</v>
          </cell>
          <cell r="D558" t="str">
            <v>农产品</v>
          </cell>
          <cell r="E558">
            <v>424</v>
          </cell>
        </row>
        <row r="559">
          <cell r="A559">
            <v>1996</v>
          </cell>
          <cell r="B559">
            <v>35173</v>
          </cell>
          <cell r="C559" t="str">
            <v>美国</v>
          </cell>
          <cell r="D559" t="str">
            <v>农产品</v>
          </cell>
          <cell r="E559">
            <v>1350</v>
          </cell>
        </row>
        <row r="560">
          <cell r="A560">
            <v>1996</v>
          </cell>
          <cell r="B560">
            <v>35173</v>
          </cell>
          <cell r="C560" t="str">
            <v>美国</v>
          </cell>
          <cell r="D560" t="str">
            <v>海洋食品</v>
          </cell>
          <cell r="E560">
            <v>462</v>
          </cell>
        </row>
        <row r="561">
          <cell r="A561">
            <v>1996</v>
          </cell>
          <cell r="B561">
            <v>35173</v>
          </cell>
          <cell r="C561" t="str">
            <v>美国</v>
          </cell>
          <cell r="D561" t="str">
            <v>肉/家禽</v>
          </cell>
          <cell r="E561">
            <v>656</v>
          </cell>
        </row>
        <row r="562">
          <cell r="A562">
            <v>1996</v>
          </cell>
          <cell r="B562">
            <v>35173</v>
          </cell>
          <cell r="C562" t="str">
            <v>美国</v>
          </cell>
          <cell r="D562" t="str">
            <v>乳制品</v>
          </cell>
          <cell r="E562">
            <v>324</v>
          </cell>
        </row>
        <row r="563">
          <cell r="A563">
            <v>1996</v>
          </cell>
          <cell r="B563">
            <v>35173</v>
          </cell>
          <cell r="C563" t="str">
            <v>美国</v>
          </cell>
          <cell r="D563" t="str">
            <v>饮料</v>
          </cell>
          <cell r="E563">
            <v>792</v>
          </cell>
        </row>
        <row r="564">
          <cell r="A564">
            <v>1996</v>
          </cell>
          <cell r="B564">
            <v>35174</v>
          </cell>
          <cell r="C564" t="str">
            <v>加拿大</v>
          </cell>
          <cell r="D564" t="str">
            <v>农产品</v>
          </cell>
          <cell r="E564">
            <v>848</v>
          </cell>
        </row>
        <row r="565">
          <cell r="A565">
            <v>1996</v>
          </cell>
          <cell r="B565">
            <v>35177</v>
          </cell>
          <cell r="C565" t="str">
            <v>美国</v>
          </cell>
          <cell r="D565" t="str">
            <v>糖果</v>
          </cell>
          <cell r="E565">
            <v>110.4</v>
          </cell>
        </row>
        <row r="566">
          <cell r="A566">
            <v>1996</v>
          </cell>
          <cell r="B566">
            <v>35177</v>
          </cell>
          <cell r="C566" t="str">
            <v>美国</v>
          </cell>
          <cell r="D566" t="str">
            <v>糖果</v>
          </cell>
          <cell r="E566">
            <v>800</v>
          </cell>
        </row>
        <row r="567">
          <cell r="A567">
            <v>1996</v>
          </cell>
          <cell r="B567">
            <v>35179</v>
          </cell>
          <cell r="C567" t="str">
            <v>加拿大</v>
          </cell>
          <cell r="D567" t="str">
            <v>香料</v>
          </cell>
          <cell r="E567">
            <v>439</v>
          </cell>
        </row>
        <row r="568">
          <cell r="A568">
            <v>1996</v>
          </cell>
          <cell r="B568">
            <v>35181</v>
          </cell>
          <cell r="C568" t="str">
            <v>加拿大</v>
          </cell>
          <cell r="D568" t="str">
            <v>海洋食品</v>
          </cell>
          <cell r="E568">
            <v>428.3999969959259</v>
          </cell>
        </row>
        <row r="569">
          <cell r="A569">
            <v>1996</v>
          </cell>
          <cell r="B569">
            <v>35181</v>
          </cell>
          <cell r="C569" t="str">
            <v>加拿大</v>
          </cell>
          <cell r="D569" t="str">
            <v>面食/谷类</v>
          </cell>
          <cell r="E569">
            <v>292.5</v>
          </cell>
        </row>
        <row r="570">
          <cell r="A570">
            <v>1996</v>
          </cell>
          <cell r="B570">
            <v>35184</v>
          </cell>
          <cell r="C570" t="str">
            <v>加拿大</v>
          </cell>
          <cell r="D570" t="str">
            <v>糖果</v>
          </cell>
          <cell r="E570">
            <v>959.75</v>
          </cell>
        </row>
        <row r="571">
          <cell r="A571">
            <v>1996</v>
          </cell>
          <cell r="B571">
            <v>35184</v>
          </cell>
          <cell r="C571" t="str">
            <v>加拿大</v>
          </cell>
          <cell r="D571" t="str">
            <v>饮料</v>
          </cell>
          <cell r="E571">
            <v>90</v>
          </cell>
        </row>
        <row r="572">
          <cell r="A572">
            <v>1996</v>
          </cell>
          <cell r="B572">
            <v>35184</v>
          </cell>
          <cell r="C572" t="str">
            <v>加拿大</v>
          </cell>
          <cell r="D572" t="str">
            <v>海洋食品</v>
          </cell>
          <cell r="E572">
            <v>760</v>
          </cell>
        </row>
        <row r="573">
          <cell r="A573">
            <v>1996</v>
          </cell>
          <cell r="B573">
            <v>35185</v>
          </cell>
          <cell r="C573" t="str">
            <v>加拿大</v>
          </cell>
          <cell r="D573" t="str">
            <v>农产品</v>
          </cell>
          <cell r="E573">
            <v>1800</v>
          </cell>
        </row>
        <row r="574">
          <cell r="A574">
            <v>1996</v>
          </cell>
          <cell r="B574">
            <v>35185</v>
          </cell>
          <cell r="C574" t="str">
            <v>加拿大</v>
          </cell>
          <cell r="D574" t="str">
            <v>糖果</v>
          </cell>
          <cell r="E574">
            <v>1774.799997061491</v>
          </cell>
        </row>
        <row r="575">
          <cell r="A575">
            <v>1996</v>
          </cell>
          <cell r="B575">
            <v>35186</v>
          </cell>
          <cell r="C575" t="str">
            <v>美国</v>
          </cell>
          <cell r="D575" t="str">
            <v>饮料</v>
          </cell>
          <cell r="E575">
            <v>759.99999716877937</v>
          </cell>
        </row>
        <row r="576">
          <cell r="A576">
            <v>1996</v>
          </cell>
          <cell r="B576">
            <v>35186</v>
          </cell>
          <cell r="C576" t="str">
            <v>美国</v>
          </cell>
          <cell r="D576" t="str">
            <v>饮料</v>
          </cell>
          <cell r="E576">
            <v>239.99999910593033</v>
          </cell>
        </row>
        <row r="577">
          <cell r="A577">
            <v>1996</v>
          </cell>
          <cell r="B577">
            <v>35186</v>
          </cell>
          <cell r="C577" t="str">
            <v>美国</v>
          </cell>
          <cell r="D577" t="str">
            <v>饮料</v>
          </cell>
          <cell r="E577">
            <v>1295.9999951720238</v>
          </cell>
        </row>
        <row r="578">
          <cell r="A578">
            <v>1996</v>
          </cell>
          <cell r="B578">
            <v>35186</v>
          </cell>
          <cell r="C578" t="str">
            <v>加拿大</v>
          </cell>
          <cell r="D578" t="str">
            <v>乳制品</v>
          </cell>
          <cell r="E578">
            <v>69.599999999999994</v>
          </cell>
        </row>
        <row r="579">
          <cell r="A579">
            <v>1996</v>
          </cell>
          <cell r="B579">
            <v>35187</v>
          </cell>
          <cell r="C579" t="str">
            <v>美国</v>
          </cell>
          <cell r="D579" t="str">
            <v>面食/谷类</v>
          </cell>
          <cell r="E579">
            <v>560</v>
          </cell>
        </row>
        <row r="580">
          <cell r="A580">
            <v>1996</v>
          </cell>
          <cell r="B580">
            <v>35188</v>
          </cell>
          <cell r="C580" t="str">
            <v>美国</v>
          </cell>
          <cell r="D580" t="str">
            <v>海洋食品</v>
          </cell>
          <cell r="E580">
            <v>183.34999985620379</v>
          </cell>
        </row>
        <row r="581">
          <cell r="A581">
            <v>1996</v>
          </cell>
          <cell r="B581">
            <v>35188</v>
          </cell>
          <cell r="C581" t="str">
            <v>美国</v>
          </cell>
          <cell r="D581" t="str">
            <v>农产品</v>
          </cell>
          <cell r="E581">
            <v>755.24999940767884</v>
          </cell>
        </row>
        <row r="582">
          <cell r="A582">
            <v>1996</v>
          </cell>
          <cell r="B582">
            <v>35188</v>
          </cell>
          <cell r="C582" t="str">
            <v>美国</v>
          </cell>
          <cell r="D582" t="str">
            <v>香料</v>
          </cell>
          <cell r="E582">
            <v>259.34999979659915</v>
          </cell>
        </row>
        <row r="583">
          <cell r="A583">
            <v>1996</v>
          </cell>
          <cell r="B583">
            <v>35191</v>
          </cell>
          <cell r="C583" t="str">
            <v>加拿大</v>
          </cell>
          <cell r="D583" t="str">
            <v>香料</v>
          </cell>
          <cell r="E583">
            <v>412.5</v>
          </cell>
        </row>
        <row r="584">
          <cell r="A584">
            <v>1996</v>
          </cell>
          <cell r="B584">
            <v>35191</v>
          </cell>
          <cell r="C584" t="str">
            <v>加拿大</v>
          </cell>
          <cell r="D584" t="str">
            <v>饮料</v>
          </cell>
          <cell r="E584">
            <v>101.25</v>
          </cell>
        </row>
        <row r="585">
          <cell r="A585">
            <v>1996</v>
          </cell>
          <cell r="B585">
            <v>35191</v>
          </cell>
          <cell r="C585" t="str">
            <v>加拿大</v>
          </cell>
          <cell r="D585" t="str">
            <v>香料</v>
          </cell>
          <cell r="E585">
            <v>390</v>
          </cell>
        </row>
        <row r="586">
          <cell r="A586">
            <v>1996</v>
          </cell>
          <cell r="B586">
            <v>35191</v>
          </cell>
          <cell r="C586" t="str">
            <v>加拿大</v>
          </cell>
          <cell r="D586" t="str">
            <v>海洋食品</v>
          </cell>
          <cell r="E586">
            <v>336</v>
          </cell>
        </row>
        <row r="587">
          <cell r="A587">
            <v>1996</v>
          </cell>
          <cell r="B587">
            <v>35191</v>
          </cell>
          <cell r="C587" t="str">
            <v>加拿大</v>
          </cell>
          <cell r="D587" t="str">
            <v>饮料</v>
          </cell>
          <cell r="E587">
            <v>229.49999839067459</v>
          </cell>
        </row>
        <row r="588">
          <cell r="A588">
            <v>1996</v>
          </cell>
          <cell r="B588">
            <v>35191</v>
          </cell>
          <cell r="C588" t="str">
            <v>加拿大</v>
          </cell>
          <cell r="D588" t="str">
            <v>面食/谷类</v>
          </cell>
          <cell r="E588">
            <v>285.59999799728394</v>
          </cell>
        </row>
        <row r="589">
          <cell r="A589">
            <v>1996</v>
          </cell>
          <cell r="B589">
            <v>35191</v>
          </cell>
          <cell r="C589" t="str">
            <v>加拿大</v>
          </cell>
          <cell r="D589" t="str">
            <v>肉/家禽</v>
          </cell>
          <cell r="E589">
            <v>960</v>
          </cell>
        </row>
        <row r="590">
          <cell r="A590">
            <v>1996</v>
          </cell>
          <cell r="B590">
            <v>35191</v>
          </cell>
          <cell r="C590" t="str">
            <v>加拿大</v>
          </cell>
          <cell r="D590" t="str">
            <v>饮料</v>
          </cell>
          <cell r="E590">
            <v>72</v>
          </cell>
        </row>
        <row r="591">
          <cell r="A591">
            <v>1996</v>
          </cell>
          <cell r="B591">
            <v>35191</v>
          </cell>
          <cell r="C591" t="str">
            <v>加拿大</v>
          </cell>
          <cell r="D591" t="str">
            <v>海洋食品</v>
          </cell>
          <cell r="E591">
            <v>184</v>
          </cell>
        </row>
        <row r="592">
          <cell r="A592">
            <v>1996</v>
          </cell>
          <cell r="B592">
            <v>35191</v>
          </cell>
          <cell r="C592" t="str">
            <v>加拿大</v>
          </cell>
          <cell r="D592" t="str">
            <v>面食/谷类</v>
          </cell>
          <cell r="E592">
            <v>70</v>
          </cell>
        </row>
        <row r="593">
          <cell r="A593">
            <v>1996</v>
          </cell>
          <cell r="B593">
            <v>35192</v>
          </cell>
          <cell r="C593" t="str">
            <v>加拿大</v>
          </cell>
          <cell r="D593" t="str">
            <v>饮料</v>
          </cell>
          <cell r="E593">
            <v>144</v>
          </cell>
        </row>
        <row r="594">
          <cell r="A594">
            <v>1996</v>
          </cell>
          <cell r="B594">
            <v>35192</v>
          </cell>
          <cell r="C594" t="str">
            <v>加拿大</v>
          </cell>
          <cell r="D594" t="str">
            <v>肉/家禽</v>
          </cell>
          <cell r="E594">
            <v>185.685</v>
          </cell>
        </row>
        <row r="595">
          <cell r="A595">
            <v>1996</v>
          </cell>
          <cell r="B595">
            <v>35194</v>
          </cell>
          <cell r="C595" t="str">
            <v>美国</v>
          </cell>
          <cell r="D595" t="str">
            <v>糖果</v>
          </cell>
          <cell r="E595">
            <v>436.99999965727329</v>
          </cell>
        </row>
        <row r="596">
          <cell r="A596">
            <v>1996</v>
          </cell>
          <cell r="B596">
            <v>35194</v>
          </cell>
          <cell r="C596" t="str">
            <v>美国</v>
          </cell>
          <cell r="D596" t="str">
            <v>乳制品</v>
          </cell>
          <cell r="E596">
            <v>1162.7999990880489</v>
          </cell>
        </row>
        <row r="597">
          <cell r="A597">
            <v>1996</v>
          </cell>
          <cell r="B597">
            <v>35194</v>
          </cell>
          <cell r="C597" t="str">
            <v>美国</v>
          </cell>
          <cell r="D597" t="str">
            <v>乳制品</v>
          </cell>
          <cell r="E597">
            <v>1225.4999990388751</v>
          </cell>
        </row>
        <row r="598">
          <cell r="A598">
            <v>1996</v>
          </cell>
          <cell r="B598">
            <v>35198</v>
          </cell>
          <cell r="C598" t="str">
            <v>加拿大</v>
          </cell>
          <cell r="D598" t="str">
            <v>乳制品</v>
          </cell>
          <cell r="E598">
            <v>760</v>
          </cell>
        </row>
        <row r="599">
          <cell r="A599">
            <v>1996</v>
          </cell>
          <cell r="B599">
            <v>35198</v>
          </cell>
          <cell r="C599" t="str">
            <v>加拿大</v>
          </cell>
          <cell r="D599" t="str">
            <v>海洋食品</v>
          </cell>
          <cell r="E599">
            <v>625</v>
          </cell>
        </row>
        <row r="600">
          <cell r="A600">
            <v>1996</v>
          </cell>
          <cell r="B600">
            <v>35198</v>
          </cell>
          <cell r="C600" t="str">
            <v>加拿大</v>
          </cell>
          <cell r="D600" t="str">
            <v>面食/谷类</v>
          </cell>
          <cell r="E600">
            <v>190</v>
          </cell>
        </row>
        <row r="601">
          <cell r="A601">
            <v>1996</v>
          </cell>
          <cell r="B601">
            <v>35199</v>
          </cell>
          <cell r="C601" t="str">
            <v>美国</v>
          </cell>
          <cell r="D601" t="str">
            <v>海洋食品</v>
          </cell>
          <cell r="E601">
            <v>632.39999556541443</v>
          </cell>
        </row>
        <row r="602">
          <cell r="A602">
            <v>1996</v>
          </cell>
          <cell r="B602">
            <v>35199</v>
          </cell>
          <cell r="C602" t="str">
            <v>美国</v>
          </cell>
          <cell r="D602" t="str">
            <v>饮料</v>
          </cell>
          <cell r="E602">
            <v>156.75</v>
          </cell>
        </row>
        <row r="603">
          <cell r="A603">
            <v>1996</v>
          </cell>
          <cell r="B603">
            <v>35199</v>
          </cell>
          <cell r="C603" t="str">
            <v>美国</v>
          </cell>
          <cell r="D603" t="str">
            <v>糖果</v>
          </cell>
          <cell r="E603">
            <v>1215</v>
          </cell>
        </row>
        <row r="604">
          <cell r="A604">
            <v>1996</v>
          </cell>
          <cell r="B604">
            <v>35199</v>
          </cell>
          <cell r="C604" t="str">
            <v>美国</v>
          </cell>
          <cell r="D604" t="str">
            <v>糖果</v>
          </cell>
          <cell r="E604">
            <v>1967.49</v>
          </cell>
        </row>
        <row r="605">
          <cell r="A605">
            <v>1996</v>
          </cell>
          <cell r="B605">
            <v>35199</v>
          </cell>
          <cell r="C605" t="str">
            <v>美国</v>
          </cell>
          <cell r="D605" t="str">
            <v>农产品</v>
          </cell>
          <cell r="E605">
            <v>1749</v>
          </cell>
        </row>
        <row r="606">
          <cell r="A606">
            <v>1996</v>
          </cell>
          <cell r="B606">
            <v>35199</v>
          </cell>
          <cell r="C606" t="str">
            <v>美国</v>
          </cell>
          <cell r="D606" t="str">
            <v>乳制品</v>
          </cell>
          <cell r="E606">
            <v>1218</v>
          </cell>
        </row>
        <row r="607">
          <cell r="A607">
            <v>1996</v>
          </cell>
          <cell r="B607">
            <v>35201</v>
          </cell>
          <cell r="C607" t="str">
            <v>美国</v>
          </cell>
          <cell r="D607" t="str">
            <v>肉/家禽</v>
          </cell>
          <cell r="E607">
            <v>840</v>
          </cell>
        </row>
        <row r="608">
          <cell r="A608">
            <v>1996</v>
          </cell>
          <cell r="B608">
            <v>35201</v>
          </cell>
          <cell r="C608" t="str">
            <v>美国</v>
          </cell>
          <cell r="D608" t="str">
            <v>乳制品</v>
          </cell>
          <cell r="E608">
            <v>1320</v>
          </cell>
        </row>
        <row r="609">
          <cell r="A609">
            <v>1996</v>
          </cell>
          <cell r="B609">
            <v>35202</v>
          </cell>
          <cell r="C609" t="str">
            <v>加拿大</v>
          </cell>
          <cell r="D609" t="str">
            <v>饮料</v>
          </cell>
          <cell r="E609">
            <v>1425</v>
          </cell>
        </row>
        <row r="610">
          <cell r="A610">
            <v>1996</v>
          </cell>
          <cell r="B610">
            <v>35202</v>
          </cell>
          <cell r="C610" t="str">
            <v>加拿大</v>
          </cell>
          <cell r="D610" t="str">
            <v>香料</v>
          </cell>
          <cell r="E610">
            <v>1494.5</v>
          </cell>
        </row>
        <row r="611">
          <cell r="A611">
            <v>1996</v>
          </cell>
          <cell r="B611">
            <v>35202</v>
          </cell>
          <cell r="C611" t="str">
            <v>加拿大</v>
          </cell>
          <cell r="D611" t="str">
            <v>肉/家禽</v>
          </cell>
          <cell r="E611">
            <v>5570.55</v>
          </cell>
        </row>
        <row r="612">
          <cell r="A612">
            <v>1996</v>
          </cell>
          <cell r="B612">
            <v>35202</v>
          </cell>
          <cell r="C612" t="str">
            <v>加拿大</v>
          </cell>
          <cell r="D612" t="str">
            <v>乳制品</v>
          </cell>
          <cell r="E612">
            <v>4125</v>
          </cell>
        </row>
        <row r="613">
          <cell r="A613">
            <v>1996</v>
          </cell>
          <cell r="B613">
            <v>35202</v>
          </cell>
          <cell r="C613" t="str">
            <v>加拿大</v>
          </cell>
          <cell r="D613" t="str">
            <v>饮料</v>
          </cell>
          <cell r="E613">
            <v>810</v>
          </cell>
        </row>
        <row r="614">
          <cell r="A614">
            <v>1996</v>
          </cell>
          <cell r="B614">
            <v>35202</v>
          </cell>
          <cell r="C614" t="str">
            <v>加拿大</v>
          </cell>
          <cell r="D614" t="str">
            <v>海洋食品</v>
          </cell>
          <cell r="E614">
            <v>480</v>
          </cell>
        </row>
        <row r="615">
          <cell r="A615">
            <v>1996</v>
          </cell>
          <cell r="B615">
            <v>35202</v>
          </cell>
          <cell r="C615" t="str">
            <v>加拿大</v>
          </cell>
          <cell r="D615" t="str">
            <v>饮料</v>
          </cell>
          <cell r="E615">
            <v>94.5</v>
          </cell>
        </row>
        <row r="616">
          <cell r="A616">
            <v>1996</v>
          </cell>
          <cell r="B616">
            <v>35202</v>
          </cell>
          <cell r="C616" t="str">
            <v>加拿大</v>
          </cell>
          <cell r="D616" t="str">
            <v>面食/谷类</v>
          </cell>
          <cell r="E616">
            <v>665</v>
          </cell>
        </row>
        <row r="617">
          <cell r="A617">
            <v>1996</v>
          </cell>
          <cell r="B617">
            <v>35202</v>
          </cell>
          <cell r="C617" t="str">
            <v>加拿大</v>
          </cell>
          <cell r="D617" t="str">
            <v>乳制品</v>
          </cell>
          <cell r="E617">
            <v>344</v>
          </cell>
        </row>
        <row r="618">
          <cell r="A618">
            <v>1996</v>
          </cell>
          <cell r="B618">
            <v>35202</v>
          </cell>
          <cell r="C618" t="str">
            <v>加拿大</v>
          </cell>
          <cell r="D618" t="str">
            <v>海洋食品</v>
          </cell>
          <cell r="E618">
            <v>665</v>
          </cell>
        </row>
        <row r="619">
          <cell r="A619">
            <v>1996</v>
          </cell>
          <cell r="B619">
            <v>35202</v>
          </cell>
          <cell r="C619" t="str">
            <v>加拿大</v>
          </cell>
          <cell r="D619" t="str">
            <v>饮料</v>
          </cell>
          <cell r="E619">
            <v>6587.5</v>
          </cell>
        </row>
        <row r="620">
          <cell r="A620">
            <v>1996</v>
          </cell>
          <cell r="B620">
            <v>35202</v>
          </cell>
          <cell r="C620" t="str">
            <v>加拿大</v>
          </cell>
          <cell r="D620" t="str">
            <v>乳制品</v>
          </cell>
          <cell r="E620">
            <v>1650</v>
          </cell>
        </row>
        <row r="621">
          <cell r="A621">
            <v>1996</v>
          </cell>
          <cell r="B621">
            <v>35205</v>
          </cell>
          <cell r="C621" t="str">
            <v>加拿大</v>
          </cell>
          <cell r="D621" t="str">
            <v>糖果</v>
          </cell>
          <cell r="E621">
            <v>134.99999977648258</v>
          </cell>
        </row>
        <row r="622">
          <cell r="A622">
            <v>1996</v>
          </cell>
          <cell r="B622">
            <v>35205</v>
          </cell>
          <cell r="C622" t="str">
            <v>加拿大</v>
          </cell>
          <cell r="D622" t="str">
            <v>香料</v>
          </cell>
          <cell r="E622">
            <v>233.4</v>
          </cell>
        </row>
        <row r="623">
          <cell r="A623">
            <v>1996</v>
          </cell>
          <cell r="B623">
            <v>35205</v>
          </cell>
          <cell r="C623" t="str">
            <v>加拿大</v>
          </cell>
          <cell r="D623" t="str">
            <v>香料</v>
          </cell>
          <cell r="E623">
            <v>171</v>
          </cell>
        </row>
        <row r="624">
          <cell r="A624">
            <v>1996</v>
          </cell>
          <cell r="B624">
            <v>35205</v>
          </cell>
          <cell r="C624" t="str">
            <v>美国</v>
          </cell>
          <cell r="D624" t="str">
            <v>海洋食品</v>
          </cell>
          <cell r="E624">
            <v>42</v>
          </cell>
        </row>
        <row r="625">
          <cell r="A625">
            <v>1996</v>
          </cell>
          <cell r="B625">
            <v>35205</v>
          </cell>
          <cell r="C625" t="str">
            <v>美国</v>
          </cell>
          <cell r="D625" t="str">
            <v>乳制品</v>
          </cell>
          <cell r="E625">
            <v>1650</v>
          </cell>
        </row>
        <row r="626">
          <cell r="A626">
            <v>1996</v>
          </cell>
          <cell r="B626">
            <v>35207</v>
          </cell>
          <cell r="C626" t="str">
            <v>加拿大</v>
          </cell>
          <cell r="D626" t="str">
            <v>糖果</v>
          </cell>
          <cell r="E626">
            <v>200</v>
          </cell>
        </row>
        <row r="627">
          <cell r="A627">
            <v>1996</v>
          </cell>
          <cell r="B627">
            <v>35208</v>
          </cell>
          <cell r="C627" t="str">
            <v>美国</v>
          </cell>
          <cell r="D627" t="str">
            <v>乳制品</v>
          </cell>
          <cell r="E627">
            <v>721.99999943375587</v>
          </cell>
        </row>
        <row r="628">
          <cell r="A628">
            <v>1996</v>
          </cell>
          <cell r="B628">
            <v>35208</v>
          </cell>
          <cell r="C628" t="str">
            <v>美国</v>
          </cell>
          <cell r="D628" t="str">
            <v>乳制品</v>
          </cell>
          <cell r="E628">
            <v>455.99999964237213</v>
          </cell>
        </row>
        <row r="629">
          <cell r="A629">
            <v>1996</v>
          </cell>
          <cell r="B629">
            <v>35208</v>
          </cell>
          <cell r="C629" t="str">
            <v>美国</v>
          </cell>
          <cell r="D629" t="str">
            <v>饮料</v>
          </cell>
          <cell r="E629">
            <v>307.79999975860119</v>
          </cell>
        </row>
        <row r="630">
          <cell r="A630">
            <v>1996</v>
          </cell>
          <cell r="B630">
            <v>35214</v>
          </cell>
          <cell r="C630" t="str">
            <v>美国</v>
          </cell>
          <cell r="D630" t="str">
            <v>糖果</v>
          </cell>
          <cell r="E630">
            <v>30</v>
          </cell>
        </row>
        <row r="631">
          <cell r="A631">
            <v>1996</v>
          </cell>
          <cell r="B631">
            <v>35214</v>
          </cell>
          <cell r="C631" t="str">
            <v>美国</v>
          </cell>
          <cell r="D631" t="str">
            <v>乳制品</v>
          </cell>
          <cell r="E631">
            <v>714</v>
          </cell>
        </row>
        <row r="632">
          <cell r="A632">
            <v>1996</v>
          </cell>
          <cell r="B632">
            <v>35214</v>
          </cell>
          <cell r="C632" t="str">
            <v>美国</v>
          </cell>
          <cell r="D632" t="str">
            <v>香料</v>
          </cell>
          <cell r="E632">
            <v>114</v>
          </cell>
        </row>
        <row r="633">
          <cell r="A633">
            <v>1996</v>
          </cell>
          <cell r="B633">
            <v>35215</v>
          </cell>
          <cell r="C633" t="str">
            <v>加拿大</v>
          </cell>
          <cell r="D633" t="str">
            <v>乳制品</v>
          </cell>
          <cell r="E633">
            <v>510</v>
          </cell>
        </row>
        <row r="634">
          <cell r="A634">
            <v>1996</v>
          </cell>
          <cell r="B634">
            <v>35216</v>
          </cell>
          <cell r="C634" t="str">
            <v>加拿大</v>
          </cell>
          <cell r="D634" t="str">
            <v>肉/家禽</v>
          </cell>
          <cell r="E634">
            <v>2702.6999955251813</v>
          </cell>
        </row>
        <row r="635">
          <cell r="A635">
            <v>1996</v>
          </cell>
          <cell r="B635">
            <v>35216</v>
          </cell>
          <cell r="C635" t="str">
            <v>加拿大</v>
          </cell>
          <cell r="D635" t="str">
            <v>海洋食品</v>
          </cell>
          <cell r="E635">
            <v>115.8</v>
          </cell>
        </row>
        <row r="636">
          <cell r="A636">
            <v>1996</v>
          </cell>
          <cell r="B636">
            <v>35216</v>
          </cell>
          <cell r="C636" t="str">
            <v>加拿大</v>
          </cell>
          <cell r="D636" t="str">
            <v>肉/家禽</v>
          </cell>
          <cell r="E636">
            <v>737.99999877810478</v>
          </cell>
        </row>
        <row r="637">
          <cell r="A637">
            <v>1996</v>
          </cell>
          <cell r="B637">
            <v>35216</v>
          </cell>
          <cell r="C637" t="str">
            <v>加拿大</v>
          </cell>
          <cell r="D637" t="str">
            <v>肉/家禽</v>
          </cell>
          <cell r="E637">
            <v>86.399999856948853</v>
          </cell>
        </row>
        <row r="638">
          <cell r="A638">
            <v>1996</v>
          </cell>
          <cell r="B638">
            <v>35216</v>
          </cell>
          <cell r="C638" t="str">
            <v>加拿大</v>
          </cell>
          <cell r="D638" t="str">
            <v>糖果</v>
          </cell>
          <cell r="E638">
            <v>687.5</v>
          </cell>
        </row>
        <row r="639">
          <cell r="A639">
            <v>1996</v>
          </cell>
          <cell r="B639">
            <v>35216</v>
          </cell>
          <cell r="C639" t="str">
            <v>加拿大</v>
          </cell>
          <cell r="D639" t="str">
            <v>糖果</v>
          </cell>
          <cell r="E639">
            <v>52.35</v>
          </cell>
        </row>
        <row r="640">
          <cell r="A640">
            <v>1996</v>
          </cell>
          <cell r="B640">
            <v>35216</v>
          </cell>
          <cell r="C640" t="str">
            <v>加拿大</v>
          </cell>
          <cell r="D640" t="str">
            <v>糖果</v>
          </cell>
          <cell r="E640">
            <v>386.4</v>
          </cell>
        </row>
        <row r="641">
          <cell r="A641">
            <v>1996</v>
          </cell>
          <cell r="B641">
            <v>35216</v>
          </cell>
          <cell r="C641" t="str">
            <v>加拿大</v>
          </cell>
          <cell r="D641" t="str">
            <v>饮料</v>
          </cell>
          <cell r="E641">
            <v>490</v>
          </cell>
        </row>
        <row r="642">
          <cell r="A642">
            <v>1996</v>
          </cell>
          <cell r="B642">
            <v>35219</v>
          </cell>
          <cell r="C642" t="str">
            <v>美国</v>
          </cell>
          <cell r="D642" t="str">
            <v>海洋食品</v>
          </cell>
          <cell r="E642">
            <v>86.85</v>
          </cell>
        </row>
        <row r="643">
          <cell r="A643">
            <v>1996</v>
          </cell>
          <cell r="B643">
            <v>35220</v>
          </cell>
          <cell r="C643" t="str">
            <v>美国</v>
          </cell>
          <cell r="D643" t="str">
            <v>饮料</v>
          </cell>
          <cell r="E643">
            <v>611.99999570846558</v>
          </cell>
        </row>
        <row r="644">
          <cell r="A644">
            <v>1996</v>
          </cell>
          <cell r="B644">
            <v>35220</v>
          </cell>
          <cell r="C644" t="str">
            <v>美国</v>
          </cell>
          <cell r="D644" t="str">
            <v>饮料</v>
          </cell>
          <cell r="E644">
            <v>322.9999977350235</v>
          </cell>
        </row>
        <row r="645">
          <cell r="A645">
            <v>1996</v>
          </cell>
          <cell r="B645">
            <v>35220</v>
          </cell>
          <cell r="C645" t="str">
            <v>美国</v>
          </cell>
          <cell r="D645" t="str">
            <v>糖果</v>
          </cell>
          <cell r="E645">
            <v>444.97499687969685</v>
          </cell>
        </row>
        <row r="646">
          <cell r="A646">
            <v>1996</v>
          </cell>
          <cell r="B646">
            <v>35220</v>
          </cell>
          <cell r="C646" t="str">
            <v>美国</v>
          </cell>
          <cell r="D646" t="str">
            <v>乳制品</v>
          </cell>
          <cell r="E646">
            <v>250</v>
          </cell>
        </row>
        <row r="647">
          <cell r="A647">
            <v>1996</v>
          </cell>
          <cell r="B647">
            <v>35221</v>
          </cell>
          <cell r="C647" t="str">
            <v>加拿大</v>
          </cell>
          <cell r="D647" t="str">
            <v>饮料</v>
          </cell>
          <cell r="E647">
            <v>364.7999986410141</v>
          </cell>
        </row>
        <row r="648">
          <cell r="A648">
            <v>1996</v>
          </cell>
          <cell r="B648">
            <v>35221</v>
          </cell>
          <cell r="C648" t="str">
            <v>加拿大</v>
          </cell>
          <cell r="D648" t="str">
            <v>香料</v>
          </cell>
          <cell r="E648">
            <v>40</v>
          </cell>
        </row>
        <row r="649">
          <cell r="A649">
            <v>1996</v>
          </cell>
          <cell r="B649">
            <v>35221</v>
          </cell>
          <cell r="C649" t="str">
            <v>加拿大</v>
          </cell>
          <cell r="D649" t="str">
            <v>香料</v>
          </cell>
          <cell r="E649">
            <v>22</v>
          </cell>
        </row>
        <row r="650">
          <cell r="A650">
            <v>1996</v>
          </cell>
          <cell r="B650">
            <v>35221</v>
          </cell>
          <cell r="C650" t="str">
            <v>加拿大</v>
          </cell>
          <cell r="D650" t="str">
            <v>香料</v>
          </cell>
          <cell r="E650">
            <v>24.500000011175871</v>
          </cell>
        </row>
        <row r="651">
          <cell r="A651">
            <v>1996</v>
          </cell>
          <cell r="B651">
            <v>35221</v>
          </cell>
          <cell r="C651" t="str">
            <v>加拿大</v>
          </cell>
          <cell r="D651" t="str">
            <v>农产品</v>
          </cell>
          <cell r="E651">
            <v>28.499999977648258</v>
          </cell>
        </row>
        <row r="652">
          <cell r="A652">
            <v>1996</v>
          </cell>
          <cell r="B652">
            <v>35221</v>
          </cell>
          <cell r="C652" t="str">
            <v>加拿大</v>
          </cell>
          <cell r="D652" t="str">
            <v>香料</v>
          </cell>
          <cell r="E652">
            <v>71.99999988079071</v>
          </cell>
        </row>
        <row r="653">
          <cell r="A653">
            <v>1996</v>
          </cell>
          <cell r="B653">
            <v>35221</v>
          </cell>
          <cell r="C653" t="str">
            <v>加拿大</v>
          </cell>
          <cell r="D653" t="str">
            <v>海洋食品</v>
          </cell>
          <cell r="E653">
            <v>31</v>
          </cell>
        </row>
        <row r="654">
          <cell r="A654">
            <v>1996</v>
          </cell>
          <cell r="B654">
            <v>35221</v>
          </cell>
          <cell r="C654" t="str">
            <v>加拿大</v>
          </cell>
          <cell r="D654" t="str">
            <v>乳制品</v>
          </cell>
          <cell r="E654">
            <v>72.199999943375587</v>
          </cell>
        </row>
        <row r="655">
          <cell r="A655">
            <v>1996</v>
          </cell>
          <cell r="B655">
            <v>35221</v>
          </cell>
          <cell r="C655" t="str">
            <v>加拿大</v>
          </cell>
          <cell r="D655" t="str">
            <v>海洋食品</v>
          </cell>
          <cell r="E655">
            <v>24</v>
          </cell>
        </row>
        <row r="656">
          <cell r="A656">
            <v>1996</v>
          </cell>
          <cell r="B656">
            <v>35221</v>
          </cell>
          <cell r="C656" t="str">
            <v>加拿大</v>
          </cell>
          <cell r="D656" t="str">
            <v>农产品</v>
          </cell>
          <cell r="E656">
            <v>22.55250001559034</v>
          </cell>
        </row>
        <row r="657">
          <cell r="A657">
            <v>1996</v>
          </cell>
          <cell r="B657">
            <v>35221</v>
          </cell>
          <cell r="C657" t="str">
            <v>加拿大</v>
          </cell>
          <cell r="D657" t="str">
            <v>糖果</v>
          </cell>
          <cell r="E657">
            <v>33.853000023402274</v>
          </cell>
        </row>
        <row r="658">
          <cell r="A658">
            <v>1996</v>
          </cell>
          <cell r="B658">
            <v>35221</v>
          </cell>
          <cell r="C658" t="str">
            <v>加拿大</v>
          </cell>
          <cell r="D658" t="str">
            <v>糖果</v>
          </cell>
          <cell r="E658">
            <v>77.760000072419643</v>
          </cell>
        </row>
        <row r="659">
          <cell r="A659">
            <v>1996</v>
          </cell>
          <cell r="B659">
            <v>35221</v>
          </cell>
          <cell r="C659" t="str">
            <v>加拿大</v>
          </cell>
          <cell r="D659" t="str">
            <v>面食/谷类</v>
          </cell>
          <cell r="E659">
            <v>18</v>
          </cell>
        </row>
        <row r="660">
          <cell r="A660">
            <v>1996</v>
          </cell>
          <cell r="B660">
            <v>35221</v>
          </cell>
          <cell r="C660" t="str">
            <v>加拿大</v>
          </cell>
          <cell r="D660" t="str">
            <v>乳制品</v>
          </cell>
          <cell r="E660">
            <v>32</v>
          </cell>
        </row>
        <row r="661">
          <cell r="A661">
            <v>1996</v>
          </cell>
          <cell r="B661">
            <v>35221</v>
          </cell>
          <cell r="C661" t="str">
            <v>加拿大</v>
          </cell>
          <cell r="D661" t="str">
            <v>饮料</v>
          </cell>
          <cell r="E661">
            <v>34.19999997317791</v>
          </cell>
        </row>
        <row r="662">
          <cell r="A662">
            <v>1996</v>
          </cell>
          <cell r="B662">
            <v>35221</v>
          </cell>
          <cell r="C662" t="str">
            <v>加拿大</v>
          </cell>
          <cell r="D662" t="str">
            <v>海洋食品</v>
          </cell>
          <cell r="E662">
            <v>28.95</v>
          </cell>
        </row>
        <row r="663">
          <cell r="A663">
            <v>1996</v>
          </cell>
          <cell r="B663">
            <v>35221</v>
          </cell>
          <cell r="C663" t="str">
            <v>加拿大</v>
          </cell>
          <cell r="D663" t="str">
            <v>海洋食品</v>
          </cell>
          <cell r="E663">
            <v>35.280000016093254</v>
          </cell>
        </row>
        <row r="664">
          <cell r="A664">
            <v>1996</v>
          </cell>
          <cell r="B664">
            <v>35221</v>
          </cell>
          <cell r="C664" t="str">
            <v>加拿大</v>
          </cell>
          <cell r="D664" t="str">
            <v>面食/谷类</v>
          </cell>
          <cell r="E664">
            <v>14</v>
          </cell>
        </row>
        <row r="665">
          <cell r="A665">
            <v>1996</v>
          </cell>
          <cell r="B665">
            <v>35221</v>
          </cell>
          <cell r="C665" t="str">
            <v>加拿大</v>
          </cell>
          <cell r="D665" t="str">
            <v>肉/家禽</v>
          </cell>
          <cell r="E665">
            <v>48</v>
          </cell>
        </row>
        <row r="666">
          <cell r="A666">
            <v>1996</v>
          </cell>
          <cell r="B666">
            <v>35221</v>
          </cell>
          <cell r="C666" t="str">
            <v>加拿大</v>
          </cell>
          <cell r="D666" t="str">
            <v>乳制品</v>
          </cell>
          <cell r="E666">
            <v>63.920000091195107</v>
          </cell>
        </row>
        <row r="667">
          <cell r="A667">
            <v>1996</v>
          </cell>
          <cell r="B667">
            <v>35221</v>
          </cell>
          <cell r="C667" t="str">
            <v>加拿大</v>
          </cell>
          <cell r="D667" t="str">
            <v>面食/谷类</v>
          </cell>
          <cell r="E667">
            <v>64.505000044591725</v>
          </cell>
        </row>
        <row r="668">
          <cell r="A668">
            <v>1996</v>
          </cell>
          <cell r="B668">
            <v>35221</v>
          </cell>
          <cell r="C668" t="str">
            <v>加拿大</v>
          </cell>
          <cell r="D668" t="str">
            <v>香料</v>
          </cell>
          <cell r="E668">
            <v>17</v>
          </cell>
        </row>
        <row r="669">
          <cell r="A669">
            <v>1996</v>
          </cell>
          <cell r="B669">
            <v>35221</v>
          </cell>
          <cell r="C669" t="str">
            <v>加拿大</v>
          </cell>
          <cell r="D669" t="str">
            <v>海洋食品</v>
          </cell>
          <cell r="E669">
            <v>29.700000006705523</v>
          </cell>
        </row>
        <row r="670">
          <cell r="A670">
            <v>1996</v>
          </cell>
          <cell r="B670">
            <v>35221</v>
          </cell>
          <cell r="C670" t="str">
            <v>加拿大</v>
          </cell>
          <cell r="D670" t="str">
            <v>饮料</v>
          </cell>
          <cell r="E670">
            <v>31</v>
          </cell>
        </row>
        <row r="671">
          <cell r="A671">
            <v>1996</v>
          </cell>
          <cell r="B671">
            <v>35221</v>
          </cell>
          <cell r="C671" t="str">
            <v>加拿大</v>
          </cell>
          <cell r="D671" t="str">
            <v>香料</v>
          </cell>
          <cell r="E671">
            <v>26</v>
          </cell>
        </row>
      </sheetData>
      <sheetData sheetId="7">
        <row r="3">
          <cell r="K3">
            <v>100</v>
          </cell>
          <cell r="L3">
            <v>283500</v>
          </cell>
        </row>
        <row r="4">
          <cell r="K4">
            <v>120</v>
          </cell>
          <cell r="L4">
            <v>279200</v>
          </cell>
        </row>
        <row r="5">
          <cell r="K5">
            <v>140</v>
          </cell>
          <cell r="L5">
            <v>276328.57142857142</v>
          </cell>
        </row>
        <row r="6">
          <cell r="K6">
            <v>160</v>
          </cell>
          <cell r="L6">
            <v>274350</v>
          </cell>
        </row>
        <row r="7">
          <cell r="K7">
            <v>180</v>
          </cell>
          <cell r="L7">
            <v>272966.66666666669</v>
          </cell>
        </row>
        <row r="8">
          <cell r="K8">
            <v>200</v>
          </cell>
          <cell r="L8">
            <v>272000</v>
          </cell>
        </row>
        <row r="9">
          <cell r="K9">
            <v>220</v>
          </cell>
          <cell r="L9">
            <v>271336.36363636365</v>
          </cell>
        </row>
        <row r="10">
          <cell r="K10">
            <v>240</v>
          </cell>
          <cell r="L10">
            <v>270900</v>
          </cell>
        </row>
        <row r="11">
          <cell r="K11">
            <v>260</v>
          </cell>
          <cell r="L11">
            <v>270638.4615384615</v>
          </cell>
        </row>
        <row r="12">
          <cell r="K12">
            <v>280</v>
          </cell>
          <cell r="L12">
            <v>270514.28571428568</v>
          </cell>
        </row>
        <row r="13">
          <cell r="K13">
            <v>300</v>
          </cell>
          <cell r="L13">
            <v>270500</v>
          </cell>
        </row>
        <row r="14">
          <cell r="K14">
            <v>320</v>
          </cell>
          <cell r="L14">
            <v>270575</v>
          </cell>
        </row>
        <row r="15">
          <cell r="K15">
            <v>340</v>
          </cell>
          <cell r="L15">
            <v>270723.5294117647</v>
          </cell>
        </row>
        <row r="16">
          <cell r="K16">
            <v>360</v>
          </cell>
          <cell r="L16">
            <v>270933.33333333337</v>
          </cell>
        </row>
        <row r="17">
          <cell r="K17">
            <v>380</v>
          </cell>
          <cell r="L17">
            <v>271194.73684210528</v>
          </cell>
        </row>
        <row r="18">
          <cell r="K18">
            <v>400</v>
          </cell>
          <cell r="L18">
            <v>271500</v>
          </cell>
        </row>
        <row r="19">
          <cell r="K19">
            <v>599.99990000000003</v>
          </cell>
          <cell r="L19">
            <v>275999.99733333348</v>
          </cell>
        </row>
        <row r="20">
          <cell r="K20">
            <v>600</v>
          </cell>
          <cell r="L20">
            <v>271000</v>
          </cell>
        </row>
        <row r="21">
          <cell r="K21">
            <v>999.99</v>
          </cell>
          <cell r="L21">
            <v>282999.6800003</v>
          </cell>
        </row>
      </sheetData>
      <sheetData sheetId="8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经济订货量-折扣模型问题"/>
      <sheetName val="经济订货量-折扣模型"/>
      <sheetName val="经济订货量-年需求量变化模型问题"/>
      <sheetName val="经济订货量-年需求量变化模型"/>
      <sheetName val="经济订货量-年需求量变化模型图形"/>
      <sheetName val="随机问题1 确定公交车最佳发车间隔问题"/>
      <sheetName val="随机问题1 确定公交车最佳发车间隔"/>
      <sheetName val="随机问题2 估计公交车的收入问题"/>
      <sheetName val="随机问题2 估计公交车的收入"/>
    </sheetNames>
    <sheetDataSet>
      <sheetData sheetId="0" refreshError="1"/>
      <sheetData sheetId="1">
        <row r="3">
          <cell r="K3">
            <v>100</v>
          </cell>
          <cell r="L3">
            <v>283500</v>
          </cell>
        </row>
        <row r="4">
          <cell r="K4">
            <v>120</v>
          </cell>
          <cell r="L4">
            <v>279200</v>
          </cell>
        </row>
        <row r="5">
          <cell r="K5">
            <v>140</v>
          </cell>
          <cell r="L5">
            <v>276328.57142857142</v>
          </cell>
        </row>
        <row r="6">
          <cell r="K6">
            <v>160</v>
          </cell>
          <cell r="L6">
            <v>274350</v>
          </cell>
        </row>
        <row r="7">
          <cell r="K7">
            <v>180</v>
          </cell>
          <cell r="L7">
            <v>272966.66666666669</v>
          </cell>
        </row>
        <row r="8">
          <cell r="K8">
            <v>200</v>
          </cell>
          <cell r="L8">
            <v>272000</v>
          </cell>
        </row>
        <row r="9">
          <cell r="K9">
            <v>220</v>
          </cell>
          <cell r="L9">
            <v>271336.36363636365</v>
          </cell>
        </row>
        <row r="10">
          <cell r="K10">
            <v>240</v>
          </cell>
          <cell r="L10">
            <v>270900</v>
          </cell>
        </row>
        <row r="11">
          <cell r="K11">
            <v>260</v>
          </cell>
          <cell r="L11">
            <v>270638.4615384615</v>
          </cell>
        </row>
        <row r="12">
          <cell r="K12">
            <v>280</v>
          </cell>
          <cell r="L12">
            <v>270514.28571428568</v>
          </cell>
        </row>
        <row r="13">
          <cell r="K13">
            <v>300</v>
          </cell>
          <cell r="L13">
            <v>270500</v>
          </cell>
        </row>
        <row r="14">
          <cell r="K14">
            <v>320</v>
          </cell>
          <cell r="L14">
            <v>270575</v>
          </cell>
        </row>
        <row r="15">
          <cell r="K15">
            <v>340</v>
          </cell>
          <cell r="L15">
            <v>270723.5294117647</v>
          </cell>
        </row>
        <row r="16">
          <cell r="K16">
            <v>360</v>
          </cell>
          <cell r="L16">
            <v>270933.33333333337</v>
          </cell>
        </row>
        <row r="17">
          <cell r="K17">
            <v>380</v>
          </cell>
          <cell r="L17">
            <v>271194.73684210528</v>
          </cell>
        </row>
        <row r="18">
          <cell r="K18">
            <v>400</v>
          </cell>
          <cell r="L18">
            <v>271500</v>
          </cell>
        </row>
        <row r="19">
          <cell r="K19">
            <v>599.99990000000003</v>
          </cell>
          <cell r="L19">
            <v>275999.99733333348</v>
          </cell>
        </row>
        <row r="20">
          <cell r="K20">
            <v>600</v>
          </cell>
          <cell r="L20">
            <v>271000</v>
          </cell>
        </row>
        <row r="21">
          <cell r="K21">
            <v>999.99</v>
          </cell>
          <cell r="L21">
            <v>282999.6800003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经济订货量-折扣模型问题"/>
      <sheetName val="经济订货量-折扣模型"/>
      <sheetName val="经济订货量-年需求量变化模型问题"/>
      <sheetName val="经济订货量-年需求量变化模型"/>
      <sheetName val="经济订货量-年需求量变化模型图形"/>
      <sheetName val="随机问题1 确定公交车最佳发车间隔问题"/>
      <sheetName val="随机问题1 确定公交车最佳发车间隔"/>
      <sheetName val="随机问题2 估计公交车的收入问题"/>
      <sheetName val="随机问题2 估计公交车的收入"/>
    </sheetNames>
    <sheetDataSet>
      <sheetData sheetId="0" refreshError="1"/>
      <sheetData sheetId="1">
        <row r="3">
          <cell r="K3">
            <v>100</v>
          </cell>
          <cell r="L3">
            <v>283500</v>
          </cell>
        </row>
        <row r="4">
          <cell r="K4">
            <v>120</v>
          </cell>
          <cell r="L4">
            <v>279200</v>
          </cell>
        </row>
        <row r="5">
          <cell r="K5">
            <v>140</v>
          </cell>
          <cell r="L5">
            <v>276328.57142857142</v>
          </cell>
        </row>
        <row r="6">
          <cell r="K6">
            <v>160</v>
          </cell>
          <cell r="L6">
            <v>274350</v>
          </cell>
        </row>
        <row r="7">
          <cell r="K7">
            <v>180</v>
          </cell>
          <cell r="L7">
            <v>272966.66666666669</v>
          </cell>
        </row>
        <row r="8">
          <cell r="K8">
            <v>200</v>
          </cell>
          <cell r="L8">
            <v>272000</v>
          </cell>
        </row>
        <row r="9">
          <cell r="K9">
            <v>220</v>
          </cell>
          <cell r="L9">
            <v>271336.36363636365</v>
          </cell>
        </row>
        <row r="10">
          <cell r="K10">
            <v>240</v>
          </cell>
          <cell r="L10">
            <v>270900</v>
          </cell>
        </row>
        <row r="11">
          <cell r="K11">
            <v>260</v>
          </cell>
          <cell r="L11">
            <v>270638.4615384615</v>
          </cell>
        </row>
        <row r="12">
          <cell r="K12">
            <v>280</v>
          </cell>
          <cell r="L12">
            <v>270514.28571428568</v>
          </cell>
        </row>
        <row r="13">
          <cell r="K13">
            <v>300</v>
          </cell>
          <cell r="L13">
            <v>270500</v>
          </cell>
        </row>
        <row r="14">
          <cell r="K14">
            <v>320</v>
          </cell>
          <cell r="L14">
            <v>270575</v>
          </cell>
        </row>
        <row r="15">
          <cell r="K15">
            <v>340</v>
          </cell>
          <cell r="L15">
            <v>270723.5294117647</v>
          </cell>
        </row>
        <row r="16">
          <cell r="K16">
            <v>360</v>
          </cell>
          <cell r="L16">
            <v>270933.33333333337</v>
          </cell>
        </row>
        <row r="17">
          <cell r="K17">
            <v>380</v>
          </cell>
          <cell r="L17">
            <v>271194.73684210528</v>
          </cell>
        </row>
        <row r="18">
          <cell r="K18">
            <v>400</v>
          </cell>
          <cell r="L18">
            <v>271500</v>
          </cell>
        </row>
        <row r="19">
          <cell r="K19">
            <v>599.99990000000003</v>
          </cell>
          <cell r="L19">
            <v>275999.99733333348</v>
          </cell>
        </row>
        <row r="20">
          <cell r="K20">
            <v>600</v>
          </cell>
          <cell r="L20">
            <v>271000</v>
          </cell>
        </row>
        <row r="21">
          <cell r="K21">
            <v>999.99</v>
          </cell>
          <cell r="L21">
            <v>282999.6800003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经济订货量-折扣模型问题"/>
      <sheetName val="经济订货量-折扣模型"/>
      <sheetName val="经济订货量-年需求量变化模型问题"/>
      <sheetName val="经济订货量-年需求量变化模型"/>
      <sheetName val="经济订货量-年需求量变化模型图形"/>
      <sheetName val="随机问题1 确定公交车最佳发车间隔问题"/>
      <sheetName val="随机问题1 确定公交车最佳发车间隔"/>
      <sheetName val="随机问题2 估计公交车的收入问题"/>
      <sheetName val="随机问题2 估计公交车的收入"/>
    </sheetNames>
    <sheetDataSet>
      <sheetData sheetId="0" refreshError="1"/>
      <sheetData sheetId="1">
        <row r="3">
          <cell r="K3">
            <v>100</v>
          </cell>
          <cell r="L3">
            <v>283500</v>
          </cell>
        </row>
        <row r="4">
          <cell r="K4">
            <v>120</v>
          </cell>
          <cell r="L4">
            <v>279200</v>
          </cell>
        </row>
        <row r="5">
          <cell r="K5">
            <v>140</v>
          </cell>
          <cell r="L5">
            <v>276328.57142857142</v>
          </cell>
        </row>
        <row r="6">
          <cell r="K6">
            <v>160</v>
          </cell>
          <cell r="L6">
            <v>274350</v>
          </cell>
        </row>
        <row r="7">
          <cell r="K7">
            <v>180</v>
          </cell>
          <cell r="L7">
            <v>272966.66666666669</v>
          </cell>
        </row>
        <row r="8">
          <cell r="K8">
            <v>200</v>
          </cell>
          <cell r="L8">
            <v>272000</v>
          </cell>
        </row>
        <row r="9">
          <cell r="K9">
            <v>220</v>
          </cell>
          <cell r="L9">
            <v>271336.36363636365</v>
          </cell>
        </row>
        <row r="10">
          <cell r="K10">
            <v>240</v>
          </cell>
          <cell r="L10">
            <v>270900</v>
          </cell>
        </row>
        <row r="11">
          <cell r="K11">
            <v>260</v>
          </cell>
          <cell r="L11">
            <v>270638.4615384615</v>
          </cell>
        </row>
        <row r="12">
          <cell r="K12">
            <v>280</v>
          </cell>
          <cell r="L12">
            <v>270514.28571428568</v>
          </cell>
        </row>
        <row r="13">
          <cell r="K13">
            <v>300</v>
          </cell>
          <cell r="L13">
            <v>270500</v>
          </cell>
        </row>
        <row r="14">
          <cell r="K14">
            <v>320</v>
          </cell>
          <cell r="L14">
            <v>270575</v>
          </cell>
        </row>
        <row r="15">
          <cell r="K15">
            <v>340</v>
          </cell>
          <cell r="L15">
            <v>270723.5294117647</v>
          </cell>
        </row>
        <row r="16">
          <cell r="K16">
            <v>360</v>
          </cell>
          <cell r="L16">
            <v>270933.33333333337</v>
          </cell>
        </row>
        <row r="17">
          <cell r="K17">
            <v>380</v>
          </cell>
          <cell r="L17">
            <v>271194.73684210528</v>
          </cell>
        </row>
        <row r="18">
          <cell r="K18">
            <v>400</v>
          </cell>
          <cell r="L18">
            <v>271500</v>
          </cell>
        </row>
        <row r="19">
          <cell r="K19">
            <v>599.99990000000003</v>
          </cell>
          <cell r="L19">
            <v>275999.99733333348</v>
          </cell>
        </row>
        <row r="20">
          <cell r="K20">
            <v>600</v>
          </cell>
          <cell r="L20">
            <v>271000</v>
          </cell>
        </row>
        <row r="21">
          <cell r="K21">
            <v>999.99</v>
          </cell>
          <cell r="L21">
            <v>282999.6800003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透视表题1"/>
      <sheetName val="透视表题2"/>
      <sheetName val="D函数2"/>
      <sheetName val="D函数第2题透视表"/>
      <sheetName val="D函数2答案"/>
      <sheetName val="D函数1"/>
      <sheetName val="D函数1答案"/>
    </sheetNames>
    <sheetDataSet>
      <sheetData sheetId="0"/>
      <sheetData sheetId="1"/>
      <sheetData sheetId="2">
        <row r="1">
          <cell r="A1" t="str">
            <v>订购日期</v>
          </cell>
          <cell r="B1" t="str">
            <v>货主国家</v>
          </cell>
          <cell r="C1" t="str">
            <v>类别名称</v>
          </cell>
          <cell r="D1" t="str">
            <v>销售额</v>
          </cell>
        </row>
        <row r="2">
          <cell r="A2">
            <v>34551</v>
          </cell>
          <cell r="B2" t="str">
            <v>英国</v>
          </cell>
          <cell r="C2" t="str">
            <v>农产品</v>
          </cell>
          <cell r="D2">
            <v>167.4</v>
          </cell>
        </row>
        <row r="3">
          <cell r="A3">
            <v>34551</v>
          </cell>
          <cell r="B3" t="str">
            <v>英国</v>
          </cell>
          <cell r="C3" t="str">
            <v>农产品</v>
          </cell>
          <cell r="D3">
            <v>1696</v>
          </cell>
        </row>
        <row r="4">
          <cell r="A4">
            <v>34565</v>
          </cell>
          <cell r="B4" t="str">
            <v>英国</v>
          </cell>
          <cell r="C4" t="str">
            <v>海洋食品</v>
          </cell>
          <cell r="D4">
            <v>92.4</v>
          </cell>
        </row>
        <row r="5">
          <cell r="A5">
            <v>34565</v>
          </cell>
          <cell r="B5" t="str">
            <v>英国</v>
          </cell>
          <cell r="C5" t="str">
            <v>面食/谷类</v>
          </cell>
          <cell r="D5">
            <v>780</v>
          </cell>
        </row>
        <row r="6">
          <cell r="A6">
            <v>34565</v>
          </cell>
          <cell r="B6" t="str">
            <v>英国</v>
          </cell>
          <cell r="C6" t="str">
            <v>糖果</v>
          </cell>
          <cell r="D6">
            <v>443.25</v>
          </cell>
        </row>
        <row r="7">
          <cell r="A7">
            <v>34565</v>
          </cell>
          <cell r="B7" t="str">
            <v>英国</v>
          </cell>
          <cell r="C7" t="str">
            <v>饮料</v>
          </cell>
          <cell r="D7">
            <v>189</v>
          </cell>
        </row>
        <row r="8">
          <cell r="A8">
            <v>34568</v>
          </cell>
          <cell r="B8" t="str">
            <v>法国</v>
          </cell>
          <cell r="C8" t="str">
            <v>香料</v>
          </cell>
          <cell r="D8">
            <v>163.19999939203262</v>
          </cell>
        </row>
        <row r="9">
          <cell r="A9">
            <v>34568</v>
          </cell>
          <cell r="B9" t="str">
            <v>法国</v>
          </cell>
          <cell r="C9" t="str">
            <v>农产品</v>
          </cell>
          <cell r="D9">
            <v>360</v>
          </cell>
        </row>
        <row r="10">
          <cell r="A10">
            <v>34568</v>
          </cell>
          <cell r="B10" t="str">
            <v>法国</v>
          </cell>
          <cell r="C10" t="str">
            <v>面食/谷类</v>
          </cell>
          <cell r="D10">
            <v>60.8</v>
          </cell>
        </row>
        <row r="11">
          <cell r="A11">
            <v>34575</v>
          </cell>
          <cell r="B11" t="str">
            <v>英国</v>
          </cell>
          <cell r="C11" t="str">
            <v>海洋食品</v>
          </cell>
          <cell r="D11">
            <v>735</v>
          </cell>
        </row>
        <row r="12">
          <cell r="A12">
            <v>34575</v>
          </cell>
          <cell r="B12" t="str">
            <v>英国</v>
          </cell>
          <cell r="C12" t="str">
            <v>乳制品</v>
          </cell>
          <cell r="D12">
            <v>2617.9999816417694</v>
          </cell>
        </row>
        <row r="13">
          <cell r="A13">
            <v>34575</v>
          </cell>
          <cell r="B13" t="str">
            <v>英国</v>
          </cell>
          <cell r="C13" t="str">
            <v>饮料</v>
          </cell>
          <cell r="D13">
            <v>183.59999871253967</v>
          </cell>
        </row>
        <row r="14">
          <cell r="A14">
            <v>34577</v>
          </cell>
          <cell r="B14" t="str">
            <v>法国</v>
          </cell>
          <cell r="C14" t="str">
            <v>乳制品</v>
          </cell>
          <cell r="D14">
            <v>113.99999991059303</v>
          </cell>
        </row>
        <row r="15">
          <cell r="A15">
            <v>34577</v>
          </cell>
          <cell r="B15" t="str">
            <v>法国</v>
          </cell>
          <cell r="C15" t="str">
            <v>乳制品</v>
          </cell>
          <cell r="D15">
            <v>528.19999958574772</v>
          </cell>
        </row>
        <row r="16">
          <cell r="A16">
            <v>34578</v>
          </cell>
          <cell r="B16" t="str">
            <v>法国</v>
          </cell>
          <cell r="C16" t="str">
            <v>乳制品</v>
          </cell>
          <cell r="D16">
            <v>48</v>
          </cell>
        </row>
        <row r="17">
          <cell r="A17">
            <v>34579</v>
          </cell>
          <cell r="B17" t="str">
            <v>法国</v>
          </cell>
          <cell r="C17" t="str">
            <v>糖果</v>
          </cell>
          <cell r="D17">
            <v>388.8</v>
          </cell>
        </row>
        <row r="18">
          <cell r="A18">
            <v>34579</v>
          </cell>
          <cell r="B18" t="str">
            <v>法国</v>
          </cell>
          <cell r="C18" t="str">
            <v>乳制品</v>
          </cell>
          <cell r="D18">
            <v>400</v>
          </cell>
        </row>
        <row r="19">
          <cell r="A19">
            <v>34579</v>
          </cell>
          <cell r="B19" t="str">
            <v>法国</v>
          </cell>
          <cell r="C19" t="str">
            <v>乳制品</v>
          </cell>
          <cell r="D19">
            <v>667.2</v>
          </cell>
        </row>
        <row r="20">
          <cell r="A20">
            <v>34582</v>
          </cell>
          <cell r="B20" t="str">
            <v>英国</v>
          </cell>
          <cell r="C20" t="str">
            <v>海洋食品</v>
          </cell>
          <cell r="D20">
            <v>565.43999955654147</v>
          </cell>
        </row>
        <row r="21">
          <cell r="A21">
            <v>34582</v>
          </cell>
          <cell r="B21" t="str">
            <v>英国</v>
          </cell>
          <cell r="C21" t="str">
            <v>乳制品</v>
          </cell>
          <cell r="D21">
            <v>142.49999988824129</v>
          </cell>
        </row>
        <row r="22">
          <cell r="A22">
            <v>34582</v>
          </cell>
          <cell r="B22" t="str">
            <v>英国</v>
          </cell>
          <cell r="C22" t="str">
            <v>乳制品</v>
          </cell>
          <cell r="D22">
            <v>40</v>
          </cell>
        </row>
        <row r="23">
          <cell r="A23">
            <v>34582</v>
          </cell>
          <cell r="B23" t="str">
            <v>英国</v>
          </cell>
          <cell r="C23" t="str">
            <v>海洋食品</v>
          </cell>
          <cell r="D23">
            <v>837.89999934285879</v>
          </cell>
        </row>
        <row r="24">
          <cell r="A24">
            <v>34582</v>
          </cell>
          <cell r="B24" t="str">
            <v>英国</v>
          </cell>
          <cell r="C24" t="str">
            <v>饮料</v>
          </cell>
          <cell r="D24">
            <v>451.43999964594838</v>
          </cell>
        </row>
        <row r="25">
          <cell r="A25">
            <v>34586</v>
          </cell>
          <cell r="B25" t="str">
            <v>英国</v>
          </cell>
          <cell r="C25" t="str">
            <v>农产品</v>
          </cell>
          <cell r="D25">
            <v>728</v>
          </cell>
        </row>
        <row r="26">
          <cell r="A26">
            <v>34586</v>
          </cell>
          <cell r="B26" t="str">
            <v>英国</v>
          </cell>
          <cell r="C26" t="str">
            <v>糖果</v>
          </cell>
          <cell r="D26">
            <v>472.8</v>
          </cell>
        </row>
        <row r="27">
          <cell r="A27">
            <v>34590</v>
          </cell>
          <cell r="B27" t="str">
            <v>英国</v>
          </cell>
          <cell r="C27" t="str">
            <v>肉/家禽</v>
          </cell>
          <cell r="D27">
            <v>351</v>
          </cell>
        </row>
        <row r="28">
          <cell r="A28">
            <v>34596</v>
          </cell>
          <cell r="B28" t="str">
            <v>英国</v>
          </cell>
          <cell r="C28" t="str">
            <v>糖果</v>
          </cell>
          <cell r="D28">
            <v>394.875</v>
          </cell>
        </row>
        <row r="29">
          <cell r="A29">
            <v>34596</v>
          </cell>
          <cell r="B29" t="str">
            <v>英国</v>
          </cell>
          <cell r="C29" t="str">
            <v>香料</v>
          </cell>
          <cell r="D29">
            <v>325.5</v>
          </cell>
        </row>
        <row r="30">
          <cell r="A30">
            <v>34596</v>
          </cell>
          <cell r="B30" t="str">
            <v>英国</v>
          </cell>
          <cell r="C30" t="str">
            <v>乳制品</v>
          </cell>
          <cell r="D30">
            <v>408</v>
          </cell>
        </row>
        <row r="31">
          <cell r="A31">
            <v>34596</v>
          </cell>
          <cell r="B31" t="str">
            <v>英国</v>
          </cell>
          <cell r="C31" t="str">
            <v>饮料</v>
          </cell>
          <cell r="D31">
            <v>42</v>
          </cell>
        </row>
        <row r="32">
          <cell r="A32">
            <v>34597</v>
          </cell>
          <cell r="B32" t="str">
            <v>英国</v>
          </cell>
          <cell r="C32" t="str">
            <v>饮料</v>
          </cell>
          <cell r="D32">
            <v>518.39999806880951</v>
          </cell>
        </row>
        <row r="33">
          <cell r="A33">
            <v>34597</v>
          </cell>
          <cell r="B33" t="str">
            <v>英国</v>
          </cell>
          <cell r="C33" t="str">
            <v>海洋食品</v>
          </cell>
          <cell r="D33">
            <v>470.39999824762344</v>
          </cell>
        </row>
        <row r="34">
          <cell r="A34">
            <v>34597</v>
          </cell>
          <cell r="B34" t="str">
            <v>英国</v>
          </cell>
          <cell r="C34" t="str">
            <v>肉/家禽</v>
          </cell>
          <cell r="D34">
            <v>754.55999718904502</v>
          </cell>
        </row>
        <row r="35">
          <cell r="A35">
            <v>34598</v>
          </cell>
          <cell r="B35" t="str">
            <v>英国</v>
          </cell>
          <cell r="C35" t="str">
            <v>饮料</v>
          </cell>
          <cell r="D35">
            <v>1440</v>
          </cell>
        </row>
        <row r="36">
          <cell r="A36">
            <v>34598</v>
          </cell>
          <cell r="B36" t="str">
            <v>英国</v>
          </cell>
          <cell r="C36" t="str">
            <v>糖果</v>
          </cell>
          <cell r="D36">
            <v>1576</v>
          </cell>
        </row>
        <row r="37">
          <cell r="A37">
            <v>34607</v>
          </cell>
          <cell r="B37" t="str">
            <v>法国</v>
          </cell>
          <cell r="C37" t="str">
            <v>饮料</v>
          </cell>
          <cell r="D37">
            <v>259.2</v>
          </cell>
        </row>
        <row r="38">
          <cell r="A38">
            <v>34607</v>
          </cell>
          <cell r="B38" t="str">
            <v>法国</v>
          </cell>
          <cell r="C38" t="str">
            <v>肉/家禽</v>
          </cell>
          <cell r="D38">
            <v>468</v>
          </cell>
        </row>
        <row r="39">
          <cell r="A39">
            <v>34607</v>
          </cell>
          <cell r="B39" t="str">
            <v>法国</v>
          </cell>
          <cell r="C39" t="str">
            <v>饮料</v>
          </cell>
          <cell r="D39">
            <v>552</v>
          </cell>
        </row>
        <row r="40">
          <cell r="A40">
            <v>34607</v>
          </cell>
          <cell r="B40" t="str">
            <v>法国</v>
          </cell>
          <cell r="C40" t="str">
            <v>乳制品</v>
          </cell>
          <cell r="D40">
            <v>571.20000000000005</v>
          </cell>
        </row>
        <row r="41">
          <cell r="A41">
            <v>34607</v>
          </cell>
          <cell r="B41" t="str">
            <v>法国</v>
          </cell>
          <cell r="C41" t="str">
            <v>饮料</v>
          </cell>
          <cell r="D41">
            <v>37.200000000000003</v>
          </cell>
        </row>
        <row r="42">
          <cell r="A42">
            <v>34617</v>
          </cell>
          <cell r="B42" t="str">
            <v>英国</v>
          </cell>
          <cell r="C42" t="str">
            <v>海洋食品</v>
          </cell>
          <cell r="D42">
            <v>147</v>
          </cell>
        </row>
        <row r="43">
          <cell r="A43">
            <v>34617</v>
          </cell>
          <cell r="B43" t="str">
            <v>英国</v>
          </cell>
          <cell r="C43" t="str">
            <v>面食/谷类</v>
          </cell>
          <cell r="D43">
            <v>608</v>
          </cell>
        </row>
        <row r="44">
          <cell r="A44">
            <v>34621</v>
          </cell>
          <cell r="B44" t="str">
            <v>法国</v>
          </cell>
          <cell r="C44" t="str">
            <v>海洋食品</v>
          </cell>
          <cell r="D44">
            <v>1124.9999981373549</v>
          </cell>
        </row>
        <row r="45">
          <cell r="A45">
            <v>34621</v>
          </cell>
          <cell r="B45" t="str">
            <v>法国</v>
          </cell>
          <cell r="C45" t="str">
            <v>肉/家禽</v>
          </cell>
          <cell r="D45">
            <v>2227.4999963119626</v>
          </cell>
        </row>
        <row r="46">
          <cell r="A46">
            <v>34621</v>
          </cell>
          <cell r="B46" t="str">
            <v>法国</v>
          </cell>
          <cell r="C46" t="str">
            <v>饮料</v>
          </cell>
          <cell r="D46">
            <v>388.79999935626984</v>
          </cell>
        </row>
        <row r="47">
          <cell r="A47">
            <v>34625</v>
          </cell>
          <cell r="B47" t="str">
            <v>法国</v>
          </cell>
          <cell r="C47" t="str">
            <v>糖果</v>
          </cell>
          <cell r="D47">
            <v>394</v>
          </cell>
        </row>
        <row r="48">
          <cell r="A48">
            <v>34625</v>
          </cell>
          <cell r="B48" t="str">
            <v>法国</v>
          </cell>
          <cell r="C48" t="str">
            <v>糖果</v>
          </cell>
          <cell r="D48">
            <v>30</v>
          </cell>
        </row>
        <row r="49">
          <cell r="A49">
            <v>34628</v>
          </cell>
          <cell r="B49" t="str">
            <v>法国</v>
          </cell>
          <cell r="C49" t="str">
            <v>糖果</v>
          </cell>
          <cell r="D49">
            <v>139</v>
          </cell>
        </row>
        <row r="50">
          <cell r="A50">
            <v>34628</v>
          </cell>
          <cell r="B50" t="str">
            <v>法国</v>
          </cell>
          <cell r="C50" t="str">
            <v>糖果</v>
          </cell>
          <cell r="D50">
            <v>197</v>
          </cell>
        </row>
        <row r="51">
          <cell r="A51">
            <v>34631</v>
          </cell>
          <cell r="B51" t="str">
            <v>英国</v>
          </cell>
          <cell r="C51" t="str">
            <v>农产品</v>
          </cell>
          <cell r="D51">
            <v>145.6</v>
          </cell>
        </row>
        <row r="52">
          <cell r="A52">
            <v>34631</v>
          </cell>
          <cell r="B52" t="str">
            <v>英国</v>
          </cell>
          <cell r="C52" t="str">
            <v>饮料</v>
          </cell>
          <cell r="D52">
            <v>883.2</v>
          </cell>
        </row>
        <row r="53">
          <cell r="A53">
            <v>34631</v>
          </cell>
          <cell r="B53" t="str">
            <v>英国</v>
          </cell>
          <cell r="C53" t="str">
            <v>肉/家禽</v>
          </cell>
          <cell r="D53">
            <v>524</v>
          </cell>
        </row>
        <row r="54">
          <cell r="A54">
            <v>34631</v>
          </cell>
          <cell r="B54" t="str">
            <v>英国</v>
          </cell>
          <cell r="C54" t="str">
            <v>饮料</v>
          </cell>
          <cell r="D54">
            <v>62</v>
          </cell>
        </row>
        <row r="55">
          <cell r="A55">
            <v>34632</v>
          </cell>
          <cell r="B55" t="str">
            <v>英国</v>
          </cell>
          <cell r="C55" t="str">
            <v>海洋食品</v>
          </cell>
          <cell r="D55">
            <v>182.4</v>
          </cell>
        </row>
        <row r="56">
          <cell r="A56">
            <v>34633</v>
          </cell>
          <cell r="B56" t="str">
            <v>法国</v>
          </cell>
          <cell r="C56" t="str">
            <v>乳制品</v>
          </cell>
          <cell r="D56">
            <v>921.59999847412109</v>
          </cell>
        </row>
        <row r="57">
          <cell r="A57">
            <v>34633</v>
          </cell>
          <cell r="B57" t="str">
            <v>法国</v>
          </cell>
          <cell r="C57" t="str">
            <v>海洋食品</v>
          </cell>
          <cell r="D57">
            <v>286.19999952614307</v>
          </cell>
        </row>
        <row r="58">
          <cell r="A58">
            <v>34633</v>
          </cell>
          <cell r="B58" t="str">
            <v>法国</v>
          </cell>
          <cell r="C58" t="str">
            <v>糖果</v>
          </cell>
          <cell r="D58">
            <v>886.49999853223562</v>
          </cell>
        </row>
        <row r="59">
          <cell r="A59">
            <v>34635</v>
          </cell>
          <cell r="B59" t="str">
            <v>法国</v>
          </cell>
          <cell r="C59" t="str">
            <v>海洋食品</v>
          </cell>
          <cell r="D59">
            <v>77</v>
          </cell>
        </row>
        <row r="60">
          <cell r="A60">
            <v>34635</v>
          </cell>
          <cell r="B60" t="str">
            <v>法国</v>
          </cell>
          <cell r="C60" t="str">
            <v>糖果</v>
          </cell>
          <cell r="D60">
            <v>2758</v>
          </cell>
        </row>
        <row r="61">
          <cell r="A61">
            <v>34638</v>
          </cell>
          <cell r="B61" t="str">
            <v>法国</v>
          </cell>
          <cell r="C61" t="str">
            <v>饮料</v>
          </cell>
          <cell r="D61">
            <v>288</v>
          </cell>
        </row>
        <row r="62">
          <cell r="A62">
            <v>34645</v>
          </cell>
          <cell r="B62" t="str">
            <v>英国</v>
          </cell>
          <cell r="C62" t="str">
            <v>香料</v>
          </cell>
          <cell r="D62">
            <v>62</v>
          </cell>
        </row>
        <row r="63">
          <cell r="A63">
            <v>34645</v>
          </cell>
          <cell r="B63" t="str">
            <v>英国</v>
          </cell>
          <cell r="C63" t="str">
            <v>糖果</v>
          </cell>
          <cell r="D63">
            <v>44.8</v>
          </cell>
        </row>
        <row r="64">
          <cell r="A64">
            <v>34645</v>
          </cell>
          <cell r="B64" t="str">
            <v>英国</v>
          </cell>
          <cell r="C64" t="str">
            <v>饮料</v>
          </cell>
          <cell r="D64">
            <v>57.6</v>
          </cell>
        </row>
        <row r="65">
          <cell r="A65">
            <v>34646</v>
          </cell>
          <cell r="B65" t="str">
            <v>法国</v>
          </cell>
          <cell r="C65" t="str">
            <v>糖果</v>
          </cell>
          <cell r="D65">
            <v>248.1149982601404</v>
          </cell>
        </row>
        <row r="66">
          <cell r="A66">
            <v>34646</v>
          </cell>
          <cell r="B66" t="str">
            <v>法国</v>
          </cell>
          <cell r="C66" t="str">
            <v>饮料</v>
          </cell>
          <cell r="D66">
            <v>856.79999399185181</v>
          </cell>
        </row>
        <row r="67">
          <cell r="A67">
            <v>34646</v>
          </cell>
          <cell r="B67" t="str">
            <v>法国</v>
          </cell>
          <cell r="C67" t="str">
            <v>海洋食品</v>
          </cell>
          <cell r="D67">
            <v>288</v>
          </cell>
        </row>
        <row r="68">
          <cell r="A68">
            <v>34646</v>
          </cell>
          <cell r="B68" t="str">
            <v>法国</v>
          </cell>
          <cell r="C68" t="str">
            <v>乳制品</v>
          </cell>
          <cell r="D68">
            <v>1495.9999895095825</v>
          </cell>
        </row>
        <row r="69">
          <cell r="A69">
            <v>34646</v>
          </cell>
          <cell r="B69" t="str">
            <v>法国</v>
          </cell>
          <cell r="C69" t="str">
            <v>香料</v>
          </cell>
          <cell r="D69">
            <v>2386.7999832630157</v>
          </cell>
        </row>
        <row r="70">
          <cell r="A70">
            <v>34647</v>
          </cell>
          <cell r="B70" t="str">
            <v>英国</v>
          </cell>
          <cell r="C70" t="str">
            <v>香料</v>
          </cell>
          <cell r="D70">
            <v>120</v>
          </cell>
        </row>
        <row r="71">
          <cell r="A71">
            <v>34647</v>
          </cell>
          <cell r="B71" t="str">
            <v>英国</v>
          </cell>
          <cell r="C71" t="str">
            <v>海洋食品</v>
          </cell>
          <cell r="D71">
            <v>57.6</v>
          </cell>
        </row>
        <row r="72">
          <cell r="A72">
            <v>34647</v>
          </cell>
          <cell r="B72" t="str">
            <v>英国</v>
          </cell>
          <cell r="C72" t="str">
            <v>农产品</v>
          </cell>
          <cell r="D72">
            <v>167.4</v>
          </cell>
        </row>
        <row r="73">
          <cell r="A73">
            <v>34647</v>
          </cell>
          <cell r="B73" t="str">
            <v>英国</v>
          </cell>
          <cell r="C73" t="str">
            <v>乳制品</v>
          </cell>
          <cell r="D73">
            <v>40</v>
          </cell>
        </row>
        <row r="74">
          <cell r="A74">
            <v>34647</v>
          </cell>
          <cell r="B74" t="str">
            <v>英国</v>
          </cell>
          <cell r="C74" t="str">
            <v>乳制品</v>
          </cell>
          <cell r="D74">
            <v>1112</v>
          </cell>
        </row>
        <row r="75">
          <cell r="A75">
            <v>34653</v>
          </cell>
          <cell r="B75" t="str">
            <v>法国</v>
          </cell>
          <cell r="C75" t="str">
            <v>糖果</v>
          </cell>
          <cell r="D75">
            <v>69.349999945610762</v>
          </cell>
        </row>
        <row r="76">
          <cell r="A76">
            <v>34653</v>
          </cell>
          <cell r="B76" t="str">
            <v>法国</v>
          </cell>
          <cell r="C76" t="str">
            <v>海洋食品</v>
          </cell>
          <cell r="D76">
            <v>157.31999987661837</v>
          </cell>
        </row>
        <row r="77">
          <cell r="A77">
            <v>34653</v>
          </cell>
          <cell r="B77" t="str">
            <v>法国</v>
          </cell>
          <cell r="C77" t="str">
            <v>饮料</v>
          </cell>
          <cell r="D77">
            <v>4005.1999968588352</v>
          </cell>
        </row>
        <row r="78">
          <cell r="A78">
            <v>34653</v>
          </cell>
          <cell r="B78" t="str">
            <v>法国</v>
          </cell>
          <cell r="C78" t="str">
            <v>面食/谷类</v>
          </cell>
          <cell r="D78">
            <v>346.55999972820285</v>
          </cell>
        </row>
        <row r="79">
          <cell r="A79">
            <v>34662</v>
          </cell>
          <cell r="B79" t="str">
            <v>英国</v>
          </cell>
          <cell r="C79" t="str">
            <v>面食/谷类</v>
          </cell>
          <cell r="D79">
            <v>288</v>
          </cell>
        </row>
        <row r="80">
          <cell r="A80">
            <v>34662</v>
          </cell>
          <cell r="B80" t="str">
            <v>英国</v>
          </cell>
          <cell r="C80" t="str">
            <v>糖果</v>
          </cell>
          <cell r="D80">
            <v>597.6</v>
          </cell>
        </row>
        <row r="81">
          <cell r="A81">
            <v>34662</v>
          </cell>
          <cell r="B81" t="str">
            <v>英国</v>
          </cell>
          <cell r="C81" t="str">
            <v>海洋食品</v>
          </cell>
          <cell r="D81">
            <v>304</v>
          </cell>
        </row>
        <row r="82">
          <cell r="A82">
            <v>34662</v>
          </cell>
          <cell r="B82" t="str">
            <v>英国</v>
          </cell>
          <cell r="C82" t="str">
            <v>海洋食品</v>
          </cell>
          <cell r="D82">
            <v>582.4</v>
          </cell>
        </row>
        <row r="83">
          <cell r="A83">
            <v>34662</v>
          </cell>
          <cell r="B83" t="str">
            <v>英国</v>
          </cell>
          <cell r="C83" t="str">
            <v>乳制品</v>
          </cell>
          <cell r="D83">
            <v>695</v>
          </cell>
        </row>
        <row r="84">
          <cell r="A84">
            <v>34663</v>
          </cell>
          <cell r="B84" t="str">
            <v>法国</v>
          </cell>
          <cell r="C84" t="str">
            <v>肉/家禽</v>
          </cell>
          <cell r="D84">
            <v>624</v>
          </cell>
        </row>
        <row r="85">
          <cell r="A85">
            <v>34663</v>
          </cell>
          <cell r="B85" t="str">
            <v>法国</v>
          </cell>
          <cell r="C85" t="str">
            <v>海洋食品</v>
          </cell>
          <cell r="D85">
            <v>310.5</v>
          </cell>
        </row>
        <row r="86">
          <cell r="A86">
            <v>34668</v>
          </cell>
          <cell r="B86" t="str">
            <v>英国</v>
          </cell>
          <cell r="C86" t="str">
            <v>饮料</v>
          </cell>
          <cell r="D86">
            <v>291.83999891281127</v>
          </cell>
        </row>
        <row r="87">
          <cell r="A87">
            <v>34668</v>
          </cell>
          <cell r="B87" t="str">
            <v>英国</v>
          </cell>
          <cell r="C87" t="str">
            <v>乳制品</v>
          </cell>
          <cell r="D87">
            <v>447.99999833106995</v>
          </cell>
        </row>
        <row r="88">
          <cell r="A88">
            <v>34668</v>
          </cell>
          <cell r="B88" t="str">
            <v>英国</v>
          </cell>
          <cell r="C88" t="str">
            <v>海洋食品</v>
          </cell>
          <cell r="D88">
            <v>486.3999981880188</v>
          </cell>
        </row>
        <row r="89">
          <cell r="A89">
            <v>34668</v>
          </cell>
          <cell r="B89" t="str">
            <v>英国</v>
          </cell>
          <cell r="C89" t="str">
            <v>肉/家禽</v>
          </cell>
          <cell r="D89">
            <v>614.39999771118164</v>
          </cell>
        </row>
        <row r="90">
          <cell r="A90">
            <v>34669</v>
          </cell>
          <cell r="B90" t="str">
            <v>英国</v>
          </cell>
          <cell r="C90" t="str">
            <v>面食/谷类</v>
          </cell>
          <cell r="D90">
            <v>1330</v>
          </cell>
        </row>
        <row r="91">
          <cell r="A91">
            <v>34669</v>
          </cell>
          <cell r="B91" t="str">
            <v>英国</v>
          </cell>
          <cell r="C91" t="str">
            <v>糖果</v>
          </cell>
          <cell r="D91">
            <v>37.999999970197678</v>
          </cell>
        </row>
        <row r="92">
          <cell r="A92">
            <v>34669</v>
          </cell>
          <cell r="B92" t="str">
            <v>英国</v>
          </cell>
          <cell r="C92" t="str">
            <v>饮料</v>
          </cell>
          <cell r="D92">
            <v>216</v>
          </cell>
        </row>
        <row r="93">
          <cell r="A93">
            <v>34670</v>
          </cell>
          <cell r="B93" t="str">
            <v>法国</v>
          </cell>
          <cell r="C93" t="str">
            <v>香料</v>
          </cell>
          <cell r="D93">
            <v>616</v>
          </cell>
        </row>
        <row r="94">
          <cell r="A94">
            <v>34670</v>
          </cell>
          <cell r="B94" t="str">
            <v>法国</v>
          </cell>
          <cell r="C94" t="str">
            <v>香料</v>
          </cell>
          <cell r="D94">
            <v>1680</v>
          </cell>
        </row>
        <row r="95">
          <cell r="A95">
            <v>34673</v>
          </cell>
          <cell r="B95" t="str">
            <v>英国</v>
          </cell>
          <cell r="C95" t="str">
            <v>香料</v>
          </cell>
          <cell r="D95">
            <v>2240</v>
          </cell>
        </row>
        <row r="96">
          <cell r="A96">
            <v>34673</v>
          </cell>
          <cell r="B96" t="str">
            <v>英国</v>
          </cell>
          <cell r="C96" t="str">
            <v>糖果</v>
          </cell>
          <cell r="D96">
            <v>584</v>
          </cell>
        </row>
        <row r="97">
          <cell r="A97">
            <v>34673</v>
          </cell>
          <cell r="B97" t="str">
            <v>英国</v>
          </cell>
          <cell r="C97" t="str">
            <v>面食/谷类</v>
          </cell>
          <cell r="D97">
            <v>100.8</v>
          </cell>
        </row>
        <row r="98">
          <cell r="A98">
            <v>34674</v>
          </cell>
          <cell r="B98" t="str">
            <v>法国</v>
          </cell>
          <cell r="C98" t="str">
            <v>肉/家禽</v>
          </cell>
          <cell r="D98">
            <v>1010.8799983263016</v>
          </cell>
        </row>
        <row r="99">
          <cell r="A99">
            <v>34674</v>
          </cell>
          <cell r="B99" t="str">
            <v>法国</v>
          </cell>
          <cell r="C99" t="str">
            <v>面食/谷类</v>
          </cell>
          <cell r="D99">
            <v>608</v>
          </cell>
        </row>
        <row r="100">
          <cell r="A100">
            <v>34676</v>
          </cell>
          <cell r="B100" t="str">
            <v>英国</v>
          </cell>
          <cell r="C100" t="str">
            <v>饮料</v>
          </cell>
          <cell r="D100">
            <v>183.59999871253967</v>
          </cell>
        </row>
        <row r="101">
          <cell r="A101">
            <v>34676</v>
          </cell>
          <cell r="B101" t="str">
            <v>英国</v>
          </cell>
          <cell r="C101" t="str">
            <v>面食/谷类</v>
          </cell>
          <cell r="D101">
            <v>180</v>
          </cell>
        </row>
        <row r="102">
          <cell r="A102">
            <v>34677</v>
          </cell>
          <cell r="B102" t="str">
            <v>法国</v>
          </cell>
          <cell r="C102" t="str">
            <v>肉/家禽</v>
          </cell>
          <cell r="D102">
            <v>141.6</v>
          </cell>
        </row>
        <row r="103">
          <cell r="A103">
            <v>34687</v>
          </cell>
          <cell r="B103" t="str">
            <v>英国</v>
          </cell>
          <cell r="C103" t="str">
            <v>乳制品</v>
          </cell>
          <cell r="D103">
            <v>300</v>
          </cell>
        </row>
        <row r="104">
          <cell r="A104">
            <v>34687</v>
          </cell>
          <cell r="B104" t="str">
            <v>英国</v>
          </cell>
          <cell r="C104" t="str">
            <v>肉/家禽</v>
          </cell>
          <cell r="D104">
            <v>230.4</v>
          </cell>
        </row>
        <row r="105">
          <cell r="A105">
            <v>34687</v>
          </cell>
          <cell r="B105" t="str">
            <v>英国</v>
          </cell>
          <cell r="C105" t="str">
            <v>乳制品</v>
          </cell>
          <cell r="D105">
            <v>576</v>
          </cell>
        </row>
        <row r="106">
          <cell r="A106">
            <v>34691</v>
          </cell>
          <cell r="B106" t="str">
            <v>英国</v>
          </cell>
          <cell r="C106" t="str">
            <v>饮料</v>
          </cell>
          <cell r="D106">
            <v>699.83999884128571</v>
          </cell>
        </row>
        <row r="107">
          <cell r="A107">
            <v>34691</v>
          </cell>
          <cell r="B107" t="str">
            <v>英国</v>
          </cell>
          <cell r="C107" t="str">
            <v>乳制品</v>
          </cell>
          <cell r="D107">
            <v>1346.3999977707863</v>
          </cell>
        </row>
        <row r="108">
          <cell r="A108">
            <v>34695</v>
          </cell>
          <cell r="B108" t="str">
            <v>英国</v>
          </cell>
          <cell r="C108" t="str">
            <v>乳制品</v>
          </cell>
          <cell r="D108">
            <v>200</v>
          </cell>
        </row>
        <row r="109">
          <cell r="A109">
            <v>34695</v>
          </cell>
          <cell r="B109" t="str">
            <v>英国</v>
          </cell>
          <cell r="C109" t="str">
            <v>饮料</v>
          </cell>
          <cell r="D109">
            <v>74.400000000000006</v>
          </cell>
        </row>
        <row r="110">
          <cell r="A110">
            <v>34695</v>
          </cell>
          <cell r="B110" t="str">
            <v>英国</v>
          </cell>
          <cell r="C110" t="str">
            <v>饮料</v>
          </cell>
          <cell r="D110">
            <v>172.8</v>
          </cell>
        </row>
        <row r="111">
          <cell r="A111">
            <v>34701</v>
          </cell>
          <cell r="B111" t="str">
            <v>法国</v>
          </cell>
          <cell r="C111" t="str">
            <v>肉/家禽</v>
          </cell>
          <cell r="D111">
            <v>1980</v>
          </cell>
        </row>
        <row r="112">
          <cell r="A112">
            <v>34701</v>
          </cell>
          <cell r="B112" t="str">
            <v>法国</v>
          </cell>
          <cell r="C112" t="str">
            <v>面食/谷类</v>
          </cell>
          <cell r="D112">
            <v>410.4</v>
          </cell>
        </row>
        <row r="113">
          <cell r="A113">
            <v>34705</v>
          </cell>
          <cell r="B113" t="str">
            <v>法国</v>
          </cell>
          <cell r="C113" t="str">
            <v>农产品</v>
          </cell>
          <cell r="D113">
            <v>279</v>
          </cell>
        </row>
        <row r="114">
          <cell r="A114">
            <v>34705</v>
          </cell>
          <cell r="B114" t="str">
            <v>法国</v>
          </cell>
          <cell r="C114" t="str">
            <v>肉/家禽</v>
          </cell>
          <cell r="D114">
            <v>59</v>
          </cell>
        </row>
        <row r="115">
          <cell r="A115">
            <v>34716</v>
          </cell>
          <cell r="B115" t="str">
            <v>法国</v>
          </cell>
          <cell r="C115" t="str">
            <v>农产品</v>
          </cell>
          <cell r="D115">
            <v>191.99999928474426</v>
          </cell>
        </row>
        <row r="116">
          <cell r="A116">
            <v>34716</v>
          </cell>
          <cell r="B116" t="str">
            <v>法国</v>
          </cell>
          <cell r="C116" t="str">
            <v>乳制品</v>
          </cell>
          <cell r="D116">
            <v>435.19999837875366</v>
          </cell>
        </row>
        <row r="117">
          <cell r="A117">
            <v>34716</v>
          </cell>
          <cell r="B117" t="str">
            <v>法国</v>
          </cell>
          <cell r="C117" t="str">
            <v>糖果</v>
          </cell>
          <cell r="D117">
            <v>63.999999761581421</v>
          </cell>
        </row>
        <row r="118">
          <cell r="A118">
            <v>34722</v>
          </cell>
          <cell r="B118" t="str">
            <v>英国</v>
          </cell>
          <cell r="C118" t="str">
            <v>海洋食品</v>
          </cell>
          <cell r="D118">
            <v>86.4</v>
          </cell>
        </row>
        <row r="119">
          <cell r="A119">
            <v>34724</v>
          </cell>
          <cell r="B119" t="str">
            <v>法国</v>
          </cell>
          <cell r="C119" t="str">
            <v>饮料</v>
          </cell>
          <cell r="D119">
            <v>285</v>
          </cell>
        </row>
        <row r="120">
          <cell r="A120">
            <v>34724</v>
          </cell>
          <cell r="B120" t="str">
            <v>法国</v>
          </cell>
          <cell r="C120" t="str">
            <v>农产品</v>
          </cell>
          <cell r="D120">
            <v>585.9</v>
          </cell>
        </row>
        <row r="121">
          <cell r="A121">
            <v>34724</v>
          </cell>
          <cell r="B121" t="str">
            <v>法国</v>
          </cell>
          <cell r="C121" t="str">
            <v>糖果</v>
          </cell>
          <cell r="D121">
            <v>58.8</v>
          </cell>
        </row>
        <row r="122">
          <cell r="A122">
            <v>34724</v>
          </cell>
          <cell r="B122" t="str">
            <v>法国</v>
          </cell>
          <cell r="C122" t="str">
            <v>糖果</v>
          </cell>
          <cell r="D122">
            <v>1307.25</v>
          </cell>
        </row>
        <row r="123">
          <cell r="A123">
            <v>34724</v>
          </cell>
          <cell r="B123" t="str">
            <v>法国</v>
          </cell>
          <cell r="C123" t="str">
            <v>乳制品</v>
          </cell>
          <cell r="D123">
            <v>320</v>
          </cell>
        </row>
        <row r="124">
          <cell r="A124">
            <v>34724</v>
          </cell>
          <cell r="B124" t="str">
            <v>法国</v>
          </cell>
          <cell r="C124" t="str">
            <v>海洋食品</v>
          </cell>
          <cell r="D124">
            <v>48</v>
          </cell>
        </row>
        <row r="125">
          <cell r="A125">
            <v>34724</v>
          </cell>
          <cell r="B125" t="str">
            <v>法国</v>
          </cell>
          <cell r="C125" t="str">
            <v>糖果</v>
          </cell>
          <cell r="D125">
            <v>394</v>
          </cell>
        </row>
        <row r="126">
          <cell r="A126">
            <v>34726</v>
          </cell>
          <cell r="B126" t="str">
            <v>英国</v>
          </cell>
          <cell r="C126" t="str">
            <v>面食/谷类</v>
          </cell>
          <cell r="D126">
            <v>288</v>
          </cell>
        </row>
        <row r="127">
          <cell r="A127">
            <v>34726</v>
          </cell>
          <cell r="B127" t="str">
            <v>英国</v>
          </cell>
          <cell r="C127" t="str">
            <v>乳制品</v>
          </cell>
          <cell r="D127">
            <v>1032</v>
          </cell>
        </row>
        <row r="128">
          <cell r="A128">
            <v>34726</v>
          </cell>
          <cell r="B128" t="str">
            <v>英国</v>
          </cell>
          <cell r="C128" t="str">
            <v>乳制品</v>
          </cell>
          <cell r="D128">
            <v>583.79999999999995</v>
          </cell>
        </row>
        <row r="129">
          <cell r="A129">
            <v>34729</v>
          </cell>
          <cell r="B129" t="str">
            <v>法国</v>
          </cell>
          <cell r="C129" t="str">
            <v>饮料</v>
          </cell>
          <cell r="D129">
            <v>432</v>
          </cell>
        </row>
        <row r="130">
          <cell r="A130">
            <v>34729</v>
          </cell>
          <cell r="B130" t="str">
            <v>法国</v>
          </cell>
          <cell r="C130" t="str">
            <v>肉/家禽</v>
          </cell>
          <cell r="D130">
            <v>2073.5999965667725</v>
          </cell>
        </row>
        <row r="131">
          <cell r="A131">
            <v>34731</v>
          </cell>
          <cell r="B131" t="str">
            <v>法国</v>
          </cell>
          <cell r="C131" t="str">
            <v>海洋食品</v>
          </cell>
          <cell r="D131">
            <v>372.6</v>
          </cell>
        </row>
        <row r="132">
          <cell r="A132">
            <v>34731</v>
          </cell>
          <cell r="B132" t="str">
            <v>法国</v>
          </cell>
          <cell r="C132" t="str">
            <v>面食/谷类</v>
          </cell>
          <cell r="D132">
            <v>2128</v>
          </cell>
        </row>
        <row r="133">
          <cell r="A133">
            <v>34731</v>
          </cell>
          <cell r="B133" t="str">
            <v>法国</v>
          </cell>
          <cell r="C133" t="str">
            <v>香料</v>
          </cell>
          <cell r="D133">
            <v>336</v>
          </cell>
        </row>
        <row r="134">
          <cell r="A134">
            <v>34731</v>
          </cell>
          <cell r="B134" t="str">
            <v>法国</v>
          </cell>
          <cell r="C134" t="str">
            <v>乳制品</v>
          </cell>
          <cell r="D134">
            <v>1032</v>
          </cell>
        </row>
        <row r="135">
          <cell r="A135">
            <v>34737</v>
          </cell>
          <cell r="B135" t="str">
            <v>英国</v>
          </cell>
          <cell r="C135" t="str">
            <v>乳制品</v>
          </cell>
          <cell r="D135">
            <v>504</v>
          </cell>
        </row>
        <row r="136">
          <cell r="A136">
            <v>34737</v>
          </cell>
          <cell r="B136" t="str">
            <v>英国</v>
          </cell>
          <cell r="C136" t="str">
            <v>乳制品</v>
          </cell>
          <cell r="D136">
            <v>432</v>
          </cell>
        </row>
        <row r="137">
          <cell r="A137">
            <v>34737</v>
          </cell>
          <cell r="B137" t="str">
            <v>英国</v>
          </cell>
          <cell r="C137" t="str">
            <v>乳制品</v>
          </cell>
          <cell r="D137">
            <v>258</v>
          </cell>
        </row>
        <row r="138">
          <cell r="A138">
            <v>34745</v>
          </cell>
          <cell r="B138" t="str">
            <v>法国</v>
          </cell>
          <cell r="C138" t="str">
            <v>肉/家禽</v>
          </cell>
          <cell r="D138">
            <v>62.4</v>
          </cell>
        </row>
        <row r="139">
          <cell r="A139">
            <v>34745</v>
          </cell>
          <cell r="B139" t="str">
            <v>法国</v>
          </cell>
          <cell r="C139" t="str">
            <v>乳制品</v>
          </cell>
          <cell r="D139">
            <v>40</v>
          </cell>
        </row>
        <row r="140">
          <cell r="A140">
            <v>34747</v>
          </cell>
          <cell r="B140" t="str">
            <v>英国</v>
          </cell>
          <cell r="C140" t="str">
            <v>饮料</v>
          </cell>
          <cell r="D140">
            <v>912</v>
          </cell>
        </row>
        <row r="141">
          <cell r="A141">
            <v>34747</v>
          </cell>
          <cell r="B141" t="str">
            <v>英国</v>
          </cell>
          <cell r="C141" t="str">
            <v>糖果</v>
          </cell>
          <cell r="D141">
            <v>418</v>
          </cell>
        </row>
        <row r="142">
          <cell r="A142">
            <v>34747</v>
          </cell>
          <cell r="B142" t="str">
            <v>英国</v>
          </cell>
          <cell r="C142" t="str">
            <v>香料</v>
          </cell>
          <cell r="D142">
            <v>364.8</v>
          </cell>
        </row>
        <row r="143">
          <cell r="A143">
            <v>34747</v>
          </cell>
          <cell r="B143" t="str">
            <v>英国</v>
          </cell>
          <cell r="C143" t="str">
            <v>农产品</v>
          </cell>
          <cell r="D143">
            <v>120</v>
          </cell>
        </row>
        <row r="144">
          <cell r="A144">
            <v>34761</v>
          </cell>
          <cell r="B144" t="str">
            <v>法国</v>
          </cell>
          <cell r="C144" t="str">
            <v>糖果</v>
          </cell>
          <cell r="D144">
            <v>249</v>
          </cell>
        </row>
        <row r="145">
          <cell r="A145">
            <v>34761</v>
          </cell>
          <cell r="B145" t="str">
            <v>法国</v>
          </cell>
          <cell r="C145" t="str">
            <v>肉/家禽</v>
          </cell>
          <cell r="D145">
            <v>236</v>
          </cell>
        </row>
        <row r="146">
          <cell r="A146">
            <v>34767</v>
          </cell>
          <cell r="B146" t="str">
            <v>英国</v>
          </cell>
          <cell r="C146" t="str">
            <v>糖果</v>
          </cell>
          <cell r="D146">
            <v>87.59999967366457</v>
          </cell>
        </row>
        <row r="147">
          <cell r="A147">
            <v>34767</v>
          </cell>
          <cell r="B147" t="str">
            <v>英国</v>
          </cell>
          <cell r="C147" t="str">
            <v>饮料</v>
          </cell>
          <cell r="D147">
            <v>179.19999933242798</v>
          </cell>
        </row>
        <row r="148">
          <cell r="A148">
            <v>34767</v>
          </cell>
          <cell r="B148" t="str">
            <v>英国</v>
          </cell>
          <cell r="C148" t="str">
            <v>面食/谷类</v>
          </cell>
          <cell r="D148">
            <v>187.19999930262566</v>
          </cell>
        </row>
        <row r="149">
          <cell r="A149">
            <v>34771</v>
          </cell>
          <cell r="B149" t="str">
            <v>法国</v>
          </cell>
          <cell r="C149" t="str">
            <v>饮料</v>
          </cell>
          <cell r="D149">
            <v>581.3999959230423</v>
          </cell>
        </row>
        <row r="150">
          <cell r="A150">
            <v>34771</v>
          </cell>
          <cell r="B150" t="str">
            <v>法国</v>
          </cell>
          <cell r="C150" t="str">
            <v>糖果</v>
          </cell>
          <cell r="D150">
            <v>578.93499594032767</v>
          </cell>
        </row>
        <row r="151">
          <cell r="A151">
            <v>34771</v>
          </cell>
          <cell r="B151" t="str">
            <v>法国</v>
          </cell>
          <cell r="C151" t="str">
            <v>肉/家禽</v>
          </cell>
          <cell r="D151">
            <v>2019.5999858379364</v>
          </cell>
        </row>
        <row r="152">
          <cell r="A152">
            <v>34771</v>
          </cell>
          <cell r="B152" t="str">
            <v>法国</v>
          </cell>
          <cell r="C152" t="str">
            <v>香料</v>
          </cell>
          <cell r="D152">
            <v>1744.1999877691269</v>
          </cell>
        </row>
        <row r="153">
          <cell r="A153">
            <v>34771</v>
          </cell>
          <cell r="B153" t="str">
            <v>法国</v>
          </cell>
          <cell r="C153" t="str">
            <v>糖果</v>
          </cell>
          <cell r="D153">
            <v>1755</v>
          </cell>
        </row>
        <row r="154">
          <cell r="A154">
            <v>34775</v>
          </cell>
          <cell r="B154" t="str">
            <v>英国</v>
          </cell>
          <cell r="C154" t="str">
            <v>糖果</v>
          </cell>
          <cell r="D154">
            <v>78.839999869465828</v>
          </cell>
        </row>
        <row r="155">
          <cell r="A155">
            <v>34775</v>
          </cell>
          <cell r="B155" t="str">
            <v>英国</v>
          </cell>
          <cell r="C155" t="str">
            <v>饮料</v>
          </cell>
          <cell r="D155">
            <v>64.799999892711639</v>
          </cell>
        </row>
        <row r="156">
          <cell r="A156">
            <v>34775</v>
          </cell>
          <cell r="B156" t="str">
            <v>英国</v>
          </cell>
          <cell r="C156" t="str">
            <v>乳制品</v>
          </cell>
          <cell r="D156">
            <v>26.999999955296516</v>
          </cell>
        </row>
        <row r="157">
          <cell r="A157">
            <v>34775</v>
          </cell>
          <cell r="B157" t="str">
            <v>英国</v>
          </cell>
          <cell r="C157" t="str">
            <v>面食/谷类</v>
          </cell>
          <cell r="D157">
            <v>75.599999874830246</v>
          </cell>
        </row>
        <row r="158">
          <cell r="A158">
            <v>34780</v>
          </cell>
          <cell r="B158" t="str">
            <v>英国</v>
          </cell>
          <cell r="C158" t="str">
            <v>肉/家禽</v>
          </cell>
          <cell r="D158">
            <v>2073.5999965667725</v>
          </cell>
        </row>
        <row r="159">
          <cell r="A159">
            <v>34780</v>
          </cell>
          <cell r="B159" t="str">
            <v>英国</v>
          </cell>
          <cell r="C159" t="str">
            <v>面食/谷类</v>
          </cell>
          <cell r="D159">
            <v>837.89999861270189</v>
          </cell>
        </row>
        <row r="160">
          <cell r="A160">
            <v>34780</v>
          </cell>
          <cell r="B160" t="str">
            <v>英国</v>
          </cell>
          <cell r="C160" t="str">
            <v>香料</v>
          </cell>
          <cell r="D160">
            <v>423.35999929904938</v>
          </cell>
        </row>
        <row r="161">
          <cell r="A161">
            <v>34780</v>
          </cell>
          <cell r="B161" t="str">
            <v>英国</v>
          </cell>
          <cell r="C161" t="str">
            <v>香料</v>
          </cell>
          <cell r="D161">
            <v>514.79999914765358</v>
          </cell>
        </row>
        <row r="162">
          <cell r="A162">
            <v>34781</v>
          </cell>
          <cell r="B162" t="str">
            <v>法国</v>
          </cell>
          <cell r="C162" t="str">
            <v>农产品</v>
          </cell>
          <cell r="D162">
            <v>546</v>
          </cell>
        </row>
        <row r="163">
          <cell r="A163">
            <v>34781</v>
          </cell>
          <cell r="B163" t="str">
            <v>法国</v>
          </cell>
          <cell r="C163" t="str">
            <v>香料</v>
          </cell>
          <cell r="D163">
            <v>1472.49999884516</v>
          </cell>
        </row>
        <row r="164">
          <cell r="A164">
            <v>34786</v>
          </cell>
          <cell r="B164" t="str">
            <v>英国</v>
          </cell>
          <cell r="C164" t="str">
            <v>糖果</v>
          </cell>
          <cell r="D164">
            <v>271.99999809265137</v>
          </cell>
        </row>
        <row r="165">
          <cell r="A165">
            <v>34786</v>
          </cell>
          <cell r="B165" t="str">
            <v>英国</v>
          </cell>
          <cell r="C165" t="str">
            <v>糖果</v>
          </cell>
          <cell r="D165">
            <v>285.59999799728394</v>
          </cell>
        </row>
        <row r="166">
          <cell r="A166">
            <v>34786</v>
          </cell>
          <cell r="B166" t="str">
            <v>英国</v>
          </cell>
          <cell r="C166" t="str">
            <v>乳制品</v>
          </cell>
          <cell r="D166">
            <v>1584</v>
          </cell>
        </row>
        <row r="167">
          <cell r="A167">
            <v>34796</v>
          </cell>
          <cell r="B167" t="str">
            <v>英国</v>
          </cell>
          <cell r="C167" t="str">
            <v>海洋食品</v>
          </cell>
          <cell r="D167">
            <v>165.6</v>
          </cell>
        </row>
        <row r="168">
          <cell r="A168">
            <v>34796</v>
          </cell>
          <cell r="B168" t="str">
            <v>英国</v>
          </cell>
          <cell r="C168" t="str">
            <v>饮料</v>
          </cell>
          <cell r="D168">
            <v>552</v>
          </cell>
        </row>
        <row r="169">
          <cell r="A169">
            <v>34799</v>
          </cell>
          <cell r="B169" t="str">
            <v>法国</v>
          </cell>
          <cell r="C169" t="str">
            <v>饮料</v>
          </cell>
          <cell r="D169">
            <v>516.7999963760376</v>
          </cell>
        </row>
        <row r="170">
          <cell r="A170">
            <v>34799</v>
          </cell>
          <cell r="B170" t="str">
            <v>法国</v>
          </cell>
          <cell r="C170" t="str">
            <v>糖果</v>
          </cell>
          <cell r="D170">
            <v>413.52499710023403</v>
          </cell>
        </row>
        <row r="171">
          <cell r="A171">
            <v>34799</v>
          </cell>
          <cell r="B171" t="str">
            <v>法国</v>
          </cell>
          <cell r="C171" t="str">
            <v>香料</v>
          </cell>
          <cell r="D171">
            <v>26.349999815225601</v>
          </cell>
        </row>
        <row r="172">
          <cell r="A172">
            <v>34808</v>
          </cell>
          <cell r="B172" t="str">
            <v>法国</v>
          </cell>
          <cell r="C172" t="str">
            <v>饮料</v>
          </cell>
          <cell r="D172">
            <v>6324</v>
          </cell>
        </row>
        <row r="173">
          <cell r="A173">
            <v>34808</v>
          </cell>
          <cell r="B173" t="str">
            <v>法国</v>
          </cell>
          <cell r="C173" t="str">
            <v>肉/家禽</v>
          </cell>
          <cell r="D173">
            <v>733.6</v>
          </cell>
        </row>
        <row r="174">
          <cell r="A174">
            <v>34808</v>
          </cell>
          <cell r="B174" t="str">
            <v>法国</v>
          </cell>
          <cell r="C174" t="str">
            <v>乳制品</v>
          </cell>
          <cell r="D174">
            <v>2640</v>
          </cell>
        </row>
        <row r="175">
          <cell r="A175">
            <v>34808</v>
          </cell>
          <cell r="B175" t="str">
            <v>法国</v>
          </cell>
          <cell r="C175" t="str">
            <v>面食/谷类</v>
          </cell>
          <cell r="D175">
            <v>798</v>
          </cell>
        </row>
        <row r="176">
          <cell r="A176">
            <v>34810</v>
          </cell>
          <cell r="B176" t="str">
            <v>法国</v>
          </cell>
          <cell r="C176" t="str">
            <v>海洋食品</v>
          </cell>
          <cell r="D176">
            <v>147</v>
          </cell>
        </row>
        <row r="177">
          <cell r="A177">
            <v>34813</v>
          </cell>
          <cell r="B177" t="str">
            <v>法国</v>
          </cell>
          <cell r="C177" t="str">
            <v>饮料</v>
          </cell>
          <cell r="D177">
            <v>372.39999970793724</v>
          </cell>
        </row>
        <row r="178">
          <cell r="A178">
            <v>34813</v>
          </cell>
          <cell r="B178" t="str">
            <v>法国</v>
          </cell>
          <cell r="C178" t="str">
            <v>香料</v>
          </cell>
          <cell r="D178">
            <v>296.39999976754189</v>
          </cell>
        </row>
        <row r="179">
          <cell r="A179">
            <v>34816</v>
          </cell>
          <cell r="B179" t="str">
            <v>英国</v>
          </cell>
          <cell r="C179" t="str">
            <v>乳制品</v>
          </cell>
          <cell r="D179">
            <v>1320</v>
          </cell>
        </row>
        <row r="180">
          <cell r="A180">
            <v>34816</v>
          </cell>
          <cell r="B180" t="str">
            <v>英国</v>
          </cell>
          <cell r="C180" t="str">
            <v>海洋食品</v>
          </cell>
          <cell r="D180">
            <v>191.99999928474426</v>
          </cell>
        </row>
        <row r="181">
          <cell r="A181">
            <v>34824</v>
          </cell>
          <cell r="B181" t="str">
            <v>英国</v>
          </cell>
          <cell r="C181" t="str">
            <v>面食/谷类</v>
          </cell>
          <cell r="D181">
            <v>425.6</v>
          </cell>
        </row>
        <row r="182">
          <cell r="A182">
            <v>34824</v>
          </cell>
          <cell r="B182" t="str">
            <v>英国</v>
          </cell>
          <cell r="C182" t="str">
            <v>乳制品</v>
          </cell>
          <cell r="D182">
            <v>695</v>
          </cell>
        </row>
        <row r="183">
          <cell r="A183">
            <v>34824</v>
          </cell>
          <cell r="B183" t="str">
            <v>英国</v>
          </cell>
          <cell r="C183" t="str">
            <v>香料</v>
          </cell>
          <cell r="D183">
            <v>260</v>
          </cell>
        </row>
        <row r="184">
          <cell r="A184">
            <v>34829</v>
          </cell>
          <cell r="B184" t="str">
            <v>英国</v>
          </cell>
          <cell r="C184" t="str">
            <v>肉/家禽</v>
          </cell>
          <cell r="D184">
            <v>149</v>
          </cell>
        </row>
        <row r="185">
          <cell r="A185">
            <v>34831</v>
          </cell>
          <cell r="B185" t="str">
            <v>法国</v>
          </cell>
          <cell r="C185" t="str">
            <v>饮料</v>
          </cell>
          <cell r="D185">
            <v>228</v>
          </cell>
        </row>
        <row r="186">
          <cell r="A186">
            <v>34831</v>
          </cell>
          <cell r="B186" t="str">
            <v>法国</v>
          </cell>
          <cell r="C186" t="str">
            <v>糖果</v>
          </cell>
          <cell r="D186">
            <v>120</v>
          </cell>
        </row>
        <row r="187">
          <cell r="A187">
            <v>34831</v>
          </cell>
          <cell r="B187" t="str">
            <v>法国</v>
          </cell>
          <cell r="C187" t="str">
            <v>肉/家禽</v>
          </cell>
          <cell r="D187">
            <v>328</v>
          </cell>
        </row>
        <row r="188">
          <cell r="A188">
            <v>34831</v>
          </cell>
          <cell r="B188" t="str">
            <v>法国</v>
          </cell>
          <cell r="C188" t="str">
            <v>香料</v>
          </cell>
          <cell r="D188">
            <v>712.5</v>
          </cell>
        </row>
        <row r="189">
          <cell r="A189">
            <v>34835</v>
          </cell>
          <cell r="B189" t="str">
            <v>英国</v>
          </cell>
          <cell r="C189" t="str">
            <v>糖果</v>
          </cell>
          <cell r="D189">
            <v>226.79999962449074</v>
          </cell>
        </row>
        <row r="190">
          <cell r="A190">
            <v>34835</v>
          </cell>
          <cell r="B190" t="str">
            <v>英国</v>
          </cell>
          <cell r="C190" t="str">
            <v>饮料</v>
          </cell>
          <cell r="D190">
            <v>188.99999968707561</v>
          </cell>
        </row>
        <row r="191">
          <cell r="A191">
            <v>34836</v>
          </cell>
          <cell r="B191" t="str">
            <v>英国</v>
          </cell>
          <cell r="C191" t="str">
            <v>海洋食品</v>
          </cell>
          <cell r="D191">
            <v>60</v>
          </cell>
        </row>
        <row r="192">
          <cell r="A192">
            <v>34836</v>
          </cell>
          <cell r="B192" t="str">
            <v>英国</v>
          </cell>
          <cell r="C192" t="str">
            <v>饮料</v>
          </cell>
          <cell r="D192">
            <v>180</v>
          </cell>
        </row>
        <row r="193">
          <cell r="A193">
            <v>34837</v>
          </cell>
          <cell r="B193" t="str">
            <v>英国</v>
          </cell>
          <cell r="C193" t="str">
            <v>农产品</v>
          </cell>
          <cell r="D193">
            <v>136.80000000000001</v>
          </cell>
        </row>
        <row r="194">
          <cell r="A194">
            <v>34838</v>
          </cell>
          <cell r="B194" t="str">
            <v>法国</v>
          </cell>
          <cell r="C194" t="str">
            <v>肉/家禽</v>
          </cell>
          <cell r="D194">
            <v>4456.4399999999996</v>
          </cell>
        </row>
        <row r="195">
          <cell r="A195">
            <v>34838</v>
          </cell>
          <cell r="B195" t="str">
            <v>法国</v>
          </cell>
          <cell r="C195" t="str">
            <v>饮料</v>
          </cell>
          <cell r="D195">
            <v>251.0999995842576</v>
          </cell>
        </row>
        <row r="196">
          <cell r="A196">
            <v>34842</v>
          </cell>
          <cell r="B196" t="str">
            <v>英国</v>
          </cell>
          <cell r="C196" t="str">
            <v>糖果</v>
          </cell>
          <cell r="D196">
            <v>319.9999988079071</v>
          </cell>
        </row>
        <row r="197">
          <cell r="A197">
            <v>34842</v>
          </cell>
          <cell r="B197" t="str">
            <v>英国</v>
          </cell>
          <cell r="C197" t="str">
            <v>乳制品</v>
          </cell>
          <cell r="D197">
            <v>1279.9999952316284</v>
          </cell>
        </row>
        <row r="198">
          <cell r="A198">
            <v>34842</v>
          </cell>
          <cell r="B198" t="str">
            <v>英国</v>
          </cell>
          <cell r="C198" t="str">
            <v>香料</v>
          </cell>
          <cell r="D198">
            <v>341.99999872595072</v>
          </cell>
        </row>
        <row r="199">
          <cell r="A199">
            <v>34843</v>
          </cell>
          <cell r="B199" t="str">
            <v>英国</v>
          </cell>
          <cell r="C199" t="str">
            <v>肉/家禽</v>
          </cell>
          <cell r="D199">
            <v>1319.1999907493591</v>
          </cell>
        </row>
        <row r="200">
          <cell r="A200">
            <v>34843</v>
          </cell>
          <cell r="B200" t="str">
            <v>英国</v>
          </cell>
          <cell r="C200" t="str">
            <v>糖果</v>
          </cell>
          <cell r="D200">
            <v>872.5</v>
          </cell>
        </row>
        <row r="201">
          <cell r="A201">
            <v>34843</v>
          </cell>
          <cell r="B201" t="str">
            <v>英国</v>
          </cell>
          <cell r="C201" t="str">
            <v>糖果</v>
          </cell>
          <cell r="D201">
            <v>5268</v>
          </cell>
        </row>
        <row r="202">
          <cell r="A202">
            <v>34843</v>
          </cell>
          <cell r="B202" t="str">
            <v>英国</v>
          </cell>
          <cell r="C202" t="str">
            <v>乳制品</v>
          </cell>
          <cell r="D202">
            <v>33.999999761581421</v>
          </cell>
        </row>
        <row r="203">
          <cell r="A203">
            <v>34843</v>
          </cell>
          <cell r="B203" t="str">
            <v>英国</v>
          </cell>
          <cell r="C203" t="str">
            <v>乳制品</v>
          </cell>
          <cell r="D203">
            <v>2427.5999829769135</v>
          </cell>
        </row>
        <row r="204">
          <cell r="A204">
            <v>34850</v>
          </cell>
          <cell r="B204" t="str">
            <v>英国</v>
          </cell>
          <cell r="C204" t="str">
            <v>饮料</v>
          </cell>
          <cell r="D204">
            <v>575.99999785423279</v>
          </cell>
        </row>
        <row r="205">
          <cell r="A205">
            <v>34850</v>
          </cell>
          <cell r="B205" t="str">
            <v>英国</v>
          </cell>
          <cell r="C205" t="str">
            <v>香料</v>
          </cell>
          <cell r="D205">
            <v>960</v>
          </cell>
        </row>
        <row r="206">
          <cell r="A206">
            <v>34850</v>
          </cell>
          <cell r="B206" t="str">
            <v>英国</v>
          </cell>
          <cell r="C206" t="str">
            <v>海洋食品</v>
          </cell>
          <cell r="D206">
            <v>414.23999845683574</v>
          </cell>
        </row>
        <row r="207">
          <cell r="A207">
            <v>34850</v>
          </cell>
          <cell r="B207" t="str">
            <v>英国</v>
          </cell>
          <cell r="C207" t="str">
            <v>海洋食品</v>
          </cell>
          <cell r="D207">
            <v>367.99999862909317</v>
          </cell>
        </row>
        <row r="208">
          <cell r="A208">
            <v>34855</v>
          </cell>
          <cell r="B208" t="str">
            <v>英国</v>
          </cell>
          <cell r="C208" t="str">
            <v>香料</v>
          </cell>
          <cell r="D208">
            <v>989.99999836087227</v>
          </cell>
        </row>
        <row r="209">
          <cell r="A209">
            <v>34855</v>
          </cell>
          <cell r="B209" t="str">
            <v>英国</v>
          </cell>
          <cell r="C209" t="str">
            <v>海洋食品</v>
          </cell>
          <cell r="D209">
            <v>512.99999915063381</v>
          </cell>
        </row>
        <row r="210">
          <cell r="A210">
            <v>34856</v>
          </cell>
          <cell r="B210" t="str">
            <v>法国</v>
          </cell>
          <cell r="C210" t="str">
            <v>乳制品</v>
          </cell>
          <cell r="D210">
            <v>63</v>
          </cell>
        </row>
        <row r="211">
          <cell r="A211">
            <v>34856</v>
          </cell>
          <cell r="B211" t="str">
            <v>法国</v>
          </cell>
          <cell r="C211" t="str">
            <v>乳制品</v>
          </cell>
          <cell r="D211">
            <v>15.999999940395355</v>
          </cell>
        </row>
        <row r="212">
          <cell r="A212">
            <v>34856</v>
          </cell>
          <cell r="B212" t="str">
            <v>法国</v>
          </cell>
          <cell r="C212" t="str">
            <v>乳制品</v>
          </cell>
          <cell r="D212">
            <v>313.2</v>
          </cell>
        </row>
        <row r="213">
          <cell r="A213">
            <v>34862</v>
          </cell>
          <cell r="B213" t="str">
            <v>英国</v>
          </cell>
          <cell r="C213" t="str">
            <v>海洋食品</v>
          </cell>
          <cell r="D213">
            <v>258.89999999999998</v>
          </cell>
        </row>
        <row r="214">
          <cell r="A214">
            <v>34862</v>
          </cell>
          <cell r="B214" t="str">
            <v>英国</v>
          </cell>
          <cell r="C214" t="str">
            <v>海洋食品</v>
          </cell>
          <cell r="D214">
            <v>147.19999945163727</v>
          </cell>
        </row>
        <row r="215">
          <cell r="A215">
            <v>34862</v>
          </cell>
          <cell r="B215" t="str">
            <v>英国</v>
          </cell>
          <cell r="C215" t="str">
            <v>肉/家禽</v>
          </cell>
          <cell r="D215">
            <v>59.599999777972698</v>
          </cell>
        </row>
        <row r="216">
          <cell r="A216">
            <v>34864</v>
          </cell>
          <cell r="B216" t="str">
            <v>英国</v>
          </cell>
          <cell r="C216" t="str">
            <v>乳制品</v>
          </cell>
          <cell r="D216">
            <v>427.5</v>
          </cell>
        </row>
        <row r="217">
          <cell r="A217">
            <v>34864</v>
          </cell>
          <cell r="B217" t="str">
            <v>英国</v>
          </cell>
          <cell r="C217" t="str">
            <v>乳制品</v>
          </cell>
          <cell r="D217">
            <v>250</v>
          </cell>
        </row>
        <row r="218">
          <cell r="A218">
            <v>34864</v>
          </cell>
          <cell r="B218" t="str">
            <v>英国</v>
          </cell>
          <cell r="C218" t="str">
            <v>乳制品</v>
          </cell>
          <cell r="D218">
            <v>75</v>
          </cell>
        </row>
        <row r="219">
          <cell r="A219">
            <v>34864</v>
          </cell>
          <cell r="B219" t="str">
            <v>英国</v>
          </cell>
          <cell r="C219" t="str">
            <v>乳制品</v>
          </cell>
          <cell r="D219">
            <v>892.5</v>
          </cell>
        </row>
        <row r="220">
          <cell r="A220">
            <v>34869</v>
          </cell>
          <cell r="B220" t="str">
            <v>英国</v>
          </cell>
          <cell r="C220" t="str">
            <v>香料</v>
          </cell>
          <cell r="D220">
            <v>600</v>
          </cell>
        </row>
        <row r="221">
          <cell r="A221">
            <v>34869</v>
          </cell>
          <cell r="B221" t="str">
            <v>英国</v>
          </cell>
          <cell r="C221" t="str">
            <v>糖果</v>
          </cell>
          <cell r="D221">
            <v>1249.2</v>
          </cell>
        </row>
        <row r="222">
          <cell r="A222">
            <v>34869</v>
          </cell>
          <cell r="B222" t="str">
            <v>英国</v>
          </cell>
          <cell r="C222" t="str">
            <v>饮料</v>
          </cell>
          <cell r="D222">
            <v>7905</v>
          </cell>
        </row>
        <row r="223">
          <cell r="A223">
            <v>34869</v>
          </cell>
          <cell r="B223" t="str">
            <v>英国</v>
          </cell>
          <cell r="C223" t="str">
            <v>糖果</v>
          </cell>
          <cell r="D223">
            <v>437.5</v>
          </cell>
        </row>
        <row r="224">
          <cell r="A224">
            <v>34870</v>
          </cell>
          <cell r="B224" t="str">
            <v>英国</v>
          </cell>
          <cell r="C224" t="str">
            <v>乳制品</v>
          </cell>
          <cell r="D224">
            <v>299.24999976530671</v>
          </cell>
        </row>
        <row r="225">
          <cell r="A225">
            <v>34870</v>
          </cell>
          <cell r="B225" t="str">
            <v>英国</v>
          </cell>
          <cell r="C225" t="str">
            <v>肉/家禽</v>
          </cell>
          <cell r="D225">
            <v>169.85999986678362</v>
          </cell>
        </row>
        <row r="226">
          <cell r="A226">
            <v>34871</v>
          </cell>
          <cell r="B226" t="str">
            <v>法国</v>
          </cell>
          <cell r="C226" t="str">
            <v>农产品</v>
          </cell>
          <cell r="D226">
            <v>319.2</v>
          </cell>
        </row>
        <row r="227">
          <cell r="A227">
            <v>34871</v>
          </cell>
          <cell r="B227" t="str">
            <v>法国</v>
          </cell>
          <cell r="C227" t="str">
            <v>饮料</v>
          </cell>
          <cell r="D227">
            <v>98</v>
          </cell>
        </row>
        <row r="228">
          <cell r="A228">
            <v>34872</v>
          </cell>
          <cell r="B228" t="str">
            <v>法国</v>
          </cell>
          <cell r="C228" t="str">
            <v>乳制品</v>
          </cell>
          <cell r="D228">
            <v>210</v>
          </cell>
        </row>
        <row r="229">
          <cell r="A229">
            <v>34876</v>
          </cell>
          <cell r="B229" t="str">
            <v>英国</v>
          </cell>
          <cell r="C229" t="str">
            <v>饮料</v>
          </cell>
          <cell r="D229">
            <v>105</v>
          </cell>
        </row>
        <row r="230">
          <cell r="A230">
            <v>34876</v>
          </cell>
          <cell r="B230" t="str">
            <v>英国</v>
          </cell>
          <cell r="C230" t="str">
            <v>海洋食品</v>
          </cell>
          <cell r="D230">
            <v>135.1</v>
          </cell>
        </row>
        <row r="231">
          <cell r="A231">
            <v>34877</v>
          </cell>
          <cell r="B231" t="str">
            <v>英国</v>
          </cell>
          <cell r="C231" t="str">
            <v>乳制品</v>
          </cell>
          <cell r="D231">
            <v>584.37499590218067</v>
          </cell>
        </row>
        <row r="232">
          <cell r="A232">
            <v>34877</v>
          </cell>
          <cell r="B232" t="str">
            <v>英国</v>
          </cell>
          <cell r="C232" t="str">
            <v>海洋食品</v>
          </cell>
          <cell r="D232">
            <v>807.49999433755875</v>
          </cell>
        </row>
        <row r="233">
          <cell r="A233">
            <v>34877</v>
          </cell>
          <cell r="B233" t="str">
            <v>英国</v>
          </cell>
          <cell r="C233" t="str">
            <v>农产品</v>
          </cell>
          <cell r="D233">
            <v>2162.3999848365784</v>
          </cell>
        </row>
        <row r="234">
          <cell r="A234">
            <v>34880</v>
          </cell>
          <cell r="B234" t="str">
            <v>英国</v>
          </cell>
          <cell r="C234" t="str">
            <v>糖果</v>
          </cell>
          <cell r="D234">
            <v>497.32499960996211</v>
          </cell>
        </row>
        <row r="235">
          <cell r="A235">
            <v>34880</v>
          </cell>
          <cell r="B235" t="str">
            <v>英国</v>
          </cell>
          <cell r="C235" t="str">
            <v>面食/谷类</v>
          </cell>
          <cell r="D235">
            <v>170.99999986588955</v>
          </cell>
        </row>
        <row r="236">
          <cell r="A236">
            <v>34880</v>
          </cell>
          <cell r="B236" t="str">
            <v>英国</v>
          </cell>
          <cell r="C236" t="str">
            <v>糖果</v>
          </cell>
          <cell r="D236">
            <v>936.69999926537275</v>
          </cell>
        </row>
        <row r="237">
          <cell r="A237">
            <v>34880</v>
          </cell>
          <cell r="B237" t="str">
            <v>英国</v>
          </cell>
          <cell r="C237" t="str">
            <v>香料</v>
          </cell>
          <cell r="D237">
            <v>123.49999990314245</v>
          </cell>
        </row>
        <row r="238">
          <cell r="A238">
            <v>34883</v>
          </cell>
          <cell r="B238" t="str">
            <v>法国</v>
          </cell>
          <cell r="C238" t="str">
            <v>农产品</v>
          </cell>
          <cell r="D238">
            <v>557.99999792128801</v>
          </cell>
        </row>
        <row r="239">
          <cell r="A239">
            <v>34883</v>
          </cell>
          <cell r="B239" t="str">
            <v>法国</v>
          </cell>
          <cell r="C239" t="str">
            <v>糖果</v>
          </cell>
          <cell r="D239">
            <v>257.59999904036522</v>
          </cell>
        </row>
        <row r="240">
          <cell r="A240">
            <v>34883</v>
          </cell>
          <cell r="B240" t="str">
            <v>法国</v>
          </cell>
          <cell r="C240" t="str">
            <v>饮料</v>
          </cell>
          <cell r="D240">
            <v>64.799999758601189</v>
          </cell>
        </row>
        <row r="241">
          <cell r="A241">
            <v>34883</v>
          </cell>
          <cell r="B241" t="str">
            <v>法国</v>
          </cell>
          <cell r="C241" t="str">
            <v>农产品</v>
          </cell>
          <cell r="D241">
            <v>847.99999684095383</v>
          </cell>
        </row>
        <row r="242">
          <cell r="A242">
            <v>34883</v>
          </cell>
          <cell r="B242" t="str">
            <v>法国</v>
          </cell>
          <cell r="C242" t="str">
            <v>面食/谷类</v>
          </cell>
          <cell r="D242">
            <v>1215.999995470047</v>
          </cell>
        </row>
        <row r="243">
          <cell r="A243">
            <v>34884</v>
          </cell>
          <cell r="B243" t="str">
            <v>英国</v>
          </cell>
          <cell r="C243" t="str">
            <v>面食/谷类</v>
          </cell>
          <cell r="D243">
            <v>997.5</v>
          </cell>
        </row>
        <row r="244">
          <cell r="A244">
            <v>34884</v>
          </cell>
          <cell r="B244" t="str">
            <v>英国</v>
          </cell>
          <cell r="C244" t="str">
            <v>饮料</v>
          </cell>
          <cell r="D244">
            <v>155</v>
          </cell>
        </row>
        <row r="245">
          <cell r="A245">
            <v>34887</v>
          </cell>
          <cell r="B245" t="str">
            <v>英国</v>
          </cell>
          <cell r="C245" t="str">
            <v>海洋食品</v>
          </cell>
          <cell r="D245">
            <v>517.79999999999995</v>
          </cell>
        </row>
        <row r="246">
          <cell r="A246">
            <v>34887</v>
          </cell>
          <cell r="B246" t="str">
            <v>英国</v>
          </cell>
          <cell r="C246" t="str">
            <v>糖果</v>
          </cell>
          <cell r="D246">
            <v>554.625</v>
          </cell>
        </row>
        <row r="247">
          <cell r="A247">
            <v>34891</v>
          </cell>
          <cell r="B247" t="str">
            <v>法国</v>
          </cell>
          <cell r="C247" t="str">
            <v>肉/家禽</v>
          </cell>
          <cell r="D247">
            <v>592.79999953508377</v>
          </cell>
        </row>
        <row r="248">
          <cell r="A248">
            <v>34891</v>
          </cell>
          <cell r="B248" t="str">
            <v>法国</v>
          </cell>
          <cell r="C248" t="str">
            <v>乳制品</v>
          </cell>
          <cell r="D248">
            <v>71.249999944120646</v>
          </cell>
        </row>
        <row r="249">
          <cell r="A249">
            <v>34891</v>
          </cell>
          <cell r="B249" t="str">
            <v>法国</v>
          </cell>
          <cell r="C249" t="str">
            <v>肉/家禽</v>
          </cell>
          <cell r="D249">
            <v>569.99999955296516</v>
          </cell>
        </row>
        <row r="250">
          <cell r="A250">
            <v>34897</v>
          </cell>
          <cell r="B250" t="str">
            <v>法国</v>
          </cell>
          <cell r="C250" t="str">
            <v>乳制品</v>
          </cell>
          <cell r="D250">
            <v>349.9999986961484</v>
          </cell>
        </row>
        <row r="251">
          <cell r="A251">
            <v>34897</v>
          </cell>
          <cell r="B251" t="str">
            <v>法国</v>
          </cell>
          <cell r="C251" t="str">
            <v>饮料</v>
          </cell>
          <cell r="D251">
            <v>540</v>
          </cell>
        </row>
        <row r="252">
          <cell r="A252">
            <v>34900</v>
          </cell>
          <cell r="B252" t="str">
            <v>法国</v>
          </cell>
          <cell r="C252" t="str">
            <v>乳制品</v>
          </cell>
          <cell r="D252">
            <v>35</v>
          </cell>
        </row>
        <row r="253">
          <cell r="A253">
            <v>34900</v>
          </cell>
          <cell r="B253" t="str">
            <v>法国</v>
          </cell>
          <cell r="C253" t="str">
            <v>海洋食品</v>
          </cell>
          <cell r="D253">
            <v>36.799999999999997</v>
          </cell>
        </row>
        <row r="254">
          <cell r="A254">
            <v>34900</v>
          </cell>
          <cell r="B254" t="str">
            <v>法国</v>
          </cell>
          <cell r="C254" t="str">
            <v>糖果</v>
          </cell>
          <cell r="D254">
            <v>493</v>
          </cell>
        </row>
        <row r="255">
          <cell r="A255">
            <v>34900</v>
          </cell>
          <cell r="B255" t="str">
            <v>法国</v>
          </cell>
          <cell r="C255" t="str">
            <v>面食/谷类</v>
          </cell>
          <cell r="D255">
            <v>199.5</v>
          </cell>
        </row>
        <row r="256">
          <cell r="A256">
            <v>34901</v>
          </cell>
          <cell r="B256" t="str">
            <v>英国</v>
          </cell>
          <cell r="C256" t="str">
            <v>乳制品</v>
          </cell>
          <cell r="D256">
            <v>660</v>
          </cell>
        </row>
        <row r="257">
          <cell r="A257">
            <v>34901</v>
          </cell>
          <cell r="B257" t="str">
            <v>英国</v>
          </cell>
          <cell r="C257" t="str">
            <v>香料</v>
          </cell>
          <cell r="D257">
            <v>263.39999999999998</v>
          </cell>
        </row>
        <row r="258">
          <cell r="A258">
            <v>34901</v>
          </cell>
          <cell r="B258" t="str">
            <v>英国</v>
          </cell>
          <cell r="C258" t="str">
            <v>乳制品</v>
          </cell>
          <cell r="D258">
            <v>1044</v>
          </cell>
        </row>
        <row r="259">
          <cell r="A259">
            <v>34901</v>
          </cell>
          <cell r="B259" t="str">
            <v>英国</v>
          </cell>
          <cell r="C259" t="str">
            <v>饮料</v>
          </cell>
          <cell r="D259">
            <v>180</v>
          </cell>
        </row>
        <row r="260">
          <cell r="A260">
            <v>34904</v>
          </cell>
          <cell r="B260" t="str">
            <v>法国</v>
          </cell>
          <cell r="C260" t="str">
            <v>饮料</v>
          </cell>
          <cell r="D260">
            <v>180</v>
          </cell>
        </row>
        <row r="261">
          <cell r="A261">
            <v>34904</v>
          </cell>
          <cell r="B261" t="str">
            <v>法国</v>
          </cell>
          <cell r="C261" t="str">
            <v>饮料</v>
          </cell>
          <cell r="D261">
            <v>155</v>
          </cell>
        </row>
        <row r="262">
          <cell r="A262">
            <v>34904</v>
          </cell>
          <cell r="B262" t="str">
            <v>法国</v>
          </cell>
          <cell r="C262" t="str">
            <v>香料</v>
          </cell>
          <cell r="D262">
            <v>234</v>
          </cell>
        </row>
        <row r="263">
          <cell r="A263">
            <v>34906</v>
          </cell>
          <cell r="B263" t="str">
            <v>法国</v>
          </cell>
          <cell r="C263" t="str">
            <v>香料</v>
          </cell>
          <cell r="D263">
            <v>155</v>
          </cell>
        </row>
        <row r="264">
          <cell r="A264">
            <v>34906</v>
          </cell>
          <cell r="B264" t="str">
            <v>法国</v>
          </cell>
          <cell r="C264" t="str">
            <v>饮料</v>
          </cell>
          <cell r="D264">
            <v>162.75</v>
          </cell>
        </row>
        <row r="265">
          <cell r="A265">
            <v>34907</v>
          </cell>
          <cell r="B265" t="str">
            <v>英国</v>
          </cell>
          <cell r="C265" t="str">
            <v>农产品</v>
          </cell>
          <cell r="D265">
            <v>331.312499740161</v>
          </cell>
        </row>
        <row r="266">
          <cell r="A266">
            <v>34907</v>
          </cell>
          <cell r="B266" t="str">
            <v>英国</v>
          </cell>
          <cell r="C266" t="str">
            <v>海洋食品</v>
          </cell>
          <cell r="D266">
            <v>82.507499935291705</v>
          </cell>
        </row>
        <row r="267">
          <cell r="A267">
            <v>34907</v>
          </cell>
          <cell r="B267" t="str">
            <v>英国</v>
          </cell>
          <cell r="C267" t="str">
            <v>香料</v>
          </cell>
          <cell r="D267">
            <v>599.92499952949584</v>
          </cell>
        </row>
        <row r="268">
          <cell r="A268">
            <v>34908</v>
          </cell>
          <cell r="B268" t="str">
            <v>英国</v>
          </cell>
          <cell r="C268" t="str">
            <v>面食/谷类</v>
          </cell>
          <cell r="D268">
            <v>78</v>
          </cell>
        </row>
        <row r="269">
          <cell r="A269">
            <v>34908</v>
          </cell>
          <cell r="B269" t="str">
            <v>英国</v>
          </cell>
          <cell r="C269" t="str">
            <v>饮料</v>
          </cell>
          <cell r="D269">
            <v>252</v>
          </cell>
        </row>
        <row r="270">
          <cell r="A270">
            <v>34914</v>
          </cell>
          <cell r="B270" t="str">
            <v>英国</v>
          </cell>
          <cell r="C270" t="str">
            <v>海洋食品</v>
          </cell>
          <cell r="D270">
            <v>1999.9999925494194</v>
          </cell>
        </row>
        <row r="271">
          <cell r="A271">
            <v>34914</v>
          </cell>
          <cell r="B271" t="str">
            <v>英国</v>
          </cell>
          <cell r="C271" t="str">
            <v>面食/谷类</v>
          </cell>
          <cell r="D271">
            <v>1119.9999958276749</v>
          </cell>
        </row>
        <row r="272">
          <cell r="A272">
            <v>34915</v>
          </cell>
          <cell r="B272" t="str">
            <v>法国</v>
          </cell>
          <cell r="C272" t="str">
            <v>饮料</v>
          </cell>
          <cell r="D272">
            <v>72</v>
          </cell>
        </row>
        <row r="273">
          <cell r="A273">
            <v>34919</v>
          </cell>
          <cell r="B273" t="str">
            <v>英国</v>
          </cell>
          <cell r="C273" t="str">
            <v>香料</v>
          </cell>
          <cell r="D273">
            <v>368.12499971129</v>
          </cell>
        </row>
        <row r="274">
          <cell r="A274">
            <v>34919</v>
          </cell>
          <cell r="B274" t="str">
            <v>英国</v>
          </cell>
          <cell r="C274" t="str">
            <v>糖果</v>
          </cell>
          <cell r="D274">
            <v>148.3424998836592</v>
          </cell>
        </row>
        <row r="275">
          <cell r="A275">
            <v>34920</v>
          </cell>
          <cell r="B275" t="str">
            <v>英国</v>
          </cell>
          <cell r="C275" t="str">
            <v>糖果</v>
          </cell>
          <cell r="D275">
            <v>1360.799994930625</v>
          </cell>
        </row>
        <row r="276">
          <cell r="A276">
            <v>34920</v>
          </cell>
          <cell r="B276" t="str">
            <v>英国</v>
          </cell>
          <cell r="C276" t="str">
            <v>乳制品</v>
          </cell>
          <cell r="D276">
            <v>575.99999785423279</v>
          </cell>
        </row>
        <row r="277">
          <cell r="A277">
            <v>34920</v>
          </cell>
          <cell r="B277" t="str">
            <v>英国</v>
          </cell>
          <cell r="C277" t="str">
            <v>饮料</v>
          </cell>
          <cell r="D277">
            <v>57.599999785423279</v>
          </cell>
        </row>
        <row r="278">
          <cell r="A278">
            <v>34920</v>
          </cell>
          <cell r="B278" t="str">
            <v>法国</v>
          </cell>
          <cell r="C278" t="str">
            <v>面食/谷类</v>
          </cell>
          <cell r="D278">
            <v>168</v>
          </cell>
        </row>
        <row r="279">
          <cell r="A279">
            <v>34920</v>
          </cell>
          <cell r="B279" t="str">
            <v>法国</v>
          </cell>
          <cell r="C279" t="str">
            <v>海洋食品</v>
          </cell>
          <cell r="D279">
            <v>397.5</v>
          </cell>
        </row>
        <row r="280">
          <cell r="A280">
            <v>34922</v>
          </cell>
          <cell r="B280" t="str">
            <v>法国</v>
          </cell>
          <cell r="C280" t="str">
            <v>面食/谷类</v>
          </cell>
          <cell r="D280">
            <v>151.99999943375587</v>
          </cell>
        </row>
        <row r="281">
          <cell r="A281">
            <v>34922</v>
          </cell>
          <cell r="B281" t="str">
            <v>法国</v>
          </cell>
          <cell r="C281" t="str">
            <v>香料</v>
          </cell>
          <cell r="D281">
            <v>842.87999686002729</v>
          </cell>
        </row>
        <row r="282">
          <cell r="A282">
            <v>34922</v>
          </cell>
          <cell r="B282" t="str">
            <v>法国</v>
          </cell>
          <cell r="C282" t="str">
            <v>饮料</v>
          </cell>
          <cell r="D282">
            <v>185.999999307096</v>
          </cell>
        </row>
        <row r="283">
          <cell r="A283">
            <v>34925</v>
          </cell>
          <cell r="B283" t="str">
            <v>法国</v>
          </cell>
          <cell r="C283" t="str">
            <v>糖果</v>
          </cell>
          <cell r="D283">
            <v>2195</v>
          </cell>
        </row>
        <row r="284">
          <cell r="A284">
            <v>34925</v>
          </cell>
          <cell r="B284" t="str">
            <v>法国</v>
          </cell>
          <cell r="C284" t="str">
            <v>乳制品</v>
          </cell>
          <cell r="D284">
            <v>193.5</v>
          </cell>
        </row>
        <row r="285">
          <cell r="A285">
            <v>34927</v>
          </cell>
          <cell r="B285" t="str">
            <v>法国</v>
          </cell>
          <cell r="C285" t="str">
            <v>肉/家禽</v>
          </cell>
          <cell r="D285">
            <v>29.8</v>
          </cell>
        </row>
        <row r="286">
          <cell r="A286">
            <v>34927</v>
          </cell>
          <cell r="B286" t="str">
            <v>法国</v>
          </cell>
          <cell r="C286" t="str">
            <v>海洋食品</v>
          </cell>
          <cell r="D286">
            <v>450</v>
          </cell>
        </row>
        <row r="287">
          <cell r="A287">
            <v>34929</v>
          </cell>
          <cell r="B287" t="str">
            <v>法国</v>
          </cell>
          <cell r="C287" t="str">
            <v>面食/谷类</v>
          </cell>
          <cell r="D287">
            <v>1008</v>
          </cell>
        </row>
        <row r="288">
          <cell r="A288">
            <v>34929</v>
          </cell>
          <cell r="B288" t="str">
            <v>法国</v>
          </cell>
          <cell r="C288" t="str">
            <v>糖果</v>
          </cell>
          <cell r="D288">
            <v>474.99999962747097</v>
          </cell>
        </row>
        <row r="289">
          <cell r="A289">
            <v>34933</v>
          </cell>
          <cell r="B289" t="str">
            <v>法国</v>
          </cell>
          <cell r="C289" t="str">
            <v>农产品</v>
          </cell>
          <cell r="D289">
            <v>1350</v>
          </cell>
        </row>
        <row r="290">
          <cell r="A290">
            <v>34933</v>
          </cell>
          <cell r="B290" t="str">
            <v>法国</v>
          </cell>
          <cell r="C290" t="str">
            <v>肉/家禽</v>
          </cell>
          <cell r="D290">
            <v>3900</v>
          </cell>
        </row>
        <row r="291">
          <cell r="A291">
            <v>34933</v>
          </cell>
          <cell r="B291" t="str">
            <v>法国</v>
          </cell>
          <cell r="C291" t="str">
            <v>乳制品</v>
          </cell>
          <cell r="D291">
            <v>35</v>
          </cell>
        </row>
        <row r="292">
          <cell r="A292">
            <v>34933</v>
          </cell>
          <cell r="B292" t="str">
            <v>法国</v>
          </cell>
          <cell r="C292" t="str">
            <v>海洋食品</v>
          </cell>
          <cell r="D292">
            <v>772.8</v>
          </cell>
        </row>
        <row r="293">
          <cell r="A293">
            <v>34933</v>
          </cell>
          <cell r="B293" t="str">
            <v>法国</v>
          </cell>
          <cell r="C293" t="str">
            <v>乳制品</v>
          </cell>
          <cell r="D293">
            <v>417.6</v>
          </cell>
        </row>
        <row r="294">
          <cell r="A294">
            <v>34934</v>
          </cell>
          <cell r="B294" t="str">
            <v>英国</v>
          </cell>
          <cell r="C294" t="str">
            <v>面食/谷类</v>
          </cell>
          <cell r="D294">
            <v>1064</v>
          </cell>
        </row>
        <row r="295">
          <cell r="A295">
            <v>34939</v>
          </cell>
          <cell r="B295" t="str">
            <v>法国</v>
          </cell>
          <cell r="C295" t="str">
            <v>海洋食品</v>
          </cell>
          <cell r="D295">
            <v>2170</v>
          </cell>
        </row>
        <row r="296">
          <cell r="A296">
            <v>34939</v>
          </cell>
          <cell r="B296" t="str">
            <v>法国</v>
          </cell>
          <cell r="C296" t="str">
            <v>海洋食品</v>
          </cell>
          <cell r="D296">
            <v>1045</v>
          </cell>
        </row>
        <row r="297">
          <cell r="A297">
            <v>34939</v>
          </cell>
          <cell r="B297" t="str">
            <v>法国</v>
          </cell>
          <cell r="C297" t="str">
            <v>糖果</v>
          </cell>
          <cell r="D297">
            <v>360</v>
          </cell>
        </row>
        <row r="298">
          <cell r="A298">
            <v>34939</v>
          </cell>
          <cell r="B298" t="str">
            <v>法国</v>
          </cell>
          <cell r="C298" t="str">
            <v>乳制品</v>
          </cell>
          <cell r="D298">
            <v>1360</v>
          </cell>
        </row>
        <row r="299">
          <cell r="A299">
            <v>34939</v>
          </cell>
          <cell r="B299" t="str">
            <v>法国</v>
          </cell>
          <cell r="C299" t="str">
            <v>饮料</v>
          </cell>
          <cell r="D299">
            <v>1440</v>
          </cell>
        </row>
        <row r="300">
          <cell r="A300">
            <v>34940</v>
          </cell>
          <cell r="B300" t="str">
            <v>英国</v>
          </cell>
          <cell r="C300" t="str">
            <v>乳制品</v>
          </cell>
          <cell r="D300">
            <v>294</v>
          </cell>
        </row>
        <row r="301">
          <cell r="A301">
            <v>34940</v>
          </cell>
          <cell r="B301" t="str">
            <v>英国</v>
          </cell>
          <cell r="C301" t="str">
            <v>糖果</v>
          </cell>
          <cell r="D301">
            <v>80</v>
          </cell>
        </row>
        <row r="302">
          <cell r="A302">
            <v>34940</v>
          </cell>
          <cell r="B302" t="str">
            <v>英国</v>
          </cell>
          <cell r="C302" t="str">
            <v>饮料</v>
          </cell>
          <cell r="D302">
            <v>90</v>
          </cell>
        </row>
        <row r="303">
          <cell r="A303">
            <v>34942</v>
          </cell>
          <cell r="B303" t="str">
            <v>法国</v>
          </cell>
          <cell r="C303" t="str">
            <v>饮料</v>
          </cell>
          <cell r="D303">
            <v>3754.874997055158</v>
          </cell>
        </row>
        <row r="304">
          <cell r="A304">
            <v>34942</v>
          </cell>
          <cell r="B304" t="str">
            <v>法国</v>
          </cell>
          <cell r="C304" t="str">
            <v>面食/谷类</v>
          </cell>
          <cell r="D304">
            <v>532</v>
          </cell>
        </row>
        <row r="305">
          <cell r="A305">
            <v>34942</v>
          </cell>
          <cell r="B305" t="str">
            <v>法国</v>
          </cell>
          <cell r="C305" t="str">
            <v>饮料</v>
          </cell>
          <cell r="D305">
            <v>213.74999983236194</v>
          </cell>
        </row>
        <row r="306">
          <cell r="A306">
            <v>34942</v>
          </cell>
          <cell r="B306" t="str">
            <v>法国</v>
          </cell>
          <cell r="C306" t="str">
            <v>乳制品</v>
          </cell>
          <cell r="D306">
            <v>306.37499975971878</v>
          </cell>
        </row>
        <row r="307">
          <cell r="A307">
            <v>34942</v>
          </cell>
          <cell r="B307" t="str">
            <v>法国</v>
          </cell>
          <cell r="C307" t="str">
            <v>乳制品</v>
          </cell>
          <cell r="D307">
            <v>1402.4999901652336</v>
          </cell>
        </row>
        <row r="308">
          <cell r="A308">
            <v>34949</v>
          </cell>
          <cell r="B308" t="str">
            <v>英国</v>
          </cell>
          <cell r="C308" t="str">
            <v>农产品</v>
          </cell>
          <cell r="D308">
            <v>488.25</v>
          </cell>
        </row>
        <row r="309">
          <cell r="A309">
            <v>34949</v>
          </cell>
          <cell r="B309" t="str">
            <v>英国</v>
          </cell>
          <cell r="C309" t="str">
            <v>糖果</v>
          </cell>
          <cell r="D309">
            <v>124.19999979436398</v>
          </cell>
        </row>
        <row r="310">
          <cell r="A310">
            <v>34949</v>
          </cell>
          <cell r="B310" t="str">
            <v>英国</v>
          </cell>
          <cell r="C310" t="str">
            <v>糖果</v>
          </cell>
          <cell r="D310">
            <v>224.99999962747097</v>
          </cell>
        </row>
        <row r="311">
          <cell r="A311">
            <v>34949</v>
          </cell>
          <cell r="B311" t="str">
            <v>英国</v>
          </cell>
          <cell r="C311" t="str">
            <v>饮料</v>
          </cell>
          <cell r="D311">
            <v>13.5</v>
          </cell>
        </row>
        <row r="312">
          <cell r="A312">
            <v>34949</v>
          </cell>
          <cell r="B312" t="str">
            <v>英国</v>
          </cell>
          <cell r="C312" t="str">
            <v>饮料</v>
          </cell>
          <cell r="D312">
            <v>485.9999991953373</v>
          </cell>
        </row>
        <row r="313">
          <cell r="A313">
            <v>34949</v>
          </cell>
          <cell r="B313" t="str">
            <v>法国</v>
          </cell>
          <cell r="C313" t="str">
            <v>农产品</v>
          </cell>
          <cell r="D313">
            <v>456</v>
          </cell>
        </row>
        <row r="314">
          <cell r="A314">
            <v>34949</v>
          </cell>
          <cell r="B314" t="str">
            <v>法国</v>
          </cell>
          <cell r="C314" t="str">
            <v>肉/家禽</v>
          </cell>
          <cell r="D314">
            <v>742.74</v>
          </cell>
        </row>
        <row r="315">
          <cell r="A315">
            <v>34949</v>
          </cell>
          <cell r="B315" t="str">
            <v>法国</v>
          </cell>
          <cell r="C315" t="str">
            <v>香料</v>
          </cell>
          <cell r="D315">
            <v>194.5</v>
          </cell>
        </row>
        <row r="316">
          <cell r="A316">
            <v>34953</v>
          </cell>
          <cell r="B316" t="str">
            <v>法国</v>
          </cell>
          <cell r="C316" t="str">
            <v>糖果</v>
          </cell>
          <cell r="D316">
            <v>739.5</v>
          </cell>
        </row>
        <row r="317">
          <cell r="A317">
            <v>34953</v>
          </cell>
          <cell r="B317" t="str">
            <v>法国</v>
          </cell>
          <cell r="C317" t="str">
            <v>海洋食品</v>
          </cell>
          <cell r="D317">
            <v>446.24999687075615</v>
          </cell>
        </row>
        <row r="318">
          <cell r="A318">
            <v>34955</v>
          </cell>
          <cell r="B318" t="str">
            <v>英国</v>
          </cell>
          <cell r="C318" t="str">
            <v>肉/家禽</v>
          </cell>
          <cell r="D318">
            <v>273.59999978542328</v>
          </cell>
        </row>
        <row r="319">
          <cell r="A319">
            <v>34955</v>
          </cell>
          <cell r="B319" t="str">
            <v>英国</v>
          </cell>
          <cell r="C319" t="str">
            <v>饮料</v>
          </cell>
          <cell r="D319">
            <v>630</v>
          </cell>
        </row>
        <row r="320">
          <cell r="A320">
            <v>34956</v>
          </cell>
          <cell r="B320" t="str">
            <v>英国</v>
          </cell>
          <cell r="C320" t="str">
            <v>饮料</v>
          </cell>
          <cell r="D320">
            <v>541.49999957531691</v>
          </cell>
        </row>
        <row r="321">
          <cell r="A321">
            <v>34956</v>
          </cell>
          <cell r="B321" t="str">
            <v>英国</v>
          </cell>
          <cell r="C321" t="str">
            <v>乳制品</v>
          </cell>
          <cell r="D321">
            <v>47.499999962747097</v>
          </cell>
        </row>
        <row r="322">
          <cell r="A322">
            <v>34963</v>
          </cell>
          <cell r="B322" t="str">
            <v>英国</v>
          </cell>
          <cell r="C322" t="str">
            <v>乳制品</v>
          </cell>
          <cell r="D322">
            <v>540</v>
          </cell>
        </row>
        <row r="323">
          <cell r="A323">
            <v>34963</v>
          </cell>
          <cell r="B323" t="str">
            <v>英国</v>
          </cell>
          <cell r="C323" t="str">
            <v>饮料</v>
          </cell>
          <cell r="D323">
            <v>168.75</v>
          </cell>
        </row>
        <row r="324">
          <cell r="A324">
            <v>34974</v>
          </cell>
          <cell r="B324" t="str">
            <v>英国</v>
          </cell>
          <cell r="C324" t="str">
            <v>糖果</v>
          </cell>
          <cell r="D324">
            <v>82.8</v>
          </cell>
        </row>
        <row r="325">
          <cell r="A325">
            <v>34974</v>
          </cell>
          <cell r="B325" t="str">
            <v>英国</v>
          </cell>
          <cell r="C325" t="str">
            <v>面食/谷类</v>
          </cell>
          <cell r="D325">
            <v>315</v>
          </cell>
        </row>
        <row r="326">
          <cell r="A326">
            <v>34975</v>
          </cell>
          <cell r="B326" t="str">
            <v>英国</v>
          </cell>
          <cell r="C326" t="str">
            <v>糖果</v>
          </cell>
          <cell r="D326">
            <v>471.14999921992421</v>
          </cell>
        </row>
        <row r="327">
          <cell r="A327">
            <v>34975</v>
          </cell>
          <cell r="B327" t="str">
            <v>英国</v>
          </cell>
          <cell r="C327" t="str">
            <v>乳制品</v>
          </cell>
          <cell r="D327">
            <v>611.99999898672104</v>
          </cell>
        </row>
        <row r="328">
          <cell r="A328">
            <v>34977</v>
          </cell>
          <cell r="B328" t="str">
            <v>法国</v>
          </cell>
          <cell r="C328" t="str">
            <v>农产品</v>
          </cell>
          <cell r="D328">
            <v>62.774999896064401</v>
          </cell>
        </row>
        <row r="329">
          <cell r="A329">
            <v>34977</v>
          </cell>
          <cell r="B329" t="str">
            <v>法国</v>
          </cell>
          <cell r="C329" t="str">
            <v>香料</v>
          </cell>
          <cell r="D329">
            <v>490.13999918848276</v>
          </cell>
        </row>
        <row r="330">
          <cell r="A330">
            <v>34977</v>
          </cell>
          <cell r="B330" t="str">
            <v>法国</v>
          </cell>
          <cell r="C330" t="str">
            <v>糖果</v>
          </cell>
          <cell r="D330">
            <v>51.299999915063381</v>
          </cell>
        </row>
        <row r="331">
          <cell r="A331">
            <v>34977</v>
          </cell>
          <cell r="B331" t="str">
            <v>法国</v>
          </cell>
          <cell r="C331" t="str">
            <v>香料</v>
          </cell>
          <cell r="D331">
            <v>775</v>
          </cell>
        </row>
        <row r="332">
          <cell r="A332">
            <v>34977</v>
          </cell>
          <cell r="B332" t="str">
            <v>法国</v>
          </cell>
          <cell r="C332" t="str">
            <v>海洋食品</v>
          </cell>
          <cell r="D332">
            <v>231.6</v>
          </cell>
        </row>
        <row r="333">
          <cell r="A333">
            <v>34977</v>
          </cell>
          <cell r="B333" t="str">
            <v>法国</v>
          </cell>
          <cell r="C333" t="str">
            <v>海洋食品</v>
          </cell>
          <cell r="D333">
            <v>540</v>
          </cell>
        </row>
        <row r="334">
          <cell r="A334">
            <v>34977</v>
          </cell>
          <cell r="B334" t="str">
            <v>法国</v>
          </cell>
          <cell r="C334" t="str">
            <v>糖果</v>
          </cell>
          <cell r="D334">
            <v>95</v>
          </cell>
        </row>
        <row r="335">
          <cell r="A335">
            <v>34977</v>
          </cell>
          <cell r="B335" t="str">
            <v>法国</v>
          </cell>
          <cell r="C335" t="str">
            <v>面食/谷类</v>
          </cell>
          <cell r="D335">
            <v>1710</v>
          </cell>
        </row>
        <row r="336">
          <cell r="A336">
            <v>34977</v>
          </cell>
          <cell r="B336" t="str">
            <v>法国</v>
          </cell>
          <cell r="C336" t="str">
            <v>乳制品</v>
          </cell>
          <cell r="D336">
            <v>1020</v>
          </cell>
        </row>
        <row r="337">
          <cell r="A337">
            <v>34978</v>
          </cell>
          <cell r="B337" t="str">
            <v>英国</v>
          </cell>
          <cell r="C337" t="str">
            <v>糖果</v>
          </cell>
          <cell r="D337">
            <v>600</v>
          </cell>
        </row>
        <row r="338">
          <cell r="A338">
            <v>34978</v>
          </cell>
          <cell r="B338" t="str">
            <v>英国</v>
          </cell>
          <cell r="C338" t="str">
            <v>海洋食品</v>
          </cell>
          <cell r="D338">
            <v>1223.5999990403652</v>
          </cell>
        </row>
        <row r="339">
          <cell r="A339">
            <v>34978</v>
          </cell>
          <cell r="B339" t="str">
            <v>英国</v>
          </cell>
          <cell r="C339" t="str">
            <v>乳制品</v>
          </cell>
          <cell r="D339">
            <v>1776.4999986067414</v>
          </cell>
        </row>
        <row r="340">
          <cell r="A340">
            <v>34978</v>
          </cell>
          <cell r="B340" t="str">
            <v>英国</v>
          </cell>
          <cell r="C340" t="str">
            <v>香料</v>
          </cell>
          <cell r="D340">
            <v>864.49999932199717</v>
          </cell>
        </row>
        <row r="341">
          <cell r="A341">
            <v>34981</v>
          </cell>
          <cell r="B341" t="str">
            <v>法国</v>
          </cell>
          <cell r="C341" t="str">
            <v>糖果</v>
          </cell>
          <cell r="D341">
            <v>1701</v>
          </cell>
        </row>
        <row r="342">
          <cell r="A342">
            <v>34982</v>
          </cell>
          <cell r="B342" t="str">
            <v>法国</v>
          </cell>
          <cell r="C342" t="str">
            <v>糖果</v>
          </cell>
          <cell r="D342">
            <v>125</v>
          </cell>
        </row>
        <row r="343">
          <cell r="A343">
            <v>34984</v>
          </cell>
          <cell r="B343" t="str">
            <v>法国</v>
          </cell>
          <cell r="C343" t="str">
            <v>农产品</v>
          </cell>
          <cell r="D343">
            <v>1060</v>
          </cell>
        </row>
        <row r="344">
          <cell r="A344">
            <v>34984</v>
          </cell>
          <cell r="B344" t="str">
            <v>法国</v>
          </cell>
          <cell r="C344" t="str">
            <v>乳制品</v>
          </cell>
          <cell r="D344">
            <v>55</v>
          </cell>
        </row>
        <row r="345">
          <cell r="A345">
            <v>34984</v>
          </cell>
          <cell r="B345" t="str">
            <v>法国</v>
          </cell>
          <cell r="C345" t="str">
            <v>饮料</v>
          </cell>
          <cell r="D345">
            <v>180</v>
          </cell>
        </row>
        <row r="346">
          <cell r="A346">
            <v>34988</v>
          </cell>
          <cell r="B346" t="str">
            <v>英国</v>
          </cell>
          <cell r="C346" t="str">
            <v>乳制品</v>
          </cell>
          <cell r="D346">
            <v>89.999999850988388</v>
          </cell>
        </row>
        <row r="347">
          <cell r="A347">
            <v>34988</v>
          </cell>
          <cell r="B347" t="str">
            <v>英国</v>
          </cell>
          <cell r="C347" t="str">
            <v>肉/家禽</v>
          </cell>
          <cell r="D347">
            <v>86.399999856948853</v>
          </cell>
        </row>
        <row r="348">
          <cell r="A348">
            <v>34988</v>
          </cell>
          <cell r="B348" t="str">
            <v>英国</v>
          </cell>
          <cell r="C348" t="str">
            <v>面食/谷类</v>
          </cell>
          <cell r="D348">
            <v>448.87499925680459</v>
          </cell>
        </row>
        <row r="349">
          <cell r="A349">
            <v>34989</v>
          </cell>
          <cell r="B349" t="str">
            <v>英国</v>
          </cell>
          <cell r="C349" t="str">
            <v>面食/谷类</v>
          </cell>
          <cell r="D349">
            <v>288</v>
          </cell>
        </row>
        <row r="350">
          <cell r="A350">
            <v>34989</v>
          </cell>
          <cell r="B350" t="str">
            <v>英国</v>
          </cell>
          <cell r="C350" t="str">
            <v>海洋食品</v>
          </cell>
          <cell r="D350">
            <v>720</v>
          </cell>
        </row>
        <row r="351">
          <cell r="A351">
            <v>34989</v>
          </cell>
          <cell r="B351" t="str">
            <v>英国</v>
          </cell>
          <cell r="C351" t="str">
            <v>饮料</v>
          </cell>
          <cell r="D351">
            <v>350</v>
          </cell>
        </row>
        <row r="352">
          <cell r="A352">
            <v>34989</v>
          </cell>
          <cell r="B352" t="str">
            <v>英国</v>
          </cell>
          <cell r="C352" t="str">
            <v>海洋食品</v>
          </cell>
          <cell r="D352">
            <v>750</v>
          </cell>
        </row>
        <row r="353">
          <cell r="A353">
            <v>34989</v>
          </cell>
          <cell r="B353" t="str">
            <v>英国</v>
          </cell>
          <cell r="C353" t="str">
            <v>饮料</v>
          </cell>
          <cell r="D353">
            <v>193.75</v>
          </cell>
        </row>
        <row r="354">
          <cell r="A354">
            <v>34992</v>
          </cell>
          <cell r="B354" t="str">
            <v>英国</v>
          </cell>
          <cell r="C354" t="str">
            <v>农产品</v>
          </cell>
          <cell r="D354">
            <v>697.5</v>
          </cell>
        </row>
        <row r="355">
          <cell r="A355">
            <v>34992</v>
          </cell>
          <cell r="B355" t="str">
            <v>英国</v>
          </cell>
          <cell r="C355" t="str">
            <v>肉/家禽</v>
          </cell>
          <cell r="D355">
            <v>328</v>
          </cell>
        </row>
        <row r="356">
          <cell r="A356">
            <v>34992</v>
          </cell>
          <cell r="B356" t="str">
            <v>英国</v>
          </cell>
          <cell r="C356" t="str">
            <v>海洋食品</v>
          </cell>
          <cell r="D356">
            <v>397.5</v>
          </cell>
        </row>
        <row r="357">
          <cell r="A357">
            <v>34996</v>
          </cell>
          <cell r="B357" t="str">
            <v>法国</v>
          </cell>
          <cell r="C357" t="str">
            <v>乳制品</v>
          </cell>
          <cell r="D357">
            <v>3800</v>
          </cell>
        </row>
        <row r="358">
          <cell r="A358">
            <v>34996</v>
          </cell>
          <cell r="B358" t="str">
            <v>法国</v>
          </cell>
          <cell r="C358" t="str">
            <v>乳制品</v>
          </cell>
          <cell r="D358">
            <v>75</v>
          </cell>
        </row>
        <row r="359">
          <cell r="A359">
            <v>34996</v>
          </cell>
          <cell r="B359" t="str">
            <v>法国</v>
          </cell>
          <cell r="C359" t="str">
            <v>海洋食品</v>
          </cell>
          <cell r="D359">
            <v>1158</v>
          </cell>
        </row>
        <row r="360">
          <cell r="A360">
            <v>34996</v>
          </cell>
          <cell r="B360" t="str">
            <v>法国</v>
          </cell>
          <cell r="C360" t="str">
            <v>肉/家禽</v>
          </cell>
          <cell r="D360">
            <v>223.5</v>
          </cell>
        </row>
        <row r="361">
          <cell r="A361">
            <v>34997</v>
          </cell>
          <cell r="B361" t="str">
            <v>法国</v>
          </cell>
          <cell r="C361" t="str">
            <v>糖果</v>
          </cell>
          <cell r="D361">
            <v>654.375</v>
          </cell>
        </row>
        <row r="362">
          <cell r="A362">
            <v>34997</v>
          </cell>
          <cell r="B362" t="str">
            <v>法国</v>
          </cell>
          <cell r="C362" t="str">
            <v>乳制品</v>
          </cell>
          <cell r="D362">
            <v>187.5</v>
          </cell>
        </row>
        <row r="363">
          <cell r="A363">
            <v>34997</v>
          </cell>
          <cell r="B363" t="str">
            <v>法国</v>
          </cell>
          <cell r="C363" t="str">
            <v>面食/谷类</v>
          </cell>
          <cell r="D363">
            <v>420</v>
          </cell>
        </row>
        <row r="364">
          <cell r="A364">
            <v>34998</v>
          </cell>
          <cell r="B364" t="str">
            <v>法国</v>
          </cell>
          <cell r="C364" t="str">
            <v>糖果</v>
          </cell>
          <cell r="D364">
            <v>248.39999958872795</v>
          </cell>
        </row>
        <row r="365">
          <cell r="A365">
            <v>34998</v>
          </cell>
          <cell r="B365" t="str">
            <v>法国</v>
          </cell>
          <cell r="C365" t="str">
            <v>糖果</v>
          </cell>
          <cell r="D365">
            <v>107.99999982118607</v>
          </cell>
        </row>
        <row r="366">
          <cell r="A366">
            <v>34998</v>
          </cell>
          <cell r="B366" t="str">
            <v>法国</v>
          </cell>
          <cell r="C366" t="str">
            <v>面食/谷类</v>
          </cell>
          <cell r="D366">
            <v>931</v>
          </cell>
        </row>
        <row r="367">
          <cell r="A367">
            <v>34999</v>
          </cell>
          <cell r="B367" t="str">
            <v>英国</v>
          </cell>
          <cell r="C367" t="str">
            <v>海洋食品</v>
          </cell>
          <cell r="D367">
            <v>368</v>
          </cell>
        </row>
        <row r="368">
          <cell r="A368">
            <v>34999</v>
          </cell>
          <cell r="B368" t="str">
            <v>英国</v>
          </cell>
          <cell r="C368" t="str">
            <v>糖果</v>
          </cell>
          <cell r="D368">
            <v>380</v>
          </cell>
        </row>
        <row r="369">
          <cell r="A369">
            <v>34999</v>
          </cell>
          <cell r="B369" t="str">
            <v>英国</v>
          </cell>
          <cell r="C369" t="str">
            <v>乳制品</v>
          </cell>
          <cell r="D369">
            <v>1020</v>
          </cell>
        </row>
        <row r="370">
          <cell r="A370">
            <v>35006</v>
          </cell>
          <cell r="B370" t="str">
            <v>英国</v>
          </cell>
          <cell r="C370" t="str">
            <v>饮料</v>
          </cell>
          <cell r="D370">
            <v>540</v>
          </cell>
        </row>
        <row r="371">
          <cell r="A371">
            <v>35006</v>
          </cell>
          <cell r="B371" t="str">
            <v>英国</v>
          </cell>
          <cell r="C371" t="str">
            <v>肉/家禽</v>
          </cell>
          <cell r="D371">
            <v>4951.6000000000004</v>
          </cell>
        </row>
        <row r="372">
          <cell r="A372">
            <v>35006</v>
          </cell>
          <cell r="B372" t="str">
            <v>英国</v>
          </cell>
          <cell r="C372" t="str">
            <v>饮料</v>
          </cell>
          <cell r="D372">
            <v>1840</v>
          </cell>
        </row>
        <row r="373">
          <cell r="A373">
            <v>35006</v>
          </cell>
          <cell r="B373" t="str">
            <v>英国</v>
          </cell>
          <cell r="C373" t="str">
            <v>香料</v>
          </cell>
          <cell r="D373">
            <v>466.8</v>
          </cell>
        </row>
        <row r="374">
          <cell r="A374">
            <v>35006</v>
          </cell>
          <cell r="B374" t="str">
            <v>英国</v>
          </cell>
          <cell r="C374" t="str">
            <v>糖果</v>
          </cell>
          <cell r="D374">
            <v>2366.4</v>
          </cell>
        </row>
        <row r="375">
          <cell r="A375">
            <v>35009</v>
          </cell>
          <cell r="B375" t="str">
            <v>法国</v>
          </cell>
          <cell r="C375" t="str">
            <v>肉/家禽</v>
          </cell>
          <cell r="D375">
            <v>582</v>
          </cell>
        </row>
        <row r="376">
          <cell r="A376">
            <v>35009</v>
          </cell>
          <cell r="B376" t="str">
            <v>法国</v>
          </cell>
          <cell r="C376" t="str">
            <v>肉/家禽</v>
          </cell>
          <cell r="D376">
            <v>379.94999733567238</v>
          </cell>
        </row>
        <row r="377">
          <cell r="A377">
            <v>35009</v>
          </cell>
          <cell r="B377" t="str">
            <v>法国</v>
          </cell>
          <cell r="C377" t="str">
            <v>乳制品</v>
          </cell>
          <cell r="D377">
            <v>917.99999356269836</v>
          </cell>
        </row>
        <row r="378">
          <cell r="A378">
            <v>35009</v>
          </cell>
          <cell r="B378" t="str">
            <v>法国</v>
          </cell>
          <cell r="C378" t="str">
            <v>海洋食品</v>
          </cell>
          <cell r="D378">
            <v>191.24999865889549</v>
          </cell>
        </row>
        <row r="379">
          <cell r="A379">
            <v>35009</v>
          </cell>
          <cell r="B379" t="str">
            <v>英国</v>
          </cell>
          <cell r="C379" t="str">
            <v>农产品</v>
          </cell>
          <cell r="D379">
            <v>2700</v>
          </cell>
        </row>
        <row r="380">
          <cell r="A380">
            <v>35009</v>
          </cell>
          <cell r="B380" t="str">
            <v>英国</v>
          </cell>
          <cell r="C380" t="str">
            <v>乳制品</v>
          </cell>
          <cell r="D380">
            <v>1375</v>
          </cell>
        </row>
        <row r="381">
          <cell r="A381">
            <v>35009</v>
          </cell>
          <cell r="B381" t="str">
            <v>英国</v>
          </cell>
          <cell r="C381" t="str">
            <v>饮料</v>
          </cell>
          <cell r="D381">
            <v>750</v>
          </cell>
        </row>
        <row r="382">
          <cell r="A382">
            <v>35011</v>
          </cell>
          <cell r="B382" t="str">
            <v>法国</v>
          </cell>
          <cell r="C382" t="str">
            <v>肉/家禽</v>
          </cell>
          <cell r="D382">
            <v>780</v>
          </cell>
        </row>
        <row r="383">
          <cell r="A383">
            <v>35011</v>
          </cell>
          <cell r="B383" t="str">
            <v>法国</v>
          </cell>
          <cell r="C383" t="str">
            <v>海洋食品</v>
          </cell>
          <cell r="D383">
            <v>216</v>
          </cell>
        </row>
        <row r="384">
          <cell r="A384">
            <v>35012</v>
          </cell>
          <cell r="B384" t="str">
            <v>英国</v>
          </cell>
          <cell r="C384" t="str">
            <v>糖果</v>
          </cell>
          <cell r="D384">
            <v>114</v>
          </cell>
        </row>
        <row r="385">
          <cell r="A385">
            <v>35013</v>
          </cell>
          <cell r="B385" t="str">
            <v>法国</v>
          </cell>
          <cell r="C385" t="str">
            <v>饮料</v>
          </cell>
          <cell r="D385">
            <v>71.999999731779099</v>
          </cell>
        </row>
        <row r="386">
          <cell r="A386">
            <v>35013</v>
          </cell>
          <cell r="B386" t="str">
            <v>法国</v>
          </cell>
          <cell r="C386" t="str">
            <v>饮料</v>
          </cell>
          <cell r="D386">
            <v>134.39999949932098</v>
          </cell>
        </row>
        <row r="387">
          <cell r="A387">
            <v>35013</v>
          </cell>
          <cell r="B387" t="str">
            <v>法国</v>
          </cell>
          <cell r="C387" t="str">
            <v>糖果</v>
          </cell>
          <cell r="D387">
            <v>399.99999850988388</v>
          </cell>
        </row>
        <row r="388">
          <cell r="A388">
            <v>35013</v>
          </cell>
          <cell r="B388" t="str">
            <v>法国</v>
          </cell>
          <cell r="C388" t="str">
            <v>乳制品</v>
          </cell>
          <cell r="D388">
            <v>1031.9999961555004</v>
          </cell>
        </row>
        <row r="389">
          <cell r="A389">
            <v>35019</v>
          </cell>
          <cell r="B389" t="str">
            <v>法国</v>
          </cell>
          <cell r="C389" t="str">
            <v>糖果</v>
          </cell>
          <cell r="D389">
            <v>349</v>
          </cell>
        </row>
        <row r="390">
          <cell r="A390">
            <v>35019</v>
          </cell>
          <cell r="B390" t="str">
            <v>法国</v>
          </cell>
          <cell r="C390" t="str">
            <v>饮料</v>
          </cell>
          <cell r="D390">
            <v>1104</v>
          </cell>
        </row>
        <row r="391">
          <cell r="A391">
            <v>35019</v>
          </cell>
          <cell r="B391" t="str">
            <v>法国</v>
          </cell>
          <cell r="C391" t="str">
            <v>乳制品</v>
          </cell>
          <cell r="D391">
            <v>440</v>
          </cell>
        </row>
        <row r="392">
          <cell r="A392">
            <v>35020</v>
          </cell>
          <cell r="B392" t="str">
            <v>法国</v>
          </cell>
          <cell r="C392" t="str">
            <v>香料</v>
          </cell>
          <cell r="D392">
            <v>85.4</v>
          </cell>
        </row>
        <row r="393">
          <cell r="A393">
            <v>35020</v>
          </cell>
          <cell r="B393" t="str">
            <v>法国</v>
          </cell>
          <cell r="C393" t="str">
            <v>海洋食品</v>
          </cell>
          <cell r="D393">
            <v>95</v>
          </cell>
        </row>
        <row r="394">
          <cell r="A394">
            <v>35024</v>
          </cell>
          <cell r="B394" t="str">
            <v>法国</v>
          </cell>
          <cell r="C394" t="str">
            <v>糖果</v>
          </cell>
          <cell r="D394">
            <v>110.4</v>
          </cell>
        </row>
        <row r="395">
          <cell r="A395">
            <v>35024</v>
          </cell>
          <cell r="B395" t="str">
            <v>法国</v>
          </cell>
          <cell r="C395" t="str">
            <v>海洋食品</v>
          </cell>
          <cell r="D395">
            <v>405.3</v>
          </cell>
        </row>
        <row r="396">
          <cell r="A396">
            <v>35024</v>
          </cell>
          <cell r="B396" t="str">
            <v>法国</v>
          </cell>
          <cell r="C396" t="str">
            <v>肉/家禽</v>
          </cell>
          <cell r="D396">
            <v>3936</v>
          </cell>
        </row>
        <row r="397">
          <cell r="A397">
            <v>35025</v>
          </cell>
          <cell r="B397" t="str">
            <v>法国</v>
          </cell>
          <cell r="C397" t="str">
            <v>海洋食品</v>
          </cell>
          <cell r="D397">
            <v>558</v>
          </cell>
        </row>
        <row r="398">
          <cell r="A398">
            <v>35025</v>
          </cell>
          <cell r="B398" t="str">
            <v>法国</v>
          </cell>
          <cell r="C398" t="str">
            <v>糖果</v>
          </cell>
          <cell r="D398">
            <v>936.9</v>
          </cell>
        </row>
        <row r="399">
          <cell r="A399">
            <v>35025</v>
          </cell>
          <cell r="B399" t="str">
            <v>法国</v>
          </cell>
          <cell r="C399" t="str">
            <v>海洋食品</v>
          </cell>
          <cell r="D399">
            <v>1045</v>
          </cell>
        </row>
        <row r="400">
          <cell r="A400">
            <v>35025</v>
          </cell>
          <cell r="B400" t="str">
            <v>法国</v>
          </cell>
          <cell r="C400" t="str">
            <v>海洋食品</v>
          </cell>
          <cell r="D400">
            <v>288</v>
          </cell>
        </row>
        <row r="401">
          <cell r="A401">
            <v>35025</v>
          </cell>
          <cell r="B401" t="str">
            <v>法国</v>
          </cell>
          <cell r="C401" t="str">
            <v>饮料</v>
          </cell>
          <cell r="D401">
            <v>427.5</v>
          </cell>
        </row>
        <row r="402">
          <cell r="A402">
            <v>35025</v>
          </cell>
          <cell r="B402" t="str">
            <v>法国</v>
          </cell>
          <cell r="C402" t="str">
            <v>肉/家禽</v>
          </cell>
          <cell r="D402">
            <v>789.75</v>
          </cell>
        </row>
        <row r="403">
          <cell r="A403">
            <v>35025</v>
          </cell>
          <cell r="B403" t="str">
            <v>法国</v>
          </cell>
          <cell r="C403" t="str">
            <v>糖果</v>
          </cell>
          <cell r="D403">
            <v>356.25</v>
          </cell>
        </row>
        <row r="404">
          <cell r="A404">
            <v>35025</v>
          </cell>
          <cell r="B404" t="str">
            <v>法国</v>
          </cell>
          <cell r="C404" t="str">
            <v>面食/谷类</v>
          </cell>
          <cell r="D404">
            <v>513</v>
          </cell>
        </row>
        <row r="405">
          <cell r="A405">
            <v>35025</v>
          </cell>
          <cell r="B405" t="str">
            <v>法国</v>
          </cell>
          <cell r="C405" t="str">
            <v>海洋食品</v>
          </cell>
          <cell r="D405">
            <v>119.25</v>
          </cell>
        </row>
        <row r="406">
          <cell r="A406">
            <v>35027</v>
          </cell>
          <cell r="B406" t="str">
            <v>英国</v>
          </cell>
          <cell r="C406" t="str">
            <v>糖果</v>
          </cell>
          <cell r="D406">
            <v>303.99999976158142</v>
          </cell>
        </row>
        <row r="407">
          <cell r="A407">
            <v>35027</v>
          </cell>
          <cell r="B407" t="str">
            <v>英国</v>
          </cell>
          <cell r="C407" t="str">
            <v>肉/家禽</v>
          </cell>
          <cell r="D407">
            <v>111.75</v>
          </cell>
        </row>
        <row r="408">
          <cell r="A408">
            <v>35027</v>
          </cell>
          <cell r="B408" t="str">
            <v>英国</v>
          </cell>
          <cell r="C408" t="str">
            <v>乳制品</v>
          </cell>
          <cell r="D408">
            <v>854.99999932944775</v>
          </cell>
        </row>
        <row r="409">
          <cell r="A409">
            <v>35030</v>
          </cell>
          <cell r="B409" t="str">
            <v>英国</v>
          </cell>
          <cell r="C409" t="str">
            <v>乳制品</v>
          </cell>
          <cell r="D409">
            <v>1368</v>
          </cell>
        </row>
        <row r="410">
          <cell r="A410">
            <v>35030</v>
          </cell>
          <cell r="B410" t="str">
            <v>英国</v>
          </cell>
          <cell r="C410" t="str">
            <v>糖果</v>
          </cell>
          <cell r="D410">
            <v>349</v>
          </cell>
        </row>
        <row r="411">
          <cell r="A411">
            <v>35030</v>
          </cell>
          <cell r="B411" t="str">
            <v>英国</v>
          </cell>
          <cell r="C411" t="str">
            <v>海洋食品</v>
          </cell>
          <cell r="D411">
            <v>760</v>
          </cell>
        </row>
        <row r="412">
          <cell r="A412">
            <v>35030</v>
          </cell>
          <cell r="B412" t="str">
            <v>英国</v>
          </cell>
          <cell r="C412" t="str">
            <v>糖果</v>
          </cell>
          <cell r="D412">
            <v>986</v>
          </cell>
        </row>
        <row r="413">
          <cell r="A413">
            <v>35030</v>
          </cell>
          <cell r="B413" t="str">
            <v>法国</v>
          </cell>
          <cell r="C413" t="str">
            <v>海洋食品</v>
          </cell>
          <cell r="D413">
            <v>562.5</v>
          </cell>
        </row>
        <row r="414">
          <cell r="A414">
            <v>35030</v>
          </cell>
          <cell r="B414" t="str">
            <v>法国</v>
          </cell>
          <cell r="C414" t="str">
            <v>海洋食品</v>
          </cell>
          <cell r="D414">
            <v>58.252499999999998</v>
          </cell>
        </row>
        <row r="415">
          <cell r="A415">
            <v>35030</v>
          </cell>
          <cell r="B415" t="str">
            <v>法国</v>
          </cell>
          <cell r="C415" t="str">
            <v>肉/家禽</v>
          </cell>
          <cell r="D415">
            <v>223.5</v>
          </cell>
        </row>
        <row r="416">
          <cell r="A416">
            <v>35032</v>
          </cell>
          <cell r="B416" t="str">
            <v>英国</v>
          </cell>
          <cell r="C416" t="str">
            <v>香料</v>
          </cell>
          <cell r="D416">
            <v>923.87499927543104</v>
          </cell>
        </row>
        <row r="417">
          <cell r="A417">
            <v>35032</v>
          </cell>
          <cell r="B417" t="str">
            <v>法国</v>
          </cell>
          <cell r="C417" t="str">
            <v>饮料</v>
          </cell>
          <cell r="D417">
            <v>57</v>
          </cell>
        </row>
        <row r="418">
          <cell r="A418">
            <v>35032</v>
          </cell>
          <cell r="B418" t="str">
            <v>法国</v>
          </cell>
          <cell r="C418" t="str">
            <v>乳制品</v>
          </cell>
          <cell r="D418">
            <v>625</v>
          </cell>
        </row>
        <row r="419">
          <cell r="A419">
            <v>35032</v>
          </cell>
          <cell r="B419" t="str">
            <v>法国</v>
          </cell>
          <cell r="C419" t="str">
            <v>糖果</v>
          </cell>
          <cell r="D419">
            <v>562.5</v>
          </cell>
        </row>
        <row r="420">
          <cell r="A420">
            <v>35032</v>
          </cell>
          <cell r="B420" t="str">
            <v>法国</v>
          </cell>
          <cell r="C420" t="str">
            <v>饮料</v>
          </cell>
          <cell r="D420">
            <v>325.5</v>
          </cell>
        </row>
        <row r="421">
          <cell r="A421">
            <v>35033</v>
          </cell>
          <cell r="B421" t="str">
            <v>法国</v>
          </cell>
          <cell r="C421" t="str">
            <v>糖果</v>
          </cell>
          <cell r="D421">
            <v>468.45</v>
          </cell>
        </row>
        <row r="422">
          <cell r="A422">
            <v>35044</v>
          </cell>
          <cell r="B422" t="str">
            <v>法国</v>
          </cell>
          <cell r="C422" t="str">
            <v>香料</v>
          </cell>
          <cell r="D422">
            <v>512.99999915063381</v>
          </cell>
        </row>
        <row r="423">
          <cell r="A423">
            <v>35044</v>
          </cell>
          <cell r="B423" t="str">
            <v>法国</v>
          </cell>
          <cell r="C423" t="str">
            <v>香料</v>
          </cell>
          <cell r="D423">
            <v>23.399999961256981</v>
          </cell>
        </row>
        <row r="424">
          <cell r="A424">
            <v>35047</v>
          </cell>
          <cell r="B424" t="str">
            <v>法国</v>
          </cell>
          <cell r="C424" t="str">
            <v>农产品</v>
          </cell>
          <cell r="D424">
            <v>182.39999932050705</v>
          </cell>
        </row>
        <row r="425">
          <cell r="A425">
            <v>35047</v>
          </cell>
          <cell r="B425" t="str">
            <v>法国</v>
          </cell>
          <cell r="C425" t="str">
            <v>饮料</v>
          </cell>
          <cell r="D425">
            <v>503.99999812245369</v>
          </cell>
        </row>
        <row r="426">
          <cell r="A426">
            <v>35047</v>
          </cell>
          <cell r="B426" t="str">
            <v>法国</v>
          </cell>
          <cell r="C426" t="str">
            <v>海洋食品</v>
          </cell>
          <cell r="D426">
            <v>303.99999886751175</v>
          </cell>
        </row>
        <row r="427">
          <cell r="A427">
            <v>35047</v>
          </cell>
          <cell r="B427" t="str">
            <v>法国</v>
          </cell>
          <cell r="C427" t="str">
            <v>面食/谷类</v>
          </cell>
          <cell r="D427">
            <v>425.59999841451645</v>
          </cell>
        </row>
        <row r="428">
          <cell r="A428">
            <v>35052</v>
          </cell>
          <cell r="B428" t="str">
            <v>英国</v>
          </cell>
          <cell r="C428" t="str">
            <v>海洋食品</v>
          </cell>
          <cell r="D428">
            <v>1500</v>
          </cell>
        </row>
        <row r="429">
          <cell r="A429">
            <v>35052</v>
          </cell>
          <cell r="B429" t="str">
            <v>英国</v>
          </cell>
          <cell r="C429" t="str">
            <v>香料</v>
          </cell>
          <cell r="D429">
            <v>311.2</v>
          </cell>
        </row>
        <row r="430">
          <cell r="A430">
            <v>35052</v>
          </cell>
          <cell r="B430" t="str">
            <v>英国</v>
          </cell>
          <cell r="C430" t="str">
            <v>乳制品</v>
          </cell>
          <cell r="D430">
            <v>2475</v>
          </cell>
        </row>
        <row r="431">
          <cell r="A431">
            <v>35052</v>
          </cell>
          <cell r="B431" t="str">
            <v>英国</v>
          </cell>
          <cell r="C431" t="str">
            <v>乳制品</v>
          </cell>
          <cell r="D431">
            <v>243.6</v>
          </cell>
        </row>
        <row r="432">
          <cell r="A432">
            <v>35054</v>
          </cell>
          <cell r="B432" t="str">
            <v>法国</v>
          </cell>
          <cell r="C432" t="str">
            <v>面食/谷类</v>
          </cell>
          <cell r="D432">
            <v>396</v>
          </cell>
        </row>
        <row r="433">
          <cell r="A433">
            <v>35054</v>
          </cell>
          <cell r="B433" t="str">
            <v>法国</v>
          </cell>
          <cell r="C433" t="str">
            <v>海洋食品</v>
          </cell>
          <cell r="D433">
            <v>736</v>
          </cell>
        </row>
        <row r="434">
          <cell r="A434">
            <v>35054</v>
          </cell>
          <cell r="B434" t="str">
            <v>法国</v>
          </cell>
          <cell r="C434" t="str">
            <v>面食/谷类</v>
          </cell>
          <cell r="D434">
            <v>1064</v>
          </cell>
        </row>
        <row r="435">
          <cell r="A435">
            <v>35061</v>
          </cell>
          <cell r="B435" t="str">
            <v>法国</v>
          </cell>
          <cell r="C435" t="str">
            <v>海洋食品</v>
          </cell>
          <cell r="D435">
            <v>1049.9999960884452</v>
          </cell>
        </row>
        <row r="436">
          <cell r="A436">
            <v>35061</v>
          </cell>
          <cell r="B436" t="str">
            <v>法国</v>
          </cell>
          <cell r="C436" t="str">
            <v>海洋食品</v>
          </cell>
          <cell r="D436">
            <v>303.99999886751175</v>
          </cell>
        </row>
        <row r="437">
          <cell r="A437">
            <v>35061</v>
          </cell>
          <cell r="B437" t="str">
            <v>法国</v>
          </cell>
          <cell r="C437" t="str">
            <v>糖果</v>
          </cell>
          <cell r="D437">
            <v>59.999999776482582</v>
          </cell>
        </row>
        <row r="438">
          <cell r="A438">
            <v>35061</v>
          </cell>
          <cell r="B438" t="str">
            <v>法国</v>
          </cell>
          <cell r="C438" t="str">
            <v>乳制品</v>
          </cell>
          <cell r="D438">
            <v>575.99999785423279</v>
          </cell>
        </row>
        <row r="439">
          <cell r="A439">
            <v>35061</v>
          </cell>
          <cell r="B439" t="str">
            <v>法国</v>
          </cell>
          <cell r="C439" t="str">
            <v>饮料</v>
          </cell>
          <cell r="D439">
            <v>420</v>
          </cell>
        </row>
        <row r="440">
          <cell r="A440">
            <v>35061</v>
          </cell>
          <cell r="B440" t="str">
            <v>法国</v>
          </cell>
          <cell r="C440" t="str">
            <v>乳制品</v>
          </cell>
          <cell r="D440">
            <v>385</v>
          </cell>
        </row>
        <row r="441">
          <cell r="A441">
            <v>35061</v>
          </cell>
          <cell r="B441" t="str">
            <v>法国</v>
          </cell>
          <cell r="C441" t="str">
            <v>糖果</v>
          </cell>
          <cell r="D441">
            <v>1479</v>
          </cell>
        </row>
        <row r="442">
          <cell r="A442">
            <v>35061</v>
          </cell>
          <cell r="B442" t="str">
            <v>法国</v>
          </cell>
          <cell r="C442" t="str">
            <v>面食/谷类</v>
          </cell>
          <cell r="D442">
            <v>798</v>
          </cell>
        </row>
        <row r="443">
          <cell r="A443">
            <v>35066</v>
          </cell>
          <cell r="B443" t="str">
            <v>法国</v>
          </cell>
          <cell r="C443" t="str">
            <v>糖果</v>
          </cell>
          <cell r="D443">
            <v>367.5</v>
          </cell>
        </row>
        <row r="444">
          <cell r="A444">
            <v>35066</v>
          </cell>
          <cell r="B444" t="str">
            <v>法国</v>
          </cell>
          <cell r="C444" t="str">
            <v>饮料</v>
          </cell>
          <cell r="D444">
            <v>139.5</v>
          </cell>
        </row>
        <row r="445">
          <cell r="A445">
            <v>35068</v>
          </cell>
          <cell r="B445" t="str">
            <v>英国</v>
          </cell>
          <cell r="C445" t="str">
            <v>香料</v>
          </cell>
          <cell r="D445">
            <v>1515.5999974906445</v>
          </cell>
        </row>
        <row r="446">
          <cell r="A446">
            <v>35069</v>
          </cell>
          <cell r="B446" t="str">
            <v>英国</v>
          </cell>
          <cell r="C446" t="str">
            <v>饮料</v>
          </cell>
          <cell r="D446">
            <v>760</v>
          </cell>
        </row>
        <row r="447">
          <cell r="A447">
            <v>35069</v>
          </cell>
          <cell r="B447" t="str">
            <v>英国</v>
          </cell>
          <cell r="C447" t="str">
            <v>农产品</v>
          </cell>
          <cell r="D447">
            <v>1050</v>
          </cell>
        </row>
        <row r="448">
          <cell r="A448">
            <v>35069</v>
          </cell>
          <cell r="B448" t="str">
            <v>英国</v>
          </cell>
          <cell r="C448" t="str">
            <v>糖果</v>
          </cell>
          <cell r="D448">
            <v>500</v>
          </cell>
        </row>
        <row r="449">
          <cell r="A449">
            <v>35074</v>
          </cell>
          <cell r="B449" t="str">
            <v>英国</v>
          </cell>
          <cell r="C449" t="str">
            <v>肉/家禽</v>
          </cell>
          <cell r="D449">
            <v>2228.2199999999998</v>
          </cell>
        </row>
        <row r="450">
          <cell r="A450">
            <v>35074</v>
          </cell>
          <cell r="B450" t="str">
            <v>英国</v>
          </cell>
          <cell r="C450" t="str">
            <v>乳制品</v>
          </cell>
          <cell r="D450">
            <v>1375</v>
          </cell>
        </row>
        <row r="451">
          <cell r="A451">
            <v>35076</v>
          </cell>
          <cell r="B451" t="str">
            <v>法国</v>
          </cell>
          <cell r="C451" t="str">
            <v>海洋食品</v>
          </cell>
          <cell r="D451">
            <v>186</v>
          </cell>
        </row>
        <row r="452">
          <cell r="A452">
            <v>35076</v>
          </cell>
          <cell r="B452" t="str">
            <v>法国</v>
          </cell>
          <cell r="C452" t="str">
            <v>饮料</v>
          </cell>
          <cell r="D452">
            <v>42</v>
          </cell>
        </row>
        <row r="453">
          <cell r="A453">
            <v>35080</v>
          </cell>
          <cell r="B453" t="str">
            <v>英国</v>
          </cell>
          <cell r="C453" t="str">
            <v>糖果</v>
          </cell>
          <cell r="D453">
            <v>349</v>
          </cell>
        </row>
        <row r="454">
          <cell r="A454">
            <v>35080</v>
          </cell>
          <cell r="B454" t="str">
            <v>英国</v>
          </cell>
          <cell r="C454" t="str">
            <v>糖果</v>
          </cell>
          <cell r="D454">
            <v>986</v>
          </cell>
        </row>
        <row r="455">
          <cell r="A455">
            <v>35086</v>
          </cell>
          <cell r="B455" t="str">
            <v>英国</v>
          </cell>
          <cell r="C455" t="str">
            <v>糖果</v>
          </cell>
          <cell r="D455">
            <v>436.99999965727329</v>
          </cell>
        </row>
        <row r="456">
          <cell r="A456">
            <v>35086</v>
          </cell>
          <cell r="B456" t="str">
            <v>英国</v>
          </cell>
          <cell r="C456" t="str">
            <v>饮料</v>
          </cell>
          <cell r="D456">
            <v>294.499999769032</v>
          </cell>
        </row>
        <row r="457">
          <cell r="A457">
            <v>35087</v>
          </cell>
          <cell r="B457" t="str">
            <v>英国</v>
          </cell>
          <cell r="C457" t="str">
            <v>肉/家禽</v>
          </cell>
          <cell r="D457">
            <v>1646.4069987087696</v>
          </cell>
        </row>
        <row r="458">
          <cell r="A458">
            <v>35087</v>
          </cell>
          <cell r="B458" t="str">
            <v>英国</v>
          </cell>
          <cell r="C458" t="str">
            <v>海洋食品</v>
          </cell>
          <cell r="D458">
            <v>183.34999985620379</v>
          </cell>
        </row>
        <row r="459">
          <cell r="A459">
            <v>35089</v>
          </cell>
          <cell r="B459" t="str">
            <v>英国</v>
          </cell>
          <cell r="C459" t="str">
            <v>乳制品</v>
          </cell>
          <cell r="D459">
            <v>420</v>
          </cell>
        </row>
        <row r="460">
          <cell r="A460">
            <v>35090</v>
          </cell>
          <cell r="B460" t="str">
            <v>英国</v>
          </cell>
          <cell r="C460" t="str">
            <v>海洋食品</v>
          </cell>
          <cell r="D460">
            <v>101.99999928474426</v>
          </cell>
        </row>
        <row r="461">
          <cell r="A461">
            <v>35090</v>
          </cell>
          <cell r="B461" t="str">
            <v>英国</v>
          </cell>
          <cell r="C461" t="str">
            <v>饮料</v>
          </cell>
          <cell r="D461">
            <v>76.499999463558197</v>
          </cell>
        </row>
        <row r="462">
          <cell r="A462">
            <v>35090</v>
          </cell>
          <cell r="B462" t="str">
            <v>英国</v>
          </cell>
          <cell r="C462" t="str">
            <v>乳制品</v>
          </cell>
          <cell r="D462">
            <v>1375</v>
          </cell>
        </row>
        <row r="463">
          <cell r="A463">
            <v>35094</v>
          </cell>
          <cell r="B463" t="str">
            <v>法国</v>
          </cell>
          <cell r="C463" t="str">
            <v>饮料</v>
          </cell>
          <cell r="D463">
            <v>140</v>
          </cell>
        </row>
        <row r="464">
          <cell r="A464">
            <v>35094</v>
          </cell>
          <cell r="B464" t="str">
            <v>法国</v>
          </cell>
          <cell r="C464" t="str">
            <v>饮料</v>
          </cell>
          <cell r="D464">
            <v>2635</v>
          </cell>
        </row>
        <row r="465">
          <cell r="A465">
            <v>35096</v>
          </cell>
          <cell r="B465" t="str">
            <v>法国</v>
          </cell>
          <cell r="C465" t="str">
            <v>面食/谷类</v>
          </cell>
          <cell r="D465">
            <v>645.999995470047</v>
          </cell>
        </row>
        <row r="466">
          <cell r="A466">
            <v>35096</v>
          </cell>
          <cell r="B466" t="str">
            <v>法国</v>
          </cell>
          <cell r="C466" t="str">
            <v>饮料</v>
          </cell>
          <cell r="D466">
            <v>764.99999463558197</v>
          </cell>
        </row>
        <row r="467">
          <cell r="A467">
            <v>35100</v>
          </cell>
          <cell r="B467" t="str">
            <v>法国</v>
          </cell>
          <cell r="C467" t="str">
            <v>乳制品</v>
          </cell>
          <cell r="D467">
            <v>40</v>
          </cell>
        </row>
        <row r="468">
          <cell r="A468">
            <v>35101</v>
          </cell>
          <cell r="B468" t="str">
            <v>法国</v>
          </cell>
          <cell r="C468" t="str">
            <v>饮料</v>
          </cell>
          <cell r="D468">
            <v>7509.749994110316</v>
          </cell>
        </row>
        <row r="469">
          <cell r="A469">
            <v>35101</v>
          </cell>
          <cell r="B469" t="str">
            <v>法国</v>
          </cell>
          <cell r="C469" t="str">
            <v>糖果</v>
          </cell>
          <cell r="D469">
            <v>936.69999926537275</v>
          </cell>
        </row>
        <row r="470">
          <cell r="A470">
            <v>35101</v>
          </cell>
          <cell r="B470" t="str">
            <v>英国</v>
          </cell>
          <cell r="C470" t="str">
            <v>糖果</v>
          </cell>
          <cell r="D470">
            <v>1061.8199925541878</v>
          </cell>
        </row>
        <row r="471">
          <cell r="A471">
            <v>35101</v>
          </cell>
          <cell r="B471" t="str">
            <v>英国</v>
          </cell>
          <cell r="C471" t="str">
            <v>饮料</v>
          </cell>
          <cell r="D471">
            <v>7905</v>
          </cell>
        </row>
        <row r="472">
          <cell r="A472">
            <v>35101</v>
          </cell>
          <cell r="B472" t="str">
            <v>英国</v>
          </cell>
          <cell r="C472" t="str">
            <v>海洋食品</v>
          </cell>
          <cell r="D472">
            <v>938.39999341964722</v>
          </cell>
        </row>
        <row r="473">
          <cell r="A473">
            <v>35101</v>
          </cell>
          <cell r="B473" t="str">
            <v>英国</v>
          </cell>
          <cell r="C473" t="str">
            <v>糖果</v>
          </cell>
          <cell r="D473">
            <v>1047.6249926537275</v>
          </cell>
        </row>
        <row r="474">
          <cell r="A474">
            <v>35102</v>
          </cell>
          <cell r="B474" t="str">
            <v>法国</v>
          </cell>
          <cell r="C474" t="str">
            <v>面食/谷类</v>
          </cell>
          <cell r="D474">
            <v>1140</v>
          </cell>
        </row>
        <row r="475">
          <cell r="A475">
            <v>35103</v>
          </cell>
          <cell r="B475" t="str">
            <v>法国</v>
          </cell>
          <cell r="C475" t="str">
            <v>饮料</v>
          </cell>
          <cell r="D475">
            <v>360</v>
          </cell>
        </row>
        <row r="476">
          <cell r="A476">
            <v>35103</v>
          </cell>
          <cell r="B476" t="str">
            <v>法国</v>
          </cell>
          <cell r="C476" t="str">
            <v>农产品</v>
          </cell>
          <cell r="D476">
            <v>318</v>
          </cell>
        </row>
        <row r="477">
          <cell r="A477">
            <v>35103</v>
          </cell>
          <cell r="B477" t="str">
            <v>法国</v>
          </cell>
          <cell r="C477" t="str">
            <v>糖果</v>
          </cell>
          <cell r="D477">
            <v>147.9</v>
          </cell>
        </row>
        <row r="478">
          <cell r="A478">
            <v>35103</v>
          </cell>
          <cell r="B478" t="str">
            <v>法国</v>
          </cell>
          <cell r="C478" t="str">
            <v>饮料</v>
          </cell>
          <cell r="D478">
            <v>90</v>
          </cell>
        </row>
        <row r="479">
          <cell r="A479">
            <v>35104</v>
          </cell>
          <cell r="B479" t="str">
            <v>英国</v>
          </cell>
          <cell r="C479" t="str">
            <v>糖果</v>
          </cell>
          <cell r="D479">
            <v>374.76</v>
          </cell>
        </row>
        <row r="480">
          <cell r="A480">
            <v>35104</v>
          </cell>
          <cell r="B480" t="str">
            <v>英国</v>
          </cell>
          <cell r="C480" t="str">
            <v>肉/家禽</v>
          </cell>
          <cell r="D480">
            <v>656</v>
          </cell>
        </row>
        <row r="481">
          <cell r="A481">
            <v>35110</v>
          </cell>
          <cell r="B481" t="str">
            <v>英国</v>
          </cell>
          <cell r="C481" t="str">
            <v>农产品</v>
          </cell>
          <cell r="D481">
            <v>539.99999910593033</v>
          </cell>
        </row>
        <row r="482">
          <cell r="A482">
            <v>35110</v>
          </cell>
          <cell r="B482" t="str">
            <v>英国</v>
          </cell>
          <cell r="C482" t="str">
            <v>乳制品</v>
          </cell>
          <cell r="D482">
            <v>101.24999983236194</v>
          </cell>
        </row>
        <row r="483">
          <cell r="A483">
            <v>35110</v>
          </cell>
          <cell r="B483" t="str">
            <v>英国</v>
          </cell>
          <cell r="C483" t="str">
            <v>肉/家禽</v>
          </cell>
          <cell r="D483">
            <v>265.67999956011772</v>
          </cell>
        </row>
        <row r="484">
          <cell r="A484">
            <v>35116</v>
          </cell>
          <cell r="B484" t="str">
            <v>英国</v>
          </cell>
          <cell r="C484" t="str">
            <v>面食/谷类</v>
          </cell>
          <cell r="D484">
            <v>566.99999906122684</v>
          </cell>
        </row>
        <row r="485">
          <cell r="A485">
            <v>35116</v>
          </cell>
          <cell r="B485" t="str">
            <v>英国</v>
          </cell>
          <cell r="C485" t="str">
            <v>饮料</v>
          </cell>
          <cell r="D485">
            <v>404.99999932944775</v>
          </cell>
        </row>
        <row r="486">
          <cell r="A486">
            <v>35116</v>
          </cell>
          <cell r="B486" t="str">
            <v>英国</v>
          </cell>
          <cell r="C486" t="str">
            <v>面食/谷类</v>
          </cell>
          <cell r="D486">
            <v>529.19999912381172</v>
          </cell>
        </row>
        <row r="487">
          <cell r="A487">
            <v>35116</v>
          </cell>
          <cell r="B487" t="str">
            <v>英国</v>
          </cell>
          <cell r="C487" t="str">
            <v>海洋食品</v>
          </cell>
          <cell r="D487">
            <v>715.49999881535769</v>
          </cell>
        </row>
        <row r="488">
          <cell r="A488">
            <v>35116</v>
          </cell>
          <cell r="B488" t="str">
            <v>英国</v>
          </cell>
          <cell r="C488" t="str">
            <v>面食/谷类</v>
          </cell>
          <cell r="D488">
            <v>1596</v>
          </cell>
        </row>
        <row r="489">
          <cell r="A489">
            <v>35117</v>
          </cell>
          <cell r="B489" t="str">
            <v>法国</v>
          </cell>
          <cell r="C489" t="str">
            <v>饮料</v>
          </cell>
          <cell r="D489">
            <v>1151.9999957084656</v>
          </cell>
        </row>
        <row r="490">
          <cell r="A490">
            <v>35117</v>
          </cell>
          <cell r="B490" t="str">
            <v>法国</v>
          </cell>
          <cell r="C490" t="str">
            <v>糖果</v>
          </cell>
          <cell r="D490">
            <v>88.319999670982369</v>
          </cell>
        </row>
        <row r="491">
          <cell r="A491">
            <v>35117</v>
          </cell>
          <cell r="B491" t="str">
            <v>法国</v>
          </cell>
          <cell r="C491" t="str">
            <v>海洋食品</v>
          </cell>
          <cell r="D491">
            <v>1247.9999953508377</v>
          </cell>
        </row>
        <row r="492">
          <cell r="A492">
            <v>35117</v>
          </cell>
          <cell r="B492" t="str">
            <v>法国</v>
          </cell>
          <cell r="C492" t="str">
            <v>海洋食品</v>
          </cell>
          <cell r="D492">
            <v>273.59999898076057</v>
          </cell>
        </row>
        <row r="493">
          <cell r="A493">
            <v>35117</v>
          </cell>
          <cell r="B493" t="str">
            <v>法国</v>
          </cell>
          <cell r="C493" t="str">
            <v>乳制品</v>
          </cell>
          <cell r="D493">
            <v>1223.9999954402447</v>
          </cell>
        </row>
        <row r="494">
          <cell r="A494">
            <v>35117</v>
          </cell>
          <cell r="B494" t="str">
            <v>法国</v>
          </cell>
          <cell r="C494" t="str">
            <v>乳制品</v>
          </cell>
          <cell r="D494">
            <v>945.99999647587538</v>
          </cell>
        </row>
        <row r="495">
          <cell r="A495">
            <v>35118</v>
          </cell>
          <cell r="B495" t="str">
            <v>英国</v>
          </cell>
          <cell r="C495" t="str">
            <v>香料</v>
          </cell>
          <cell r="D495">
            <v>490</v>
          </cell>
        </row>
        <row r="496">
          <cell r="A496">
            <v>35118</v>
          </cell>
          <cell r="B496" t="str">
            <v>英国</v>
          </cell>
          <cell r="C496" t="str">
            <v>糖果</v>
          </cell>
          <cell r="D496">
            <v>477.81899664938447</v>
          </cell>
        </row>
        <row r="497">
          <cell r="A497">
            <v>35121</v>
          </cell>
          <cell r="B497" t="str">
            <v>法国</v>
          </cell>
          <cell r="C497" t="str">
            <v>饮料</v>
          </cell>
          <cell r="D497">
            <v>285</v>
          </cell>
        </row>
        <row r="498">
          <cell r="A498">
            <v>35121</v>
          </cell>
          <cell r="B498" t="str">
            <v>法国</v>
          </cell>
          <cell r="C498" t="str">
            <v>肉/家禽</v>
          </cell>
          <cell r="D498">
            <v>234</v>
          </cell>
        </row>
        <row r="499">
          <cell r="A499">
            <v>35121</v>
          </cell>
          <cell r="B499" t="str">
            <v>法国</v>
          </cell>
          <cell r="C499" t="str">
            <v>糖果</v>
          </cell>
          <cell r="D499">
            <v>2465</v>
          </cell>
        </row>
        <row r="500">
          <cell r="A500">
            <v>35122</v>
          </cell>
          <cell r="B500" t="str">
            <v>英国</v>
          </cell>
          <cell r="C500" t="str">
            <v>海洋食品</v>
          </cell>
          <cell r="D500">
            <v>625</v>
          </cell>
        </row>
        <row r="501">
          <cell r="A501">
            <v>35122</v>
          </cell>
          <cell r="B501" t="str">
            <v>法国</v>
          </cell>
          <cell r="C501" t="str">
            <v>糖果</v>
          </cell>
          <cell r="D501">
            <v>872.5</v>
          </cell>
        </row>
        <row r="502">
          <cell r="A502">
            <v>35122</v>
          </cell>
          <cell r="B502" t="str">
            <v>法国</v>
          </cell>
          <cell r="C502" t="str">
            <v>乳制品</v>
          </cell>
          <cell r="D502">
            <v>175</v>
          </cell>
        </row>
        <row r="503">
          <cell r="A503">
            <v>35122</v>
          </cell>
          <cell r="B503" t="str">
            <v>法国</v>
          </cell>
          <cell r="C503" t="str">
            <v>面食/谷类</v>
          </cell>
          <cell r="D503">
            <v>912</v>
          </cell>
        </row>
        <row r="504">
          <cell r="A504">
            <v>35122</v>
          </cell>
          <cell r="B504" t="str">
            <v>法国</v>
          </cell>
          <cell r="C504" t="str">
            <v>香料</v>
          </cell>
          <cell r="D504">
            <v>268.38749811798334</v>
          </cell>
        </row>
        <row r="505">
          <cell r="A505">
            <v>35124</v>
          </cell>
          <cell r="B505" t="str">
            <v>英国</v>
          </cell>
          <cell r="C505" t="str">
            <v>饮料</v>
          </cell>
          <cell r="D505">
            <v>135</v>
          </cell>
        </row>
        <row r="506">
          <cell r="A506">
            <v>35124</v>
          </cell>
          <cell r="B506" t="str">
            <v>英国</v>
          </cell>
          <cell r="C506" t="str">
            <v>肉/家禽</v>
          </cell>
          <cell r="D506">
            <v>195.5625</v>
          </cell>
        </row>
        <row r="507">
          <cell r="A507">
            <v>35124</v>
          </cell>
          <cell r="B507" t="str">
            <v>英国</v>
          </cell>
          <cell r="C507" t="str">
            <v>面食/谷类</v>
          </cell>
          <cell r="D507">
            <v>748.125</v>
          </cell>
        </row>
        <row r="508">
          <cell r="A508">
            <v>35125</v>
          </cell>
          <cell r="B508" t="str">
            <v>法国</v>
          </cell>
          <cell r="C508" t="str">
            <v>肉/家禽</v>
          </cell>
          <cell r="D508">
            <v>1638</v>
          </cell>
        </row>
        <row r="509">
          <cell r="A509">
            <v>35125</v>
          </cell>
          <cell r="B509" t="str">
            <v>法国</v>
          </cell>
          <cell r="C509" t="str">
            <v>海洋食品</v>
          </cell>
          <cell r="D509">
            <v>1250</v>
          </cell>
        </row>
        <row r="510">
          <cell r="A510">
            <v>35125</v>
          </cell>
          <cell r="B510" t="str">
            <v>法国</v>
          </cell>
          <cell r="C510" t="str">
            <v>糖果</v>
          </cell>
          <cell r="D510">
            <v>400</v>
          </cell>
        </row>
        <row r="511">
          <cell r="A511">
            <v>35125</v>
          </cell>
          <cell r="B511" t="str">
            <v>法国</v>
          </cell>
          <cell r="C511" t="str">
            <v>乳制品</v>
          </cell>
          <cell r="D511">
            <v>87.5</v>
          </cell>
        </row>
        <row r="512">
          <cell r="A512">
            <v>35125</v>
          </cell>
          <cell r="B512" t="str">
            <v>法国</v>
          </cell>
          <cell r="C512" t="str">
            <v>糖果</v>
          </cell>
          <cell r="D512">
            <v>147.9</v>
          </cell>
        </row>
        <row r="513">
          <cell r="A513">
            <v>35125</v>
          </cell>
          <cell r="B513" t="str">
            <v>英国</v>
          </cell>
          <cell r="C513" t="str">
            <v>乳制品</v>
          </cell>
          <cell r="D513">
            <v>525</v>
          </cell>
        </row>
        <row r="514">
          <cell r="A514">
            <v>35125</v>
          </cell>
          <cell r="B514" t="str">
            <v>英国</v>
          </cell>
          <cell r="C514" t="str">
            <v>面食/谷类</v>
          </cell>
          <cell r="D514">
            <v>56</v>
          </cell>
        </row>
        <row r="515">
          <cell r="A515">
            <v>35128</v>
          </cell>
          <cell r="B515" t="str">
            <v>英国</v>
          </cell>
          <cell r="C515" t="str">
            <v>饮料</v>
          </cell>
          <cell r="D515">
            <v>15019.499988220632</v>
          </cell>
        </row>
        <row r="516">
          <cell r="A516">
            <v>35128</v>
          </cell>
          <cell r="B516" t="str">
            <v>英国</v>
          </cell>
          <cell r="C516" t="str">
            <v>饮料</v>
          </cell>
          <cell r="D516">
            <v>1367.9999989271164</v>
          </cell>
        </row>
        <row r="517">
          <cell r="A517">
            <v>35129</v>
          </cell>
          <cell r="B517" t="str">
            <v>法国</v>
          </cell>
          <cell r="C517" t="str">
            <v>肉/家禽</v>
          </cell>
          <cell r="D517">
            <v>98.4</v>
          </cell>
        </row>
        <row r="518">
          <cell r="A518">
            <v>35136</v>
          </cell>
          <cell r="B518" t="str">
            <v>英国</v>
          </cell>
          <cell r="C518" t="str">
            <v>糖果</v>
          </cell>
          <cell r="D518">
            <v>1538.9999987930059</v>
          </cell>
        </row>
        <row r="519">
          <cell r="A519">
            <v>35137</v>
          </cell>
          <cell r="B519" t="str">
            <v>法国</v>
          </cell>
          <cell r="C519" t="str">
            <v>面食/谷类</v>
          </cell>
          <cell r="D519">
            <v>350</v>
          </cell>
        </row>
        <row r="520">
          <cell r="A520">
            <v>35137</v>
          </cell>
          <cell r="B520" t="str">
            <v>法国</v>
          </cell>
          <cell r="C520" t="str">
            <v>糖果</v>
          </cell>
          <cell r="D520">
            <v>339.99999761581421</v>
          </cell>
        </row>
        <row r="521">
          <cell r="A521">
            <v>35137</v>
          </cell>
          <cell r="B521" t="str">
            <v>法国</v>
          </cell>
          <cell r="C521" t="str">
            <v>肉/家禽</v>
          </cell>
          <cell r="D521">
            <v>202.63999857902527</v>
          </cell>
        </row>
        <row r="522">
          <cell r="A522">
            <v>35138</v>
          </cell>
          <cell r="B522" t="str">
            <v>法国</v>
          </cell>
          <cell r="C522" t="str">
            <v>饮料</v>
          </cell>
          <cell r="D522">
            <v>36</v>
          </cell>
        </row>
        <row r="523">
          <cell r="A523">
            <v>35138</v>
          </cell>
          <cell r="B523" t="str">
            <v>法国</v>
          </cell>
          <cell r="C523" t="str">
            <v>糖果</v>
          </cell>
          <cell r="D523">
            <v>379.99999970197678</v>
          </cell>
        </row>
        <row r="524">
          <cell r="A524">
            <v>35138</v>
          </cell>
          <cell r="B524" t="str">
            <v>法国</v>
          </cell>
          <cell r="C524" t="str">
            <v>面食/谷类</v>
          </cell>
          <cell r="D524">
            <v>758.09999940544367</v>
          </cell>
        </row>
        <row r="525">
          <cell r="A525">
            <v>35138</v>
          </cell>
          <cell r="B525" t="str">
            <v>法国</v>
          </cell>
          <cell r="C525" t="str">
            <v>香料</v>
          </cell>
          <cell r="D525">
            <v>239.96999981179832</v>
          </cell>
        </row>
        <row r="526">
          <cell r="A526">
            <v>35142</v>
          </cell>
          <cell r="B526" t="str">
            <v>法国</v>
          </cell>
          <cell r="C526" t="str">
            <v>乳制品</v>
          </cell>
          <cell r="D526">
            <v>840</v>
          </cell>
        </row>
        <row r="527">
          <cell r="A527">
            <v>35142</v>
          </cell>
          <cell r="B527" t="str">
            <v>法国</v>
          </cell>
          <cell r="C527" t="str">
            <v>饮料</v>
          </cell>
          <cell r="D527">
            <v>10540</v>
          </cell>
        </row>
        <row r="528">
          <cell r="A528">
            <v>35143</v>
          </cell>
          <cell r="B528" t="str">
            <v>英国</v>
          </cell>
          <cell r="C528" t="str">
            <v>海洋食品</v>
          </cell>
          <cell r="D528">
            <v>368.93249971065671</v>
          </cell>
        </row>
        <row r="529">
          <cell r="A529">
            <v>35144</v>
          </cell>
          <cell r="B529" t="str">
            <v>英国</v>
          </cell>
          <cell r="C529" t="str">
            <v>香料</v>
          </cell>
          <cell r="D529">
            <v>1200</v>
          </cell>
        </row>
        <row r="530">
          <cell r="A530">
            <v>35144</v>
          </cell>
          <cell r="B530" t="str">
            <v>英国</v>
          </cell>
          <cell r="C530" t="str">
            <v>饮料</v>
          </cell>
          <cell r="D530">
            <v>45</v>
          </cell>
        </row>
        <row r="531">
          <cell r="A531">
            <v>35144</v>
          </cell>
          <cell r="B531" t="str">
            <v>英国</v>
          </cell>
          <cell r="C531" t="str">
            <v>肉/家禽</v>
          </cell>
          <cell r="D531">
            <v>2970.96</v>
          </cell>
        </row>
        <row r="532">
          <cell r="A532">
            <v>35144</v>
          </cell>
          <cell r="B532" t="str">
            <v>英国</v>
          </cell>
          <cell r="C532" t="str">
            <v>海洋食品</v>
          </cell>
          <cell r="D532">
            <v>906.15</v>
          </cell>
        </row>
        <row r="533">
          <cell r="A533">
            <v>35144</v>
          </cell>
          <cell r="B533" t="str">
            <v>英国</v>
          </cell>
          <cell r="C533" t="str">
            <v>海洋食品</v>
          </cell>
          <cell r="D533">
            <v>380</v>
          </cell>
        </row>
        <row r="534">
          <cell r="A534">
            <v>35144</v>
          </cell>
          <cell r="B534" t="str">
            <v>法国</v>
          </cell>
          <cell r="C534" t="str">
            <v>海洋食品</v>
          </cell>
          <cell r="D534">
            <v>159.59999987483025</v>
          </cell>
        </row>
        <row r="535">
          <cell r="A535">
            <v>35144</v>
          </cell>
          <cell r="B535" t="str">
            <v>法国</v>
          </cell>
          <cell r="C535" t="str">
            <v>乳制品</v>
          </cell>
          <cell r="D535">
            <v>1709.9999986588955</v>
          </cell>
        </row>
        <row r="536">
          <cell r="A536">
            <v>35144</v>
          </cell>
          <cell r="B536" t="str">
            <v>法国</v>
          </cell>
          <cell r="C536" t="str">
            <v>饮料</v>
          </cell>
          <cell r="D536">
            <v>883.499999307096</v>
          </cell>
        </row>
        <row r="537">
          <cell r="A537">
            <v>35150</v>
          </cell>
          <cell r="B537" t="str">
            <v>法国</v>
          </cell>
          <cell r="C537" t="str">
            <v>海洋食品</v>
          </cell>
          <cell r="D537">
            <v>198.75</v>
          </cell>
        </row>
        <row r="538">
          <cell r="A538">
            <v>35150</v>
          </cell>
          <cell r="B538" t="str">
            <v>法国</v>
          </cell>
          <cell r="C538" t="str">
            <v>糖果</v>
          </cell>
          <cell r="D538">
            <v>1725.5</v>
          </cell>
        </row>
        <row r="539">
          <cell r="A539">
            <v>35159</v>
          </cell>
          <cell r="B539" t="str">
            <v>英国</v>
          </cell>
          <cell r="C539" t="str">
            <v>糖果</v>
          </cell>
          <cell r="D539">
            <v>600</v>
          </cell>
        </row>
        <row r="540">
          <cell r="A540">
            <v>35159</v>
          </cell>
          <cell r="B540" t="str">
            <v>英国</v>
          </cell>
          <cell r="C540" t="str">
            <v>饮料</v>
          </cell>
          <cell r="D540">
            <v>379.75</v>
          </cell>
        </row>
        <row r="541">
          <cell r="A541">
            <v>35159</v>
          </cell>
          <cell r="B541" t="str">
            <v>英国</v>
          </cell>
          <cell r="C541" t="str">
            <v>香料</v>
          </cell>
          <cell r="D541">
            <v>195</v>
          </cell>
        </row>
        <row r="542">
          <cell r="A542">
            <v>35163</v>
          </cell>
          <cell r="B542" t="str">
            <v>英国</v>
          </cell>
          <cell r="C542" t="str">
            <v>香料</v>
          </cell>
          <cell r="D542">
            <v>500</v>
          </cell>
        </row>
        <row r="543">
          <cell r="A543">
            <v>35163</v>
          </cell>
          <cell r="B543" t="str">
            <v>法国</v>
          </cell>
          <cell r="C543" t="str">
            <v>海洋食品</v>
          </cell>
          <cell r="D543">
            <v>455.99999830126762</v>
          </cell>
        </row>
        <row r="544">
          <cell r="A544">
            <v>35164</v>
          </cell>
          <cell r="B544" t="str">
            <v>英国</v>
          </cell>
          <cell r="C544" t="str">
            <v>海洋食品</v>
          </cell>
          <cell r="D544">
            <v>90</v>
          </cell>
        </row>
        <row r="545">
          <cell r="A545">
            <v>35164</v>
          </cell>
          <cell r="B545" t="str">
            <v>英国</v>
          </cell>
          <cell r="C545" t="str">
            <v>饮料</v>
          </cell>
          <cell r="D545">
            <v>828</v>
          </cell>
        </row>
        <row r="546">
          <cell r="A546">
            <v>35164</v>
          </cell>
          <cell r="B546" t="str">
            <v>英国</v>
          </cell>
          <cell r="C546" t="str">
            <v>乳制品</v>
          </cell>
          <cell r="D546">
            <v>1249.5</v>
          </cell>
        </row>
        <row r="547">
          <cell r="A547">
            <v>35164</v>
          </cell>
          <cell r="B547" t="str">
            <v>英国</v>
          </cell>
          <cell r="C547" t="str">
            <v>乳制品</v>
          </cell>
          <cell r="D547">
            <v>564.375</v>
          </cell>
        </row>
        <row r="548">
          <cell r="A548">
            <v>35165</v>
          </cell>
          <cell r="B548" t="str">
            <v>法国</v>
          </cell>
          <cell r="C548" t="str">
            <v>乳制品</v>
          </cell>
          <cell r="D548">
            <v>412.5</v>
          </cell>
        </row>
        <row r="549">
          <cell r="A549">
            <v>35165</v>
          </cell>
          <cell r="B549" t="str">
            <v>法国</v>
          </cell>
          <cell r="C549" t="str">
            <v>糖果</v>
          </cell>
          <cell r="D549">
            <v>1109.25</v>
          </cell>
        </row>
        <row r="550">
          <cell r="A550">
            <v>35165</v>
          </cell>
          <cell r="B550" t="str">
            <v>法国</v>
          </cell>
          <cell r="C550" t="str">
            <v>糖果</v>
          </cell>
          <cell r="D550">
            <v>750</v>
          </cell>
        </row>
        <row r="551">
          <cell r="A551">
            <v>35165</v>
          </cell>
          <cell r="B551" t="str">
            <v>法国</v>
          </cell>
          <cell r="C551" t="str">
            <v>乳制品</v>
          </cell>
          <cell r="D551">
            <v>1740</v>
          </cell>
        </row>
        <row r="552">
          <cell r="A552">
            <v>35166</v>
          </cell>
          <cell r="B552" t="str">
            <v>英国</v>
          </cell>
          <cell r="C552" t="str">
            <v>海洋食品</v>
          </cell>
          <cell r="D552">
            <v>120</v>
          </cell>
        </row>
        <row r="553">
          <cell r="A553">
            <v>35166</v>
          </cell>
          <cell r="B553" t="str">
            <v>英国</v>
          </cell>
          <cell r="C553" t="str">
            <v>乳制品</v>
          </cell>
          <cell r="D553">
            <v>125</v>
          </cell>
        </row>
        <row r="554">
          <cell r="A554">
            <v>35170</v>
          </cell>
          <cell r="B554" t="str">
            <v>英国</v>
          </cell>
          <cell r="C554" t="str">
            <v>香料</v>
          </cell>
          <cell r="D554">
            <v>379.99999970197678</v>
          </cell>
        </row>
        <row r="555">
          <cell r="A555">
            <v>35170</v>
          </cell>
          <cell r="B555" t="str">
            <v>英国</v>
          </cell>
          <cell r="C555" t="str">
            <v>农产品</v>
          </cell>
          <cell r="D555">
            <v>91.2</v>
          </cell>
        </row>
        <row r="556">
          <cell r="A556">
            <v>35171</v>
          </cell>
          <cell r="B556" t="str">
            <v>英国</v>
          </cell>
          <cell r="C556" t="str">
            <v>糖果</v>
          </cell>
          <cell r="D556">
            <v>120</v>
          </cell>
        </row>
        <row r="557">
          <cell r="A557">
            <v>35171</v>
          </cell>
          <cell r="B557" t="str">
            <v>英国</v>
          </cell>
          <cell r="C557" t="str">
            <v>糖果</v>
          </cell>
          <cell r="D557">
            <v>133</v>
          </cell>
        </row>
        <row r="558">
          <cell r="A558">
            <v>35171</v>
          </cell>
          <cell r="B558" t="str">
            <v>英国</v>
          </cell>
          <cell r="C558" t="str">
            <v>农产品</v>
          </cell>
          <cell r="D558">
            <v>424</v>
          </cell>
        </row>
        <row r="559">
          <cell r="A559">
            <v>35173</v>
          </cell>
          <cell r="B559" t="str">
            <v>英国</v>
          </cell>
          <cell r="C559" t="str">
            <v>农产品</v>
          </cell>
          <cell r="D559">
            <v>1350</v>
          </cell>
        </row>
        <row r="560">
          <cell r="A560">
            <v>35173</v>
          </cell>
          <cell r="B560" t="str">
            <v>英国</v>
          </cell>
          <cell r="C560" t="str">
            <v>海洋食品</v>
          </cell>
          <cell r="D560">
            <v>462</v>
          </cell>
        </row>
        <row r="561">
          <cell r="A561">
            <v>35173</v>
          </cell>
          <cell r="B561" t="str">
            <v>英国</v>
          </cell>
          <cell r="C561" t="str">
            <v>肉/家禽</v>
          </cell>
          <cell r="D561">
            <v>656</v>
          </cell>
        </row>
        <row r="562">
          <cell r="A562">
            <v>35173</v>
          </cell>
          <cell r="B562" t="str">
            <v>英国</v>
          </cell>
          <cell r="C562" t="str">
            <v>乳制品</v>
          </cell>
          <cell r="D562">
            <v>324</v>
          </cell>
        </row>
        <row r="563">
          <cell r="A563">
            <v>35173</v>
          </cell>
          <cell r="B563" t="str">
            <v>英国</v>
          </cell>
          <cell r="C563" t="str">
            <v>饮料</v>
          </cell>
          <cell r="D563">
            <v>792</v>
          </cell>
        </row>
        <row r="564">
          <cell r="A564">
            <v>35174</v>
          </cell>
          <cell r="B564" t="str">
            <v>法国</v>
          </cell>
          <cell r="C564" t="str">
            <v>农产品</v>
          </cell>
          <cell r="D564">
            <v>848</v>
          </cell>
        </row>
        <row r="565">
          <cell r="A565">
            <v>35177</v>
          </cell>
          <cell r="B565" t="str">
            <v>英国</v>
          </cell>
          <cell r="C565" t="str">
            <v>糖果</v>
          </cell>
          <cell r="D565">
            <v>110.4</v>
          </cell>
        </row>
        <row r="566">
          <cell r="A566">
            <v>35177</v>
          </cell>
          <cell r="B566" t="str">
            <v>英国</v>
          </cell>
          <cell r="C566" t="str">
            <v>糖果</v>
          </cell>
          <cell r="D566">
            <v>800</v>
          </cell>
        </row>
        <row r="567">
          <cell r="A567">
            <v>35179</v>
          </cell>
          <cell r="B567" t="str">
            <v>法国</v>
          </cell>
          <cell r="C567" t="str">
            <v>香料</v>
          </cell>
          <cell r="D567">
            <v>439</v>
          </cell>
        </row>
        <row r="568">
          <cell r="A568">
            <v>35181</v>
          </cell>
          <cell r="B568" t="str">
            <v>法国</v>
          </cell>
          <cell r="C568" t="str">
            <v>海洋食品</v>
          </cell>
          <cell r="D568">
            <v>428.3999969959259</v>
          </cell>
        </row>
        <row r="569">
          <cell r="A569">
            <v>35181</v>
          </cell>
          <cell r="B569" t="str">
            <v>法国</v>
          </cell>
          <cell r="C569" t="str">
            <v>面食/谷类</v>
          </cell>
          <cell r="D569">
            <v>292.5</v>
          </cell>
        </row>
        <row r="570">
          <cell r="A570">
            <v>35184</v>
          </cell>
          <cell r="B570" t="str">
            <v>法国</v>
          </cell>
          <cell r="C570" t="str">
            <v>糖果</v>
          </cell>
          <cell r="D570">
            <v>959.75</v>
          </cell>
        </row>
        <row r="571">
          <cell r="A571">
            <v>35184</v>
          </cell>
          <cell r="B571" t="str">
            <v>法国</v>
          </cell>
          <cell r="C571" t="str">
            <v>饮料</v>
          </cell>
          <cell r="D571">
            <v>90</v>
          </cell>
        </row>
        <row r="572">
          <cell r="A572">
            <v>35184</v>
          </cell>
          <cell r="B572" t="str">
            <v>法国</v>
          </cell>
          <cell r="C572" t="str">
            <v>海洋食品</v>
          </cell>
          <cell r="D572">
            <v>760</v>
          </cell>
        </row>
        <row r="573">
          <cell r="A573">
            <v>35185</v>
          </cell>
          <cell r="B573" t="str">
            <v>法国</v>
          </cell>
          <cell r="C573" t="str">
            <v>农产品</v>
          </cell>
          <cell r="D573">
            <v>1800</v>
          </cell>
        </row>
        <row r="574">
          <cell r="A574">
            <v>35185</v>
          </cell>
          <cell r="B574" t="str">
            <v>法国</v>
          </cell>
          <cell r="C574" t="str">
            <v>糖果</v>
          </cell>
          <cell r="D574">
            <v>1774.799997061491</v>
          </cell>
        </row>
        <row r="575">
          <cell r="A575">
            <v>35186</v>
          </cell>
          <cell r="B575" t="str">
            <v>英国</v>
          </cell>
          <cell r="C575" t="str">
            <v>饮料</v>
          </cell>
          <cell r="D575">
            <v>759.99999716877937</v>
          </cell>
        </row>
        <row r="576">
          <cell r="A576">
            <v>35186</v>
          </cell>
          <cell r="B576" t="str">
            <v>英国</v>
          </cell>
          <cell r="C576" t="str">
            <v>饮料</v>
          </cell>
          <cell r="D576">
            <v>239.99999910593033</v>
          </cell>
        </row>
        <row r="577">
          <cell r="A577">
            <v>35186</v>
          </cell>
          <cell r="B577" t="str">
            <v>英国</v>
          </cell>
          <cell r="C577" t="str">
            <v>饮料</v>
          </cell>
          <cell r="D577">
            <v>1295.9999951720238</v>
          </cell>
        </row>
        <row r="578">
          <cell r="A578">
            <v>35186</v>
          </cell>
          <cell r="B578" t="str">
            <v>法国</v>
          </cell>
          <cell r="C578" t="str">
            <v>乳制品</v>
          </cell>
          <cell r="D578">
            <v>69.599999999999994</v>
          </cell>
        </row>
        <row r="579">
          <cell r="A579">
            <v>35187</v>
          </cell>
          <cell r="B579" t="str">
            <v>英国</v>
          </cell>
          <cell r="C579" t="str">
            <v>面食/谷类</v>
          </cell>
          <cell r="D579">
            <v>560</v>
          </cell>
        </row>
        <row r="580">
          <cell r="A580">
            <v>35188</v>
          </cell>
          <cell r="B580" t="str">
            <v>英国</v>
          </cell>
          <cell r="C580" t="str">
            <v>海洋食品</v>
          </cell>
          <cell r="D580">
            <v>183.34999985620379</v>
          </cell>
        </row>
        <row r="581">
          <cell r="A581">
            <v>35188</v>
          </cell>
          <cell r="B581" t="str">
            <v>英国</v>
          </cell>
          <cell r="C581" t="str">
            <v>农产品</v>
          </cell>
          <cell r="D581">
            <v>755.24999940767884</v>
          </cell>
        </row>
        <row r="582">
          <cell r="A582">
            <v>35188</v>
          </cell>
          <cell r="B582" t="str">
            <v>英国</v>
          </cell>
          <cell r="C582" t="str">
            <v>香料</v>
          </cell>
          <cell r="D582">
            <v>259.34999979659915</v>
          </cell>
        </row>
        <row r="583">
          <cell r="A583">
            <v>35191</v>
          </cell>
          <cell r="B583" t="str">
            <v>法国</v>
          </cell>
          <cell r="C583" t="str">
            <v>香料</v>
          </cell>
          <cell r="D583">
            <v>412.5</v>
          </cell>
        </row>
        <row r="584">
          <cell r="A584">
            <v>35191</v>
          </cell>
          <cell r="B584" t="str">
            <v>法国</v>
          </cell>
          <cell r="C584" t="str">
            <v>饮料</v>
          </cell>
          <cell r="D584">
            <v>101.25</v>
          </cell>
        </row>
        <row r="585">
          <cell r="A585">
            <v>35191</v>
          </cell>
          <cell r="B585" t="str">
            <v>法国</v>
          </cell>
          <cell r="C585" t="str">
            <v>香料</v>
          </cell>
          <cell r="D585">
            <v>390</v>
          </cell>
        </row>
        <row r="586">
          <cell r="A586">
            <v>35191</v>
          </cell>
          <cell r="B586" t="str">
            <v>法国</v>
          </cell>
          <cell r="C586" t="str">
            <v>海洋食品</v>
          </cell>
          <cell r="D586">
            <v>336</v>
          </cell>
        </row>
        <row r="587">
          <cell r="A587">
            <v>35191</v>
          </cell>
          <cell r="B587" t="str">
            <v>法国</v>
          </cell>
          <cell r="C587" t="str">
            <v>饮料</v>
          </cell>
          <cell r="D587">
            <v>229.49999839067459</v>
          </cell>
        </row>
        <row r="588">
          <cell r="A588">
            <v>35191</v>
          </cell>
          <cell r="B588" t="str">
            <v>法国</v>
          </cell>
          <cell r="C588" t="str">
            <v>面食/谷类</v>
          </cell>
          <cell r="D588">
            <v>285.59999799728394</v>
          </cell>
        </row>
        <row r="589">
          <cell r="A589">
            <v>35191</v>
          </cell>
          <cell r="B589" t="str">
            <v>法国</v>
          </cell>
          <cell r="C589" t="str">
            <v>肉/家禽</v>
          </cell>
          <cell r="D589">
            <v>960</v>
          </cell>
        </row>
        <row r="590">
          <cell r="A590">
            <v>35191</v>
          </cell>
          <cell r="B590" t="str">
            <v>法国</v>
          </cell>
          <cell r="C590" t="str">
            <v>饮料</v>
          </cell>
          <cell r="D590">
            <v>72</v>
          </cell>
        </row>
        <row r="591">
          <cell r="A591">
            <v>35191</v>
          </cell>
          <cell r="B591" t="str">
            <v>法国</v>
          </cell>
          <cell r="C591" t="str">
            <v>海洋食品</v>
          </cell>
          <cell r="D591">
            <v>184</v>
          </cell>
        </row>
        <row r="592">
          <cell r="A592">
            <v>35191</v>
          </cell>
          <cell r="B592" t="str">
            <v>法国</v>
          </cell>
          <cell r="C592" t="str">
            <v>面食/谷类</v>
          </cell>
          <cell r="D592">
            <v>70</v>
          </cell>
        </row>
        <row r="593">
          <cell r="A593">
            <v>35192</v>
          </cell>
          <cell r="B593" t="str">
            <v>法国</v>
          </cell>
          <cell r="C593" t="str">
            <v>饮料</v>
          </cell>
          <cell r="D593">
            <v>144</v>
          </cell>
        </row>
        <row r="594">
          <cell r="A594">
            <v>35192</v>
          </cell>
          <cell r="B594" t="str">
            <v>法国</v>
          </cell>
          <cell r="C594" t="str">
            <v>肉/家禽</v>
          </cell>
          <cell r="D594">
            <v>185.685</v>
          </cell>
        </row>
        <row r="595">
          <cell r="A595">
            <v>35194</v>
          </cell>
          <cell r="B595" t="str">
            <v>英国</v>
          </cell>
          <cell r="C595" t="str">
            <v>糖果</v>
          </cell>
          <cell r="D595">
            <v>436.99999965727329</v>
          </cell>
        </row>
        <row r="596">
          <cell r="A596">
            <v>35194</v>
          </cell>
          <cell r="B596" t="str">
            <v>英国</v>
          </cell>
          <cell r="C596" t="str">
            <v>乳制品</v>
          </cell>
          <cell r="D596">
            <v>1162.7999990880489</v>
          </cell>
        </row>
        <row r="597">
          <cell r="A597">
            <v>35194</v>
          </cell>
          <cell r="B597" t="str">
            <v>英国</v>
          </cell>
          <cell r="C597" t="str">
            <v>乳制品</v>
          </cell>
          <cell r="D597">
            <v>1225.4999990388751</v>
          </cell>
        </row>
        <row r="598">
          <cell r="A598">
            <v>35198</v>
          </cell>
          <cell r="B598" t="str">
            <v>法国</v>
          </cell>
          <cell r="C598" t="str">
            <v>乳制品</v>
          </cell>
          <cell r="D598">
            <v>760</v>
          </cell>
        </row>
        <row r="599">
          <cell r="A599">
            <v>35198</v>
          </cell>
          <cell r="B599" t="str">
            <v>法国</v>
          </cell>
          <cell r="C599" t="str">
            <v>海洋食品</v>
          </cell>
          <cell r="D599">
            <v>625</v>
          </cell>
        </row>
        <row r="600">
          <cell r="A600">
            <v>35198</v>
          </cell>
          <cell r="B600" t="str">
            <v>法国</v>
          </cell>
          <cell r="C600" t="str">
            <v>面食/谷类</v>
          </cell>
          <cell r="D600">
            <v>190</v>
          </cell>
        </row>
        <row r="601">
          <cell r="A601">
            <v>35199</v>
          </cell>
          <cell r="B601" t="str">
            <v>英国</v>
          </cell>
          <cell r="C601" t="str">
            <v>海洋食品</v>
          </cell>
          <cell r="D601">
            <v>632.39999556541443</v>
          </cell>
        </row>
        <row r="602">
          <cell r="A602">
            <v>35199</v>
          </cell>
          <cell r="B602" t="str">
            <v>英国</v>
          </cell>
          <cell r="C602" t="str">
            <v>饮料</v>
          </cell>
          <cell r="D602">
            <v>156.75</v>
          </cell>
        </row>
        <row r="603">
          <cell r="A603">
            <v>35199</v>
          </cell>
          <cell r="B603" t="str">
            <v>英国</v>
          </cell>
          <cell r="C603" t="str">
            <v>糖果</v>
          </cell>
          <cell r="D603">
            <v>1215</v>
          </cell>
        </row>
        <row r="604">
          <cell r="A604">
            <v>35199</v>
          </cell>
          <cell r="B604" t="str">
            <v>英国</v>
          </cell>
          <cell r="C604" t="str">
            <v>糖果</v>
          </cell>
          <cell r="D604">
            <v>1967.49</v>
          </cell>
        </row>
        <row r="605">
          <cell r="A605">
            <v>35199</v>
          </cell>
          <cell r="B605" t="str">
            <v>英国</v>
          </cell>
          <cell r="C605" t="str">
            <v>农产品</v>
          </cell>
          <cell r="D605">
            <v>1749</v>
          </cell>
        </row>
        <row r="606">
          <cell r="A606">
            <v>35199</v>
          </cell>
          <cell r="B606" t="str">
            <v>英国</v>
          </cell>
          <cell r="C606" t="str">
            <v>乳制品</v>
          </cell>
          <cell r="D606">
            <v>1218</v>
          </cell>
        </row>
        <row r="607">
          <cell r="A607">
            <v>35201</v>
          </cell>
          <cell r="B607" t="str">
            <v>英国</v>
          </cell>
          <cell r="C607" t="str">
            <v>肉/家禽</v>
          </cell>
          <cell r="D607">
            <v>840</v>
          </cell>
        </row>
        <row r="608">
          <cell r="A608">
            <v>35201</v>
          </cell>
          <cell r="B608" t="str">
            <v>英国</v>
          </cell>
          <cell r="C608" t="str">
            <v>乳制品</v>
          </cell>
          <cell r="D608">
            <v>1320</v>
          </cell>
        </row>
        <row r="609">
          <cell r="A609">
            <v>35202</v>
          </cell>
          <cell r="B609" t="str">
            <v>法国</v>
          </cell>
          <cell r="C609" t="str">
            <v>饮料</v>
          </cell>
          <cell r="D609">
            <v>1425</v>
          </cell>
        </row>
        <row r="610">
          <cell r="A610">
            <v>35202</v>
          </cell>
          <cell r="B610" t="str">
            <v>法国</v>
          </cell>
          <cell r="C610" t="str">
            <v>香料</v>
          </cell>
          <cell r="D610">
            <v>1494.5</v>
          </cell>
        </row>
        <row r="611">
          <cell r="A611">
            <v>35202</v>
          </cell>
          <cell r="B611" t="str">
            <v>法国</v>
          </cell>
          <cell r="C611" t="str">
            <v>肉/家禽</v>
          </cell>
          <cell r="D611">
            <v>5570.55</v>
          </cell>
        </row>
        <row r="612">
          <cell r="A612">
            <v>35202</v>
          </cell>
          <cell r="B612" t="str">
            <v>法国</v>
          </cell>
          <cell r="C612" t="str">
            <v>乳制品</v>
          </cell>
          <cell r="D612">
            <v>4125</v>
          </cell>
        </row>
        <row r="613">
          <cell r="A613">
            <v>35202</v>
          </cell>
          <cell r="B613" t="str">
            <v>法国</v>
          </cell>
          <cell r="C613" t="str">
            <v>饮料</v>
          </cell>
          <cell r="D613">
            <v>810</v>
          </cell>
        </row>
        <row r="614">
          <cell r="A614">
            <v>35202</v>
          </cell>
          <cell r="B614" t="str">
            <v>法国</v>
          </cell>
          <cell r="C614" t="str">
            <v>海洋食品</v>
          </cell>
          <cell r="D614">
            <v>480</v>
          </cell>
        </row>
        <row r="615">
          <cell r="A615">
            <v>35202</v>
          </cell>
          <cell r="B615" t="str">
            <v>法国</v>
          </cell>
          <cell r="C615" t="str">
            <v>饮料</v>
          </cell>
          <cell r="D615">
            <v>94.5</v>
          </cell>
        </row>
        <row r="616">
          <cell r="A616">
            <v>35202</v>
          </cell>
          <cell r="B616" t="str">
            <v>法国</v>
          </cell>
          <cell r="C616" t="str">
            <v>面食/谷类</v>
          </cell>
          <cell r="D616">
            <v>665</v>
          </cell>
        </row>
        <row r="617">
          <cell r="A617">
            <v>35202</v>
          </cell>
          <cell r="B617" t="str">
            <v>法国</v>
          </cell>
          <cell r="C617" t="str">
            <v>乳制品</v>
          </cell>
          <cell r="D617">
            <v>344</v>
          </cell>
        </row>
        <row r="618">
          <cell r="A618">
            <v>35202</v>
          </cell>
          <cell r="B618" t="str">
            <v>法国</v>
          </cell>
          <cell r="C618" t="str">
            <v>海洋食品</v>
          </cell>
          <cell r="D618">
            <v>665</v>
          </cell>
        </row>
        <row r="619">
          <cell r="A619">
            <v>35202</v>
          </cell>
          <cell r="B619" t="str">
            <v>法国</v>
          </cell>
          <cell r="C619" t="str">
            <v>饮料</v>
          </cell>
          <cell r="D619">
            <v>6587.5</v>
          </cell>
        </row>
        <row r="620">
          <cell r="A620">
            <v>35202</v>
          </cell>
          <cell r="B620" t="str">
            <v>法国</v>
          </cell>
          <cell r="C620" t="str">
            <v>乳制品</v>
          </cell>
          <cell r="D620">
            <v>1650</v>
          </cell>
        </row>
        <row r="621">
          <cell r="A621">
            <v>35205</v>
          </cell>
          <cell r="B621" t="str">
            <v>法国</v>
          </cell>
          <cell r="C621" t="str">
            <v>糖果</v>
          </cell>
          <cell r="D621">
            <v>134.99999977648258</v>
          </cell>
        </row>
        <row r="622">
          <cell r="A622">
            <v>35205</v>
          </cell>
          <cell r="B622" t="str">
            <v>法国</v>
          </cell>
          <cell r="C622" t="str">
            <v>香料</v>
          </cell>
          <cell r="D622">
            <v>233.4</v>
          </cell>
        </row>
        <row r="623">
          <cell r="A623">
            <v>35205</v>
          </cell>
          <cell r="B623" t="str">
            <v>法国</v>
          </cell>
          <cell r="C623" t="str">
            <v>香料</v>
          </cell>
          <cell r="D623">
            <v>171</v>
          </cell>
        </row>
        <row r="624">
          <cell r="A624">
            <v>35205</v>
          </cell>
          <cell r="B624" t="str">
            <v>英国</v>
          </cell>
          <cell r="C624" t="str">
            <v>海洋食品</v>
          </cell>
          <cell r="D624">
            <v>42</v>
          </cell>
        </row>
        <row r="625">
          <cell r="A625">
            <v>35205</v>
          </cell>
          <cell r="B625" t="str">
            <v>英国</v>
          </cell>
          <cell r="C625" t="str">
            <v>乳制品</v>
          </cell>
          <cell r="D625">
            <v>1650</v>
          </cell>
        </row>
        <row r="626">
          <cell r="A626">
            <v>35207</v>
          </cell>
          <cell r="B626" t="str">
            <v>法国</v>
          </cell>
          <cell r="C626" t="str">
            <v>糖果</v>
          </cell>
          <cell r="D626">
            <v>200</v>
          </cell>
        </row>
        <row r="627">
          <cell r="A627">
            <v>35208</v>
          </cell>
          <cell r="B627" t="str">
            <v>英国</v>
          </cell>
          <cell r="C627" t="str">
            <v>乳制品</v>
          </cell>
          <cell r="D627">
            <v>721.99999943375587</v>
          </cell>
        </row>
        <row r="628">
          <cell r="A628">
            <v>35208</v>
          </cell>
          <cell r="B628" t="str">
            <v>英国</v>
          </cell>
          <cell r="C628" t="str">
            <v>乳制品</v>
          </cell>
          <cell r="D628">
            <v>455.99999964237213</v>
          </cell>
        </row>
        <row r="629">
          <cell r="A629">
            <v>35208</v>
          </cell>
          <cell r="B629" t="str">
            <v>英国</v>
          </cell>
          <cell r="C629" t="str">
            <v>饮料</v>
          </cell>
          <cell r="D629">
            <v>307.79999975860119</v>
          </cell>
        </row>
        <row r="630">
          <cell r="A630">
            <v>35214</v>
          </cell>
          <cell r="B630" t="str">
            <v>英国</v>
          </cell>
          <cell r="C630" t="str">
            <v>糖果</v>
          </cell>
          <cell r="D630">
            <v>30</v>
          </cell>
        </row>
        <row r="631">
          <cell r="A631">
            <v>35214</v>
          </cell>
          <cell r="B631" t="str">
            <v>英国</v>
          </cell>
          <cell r="C631" t="str">
            <v>乳制品</v>
          </cell>
          <cell r="D631">
            <v>714</v>
          </cell>
        </row>
        <row r="632">
          <cell r="A632">
            <v>35214</v>
          </cell>
          <cell r="B632" t="str">
            <v>英国</v>
          </cell>
          <cell r="C632" t="str">
            <v>香料</v>
          </cell>
          <cell r="D632">
            <v>114</v>
          </cell>
        </row>
        <row r="633">
          <cell r="A633">
            <v>35215</v>
          </cell>
          <cell r="B633" t="str">
            <v>法国</v>
          </cell>
          <cell r="C633" t="str">
            <v>乳制品</v>
          </cell>
          <cell r="D633">
            <v>510</v>
          </cell>
        </row>
        <row r="634">
          <cell r="A634">
            <v>35216</v>
          </cell>
          <cell r="B634" t="str">
            <v>法国</v>
          </cell>
          <cell r="C634" t="str">
            <v>肉/家禽</v>
          </cell>
          <cell r="D634">
            <v>2702.6999955251813</v>
          </cell>
        </row>
        <row r="635">
          <cell r="A635">
            <v>35216</v>
          </cell>
          <cell r="B635" t="str">
            <v>法国</v>
          </cell>
          <cell r="C635" t="str">
            <v>海洋食品</v>
          </cell>
          <cell r="D635">
            <v>115.8</v>
          </cell>
        </row>
        <row r="636">
          <cell r="A636">
            <v>35216</v>
          </cell>
          <cell r="B636" t="str">
            <v>法国</v>
          </cell>
          <cell r="C636" t="str">
            <v>肉/家禽</v>
          </cell>
          <cell r="D636">
            <v>737.99999877810478</v>
          </cell>
        </row>
        <row r="637">
          <cell r="A637">
            <v>35216</v>
          </cell>
          <cell r="B637" t="str">
            <v>法国</v>
          </cell>
          <cell r="C637" t="str">
            <v>肉/家禽</v>
          </cell>
          <cell r="D637">
            <v>86.399999856948853</v>
          </cell>
        </row>
        <row r="638">
          <cell r="A638">
            <v>35216</v>
          </cell>
          <cell r="B638" t="str">
            <v>法国</v>
          </cell>
          <cell r="C638" t="str">
            <v>糖果</v>
          </cell>
          <cell r="D638">
            <v>687.5</v>
          </cell>
        </row>
        <row r="639">
          <cell r="A639">
            <v>35216</v>
          </cell>
          <cell r="B639" t="str">
            <v>法国</v>
          </cell>
          <cell r="C639" t="str">
            <v>糖果</v>
          </cell>
          <cell r="D639">
            <v>52.35</v>
          </cell>
        </row>
        <row r="640">
          <cell r="A640">
            <v>35216</v>
          </cell>
          <cell r="B640" t="str">
            <v>法国</v>
          </cell>
          <cell r="C640" t="str">
            <v>糖果</v>
          </cell>
          <cell r="D640">
            <v>386.4</v>
          </cell>
        </row>
        <row r="641">
          <cell r="A641">
            <v>35216</v>
          </cell>
          <cell r="B641" t="str">
            <v>法国</v>
          </cell>
          <cell r="C641" t="str">
            <v>饮料</v>
          </cell>
          <cell r="D641">
            <v>490</v>
          </cell>
        </row>
        <row r="642">
          <cell r="A642">
            <v>35219</v>
          </cell>
          <cell r="B642" t="str">
            <v>英国</v>
          </cell>
          <cell r="C642" t="str">
            <v>海洋食品</v>
          </cell>
          <cell r="D642">
            <v>86.85</v>
          </cell>
        </row>
        <row r="643">
          <cell r="A643">
            <v>35220</v>
          </cell>
          <cell r="B643" t="str">
            <v>英国</v>
          </cell>
          <cell r="C643" t="str">
            <v>饮料</v>
          </cell>
          <cell r="D643">
            <v>611.99999570846558</v>
          </cell>
        </row>
        <row r="644">
          <cell r="A644">
            <v>35220</v>
          </cell>
          <cell r="B644" t="str">
            <v>英国</v>
          </cell>
          <cell r="C644" t="str">
            <v>饮料</v>
          </cell>
          <cell r="D644">
            <v>322.9999977350235</v>
          </cell>
        </row>
        <row r="645">
          <cell r="A645">
            <v>35220</v>
          </cell>
          <cell r="B645" t="str">
            <v>英国</v>
          </cell>
          <cell r="C645" t="str">
            <v>糖果</v>
          </cell>
          <cell r="D645">
            <v>444.97499687969685</v>
          </cell>
        </row>
        <row r="646">
          <cell r="A646">
            <v>35220</v>
          </cell>
          <cell r="B646" t="str">
            <v>英国</v>
          </cell>
          <cell r="C646" t="str">
            <v>乳制品</v>
          </cell>
          <cell r="D646">
            <v>250</v>
          </cell>
        </row>
        <row r="647">
          <cell r="A647">
            <v>35221</v>
          </cell>
          <cell r="B647" t="str">
            <v>法国</v>
          </cell>
          <cell r="C647" t="str">
            <v>饮料</v>
          </cell>
          <cell r="D647">
            <v>364.7999986410141</v>
          </cell>
        </row>
        <row r="648">
          <cell r="A648">
            <v>35221</v>
          </cell>
          <cell r="B648" t="str">
            <v>法国</v>
          </cell>
          <cell r="C648" t="str">
            <v>香料</v>
          </cell>
          <cell r="D648">
            <v>40</v>
          </cell>
        </row>
        <row r="649">
          <cell r="A649">
            <v>35221</v>
          </cell>
          <cell r="B649" t="str">
            <v>法国</v>
          </cell>
          <cell r="C649" t="str">
            <v>香料</v>
          </cell>
          <cell r="D649">
            <v>22</v>
          </cell>
        </row>
        <row r="650">
          <cell r="A650">
            <v>35221</v>
          </cell>
          <cell r="B650" t="str">
            <v>法国</v>
          </cell>
          <cell r="C650" t="str">
            <v>香料</v>
          </cell>
          <cell r="D650">
            <v>24.500000011175871</v>
          </cell>
        </row>
        <row r="651">
          <cell r="A651">
            <v>35221</v>
          </cell>
          <cell r="B651" t="str">
            <v>法国</v>
          </cell>
          <cell r="C651" t="str">
            <v>农产品</v>
          </cell>
          <cell r="D651">
            <v>28.499999977648258</v>
          </cell>
        </row>
        <row r="652">
          <cell r="A652">
            <v>35221</v>
          </cell>
          <cell r="B652" t="str">
            <v>法国</v>
          </cell>
          <cell r="C652" t="str">
            <v>香料</v>
          </cell>
          <cell r="D652">
            <v>71.99999988079071</v>
          </cell>
        </row>
        <row r="653">
          <cell r="A653">
            <v>35221</v>
          </cell>
          <cell r="B653" t="str">
            <v>法国</v>
          </cell>
          <cell r="C653" t="str">
            <v>海洋食品</v>
          </cell>
          <cell r="D653">
            <v>31</v>
          </cell>
        </row>
        <row r="654">
          <cell r="A654">
            <v>35221</v>
          </cell>
          <cell r="B654" t="str">
            <v>法国</v>
          </cell>
          <cell r="C654" t="str">
            <v>乳制品</v>
          </cell>
          <cell r="D654">
            <v>72.199999943375587</v>
          </cell>
        </row>
        <row r="655">
          <cell r="A655">
            <v>35221</v>
          </cell>
          <cell r="B655" t="str">
            <v>法国</v>
          </cell>
          <cell r="C655" t="str">
            <v>海洋食品</v>
          </cell>
          <cell r="D655">
            <v>24</v>
          </cell>
        </row>
        <row r="656">
          <cell r="A656">
            <v>35221</v>
          </cell>
          <cell r="B656" t="str">
            <v>法国</v>
          </cell>
          <cell r="C656" t="str">
            <v>农产品</v>
          </cell>
          <cell r="D656">
            <v>22.55250001559034</v>
          </cell>
        </row>
        <row r="657">
          <cell r="A657">
            <v>35221</v>
          </cell>
          <cell r="B657" t="str">
            <v>法国</v>
          </cell>
          <cell r="C657" t="str">
            <v>糖果</v>
          </cell>
          <cell r="D657">
            <v>33.853000023402274</v>
          </cell>
        </row>
        <row r="658">
          <cell r="A658">
            <v>35221</v>
          </cell>
          <cell r="B658" t="str">
            <v>法国</v>
          </cell>
          <cell r="C658" t="str">
            <v>糖果</v>
          </cell>
          <cell r="D658">
            <v>77.760000072419643</v>
          </cell>
        </row>
        <row r="659">
          <cell r="A659">
            <v>35221</v>
          </cell>
          <cell r="B659" t="str">
            <v>法国</v>
          </cell>
          <cell r="C659" t="str">
            <v>面食/谷类</v>
          </cell>
          <cell r="D659">
            <v>18</v>
          </cell>
        </row>
        <row r="660">
          <cell r="A660">
            <v>35221</v>
          </cell>
          <cell r="B660" t="str">
            <v>法国</v>
          </cell>
          <cell r="C660" t="str">
            <v>乳制品</v>
          </cell>
          <cell r="D660">
            <v>32</v>
          </cell>
        </row>
        <row r="661">
          <cell r="A661">
            <v>35221</v>
          </cell>
          <cell r="B661" t="str">
            <v>法国</v>
          </cell>
          <cell r="C661" t="str">
            <v>饮料</v>
          </cell>
          <cell r="D661">
            <v>34.19999997317791</v>
          </cell>
        </row>
        <row r="662">
          <cell r="A662">
            <v>35221</v>
          </cell>
          <cell r="B662" t="str">
            <v>法国</v>
          </cell>
          <cell r="C662" t="str">
            <v>海洋食品</v>
          </cell>
          <cell r="D662">
            <v>28.95</v>
          </cell>
        </row>
        <row r="663">
          <cell r="A663">
            <v>35221</v>
          </cell>
          <cell r="B663" t="str">
            <v>法国</v>
          </cell>
          <cell r="C663" t="str">
            <v>海洋食品</v>
          </cell>
          <cell r="D663">
            <v>35.280000016093254</v>
          </cell>
        </row>
        <row r="664">
          <cell r="A664">
            <v>35221</v>
          </cell>
          <cell r="B664" t="str">
            <v>法国</v>
          </cell>
          <cell r="C664" t="str">
            <v>面食/谷类</v>
          </cell>
          <cell r="D664">
            <v>14</v>
          </cell>
        </row>
        <row r="665">
          <cell r="A665">
            <v>35221</v>
          </cell>
          <cell r="B665" t="str">
            <v>法国</v>
          </cell>
          <cell r="C665" t="str">
            <v>肉/家禽</v>
          </cell>
          <cell r="D665">
            <v>48</v>
          </cell>
        </row>
        <row r="666">
          <cell r="A666">
            <v>35221</v>
          </cell>
          <cell r="B666" t="str">
            <v>法国</v>
          </cell>
          <cell r="C666" t="str">
            <v>乳制品</v>
          </cell>
          <cell r="D666">
            <v>63.920000091195107</v>
          </cell>
        </row>
        <row r="667">
          <cell r="A667">
            <v>35221</v>
          </cell>
          <cell r="B667" t="str">
            <v>法国</v>
          </cell>
          <cell r="C667" t="str">
            <v>面食/谷类</v>
          </cell>
          <cell r="D667">
            <v>64.505000044591725</v>
          </cell>
        </row>
        <row r="668">
          <cell r="A668">
            <v>35221</v>
          </cell>
          <cell r="B668" t="str">
            <v>法国</v>
          </cell>
          <cell r="C668" t="str">
            <v>香料</v>
          </cell>
          <cell r="D668">
            <v>17</v>
          </cell>
        </row>
        <row r="669">
          <cell r="A669">
            <v>35221</v>
          </cell>
          <cell r="B669" t="str">
            <v>法国</v>
          </cell>
          <cell r="C669" t="str">
            <v>海洋食品</v>
          </cell>
          <cell r="D669">
            <v>29.700000006705523</v>
          </cell>
        </row>
        <row r="670">
          <cell r="A670">
            <v>35221</v>
          </cell>
          <cell r="B670" t="str">
            <v>法国</v>
          </cell>
          <cell r="C670" t="str">
            <v>饮料</v>
          </cell>
          <cell r="D670">
            <v>31</v>
          </cell>
        </row>
        <row r="671">
          <cell r="A671">
            <v>35221</v>
          </cell>
          <cell r="B671" t="str">
            <v>法国</v>
          </cell>
          <cell r="C671" t="str">
            <v>香料</v>
          </cell>
          <cell r="D671">
            <v>26</v>
          </cell>
        </row>
      </sheetData>
      <sheetData sheetId="3"/>
      <sheetData sheetId="4"/>
      <sheetData sheetId="5"/>
      <sheetData sheetId="6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透视表题1"/>
      <sheetName val="透视表题2"/>
      <sheetName val="D函数2"/>
      <sheetName val="D函数第2题透视表"/>
      <sheetName val="D函数2答案"/>
      <sheetName val="D函数1"/>
      <sheetName val="D函数1答案"/>
    </sheetNames>
    <sheetDataSet>
      <sheetData sheetId="0"/>
      <sheetData sheetId="1"/>
      <sheetData sheetId="2">
        <row r="1">
          <cell r="A1" t="str">
            <v>订购日期</v>
          </cell>
          <cell r="B1" t="str">
            <v>货主国家</v>
          </cell>
          <cell r="C1" t="str">
            <v>类别名称</v>
          </cell>
          <cell r="D1" t="str">
            <v>销售额</v>
          </cell>
        </row>
        <row r="2">
          <cell r="A2">
            <v>34551</v>
          </cell>
          <cell r="B2" t="str">
            <v>英国</v>
          </cell>
          <cell r="C2" t="str">
            <v>农产品</v>
          </cell>
          <cell r="D2">
            <v>167.4</v>
          </cell>
        </row>
        <row r="3">
          <cell r="A3">
            <v>34551</v>
          </cell>
          <cell r="B3" t="str">
            <v>英国</v>
          </cell>
          <cell r="C3" t="str">
            <v>农产品</v>
          </cell>
          <cell r="D3">
            <v>1696</v>
          </cell>
        </row>
        <row r="4">
          <cell r="A4">
            <v>34565</v>
          </cell>
          <cell r="B4" t="str">
            <v>英国</v>
          </cell>
          <cell r="C4" t="str">
            <v>海洋食品</v>
          </cell>
          <cell r="D4">
            <v>92.4</v>
          </cell>
        </row>
        <row r="5">
          <cell r="A5">
            <v>34565</v>
          </cell>
          <cell r="B5" t="str">
            <v>英国</v>
          </cell>
          <cell r="C5" t="str">
            <v>面食/谷类</v>
          </cell>
          <cell r="D5">
            <v>780</v>
          </cell>
        </row>
        <row r="6">
          <cell r="A6">
            <v>34565</v>
          </cell>
          <cell r="B6" t="str">
            <v>英国</v>
          </cell>
          <cell r="C6" t="str">
            <v>糖果</v>
          </cell>
          <cell r="D6">
            <v>443.25</v>
          </cell>
        </row>
        <row r="7">
          <cell r="A7">
            <v>34565</v>
          </cell>
          <cell r="B7" t="str">
            <v>英国</v>
          </cell>
          <cell r="C7" t="str">
            <v>饮料</v>
          </cell>
          <cell r="D7">
            <v>189</v>
          </cell>
        </row>
        <row r="8">
          <cell r="A8">
            <v>34568</v>
          </cell>
          <cell r="B8" t="str">
            <v>法国</v>
          </cell>
          <cell r="C8" t="str">
            <v>香料</v>
          </cell>
          <cell r="D8">
            <v>163.19999939203262</v>
          </cell>
        </row>
        <row r="9">
          <cell r="A9">
            <v>34568</v>
          </cell>
          <cell r="B9" t="str">
            <v>法国</v>
          </cell>
          <cell r="C9" t="str">
            <v>农产品</v>
          </cell>
          <cell r="D9">
            <v>360</v>
          </cell>
        </row>
        <row r="10">
          <cell r="A10">
            <v>34568</v>
          </cell>
          <cell r="B10" t="str">
            <v>法国</v>
          </cell>
          <cell r="C10" t="str">
            <v>面食/谷类</v>
          </cell>
          <cell r="D10">
            <v>60.8</v>
          </cell>
        </row>
        <row r="11">
          <cell r="A11">
            <v>34575</v>
          </cell>
          <cell r="B11" t="str">
            <v>英国</v>
          </cell>
          <cell r="C11" t="str">
            <v>海洋食品</v>
          </cell>
          <cell r="D11">
            <v>735</v>
          </cell>
        </row>
        <row r="12">
          <cell r="A12">
            <v>34575</v>
          </cell>
          <cell r="B12" t="str">
            <v>英国</v>
          </cell>
          <cell r="C12" t="str">
            <v>乳制品</v>
          </cell>
          <cell r="D12">
            <v>2617.9999816417694</v>
          </cell>
        </row>
        <row r="13">
          <cell r="A13">
            <v>34575</v>
          </cell>
          <cell r="B13" t="str">
            <v>英国</v>
          </cell>
          <cell r="C13" t="str">
            <v>饮料</v>
          </cell>
          <cell r="D13">
            <v>183.59999871253967</v>
          </cell>
        </row>
        <row r="14">
          <cell r="A14">
            <v>34577</v>
          </cell>
          <cell r="B14" t="str">
            <v>法国</v>
          </cell>
          <cell r="C14" t="str">
            <v>乳制品</v>
          </cell>
          <cell r="D14">
            <v>113.99999991059303</v>
          </cell>
        </row>
        <row r="15">
          <cell r="A15">
            <v>34577</v>
          </cell>
          <cell r="B15" t="str">
            <v>法国</v>
          </cell>
          <cell r="C15" t="str">
            <v>乳制品</v>
          </cell>
          <cell r="D15">
            <v>528.19999958574772</v>
          </cell>
        </row>
        <row r="16">
          <cell r="A16">
            <v>34578</v>
          </cell>
          <cell r="B16" t="str">
            <v>法国</v>
          </cell>
          <cell r="C16" t="str">
            <v>乳制品</v>
          </cell>
          <cell r="D16">
            <v>48</v>
          </cell>
        </row>
        <row r="17">
          <cell r="A17">
            <v>34579</v>
          </cell>
          <cell r="B17" t="str">
            <v>法国</v>
          </cell>
          <cell r="C17" t="str">
            <v>糖果</v>
          </cell>
          <cell r="D17">
            <v>388.8</v>
          </cell>
        </row>
        <row r="18">
          <cell r="A18">
            <v>34579</v>
          </cell>
          <cell r="B18" t="str">
            <v>法国</v>
          </cell>
          <cell r="C18" t="str">
            <v>乳制品</v>
          </cell>
          <cell r="D18">
            <v>400</v>
          </cell>
        </row>
        <row r="19">
          <cell r="A19">
            <v>34579</v>
          </cell>
          <cell r="B19" t="str">
            <v>法国</v>
          </cell>
          <cell r="C19" t="str">
            <v>乳制品</v>
          </cell>
          <cell r="D19">
            <v>667.2</v>
          </cell>
        </row>
        <row r="20">
          <cell r="A20">
            <v>34582</v>
          </cell>
          <cell r="B20" t="str">
            <v>英国</v>
          </cell>
          <cell r="C20" t="str">
            <v>海洋食品</v>
          </cell>
          <cell r="D20">
            <v>565.43999955654147</v>
          </cell>
        </row>
        <row r="21">
          <cell r="A21">
            <v>34582</v>
          </cell>
          <cell r="B21" t="str">
            <v>英国</v>
          </cell>
          <cell r="C21" t="str">
            <v>乳制品</v>
          </cell>
          <cell r="D21">
            <v>142.49999988824129</v>
          </cell>
        </row>
        <row r="22">
          <cell r="A22">
            <v>34582</v>
          </cell>
          <cell r="B22" t="str">
            <v>英国</v>
          </cell>
          <cell r="C22" t="str">
            <v>乳制品</v>
          </cell>
          <cell r="D22">
            <v>40</v>
          </cell>
        </row>
        <row r="23">
          <cell r="A23">
            <v>34582</v>
          </cell>
          <cell r="B23" t="str">
            <v>英国</v>
          </cell>
          <cell r="C23" t="str">
            <v>海洋食品</v>
          </cell>
          <cell r="D23">
            <v>837.89999934285879</v>
          </cell>
        </row>
        <row r="24">
          <cell r="A24">
            <v>34582</v>
          </cell>
          <cell r="B24" t="str">
            <v>英国</v>
          </cell>
          <cell r="C24" t="str">
            <v>饮料</v>
          </cell>
          <cell r="D24">
            <v>451.43999964594838</v>
          </cell>
        </row>
        <row r="25">
          <cell r="A25">
            <v>34586</v>
          </cell>
          <cell r="B25" t="str">
            <v>英国</v>
          </cell>
          <cell r="C25" t="str">
            <v>农产品</v>
          </cell>
          <cell r="D25">
            <v>728</v>
          </cell>
        </row>
        <row r="26">
          <cell r="A26">
            <v>34586</v>
          </cell>
          <cell r="B26" t="str">
            <v>英国</v>
          </cell>
          <cell r="C26" t="str">
            <v>糖果</v>
          </cell>
          <cell r="D26">
            <v>472.8</v>
          </cell>
        </row>
        <row r="27">
          <cell r="A27">
            <v>34590</v>
          </cell>
          <cell r="B27" t="str">
            <v>英国</v>
          </cell>
          <cell r="C27" t="str">
            <v>肉/家禽</v>
          </cell>
          <cell r="D27">
            <v>351</v>
          </cell>
        </row>
        <row r="28">
          <cell r="A28">
            <v>34596</v>
          </cell>
          <cell r="B28" t="str">
            <v>英国</v>
          </cell>
          <cell r="C28" t="str">
            <v>糖果</v>
          </cell>
          <cell r="D28">
            <v>394.875</v>
          </cell>
        </row>
        <row r="29">
          <cell r="A29">
            <v>34596</v>
          </cell>
          <cell r="B29" t="str">
            <v>英国</v>
          </cell>
          <cell r="C29" t="str">
            <v>香料</v>
          </cell>
          <cell r="D29">
            <v>325.5</v>
          </cell>
        </row>
        <row r="30">
          <cell r="A30">
            <v>34596</v>
          </cell>
          <cell r="B30" t="str">
            <v>英国</v>
          </cell>
          <cell r="C30" t="str">
            <v>乳制品</v>
          </cell>
          <cell r="D30">
            <v>408</v>
          </cell>
        </row>
        <row r="31">
          <cell r="A31">
            <v>34596</v>
          </cell>
          <cell r="B31" t="str">
            <v>英国</v>
          </cell>
          <cell r="C31" t="str">
            <v>饮料</v>
          </cell>
          <cell r="D31">
            <v>42</v>
          </cell>
        </row>
        <row r="32">
          <cell r="A32">
            <v>34597</v>
          </cell>
          <cell r="B32" t="str">
            <v>英国</v>
          </cell>
          <cell r="C32" t="str">
            <v>饮料</v>
          </cell>
          <cell r="D32">
            <v>518.39999806880951</v>
          </cell>
        </row>
        <row r="33">
          <cell r="A33">
            <v>34597</v>
          </cell>
          <cell r="B33" t="str">
            <v>英国</v>
          </cell>
          <cell r="C33" t="str">
            <v>海洋食品</v>
          </cell>
          <cell r="D33">
            <v>470.39999824762344</v>
          </cell>
        </row>
        <row r="34">
          <cell r="A34">
            <v>34597</v>
          </cell>
          <cell r="B34" t="str">
            <v>英国</v>
          </cell>
          <cell r="C34" t="str">
            <v>肉/家禽</v>
          </cell>
          <cell r="D34">
            <v>754.55999718904502</v>
          </cell>
        </row>
        <row r="35">
          <cell r="A35">
            <v>34598</v>
          </cell>
          <cell r="B35" t="str">
            <v>英国</v>
          </cell>
          <cell r="C35" t="str">
            <v>饮料</v>
          </cell>
          <cell r="D35">
            <v>1440</v>
          </cell>
        </row>
        <row r="36">
          <cell r="A36">
            <v>34598</v>
          </cell>
          <cell r="B36" t="str">
            <v>英国</v>
          </cell>
          <cell r="C36" t="str">
            <v>糖果</v>
          </cell>
          <cell r="D36">
            <v>1576</v>
          </cell>
        </row>
        <row r="37">
          <cell r="A37">
            <v>34607</v>
          </cell>
          <cell r="B37" t="str">
            <v>法国</v>
          </cell>
          <cell r="C37" t="str">
            <v>饮料</v>
          </cell>
          <cell r="D37">
            <v>259.2</v>
          </cell>
        </row>
        <row r="38">
          <cell r="A38">
            <v>34607</v>
          </cell>
          <cell r="B38" t="str">
            <v>法国</v>
          </cell>
          <cell r="C38" t="str">
            <v>肉/家禽</v>
          </cell>
          <cell r="D38">
            <v>468</v>
          </cell>
        </row>
        <row r="39">
          <cell r="A39">
            <v>34607</v>
          </cell>
          <cell r="B39" t="str">
            <v>法国</v>
          </cell>
          <cell r="C39" t="str">
            <v>饮料</v>
          </cell>
          <cell r="D39">
            <v>552</v>
          </cell>
        </row>
        <row r="40">
          <cell r="A40">
            <v>34607</v>
          </cell>
          <cell r="B40" t="str">
            <v>法国</v>
          </cell>
          <cell r="C40" t="str">
            <v>乳制品</v>
          </cell>
          <cell r="D40">
            <v>571.20000000000005</v>
          </cell>
        </row>
        <row r="41">
          <cell r="A41">
            <v>34607</v>
          </cell>
          <cell r="B41" t="str">
            <v>法国</v>
          </cell>
          <cell r="C41" t="str">
            <v>饮料</v>
          </cell>
          <cell r="D41">
            <v>37.200000000000003</v>
          </cell>
        </row>
        <row r="42">
          <cell r="A42">
            <v>34617</v>
          </cell>
          <cell r="B42" t="str">
            <v>英国</v>
          </cell>
          <cell r="C42" t="str">
            <v>海洋食品</v>
          </cell>
          <cell r="D42">
            <v>147</v>
          </cell>
        </row>
        <row r="43">
          <cell r="A43">
            <v>34617</v>
          </cell>
          <cell r="B43" t="str">
            <v>英国</v>
          </cell>
          <cell r="C43" t="str">
            <v>面食/谷类</v>
          </cell>
          <cell r="D43">
            <v>608</v>
          </cell>
        </row>
        <row r="44">
          <cell r="A44">
            <v>34621</v>
          </cell>
          <cell r="B44" t="str">
            <v>法国</v>
          </cell>
          <cell r="C44" t="str">
            <v>海洋食品</v>
          </cell>
          <cell r="D44">
            <v>1124.9999981373549</v>
          </cell>
        </row>
        <row r="45">
          <cell r="A45">
            <v>34621</v>
          </cell>
          <cell r="B45" t="str">
            <v>法国</v>
          </cell>
          <cell r="C45" t="str">
            <v>肉/家禽</v>
          </cell>
          <cell r="D45">
            <v>2227.4999963119626</v>
          </cell>
        </row>
        <row r="46">
          <cell r="A46">
            <v>34621</v>
          </cell>
          <cell r="B46" t="str">
            <v>法国</v>
          </cell>
          <cell r="C46" t="str">
            <v>饮料</v>
          </cell>
          <cell r="D46">
            <v>388.79999935626984</v>
          </cell>
        </row>
        <row r="47">
          <cell r="A47">
            <v>34625</v>
          </cell>
          <cell r="B47" t="str">
            <v>法国</v>
          </cell>
          <cell r="C47" t="str">
            <v>糖果</v>
          </cell>
          <cell r="D47">
            <v>394</v>
          </cell>
        </row>
        <row r="48">
          <cell r="A48">
            <v>34625</v>
          </cell>
          <cell r="B48" t="str">
            <v>法国</v>
          </cell>
          <cell r="C48" t="str">
            <v>糖果</v>
          </cell>
          <cell r="D48">
            <v>30</v>
          </cell>
        </row>
        <row r="49">
          <cell r="A49">
            <v>34628</v>
          </cell>
          <cell r="B49" t="str">
            <v>法国</v>
          </cell>
          <cell r="C49" t="str">
            <v>糖果</v>
          </cell>
          <cell r="D49">
            <v>139</v>
          </cell>
        </row>
        <row r="50">
          <cell r="A50">
            <v>34628</v>
          </cell>
          <cell r="B50" t="str">
            <v>法国</v>
          </cell>
          <cell r="C50" t="str">
            <v>糖果</v>
          </cell>
          <cell r="D50">
            <v>197</v>
          </cell>
        </row>
        <row r="51">
          <cell r="A51">
            <v>34631</v>
          </cell>
          <cell r="B51" t="str">
            <v>英国</v>
          </cell>
          <cell r="C51" t="str">
            <v>农产品</v>
          </cell>
          <cell r="D51">
            <v>145.6</v>
          </cell>
        </row>
        <row r="52">
          <cell r="A52">
            <v>34631</v>
          </cell>
          <cell r="B52" t="str">
            <v>英国</v>
          </cell>
          <cell r="C52" t="str">
            <v>饮料</v>
          </cell>
          <cell r="D52">
            <v>883.2</v>
          </cell>
        </row>
        <row r="53">
          <cell r="A53">
            <v>34631</v>
          </cell>
          <cell r="B53" t="str">
            <v>英国</v>
          </cell>
          <cell r="C53" t="str">
            <v>肉/家禽</v>
          </cell>
          <cell r="D53">
            <v>524</v>
          </cell>
        </row>
        <row r="54">
          <cell r="A54">
            <v>34631</v>
          </cell>
          <cell r="B54" t="str">
            <v>英国</v>
          </cell>
          <cell r="C54" t="str">
            <v>饮料</v>
          </cell>
          <cell r="D54">
            <v>62</v>
          </cell>
        </row>
        <row r="55">
          <cell r="A55">
            <v>34632</v>
          </cell>
          <cell r="B55" t="str">
            <v>英国</v>
          </cell>
          <cell r="C55" t="str">
            <v>海洋食品</v>
          </cell>
          <cell r="D55">
            <v>182.4</v>
          </cell>
        </row>
        <row r="56">
          <cell r="A56">
            <v>34633</v>
          </cell>
          <cell r="B56" t="str">
            <v>法国</v>
          </cell>
          <cell r="C56" t="str">
            <v>乳制品</v>
          </cell>
          <cell r="D56">
            <v>921.59999847412109</v>
          </cell>
        </row>
        <row r="57">
          <cell r="A57">
            <v>34633</v>
          </cell>
          <cell r="B57" t="str">
            <v>法国</v>
          </cell>
          <cell r="C57" t="str">
            <v>海洋食品</v>
          </cell>
          <cell r="D57">
            <v>286.19999952614307</v>
          </cell>
        </row>
        <row r="58">
          <cell r="A58">
            <v>34633</v>
          </cell>
          <cell r="B58" t="str">
            <v>法国</v>
          </cell>
          <cell r="C58" t="str">
            <v>糖果</v>
          </cell>
          <cell r="D58">
            <v>886.49999853223562</v>
          </cell>
        </row>
        <row r="59">
          <cell r="A59">
            <v>34635</v>
          </cell>
          <cell r="B59" t="str">
            <v>法国</v>
          </cell>
          <cell r="C59" t="str">
            <v>海洋食品</v>
          </cell>
          <cell r="D59">
            <v>77</v>
          </cell>
        </row>
        <row r="60">
          <cell r="A60">
            <v>34635</v>
          </cell>
          <cell r="B60" t="str">
            <v>法国</v>
          </cell>
          <cell r="C60" t="str">
            <v>糖果</v>
          </cell>
          <cell r="D60">
            <v>2758</v>
          </cell>
        </row>
        <row r="61">
          <cell r="A61">
            <v>34638</v>
          </cell>
          <cell r="B61" t="str">
            <v>法国</v>
          </cell>
          <cell r="C61" t="str">
            <v>饮料</v>
          </cell>
          <cell r="D61">
            <v>288</v>
          </cell>
        </row>
        <row r="62">
          <cell r="A62">
            <v>34645</v>
          </cell>
          <cell r="B62" t="str">
            <v>英国</v>
          </cell>
          <cell r="C62" t="str">
            <v>香料</v>
          </cell>
          <cell r="D62">
            <v>62</v>
          </cell>
        </row>
        <row r="63">
          <cell r="A63">
            <v>34645</v>
          </cell>
          <cell r="B63" t="str">
            <v>英国</v>
          </cell>
          <cell r="C63" t="str">
            <v>糖果</v>
          </cell>
          <cell r="D63">
            <v>44.8</v>
          </cell>
        </row>
        <row r="64">
          <cell r="A64">
            <v>34645</v>
          </cell>
          <cell r="B64" t="str">
            <v>英国</v>
          </cell>
          <cell r="C64" t="str">
            <v>饮料</v>
          </cell>
          <cell r="D64">
            <v>57.6</v>
          </cell>
        </row>
        <row r="65">
          <cell r="A65">
            <v>34646</v>
          </cell>
          <cell r="B65" t="str">
            <v>法国</v>
          </cell>
          <cell r="C65" t="str">
            <v>糖果</v>
          </cell>
          <cell r="D65">
            <v>248.1149982601404</v>
          </cell>
        </row>
        <row r="66">
          <cell r="A66">
            <v>34646</v>
          </cell>
          <cell r="B66" t="str">
            <v>法国</v>
          </cell>
          <cell r="C66" t="str">
            <v>饮料</v>
          </cell>
          <cell r="D66">
            <v>856.79999399185181</v>
          </cell>
        </row>
        <row r="67">
          <cell r="A67">
            <v>34646</v>
          </cell>
          <cell r="B67" t="str">
            <v>法国</v>
          </cell>
          <cell r="C67" t="str">
            <v>海洋食品</v>
          </cell>
          <cell r="D67">
            <v>288</v>
          </cell>
        </row>
        <row r="68">
          <cell r="A68">
            <v>34646</v>
          </cell>
          <cell r="B68" t="str">
            <v>法国</v>
          </cell>
          <cell r="C68" t="str">
            <v>乳制品</v>
          </cell>
          <cell r="D68">
            <v>1495.9999895095825</v>
          </cell>
        </row>
        <row r="69">
          <cell r="A69">
            <v>34646</v>
          </cell>
          <cell r="B69" t="str">
            <v>法国</v>
          </cell>
          <cell r="C69" t="str">
            <v>香料</v>
          </cell>
          <cell r="D69">
            <v>2386.7999832630157</v>
          </cell>
        </row>
        <row r="70">
          <cell r="A70">
            <v>34647</v>
          </cell>
          <cell r="B70" t="str">
            <v>英国</v>
          </cell>
          <cell r="C70" t="str">
            <v>香料</v>
          </cell>
          <cell r="D70">
            <v>120</v>
          </cell>
        </row>
        <row r="71">
          <cell r="A71">
            <v>34647</v>
          </cell>
          <cell r="B71" t="str">
            <v>英国</v>
          </cell>
          <cell r="C71" t="str">
            <v>海洋食品</v>
          </cell>
          <cell r="D71">
            <v>57.6</v>
          </cell>
        </row>
        <row r="72">
          <cell r="A72">
            <v>34647</v>
          </cell>
          <cell r="B72" t="str">
            <v>英国</v>
          </cell>
          <cell r="C72" t="str">
            <v>农产品</v>
          </cell>
          <cell r="D72">
            <v>167.4</v>
          </cell>
        </row>
        <row r="73">
          <cell r="A73">
            <v>34647</v>
          </cell>
          <cell r="B73" t="str">
            <v>英国</v>
          </cell>
          <cell r="C73" t="str">
            <v>乳制品</v>
          </cell>
          <cell r="D73">
            <v>40</v>
          </cell>
        </row>
        <row r="74">
          <cell r="A74">
            <v>34647</v>
          </cell>
          <cell r="B74" t="str">
            <v>英国</v>
          </cell>
          <cell r="C74" t="str">
            <v>乳制品</v>
          </cell>
          <cell r="D74">
            <v>1112</v>
          </cell>
        </row>
        <row r="75">
          <cell r="A75">
            <v>34653</v>
          </cell>
          <cell r="B75" t="str">
            <v>法国</v>
          </cell>
          <cell r="C75" t="str">
            <v>糖果</v>
          </cell>
          <cell r="D75">
            <v>69.349999945610762</v>
          </cell>
        </row>
        <row r="76">
          <cell r="A76">
            <v>34653</v>
          </cell>
          <cell r="B76" t="str">
            <v>法国</v>
          </cell>
          <cell r="C76" t="str">
            <v>海洋食品</v>
          </cell>
          <cell r="D76">
            <v>157.31999987661837</v>
          </cell>
        </row>
        <row r="77">
          <cell r="A77">
            <v>34653</v>
          </cell>
          <cell r="B77" t="str">
            <v>法国</v>
          </cell>
          <cell r="C77" t="str">
            <v>饮料</v>
          </cell>
          <cell r="D77">
            <v>4005.1999968588352</v>
          </cell>
        </row>
        <row r="78">
          <cell r="A78">
            <v>34653</v>
          </cell>
          <cell r="B78" t="str">
            <v>法国</v>
          </cell>
          <cell r="C78" t="str">
            <v>面食/谷类</v>
          </cell>
          <cell r="D78">
            <v>346.55999972820285</v>
          </cell>
        </row>
        <row r="79">
          <cell r="A79">
            <v>34662</v>
          </cell>
          <cell r="B79" t="str">
            <v>英国</v>
          </cell>
          <cell r="C79" t="str">
            <v>面食/谷类</v>
          </cell>
          <cell r="D79">
            <v>288</v>
          </cell>
        </row>
        <row r="80">
          <cell r="A80">
            <v>34662</v>
          </cell>
          <cell r="B80" t="str">
            <v>英国</v>
          </cell>
          <cell r="C80" t="str">
            <v>糖果</v>
          </cell>
          <cell r="D80">
            <v>597.6</v>
          </cell>
        </row>
        <row r="81">
          <cell r="A81">
            <v>34662</v>
          </cell>
          <cell r="B81" t="str">
            <v>英国</v>
          </cell>
          <cell r="C81" t="str">
            <v>海洋食品</v>
          </cell>
          <cell r="D81">
            <v>304</v>
          </cell>
        </row>
        <row r="82">
          <cell r="A82">
            <v>34662</v>
          </cell>
          <cell r="B82" t="str">
            <v>英国</v>
          </cell>
          <cell r="C82" t="str">
            <v>海洋食品</v>
          </cell>
          <cell r="D82">
            <v>582.4</v>
          </cell>
        </row>
        <row r="83">
          <cell r="A83">
            <v>34662</v>
          </cell>
          <cell r="B83" t="str">
            <v>英国</v>
          </cell>
          <cell r="C83" t="str">
            <v>乳制品</v>
          </cell>
          <cell r="D83">
            <v>695</v>
          </cell>
        </row>
        <row r="84">
          <cell r="A84">
            <v>34663</v>
          </cell>
          <cell r="B84" t="str">
            <v>法国</v>
          </cell>
          <cell r="C84" t="str">
            <v>肉/家禽</v>
          </cell>
          <cell r="D84">
            <v>624</v>
          </cell>
        </row>
        <row r="85">
          <cell r="A85">
            <v>34663</v>
          </cell>
          <cell r="B85" t="str">
            <v>法国</v>
          </cell>
          <cell r="C85" t="str">
            <v>海洋食品</v>
          </cell>
          <cell r="D85">
            <v>310.5</v>
          </cell>
        </row>
        <row r="86">
          <cell r="A86">
            <v>34668</v>
          </cell>
          <cell r="B86" t="str">
            <v>英国</v>
          </cell>
          <cell r="C86" t="str">
            <v>饮料</v>
          </cell>
          <cell r="D86">
            <v>291.83999891281127</v>
          </cell>
        </row>
        <row r="87">
          <cell r="A87">
            <v>34668</v>
          </cell>
          <cell r="B87" t="str">
            <v>英国</v>
          </cell>
          <cell r="C87" t="str">
            <v>乳制品</v>
          </cell>
          <cell r="D87">
            <v>447.99999833106995</v>
          </cell>
        </row>
        <row r="88">
          <cell r="A88">
            <v>34668</v>
          </cell>
          <cell r="B88" t="str">
            <v>英国</v>
          </cell>
          <cell r="C88" t="str">
            <v>海洋食品</v>
          </cell>
          <cell r="D88">
            <v>486.3999981880188</v>
          </cell>
        </row>
        <row r="89">
          <cell r="A89">
            <v>34668</v>
          </cell>
          <cell r="B89" t="str">
            <v>英国</v>
          </cell>
          <cell r="C89" t="str">
            <v>肉/家禽</v>
          </cell>
          <cell r="D89">
            <v>614.39999771118164</v>
          </cell>
        </row>
        <row r="90">
          <cell r="A90">
            <v>34669</v>
          </cell>
          <cell r="B90" t="str">
            <v>英国</v>
          </cell>
          <cell r="C90" t="str">
            <v>面食/谷类</v>
          </cell>
          <cell r="D90">
            <v>1330</v>
          </cell>
        </row>
        <row r="91">
          <cell r="A91">
            <v>34669</v>
          </cell>
          <cell r="B91" t="str">
            <v>英国</v>
          </cell>
          <cell r="C91" t="str">
            <v>糖果</v>
          </cell>
          <cell r="D91">
            <v>37.999999970197678</v>
          </cell>
        </row>
        <row r="92">
          <cell r="A92">
            <v>34669</v>
          </cell>
          <cell r="B92" t="str">
            <v>英国</v>
          </cell>
          <cell r="C92" t="str">
            <v>饮料</v>
          </cell>
          <cell r="D92">
            <v>216</v>
          </cell>
        </row>
        <row r="93">
          <cell r="A93">
            <v>34670</v>
          </cell>
          <cell r="B93" t="str">
            <v>法国</v>
          </cell>
          <cell r="C93" t="str">
            <v>香料</v>
          </cell>
          <cell r="D93">
            <v>616</v>
          </cell>
        </row>
        <row r="94">
          <cell r="A94">
            <v>34670</v>
          </cell>
          <cell r="B94" t="str">
            <v>法国</v>
          </cell>
          <cell r="C94" t="str">
            <v>香料</v>
          </cell>
          <cell r="D94">
            <v>1680</v>
          </cell>
        </row>
        <row r="95">
          <cell r="A95">
            <v>34673</v>
          </cell>
          <cell r="B95" t="str">
            <v>英国</v>
          </cell>
          <cell r="C95" t="str">
            <v>香料</v>
          </cell>
          <cell r="D95">
            <v>2240</v>
          </cell>
        </row>
        <row r="96">
          <cell r="A96">
            <v>34673</v>
          </cell>
          <cell r="B96" t="str">
            <v>英国</v>
          </cell>
          <cell r="C96" t="str">
            <v>糖果</v>
          </cell>
          <cell r="D96">
            <v>584</v>
          </cell>
        </row>
        <row r="97">
          <cell r="A97">
            <v>34673</v>
          </cell>
          <cell r="B97" t="str">
            <v>英国</v>
          </cell>
          <cell r="C97" t="str">
            <v>面食/谷类</v>
          </cell>
          <cell r="D97">
            <v>100.8</v>
          </cell>
        </row>
        <row r="98">
          <cell r="A98">
            <v>34674</v>
          </cell>
          <cell r="B98" t="str">
            <v>法国</v>
          </cell>
          <cell r="C98" t="str">
            <v>肉/家禽</v>
          </cell>
          <cell r="D98">
            <v>1010.8799983263016</v>
          </cell>
        </row>
        <row r="99">
          <cell r="A99">
            <v>34674</v>
          </cell>
          <cell r="B99" t="str">
            <v>法国</v>
          </cell>
          <cell r="C99" t="str">
            <v>面食/谷类</v>
          </cell>
          <cell r="D99">
            <v>608</v>
          </cell>
        </row>
        <row r="100">
          <cell r="A100">
            <v>34676</v>
          </cell>
          <cell r="B100" t="str">
            <v>英国</v>
          </cell>
          <cell r="C100" t="str">
            <v>饮料</v>
          </cell>
          <cell r="D100">
            <v>183.59999871253967</v>
          </cell>
        </row>
        <row r="101">
          <cell r="A101">
            <v>34676</v>
          </cell>
          <cell r="B101" t="str">
            <v>英国</v>
          </cell>
          <cell r="C101" t="str">
            <v>面食/谷类</v>
          </cell>
          <cell r="D101">
            <v>180</v>
          </cell>
        </row>
        <row r="102">
          <cell r="A102">
            <v>34677</v>
          </cell>
          <cell r="B102" t="str">
            <v>法国</v>
          </cell>
          <cell r="C102" t="str">
            <v>肉/家禽</v>
          </cell>
          <cell r="D102">
            <v>141.6</v>
          </cell>
        </row>
        <row r="103">
          <cell r="A103">
            <v>34687</v>
          </cell>
          <cell r="B103" t="str">
            <v>英国</v>
          </cell>
          <cell r="C103" t="str">
            <v>乳制品</v>
          </cell>
          <cell r="D103">
            <v>300</v>
          </cell>
        </row>
        <row r="104">
          <cell r="A104">
            <v>34687</v>
          </cell>
          <cell r="B104" t="str">
            <v>英国</v>
          </cell>
          <cell r="C104" t="str">
            <v>肉/家禽</v>
          </cell>
          <cell r="D104">
            <v>230.4</v>
          </cell>
        </row>
        <row r="105">
          <cell r="A105">
            <v>34687</v>
          </cell>
          <cell r="B105" t="str">
            <v>英国</v>
          </cell>
          <cell r="C105" t="str">
            <v>乳制品</v>
          </cell>
          <cell r="D105">
            <v>576</v>
          </cell>
        </row>
        <row r="106">
          <cell r="A106">
            <v>34691</v>
          </cell>
          <cell r="B106" t="str">
            <v>英国</v>
          </cell>
          <cell r="C106" t="str">
            <v>饮料</v>
          </cell>
          <cell r="D106">
            <v>699.83999884128571</v>
          </cell>
        </row>
        <row r="107">
          <cell r="A107">
            <v>34691</v>
          </cell>
          <cell r="B107" t="str">
            <v>英国</v>
          </cell>
          <cell r="C107" t="str">
            <v>乳制品</v>
          </cell>
          <cell r="D107">
            <v>1346.3999977707863</v>
          </cell>
        </row>
        <row r="108">
          <cell r="A108">
            <v>34695</v>
          </cell>
          <cell r="B108" t="str">
            <v>英国</v>
          </cell>
          <cell r="C108" t="str">
            <v>乳制品</v>
          </cell>
          <cell r="D108">
            <v>200</v>
          </cell>
        </row>
        <row r="109">
          <cell r="A109">
            <v>34695</v>
          </cell>
          <cell r="B109" t="str">
            <v>英国</v>
          </cell>
          <cell r="C109" t="str">
            <v>饮料</v>
          </cell>
          <cell r="D109">
            <v>74.400000000000006</v>
          </cell>
        </row>
        <row r="110">
          <cell r="A110">
            <v>34695</v>
          </cell>
          <cell r="B110" t="str">
            <v>英国</v>
          </cell>
          <cell r="C110" t="str">
            <v>饮料</v>
          </cell>
          <cell r="D110">
            <v>172.8</v>
          </cell>
        </row>
        <row r="111">
          <cell r="A111">
            <v>34701</v>
          </cell>
          <cell r="B111" t="str">
            <v>法国</v>
          </cell>
          <cell r="C111" t="str">
            <v>肉/家禽</v>
          </cell>
          <cell r="D111">
            <v>1980</v>
          </cell>
        </row>
        <row r="112">
          <cell r="A112">
            <v>34701</v>
          </cell>
          <cell r="B112" t="str">
            <v>法国</v>
          </cell>
          <cell r="C112" t="str">
            <v>面食/谷类</v>
          </cell>
          <cell r="D112">
            <v>410.4</v>
          </cell>
        </row>
        <row r="113">
          <cell r="A113">
            <v>34705</v>
          </cell>
          <cell r="B113" t="str">
            <v>法国</v>
          </cell>
          <cell r="C113" t="str">
            <v>农产品</v>
          </cell>
          <cell r="D113">
            <v>279</v>
          </cell>
        </row>
        <row r="114">
          <cell r="A114">
            <v>34705</v>
          </cell>
          <cell r="B114" t="str">
            <v>法国</v>
          </cell>
          <cell r="C114" t="str">
            <v>肉/家禽</v>
          </cell>
          <cell r="D114">
            <v>59</v>
          </cell>
        </row>
        <row r="115">
          <cell r="A115">
            <v>34716</v>
          </cell>
          <cell r="B115" t="str">
            <v>法国</v>
          </cell>
          <cell r="C115" t="str">
            <v>农产品</v>
          </cell>
          <cell r="D115">
            <v>191.99999928474426</v>
          </cell>
        </row>
        <row r="116">
          <cell r="A116">
            <v>34716</v>
          </cell>
          <cell r="B116" t="str">
            <v>法国</v>
          </cell>
          <cell r="C116" t="str">
            <v>乳制品</v>
          </cell>
          <cell r="D116">
            <v>435.19999837875366</v>
          </cell>
        </row>
        <row r="117">
          <cell r="A117">
            <v>34716</v>
          </cell>
          <cell r="B117" t="str">
            <v>法国</v>
          </cell>
          <cell r="C117" t="str">
            <v>糖果</v>
          </cell>
          <cell r="D117">
            <v>63.999999761581421</v>
          </cell>
        </row>
        <row r="118">
          <cell r="A118">
            <v>34722</v>
          </cell>
          <cell r="B118" t="str">
            <v>英国</v>
          </cell>
          <cell r="C118" t="str">
            <v>海洋食品</v>
          </cell>
          <cell r="D118">
            <v>86.4</v>
          </cell>
        </row>
        <row r="119">
          <cell r="A119">
            <v>34724</v>
          </cell>
          <cell r="B119" t="str">
            <v>法国</v>
          </cell>
          <cell r="C119" t="str">
            <v>饮料</v>
          </cell>
          <cell r="D119">
            <v>285</v>
          </cell>
        </row>
        <row r="120">
          <cell r="A120">
            <v>34724</v>
          </cell>
          <cell r="B120" t="str">
            <v>法国</v>
          </cell>
          <cell r="C120" t="str">
            <v>农产品</v>
          </cell>
          <cell r="D120">
            <v>585.9</v>
          </cell>
        </row>
        <row r="121">
          <cell r="A121">
            <v>34724</v>
          </cell>
          <cell r="B121" t="str">
            <v>法国</v>
          </cell>
          <cell r="C121" t="str">
            <v>糖果</v>
          </cell>
          <cell r="D121">
            <v>58.8</v>
          </cell>
        </row>
        <row r="122">
          <cell r="A122">
            <v>34724</v>
          </cell>
          <cell r="B122" t="str">
            <v>法国</v>
          </cell>
          <cell r="C122" t="str">
            <v>糖果</v>
          </cell>
          <cell r="D122">
            <v>1307.25</v>
          </cell>
        </row>
        <row r="123">
          <cell r="A123">
            <v>34724</v>
          </cell>
          <cell r="B123" t="str">
            <v>法国</v>
          </cell>
          <cell r="C123" t="str">
            <v>乳制品</v>
          </cell>
          <cell r="D123">
            <v>320</v>
          </cell>
        </row>
        <row r="124">
          <cell r="A124">
            <v>34724</v>
          </cell>
          <cell r="B124" t="str">
            <v>法国</v>
          </cell>
          <cell r="C124" t="str">
            <v>海洋食品</v>
          </cell>
          <cell r="D124">
            <v>48</v>
          </cell>
        </row>
        <row r="125">
          <cell r="A125">
            <v>34724</v>
          </cell>
          <cell r="B125" t="str">
            <v>法国</v>
          </cell>
          <cell r="C125" t="str">
            <v>糖果</v>
          </cell>
          <cell r="D125">
            <v>394</v>
          </cell>
        </row>
        <row r="126">
          <cell r="A126">
            <v>34726</v>
          </cell>
          <cell r="B126" t="str">
            <v>英国</v>
          </cell>
          <cell r="C126" t="str">
            <v>面食/谷类</v>
          </cell>
          <cell r="D126">
            <v>288</v>
          </cell>
        </row>
        <row r="127">
          <cell r="A127">
            <v>34726</v>
          </cell>
          <cell r="B127" t="str">
            <v>英国</v>
          </cell>
          <cell r="C127" t="str">
            <v>乳制品</v>
          </cell>
          <cell r="D127">
            <v>1032</v>
          </cell>
        </row>
        <row r="128">
          <cell r="A128">
            <v>34726</v>
          </cell>
          <cell r="B128" t="str">
            <v>英国</v>
          </cell>
          <cell r="C128" t="str">
            <v>乳制品</v>
          </cell>
          <cell r="D128">
            <v>583.79999999999995</v>
          </cell>
        </row>
        <row r="129">
          <cell r="A129">
            <v>34729</v>
          </cell>
          <cell r="B129" t="str">
            <v>法国</v>
          </cell>
          <cell r="C129" t="str">
            <v>饮料</v>
          </cell>
          <cell r="D129">
            <v>432</v>
          </cell>
        </row>
        <row r="130">
          <cell r="A130">
            <v>34729</v>
          </cell>
          <cell r="B130" t="str">
            <v>法国</v>
          </cell>
          <cell r="C130" t="str">
            <v>肉/家禽</v>
          </cell>
          <cell r="D130">
            <v>2073.5999965667725</v>
          </cell>
        </row>
        <row r="131">
          <cell r="A131">
            <v>34731</v>
          </cell>
          <cell r="B131" t="str">
            <v>法国</v>
          </cell>
          <cell r="C131" t="str">
            <v>海洋食品</v>
          </cell>
          <cell r="D131">
            <v>372.6</v>
          </cell>
        </row>
        <row r="132">
          <cell r="A132">
            <v>34731</v>
          </cell>
          <cell r="B132" t="str">
            <v>法国</v>
          </cell>
          <cell r="C132" t="str">
            <v>面食/谷类</v>
          </cell>
          <cell r="D132">
            <v>2128</v>
          </cell>
        </row>
        <row r="133">
          <cell r="A133">
            <v>34731</v>
          </cell>
          <cell r="B133" t="str">
            <v>法国</v>
          </cell>
          <cell r="C133" t="str">
            <v>香料</v>
          </cell>
          <cell r="D133">
            <v>336</v>
          </cell>
        </row>
        <row r="134">
          <cell r="A134">
            <v>34731</v>
          </cell>
          <cell r="B134" t="str">
            <v>法国</v>
          </cell>
          <cell r="C134" t="str">
            <v>乳制品</v>
          </cell>
          <cell r="D134">
            <v>1032</v>
          </cell>
        </row>
        <row r="135">
          <cell r="A135">
            <v>34737</v>
          </cell>
          <cell r="B135" t="str">
            <v>英国</v>
          </cell>
          <cell r="C135" t="str">
            <v>乳制品</v>
          </cell>
          <cell r="D135">
            <v>504</v>
          </cell>
        </row>
        <row r="136">
          <cell r="A136">
            <v>34737</v>
          </cell>
          <cell r="B136" t="str">
            <v>英国</v>
          </cell>
          <cell r="C136" t="str">
            <v>乳制品</v>
          </cell>
          <cell r="D136">
            <v>432</v>
          </cell>
        </row>
        <row r="137">
          <cell r="A137">
            <v>34737</v>
          </cell>
          <cell r="B137" t="str">
            <v>英国</v>
          </cell>
          <cell r="C137" t="str">
            <v>乳制品</v>
          </cell>
          <cell r="D137">
            <v>258</v>
          </cell>
        </row>
        <row r="138">
          <cell r="A138">
            <v>34745</v>
          </cell>
          <cell r="B138" t="str">
            <v>法国</v>
          </cell>
          <cell r="C138" t="str">
            <v>肉/家禽</v>
          </cell>
          <cell r="D138">
            <v>62.4</v>
          </cell>
        </row>
        <row r="139">
          <cell r="A139">
            <v>34745</v>
          </cell>
          <cell r="B139" t="str">
            <v>法国</v>
          </cell>
          <cell r="C139" t="str">
            <v>乳制品</v>
          </cell>
          <cell r="D139">
            <v>40</v>
          </cell>
        </row>
        <row r="140">
          <cell r="A140">
            <v>34747</v>
          </cell>
          <cell r="B140" t="str">
            <v>英国</v>
          </cell>
          <cell r="C140" t="str">
            <v>饮料</v>
          </cell>
          <cell r="D140">
            <v>912</v>
          </cell>
        </row>
        <row r="141">
          <cell r="A141">
            <v>34747</v>
          </cell>
          <cell r="B141" t="str">
            <v>英国</v>
          </cell>
          <cell r="C141" t="str">
            <v>糖果</v>
          </cell>
          <cell r="D141">
            <v>418</v>
          </cell>
        </row>
        <row r="142">
          <cell r="A142">
            <v>34747</v>
          </cell>
          <cell r="B142" t="str">
            <v>英国</v>
          </cell>
          <cell r="C142" t="str">
            <v>香料</v>
          </cell>
          <cell r="D142">
            <v>364.8</v>
          </cell>
        </row>
        <row r="143">
          <cell r="A143">
            <v>34747</v>
          </cell>
          <cell r="B143" t="str">
            <v>英国</v>
          </cell>
          <cell r="C143" t="str">
            <v>农产品</v>
          </cell>
          <cell r="D143">
            <v>120</v>
          </cell>
        </row>
        <row r="144">
          <cell r="A144">
            <v>34761</v>
          </cell>
          <cell r="B144" t="str">
            <v>法国</v>
          </cell>
          <cell r="C144" t="str">
            <v>糖果</v>
          </cell>
          <cell r="D144">
            <v>249</v>
          </cell>
        </row>
        <row r="145">
          <cell r="A145">
            <v>34761</v>
          </cell>
          <cell r="B145" t="str">
            <v>法国</v>
          </cell>
          <cell r="C145" t="str">
            <v>肉/家禽</v>
          </cell>
          <cell r="D145">
            <v>236</v>
          </cell>
        </row>
        <row r="146">
          <cell r="A146">
            <v>34767</v>
          </cell>
          <cell r="B146" t="str">
            <v>英国</v>
          </cell>
          <cell r="C146" t="str">
            <v>糖果</v>
          </cell>
          <cell r="D146">
            <v>87.59999967366457</v>
          </cell>
        </row>
        <row r="147">
          <cell r="A147">
            <v>34767</v>
          </cell>
          <cell r="B147" t="str">
            <v>英国</v>
          </cell>
          <cell r="C147" t="str">
            <v>饮料</v>
          </cell>
          <cell r="D147">
            <v>179.19999933242798</v>
          </cell>
        </row>
        <row r="148">
          <cell r="A148">
            <v>34767</v>
          </cell>
          <cell r="B148" t="str">
            <v>英国</v>
          </cell>
          <cell r="C148" t="str">
            <v>面食/谷类</v>
          </cell>
          <cell r="D148">
            <v>187.19999930262566</v>
          </cell>
        </row>
        <row r="149">
          <cell r="A149">
            <v>34771</v>
          </cell>
          <cell r="B149" t="str">
            <v>法国</v>
          </cell>
          <cell r="C149" t="str">
            <v>饮料</v>
          </cell>
          <cell r="D149">
            <v>581.3999959230423</v>
          </cell>
        </row>
        <row r="150">
          <cell r="A150">
            <v>34771</v>
          </cell>
          <cell r="B150" t="str">
            <v>法国</v>
          </cell>
          <cell r="C150" t="str">
            <v>糖果</v>
          </cell>
          <cell r="D150">
            <v>578.93499594032767</v>
          </cell>
        </row>
        <row r="151">
          <cell r="A151">
            <v>34771</v>
          </cell>
          <cell r="B151" t="str">
            <v>法国</v>
          </cell>
          <cell r="C151" t="str">
            <v>肉/家禽</v>
          </cell>
          <cell r="D151">
            <v>2019.5999858379364</v>
          </cell>
        </row>
        <row r="152">
          <cell r="A152">
            <v>34771</v>
          </cell>
          <cell r="B152" t="str">
            <v>法国</v>
          </cell>
          <cell r="C152" t="str">
            <v>香料</v>
          </cell>
          <cell r="D152">
            <v>1744.1999877691269</v>
          </cell>
        </row>
        <row r="153">
          <cell r="A153">
            <v>34771</v>
          </cell>
          <cell r="B153" t="str">
            <v>法国</v>
          </cell>
          <cell r="C153" t="str">
            <v>糖果</v>
          </cell>
          <cell r="D153">
            <v>1755</v>
          </cell>
        </row>
        <row r="154">
          <cell r="A154">
            <v>34775</v>
          </cell>
          <cell r="B154" t="str">
            <v>英国</v>
          </cell>
          <cell r="C154" t="str">
            <v>糖果</v>
          </cell>
          <cell r="D154">
            <v>78.839999869465828</v>
          </cell>
        </row>
        <row r="155">
          <cell r="A155">
            <v>34775</v>
          </cell>
          <cell r="B155" t="str">
            <v>英国</v>
          </cell>
          <cell r="C155" t="str">
            <v>饮料</v>
          </cell>
          <cell r="D155">
            <v>64.799999892711639</v>
          </cell>
        </row>
        <row r="156">
          <cell r="A156">
            <v>34775</v>
          </cell>
          <cell r="B156" t="str">
            <v>英国</v>
          </cell>
          <cell r="C156" t="str">
            <v>乳制品</v>
          </cell>
          <cell r="D156">
            <v>26.999999955296516</v>
          </cell>
        </row>
        <row r="157">
          <cell r="A157">
            <v>34775</v>
          </cell>
          <cell r="B157" t="str">
            <v>英国</v>
          </cell>
          <cell r="C157" t="str">
            <v>面食/谷类</v>
          </cell>
          <cell r="D157">
            <v>75.599999874830246</v>
          </cell>
        </row>
        <row r="158">
          <cell r="A158">
            <v>34780</v>
          </cell>
          <cell r="B158" t="str">
            <v>英国</v>
          </cell>
          <cell r="C158" t="str">
            <v>肉/家禽</v>
          </cell>
          <cell r="D158">
            <v>2073.5999965667725</v>
          </cell>
        </row>
        <row r="159">
          <cell r="A159">
            <v>34780</v>
          </cell>
          <cell r="B159" t="str">
            <v>英国</v>
          </cell>
          <cell r="C159" t="str">
            <v>面食/谷类</v>
          </cell>
          <cell r="D159">
            <v>837.89999861270189</v>
          </cell>
        </row>
        <row r="160">
          <cell r="A160">
            <v>34780</v>
          </cell>
          <cell r="B160" t="str">
            <v>英国</v>
          </cell>
          <cell r="C160" t="str">
            <v>香料</v>
          </cell>
          <cell r="D160">
            <v>423.35999929904938</v>
          </cell>
        </row>
        <row r="161">
          <cell r="A161">
            <v>34780</v>
          </cell>
          <cell r="B161" t="str">
            <v>英国</v>
          </cell>
          <cell r="C161" t="str">
            <v>香料</v>
          </cell>
          <cell r="D161">
            <v>514.79999914765358</v>
          </cell>
        </row>
        <row r="162">
          <cell r="A162">
            <v>34781</v>
          </cell>
          <cell r="B162" t="str">
            <v>法国</v>
          </cell>
          <cell r="C162" t="str">
            <v>农产品</v>
          </cell>
          <cell r="D162">
            <v>546</v>
          </cell>
        </row>
        <row r="163">
          <cell r="A163">
            <v>34781</v>
          </cell>
          <cell r="B163" t="str">
            <v>法国</v>
          </cell>
          <cell r="C163" t="str">
            <v>香料</v>
          </cell>
          <cell r="D163">
            <v>1472.49999884516</v>
          </cell>
        </row>
        <row r="164">
          <cell r="A164">
            <v>34786</v>
          </cell>
          <cell r="B164" t="str">
            <v>英国</v>
          </cell>
          <cell r="C164" t="str">
            <v>糖果</v>
          </cell>
          <cell r="D164">
            <v>271.99999809265137</v>
          </cell>
        </row>
        <row r="165">
          <cell r="A165">
            <v>34786</v>
          </cell>
          <cell r="B165" t="str">
            <v>英国</v>
          </cell>
          <cell r="C165" t="str">
            <v>糖果</v>
          </cell>
          <cell r="D165">
            <v>285.59999799728394</v>
          </cell>
        </row>
        <row r="166">
          <cell r="A166">
            <v>34786</v>
          </cell>
          <cell r="B166" t="str">
            <v>英国</v>
          </cell>
          <cell r="C166" t="str">
            <v>乳制品</v>
          </cell>
          <cell r="D166">
            <v>1584</v>
          </cell>
        </row>
        <row r="167">
          <cell r="A167">
            <v>34796</v>
          </cell>
          <cell r="B167" t="str">
            <v>英国</v>
          </cell>
          <cell r="C167" t="str">
            <v>海洋食品</v>
          </cell>
          <cell r="D167">
            <v>165.6</v>
          </cell>
        </row>
        <row r="168">
          <cell r="A168">
            <v>34796</v>
          </cell>
          <cell r="B168" t="str">
            <v>英国</v>
          </cell>
          <cell r="C168" t="str">
            <v>饮料</v>
          </cell>
          <cell r="D168">
            <v>552</v>
          </cell>
        </row>
        <row r="169">
          <cell r="A169">
            <v>34799</v>
          </cell>
          <cell r="B169" t="str">
            <v>法国</v>
          </cell>
          <cell r="C169" t="str">
            <v>饮料</v>
          </cell>
          <cell r="D169">
            <v>516.7999963760376</v>
          </cell>
        </row>
        <row r="170">
          <cell r="A170">
            <v>34799</v>
          </cell>
          <cell r="B170" t="str">
            <v>法国</v>
          </cell>
          <cell r="C170" t="str">
            <v>糖果</v>
          </cell>
          <cell r="D170">
            <v>413.52499710023403</v>
          </cell>
        </row>
        <row r="171">
          <cell r="A171">
            <v>34799</v>
          </cell>
          <cell r="B171" t="str">
            <v>法国</v>
          </cell>
          <cell r="C171" t="str">
            <v>香料</v>
          </cell>
          <cell r="D171">
            <v>26.349999815225601</v>
          </cell>
        </row>
        <row r="172">
          <cell r="A172">
            <v>34808</v>
          </cell>
          <cell r="B172" t="str">
            <v>法国</v>
          </cell>
          <cell r="C172" t="str">
            <v>饮料</v>
          </cell>
          <cell r="D172">
            <v>6324</v>
          </cell>
        </row>
        <row r="173">
          <cell r="A173">
            <v>34808</v>
          </cell>
          <cell r="B173" t="str">
            <v>法国</v>
          </cell>
          <cell r="C173" t="str">
            <v>肉/家禽</v>
          </cell>
          <cell r="D173">
            <v>733.6</v>
          </cell>
        </row>
        <row r="174">
          <cell r="A174">
            <v>34808</v>
          </cell>
          <cell r="B174" t="str">
            <v>法国</v>
          </cell>
          <cell r="C174" t="str">
            <v>乳制品</v>
          </cell>
          <cell r="D174">
            <v>2640</v>
          </cell>
        </row>
        <row r="175">
          <cell r="A175">
            <v>34808</v>
          </cell>
          <cell r="B175" t="str">
            <v>法国</v>
          </cell>
          <cell r="C175" t="str">
            <v>面食/谷类</v>
          </cell>
          <cell r="D175">
            <v>798</v>
          </cell>
        </row>
        <row r="176">
          <cell r="A176">
            <v>34810</v>
          </cell>
          <cell r="B176" t="str">
            <v>法国</v>
          </cell>
          <cell r="C176" t="str">
            <v>海洋食品</v>
          </cell>
          <cell r="D176">
            <v>147</v>
          </cell>
        </row>
        <row r="177">
          <cell r="A177">
            <v>34813</v>
          </cell>
          <cell r="B177" t="str">
            <v>法国</v>
          </cell>
          <cell r="C177" t="str">
            <v>饮料</v>
          </cell>
          <cell r="D177">
            <v>372.39999970793724</v>
          </cell>
        </row>
        <row r="178">
          <cell r="A178">
            <v>34813</v>
          </cell>
          <cell r="B178" t="str">
            <v>法国</v>
          </cell>
          <cell r="C178" t="str">
            <v>香料</v>
          </cell>
          <cell r="D178">
            <v>296.39999976754189</v>
          </cell>
        </row>
        <row r="179">
          <cell r="A179">
            <v>34816</v>
          </cell>
          <cell r="B179" t="str">
            <v>英国</v>
          </cell>
          <cell r="C179" t="str">
            <v>乳制品</v>
          </cell>
          <cell r="D179">
            <v>1320</v>
          </cell>
        </row>
        <row r="180">
          <cell r="A180">
            <v>34816</v>
          </cell>
          <cell r="B180" t="str">
            <v>英国</v>
          </cell>
          <cell r="C180" t="str">
            <v>海洋食品</v>
          </cell>
          <cell r="D180">
            <v>191.99999928474426</v>
          </cell>
        </row>
        <row r="181">
          <cell r="A181">
            <v>34824</v>
          </cell>
          <cell r="B181" t="str">
            <v>英国</v>
          </cell>
          <cell r="C181" t="str">
            <v>面食/谷类</v>
          </cell>
          <cell r="D181">
            <v>425.6</v>
          </cell>
        </row>
        <row r="182">
          <cell r="A182">
            <v>34824</v>
          </cell>
          <cell r="B182" t="str">
            <v>英国</v>
          </cell>
          <cell r="C182" t="str">
            <v>乳制品</v>
          </cell>
          <cell r="D182">
            <v>695</v>
          </cell>
        </row>
        <row r="183">
          <cell r="A183">
            <v>34824</v>
          </cell>
          <cell r="B183" t="str">
            <v>英国</v>
          </cell>
          <cell r="C183" t="str">
            <v>香料</v>
          </cell>
          <cell r="D183">
            <v>260</v>
          </cell>
        </row>
        <row r="184">
          <cell r="A184">
            <v>34829</v>
          </cell>
          <cell r="B184" t="str">
            <v>英国</v>
          </cell>
          <cell r="C184" t="str">
            <v>肉/家禽</v>
          </cell>
          <cell r="D184">
            <v>149</v>
          </cell>
        </row>
        <row r="185">
          <cell r="A185">
            <v>34831</v>
          </cell>
          <cell r="B185" t="str">
            <v>法国</v>
          </cell>
          <cell r="C185" t="str">
            <v>饮料</v>
          </cell>
          <cell r="D185">
            <v>228</v>
          </cell>
        </row>
        <row r="186">
          <cell r="A186">
            <v>34831</v>
          </cell>
          <cell r="B186" t="str">
            <v>法国</v>
          </cell>
          <cell r="C186" t="str">
            <v>糖果</v>
          </cell>
          <cell r="D186">
            <v>120</v>
          </cell>
        </row>
        <row r="187">
          <cell r="A187">
            <v>34831</v>
          </cell>
          <cell r="B187" t="str">
            <v>法国</v>
          </cell>
          <cell r="C187" t="str">
            <v>肉/家禽</v>
          </cell>
          <cell r="D187">
            <v>328</v>
          </cell>
        </row>
        <row r="188">
          <cell r="A188">
            <v>34831</v>
          </cell>
          <cell r="B188" t="str">
            <v>法国</v>
          </cell>
          <cell r="C188" t="str">
            <v>香料</v>
          </cell>
          <cell r="D188">
            <v>712.5</v>
          </cell>
        </row>
        <row r="189">
          <cell r="A189">
            <v>34835</v>
          </cell>
          <cell r="B189" t="str">
            <v>英国</v>
          </cell>
          <cell r="C189" t="str">
            <v>糖果</v>
          </cell>
          <cell r="D189">
            <v>226.79999962449074</v>
          </cell>
        </row>
        <row r="190">
          <cell r="A190">
            <v>34835</v>
          </cell>
          <cell r="B190" t="str">
            <v>英国</v>
          </cell>
          <cell r="C190" t="str">
            <v>饮料</v>
          </cell>
          <cell r="D190">
            <v>188.99999968707561</v>
          </cell>
        </row>
        <row r="191">
          <cell r="A191">
            <v>34836</v>
          </cell>
          <cell r="B191" t="str">
            <v>英国</v>
          </cell>
          <cell r="C191" t="str">
            <v>海洋食品</v>
          </cell>
          <cell r="D191">
            <v>60</v>
          </cell>
        </row>
        <row r="192">
          <cell r="A192">
            <v>34836</v>
          </cell>
          <cell r="B192" t="str">
            <v>英国</v>
          </cell>
          <cell r="C192" t="str">
            <v>饮料</v>
          </cell>
          <cell r="D192">
            <v>180</v>
          </cell>
        </row>
        <row r="193">
          <cell r="A193">
            <v>34837</v>
          </cell>
          <cell r="B193" t="str">
            <v>英国</v>
          </cell>
          <cell r="C193" t="str">
            <v>农产品</v>
          </cell>
          <cell r="D193">
            <v>136.80000000000001</v>
          </cell>
        </row>
        <row r="194">
          <cell r="A194">
            <v>34838</v>
          </cell>
          <cell r="B194" t="str">
            <v>法国</v>
          </cell>
          <cell r="C194" t="str">
            <v>肉/家禽</v>
          </cell>
          <cell r="D194">
            <v>4456.4399999999996</v>
          </cell>
        </row>
        <row r="195">
          <cell r="A195">
            <v>34838</v>
          </cell>
          <cell r="B195" t="str">
            <v>法国</v>
          </cell>
          <cell r="C195" t="str">
            <v>饮料</v>
          </cell>
          <cell r="D195">
            <v>251.0999995842576</v>
          </cell>
        </row>
        <row r="196">
          <cell r="A196">
            <v>34842</v>
          </cell>
          <cell r="B196" t="str">
            <v>英国</v>
          </cell>
          <cell r="C196" t="str">
            <v>糖果</v>
          </cell>
          <cell r="D196">
            <v>319.9999988079071</v>
          </cell>
        </row>
        <row r="197">
          <cell r="A197">
            <v>34842</v>
          </cell>
          <cell r="B197" t="str">
            <v>英国</v>
          </cell>
          <cell r="C197" t="str">
            <v>乳制品</v>
          </cell>
          <cell r="D197">
            <v>1279.9999952316284</v>
          </cell>
        </row>
        <row r="198">
          <cell r="A198">
            <v>34842</v>
          </cell>
          <cell r="B198" t="str">
            <v>英国</v>
          </cell>
          <cell r="C198" t="str">
            <v>香料</v>
          </cell>
          <cell r="D198">
            <v>341.99999872595072</v>
          </cell>
        </row>
        <row r="199">
          <cell r="A199">
            <v>34843</v>
          </cell>
          <cell r="B199" t="str">
            <v>英国</v>
          </cell>
          <cell r="C199" t="str">
            <v>肉/家禽</v>
          </cell>
          <cell r="D199">
            <v>1319.1999907493591</v>
          </cell>
        </row>
        <row r="200">
          <cell r="A200">
            <v>34843</v>
          </cell>
          <cell r="B200" t="str">
            <v>英国</v>
          </cell>
          <cell r="C200" t="str">
            <v>糖果</v>
          </cell>
          <cell r="D200">
            <v>872.5</v>
          </cell>
        </row>
        <row r="201">
          <cell r="A201">
            <v>34843</v>
          </cell>
          <cell r="B201" t="str">
            <v>英国</v>
          </cell>
          <cell r="C201" t="str">
            <v>糖果</v>
          </cell>
          <cell r="D201">
            <v>5268</v>
          </cell>
        </row>
        <row r="202">
          <cell r="A202">
            <v>34843</v>
          </cell>
          <cell r="B202" t="str">
            <v>英国</v>
          </cell>
          <cell r="C202" t="str">
            <v>乳制品</v>
          </cell>
          <cell r="D202">
            <v>33.999999761581421</v>
          </cell>
        </row>
        <row r="203">
          <cell r="A203">
            <v>34843</v>
          </cell>
          <cell r="B203" t="str">
            <v>英国</v>
          </cell>
          <cell r="C203" t="str">
            <v>乳制品</v>
          </cell>
          <cell r="D203">
            <v>2427.5999829769135</v>
          </cell>
        </row>
        <row r="204">
          <cell r="A204">
            <v>34850</v>
          </cell>
          <cell r="B204" t="str">
            <v>英国</v>
          </cell>
          <cell r="C204" t="str">
            <v>饮料</v>
          </cell>
          <cell r="D204">
            <v>575.99999785423279</v>
          </cell>
        </row>
        <row r="205">
          <cell r="A205">
            <v>34850</v>
          </cell>
          <cell r="B205" t="str">
            <v>英国</v>
          </cell>
          <cell r="C205" t="str">
            <v>香料</v>
          </cell>
          <cell r="D205">
            <v>960</v>
          </cell>
        </row>
        <row r="206">
          <cell r="A206">
            <v>34850</v>
          </cell>
          <cell r="B206" t="str">
            <v>英国</v>
          </cell>
          <cell r="C206" t="str">
            <v>海洋食品</v>
          </cell>
          <cell r="D206">
            <v>414.23999845683574</v>
          </cell>
        </row>
        <row r="207">
          <cell r="A207">
            <v>34850</v>
          </cell>
          <cell r="B207" t="str">
            <v>英国</v>
          </cell>
          <cell r="C207" t="str">
            <v>海洋食品</v>
          </cell>
          <cell r="D207">
            <v>367.99999862909317</v>
          </cell>
        </row>
        <row r="208">
          <cell r="A208">
            <v>34855</v>
          </cell>
          <cell r="B208" t="str">
            <v>英国</v>
          </cell>
          <cell r="C208" t="str">
            <v>香料</v>
          </cell>
          <cell r="D208">
            <v>989.99999836087227</v>
          </cell>
        </row>
        <row r="209">
          <cell r="A209">
            <v>34855</v>
          </cell>
          <cell r="B209" t="str">
            <v>英国</v>
          </cell>
          <cell r="C209" t="str">
            <v>海洋食品</v>
          </cell>
          <cell r="D209">
            <v>512.99999915063381</v>
          </cell>
        </row>
        <row r="210">
          <cell r="A210">
            <v>34856</v>
          </cell>
          <cell r="B210" t="str">
            <v>法国</v>
          </cell>
          <cell r="C210" t="str">
            <v>乳制品</v>
          </cell>
          <cell r="D210">
            <v>63</v>
          </cell>
        </row>
        <row r="211">
          <cell r="A211">
            <v>34856</v>
          </cell>
          <cell r="B211" t="str">
            <v>法国</v>
          </cell>
          <cell r="C211" t="str">
            <v>乳制品</v>
          </cell>
          <cell r="D211">
            <v>15.999999940395355</v>
          </cell>
        </row>
        <row r="212">
          <cell r="A212">
            <v>34856</v>
          </cell>
          <cell r="B212" t="str">
            <v>法国</v>
          </cell>
          <cell r="C212" t="str">
            <v>乳制品</v>
          </cell>
          <cell r="D212">
            <v>313.2</v>
          </cell>
        </row>
        <row r="213">
          <cell r="A213">
            <v>34862</v>
          </cell>
          <cell r="B213" t="str">
            <v>英国</v>
          </cell>
          <cell r="C213" t="str">
            <v>海洋食品</v>
          </cell>
          <cell r="D213">
            <v>258.89999999999998</v>
          </cell>
        </row>
        <row r="214">
          <cell r="A214">
            <v>34862</v>
          </cell>
          <cell r="B214" t="str">
            <v>英国</v>
          </cell>
          <cell r="C214" t="str">
            <v>海洋食品</v>
          </cell>
          <cell r="D214">
            <v>147.19999945163727</v>
          </cell>
        </row>
        <row r="215">
          <cell r="A215">
            <v>34862</v>
          </cell>
          <cell r="B215" t="str">
            <v>英国</v>
          </cell>
          <cell r="C215" t="str">
            <v>肉/家禽</v>
          </cell>
          <cell r="D215">
            <v>59.599999777972698</v>
          </cell>
        </row>
        <row r="216">
          <cell r="A216">
            <v>34864</v>
          </cell>
          <cell r="B216" t="str">
            <v>英国</v>
          </cell>
          <cell r="C216" t="str">
            <v>乳制品</v>
          </cell>
          <cell r="D216">
            <v>427.5</v>
          </cell>
        </row>
        <row r="217">
          <cell r="A217">
            <v>34864</v>
          </cell>
          <cell r="B217" t="str">
            <v>英国</v>
          </cell>
          <cell r="C217" t="str">
            <v>乳制品</v>
          </cell>
          <cell r="D217">
            <v>250</v>
          </cell>
        </row>
        <row r="218">
          <cell r="A218">
            <v>34864</v>
          </cell>
          <cell r="B218" t="str">
            <v>英国</v>
          </cell>
          <cell r="C218" t="str">
            <v>乳制品</v>
          </cell>
          <cell r="D218">
            <v>75</v>
          </cell>
        </row>
        <row r="219">
          <cell r="A219">
            <v>34864</v>
          </cell>
          <cell r="B219" t="str">
            <v>英国</v>
          </cell>
          <cell r="C219" t="str">
            <v>乳制品</v>
          </cell>
          <cell r="D219">
            <v>892.5</v>
          </cell>
        </row>
        <row r="220">
          <cell r="A220">
            <v>34869</v>
          </cell>
          <cell r="B220" t="str">
            <v>英国</v>
          </cell>
          <cell r="C220" t="str">
            <v>香料</v>
          </cell>
          <cell r="D220">
            <v>600</v>
          </cell>
        </row>
        <row r="221">
          <cell r="A221">
            <v>34869</v>
          </cell>
          <cell r="B221" t="str">
            <v>英国</v>
          </cell>
          <cell r="C221" t="str">
            <v>糖果</v>
          </cell>
          <cell r="D221">
            <v>1249.2</v>
          </cell>
        </row>
        <row r="222">
          <cell r="A222">
            <v>34869</v>
          </cell>
          <cell r="B222" t="str">
            <v>英国</v>
          </cell>
          <cell r="C222" t="str">
            <v>饮料</v>
          </cell>
          <cell r="D222">
            <v>7905</v>
          </cell>
        </row>
        <row r="223">
          <cell r="A223">
            <v>34869</v>
          </cell>
          <cell r="B223" t="str">
            <v>英国</v>
          </cell>
          <cell r="C223" t="str">
            <v>糖果</v>
          </cell>
          <cell r="D223">
            <v>437.5</v>
          </cell>
        </row>
        <row r="224">
          <cell r="A224">
            <v>34870</v>
          </cell>
          <cell r="B224" t="str">
            <v>英国</v>
          </cell>
          <cell r="C224" t="str">
            <v>乳制品</v>
          </cell>
          <cell r="D224">
            <v>299.24999976530671</v>
          </cell>
        </row>
        <row r="225">
          <cell r="A225">
            <v>34870</v>
          </cell>
          <cell r="B225" t="str">
            <v>英国</v>
          </cell>
          <cell r="C225" t="str">
            <v>肉/家禽</v>
          </cell>
          <cell r="D225">
            <v>169.85999986678362</v>
          </cell>
        </row>
        <row r="226">
          <cell r="A226">
            <v>34871</v>
          </cell>
          <cell r="B226" t="str">
            <v>法国</v>
          </cell>
          <cell r="C226" t="str">
            <v>农产品</v>
          </cell>
          <cell r="D226">
            <v>319.2</v>
          </cell>
        </row>
        <row r="227">
          <cell r="A227">
            <v>34871</v>
          </cell>
          <cell r="B227" t="str">
            <v>法国</v>
          </cell>
          <cell r="C227" t="str">
            <v>饮料</v>
          </cell>
          <cell r="D227">
            <v>98</v>
          </cell>
        </row>
        <row r="228">
          <cell r="A228">
            <v>34872</v>
          </cell>
          <cell r="B228" t="str">
            <v>法国</v>
          </cell>
          <cell r="C228" t="str">
            <v>乳制品</v>
          </cell>
          <cell r="D228">
            <v>210</v>
          </cell>
        </row>
        <row r="229">
          <cell r="A229">
            <v>34876</v>
          </cell>
          <cell r="B229" t="str">
            <v>英国</v>
          </cell>
          <cell r="C229" t="str">
            <v>饮料</v>
          </cell>
          <cell r="D229">
            <v>105</v>
          </cell>
        </row>
        <row r="230">
          <cell r="A230">
            <v>34876</v>
          </cell>
          <cell r="B230" t="str">
            <v>英国</v>
          </cell>
          <cell r="C230" t="str">
            <v>海洋食品</v>
          </cell>
          <cell r="D230">
            <v>135.1</v>
          </cell>
        </row>
        <row r="231">
          <cell r="A231">
            <v>34877</v>
          </cell>
          <cell r="B231" t="str">
            <v>英国</v>
          </cell>
          <cell r="C231" t="str">
            <v>乳制品</v>
          </cell>
          <cell r="D231">
            <v>584.37499590218067</v>
          </cell>
        </row>
        <row r="232">
          <cell r="A232">
            <v>34877</v>
          </cell>
          <cell r="B232" t="str">
            <v>英国</v>
          </cell>
          <cell r="C232" t="str">
            <v>海洋食品</v>
          </cell>
          <cell r="D232">
            <v>807.49999433755875</v>
          </cell>
        </row>
        <row r="233">
          <cell r="A233">
            <v>34877</v>
          </cell>
          <cell r="B233" t="str">
            <v>英国</v>
          </cell>
          <cell r="C233" t="str">
            <v>农产品</v>
          </cell>
          <cell r="D233">
            <v>2162.3999848365784</v>
          </cell>
        </row>
        <row r="234">
          <cell r="A234">
            <v>34880</v>
          </cell>
          <cell r="B234" t="str">
            <v>英国</v>
          </cell>
          <cell r="C234" t="str">
            <v>糖果</v>
          </cell>
          <cell r="D234">
            <v>497.32499960996211</v>
          </cell>
        </row>
        <row r="235">
          <cell r="A235">
            <v>34880</v>
          </cell>
          <cell r="B235" t="str">
            <v>英国</v>
          </cell>
          <cell r="C235" t="str">
            <v>面食/谷类</v>
          </cell>
          <cell r="D235">
            <v>170.99999986588955</v>
          </cell>
        </row>
        <row r="236">
          <cell r="A236">
            <v>34880</v>
          </cell>
          <cell r="B236" t="str">
            <v>英国</v>
          </cell>
          <cell r="C236" t="str">
            <v>糖果</v>
          </cell>
          <cell r="D236">
            <v>936.69999926537275</v>
          </cell>
        </row>
        <row r="237">
          <cell r="A237">
            <v>34880</v>
          </cell>
          <cell r="B237" t="str">
            <v>英国</v>
          </cell>
          <cell r="C237" t="str">
            <v>香料</v>
          </cell>
          <cell r="D237">
            <v>123.49999990314245</v>
          </cell>
        </row>
        <row r="238">
          <cell r="A238">
            <v>34883</v>
          </cell>
          <cell r="B238" t="str">
            <v>法国</v>
          </cell>
          <cell r="C238" t="str">
            <v>农产品</v>
          </cell>
          <cell r="D238">
            <v>557.99999792128801</v>
          </cell>
        </row>
        <row r="239">
          <cell r="A239">
            <v>34883</v>
          </cell>
          <cell r="B239" t="str">
            <v>法国</v>
          </cell>
          <cell r="C239" t="str">
            <v>糖果</v>
          </cell>
          <cell r="D239">
            <v>257.59999904036522</v>
          </cell>
        </row>
        <row r="240">
          <cell r="A240">
            <v>34883</v>
          </cell>
          <cell r="B240" t="str">
            <v>法国</v>
          </cell>
          <cell r="C240" t="str">
            <v>饮料</v>
          </cell>
          <cell r="D240">
            <v>64.799999758601189</v>
          </cell>
        </row>
        <row r="241">
          <cell r="A241">
            <v>34883</v>
          </cell>
          <cell r="B241" t="str">
            <v>法国</v>
          </cell>
          <cell r="C241" t="str">
            <v>农产品</v>
          </cell>
          <cell r="D241">
            <v>847.99999684095383</v>
          </cell>
        </row>
        <row r="242">
          <cell r="A242">
            <v>34883</v>
          </cell>
          <cell r="B242" t="str">
            <v>法国</v>
          </cell>
          <cell r="C242" t="str">
            <v>面食/谷类</v>
          </cell>
          <cell r="D242">
            <v>1215.999995470047</v>
          </cell>
        </row>
        <row r="243">
          <cell r="A243">
            <v>34884</v>
          </cell>
          <cell r="B243" t="str">
            <v>英国</v>
          </cell>
          <cell r="C243" t="str">
            <v>面食/谷类</v>
          </cell>
          <cell r="D243">
            <v>997.5</v>
          </cell>
        </row>
        <row r="244">
          <cell r="A244">
            <v>34884</v>
          </cell>
          <cell r="B244" t="str">
            <v>英国</v>
          </cell>
          <cell r="C244" t="str">
            <v>饮料</v>
          </cell>
          <cell r="D244">
            <v>155</v>
          </cell>
        </row>
        <row r="245">
          <cell r="A245">
            <v>34887</v>
          </cell>
          <cell r="B245" t="str">
            <v>英国</v>
          </cell>
          <cell r="C245" t="str">
            <v>海洋食品</v>
          </cell>
          <cell r="D245">
            <v>517.79999999999995</v>
          </cell>
        </row>
        <row r="246">
          <cell r="A246">
            <v>34887</v>
          </cell>
          <cell r="B246" t="str">
            <v>英国</v>
          </cell>
          <cell r="C246" t="str">
            <v>糖果</v>
          </cell>
          <cell r="D246">
            <v>554.625</v>
          </cell>
        </row>
        <row r="247">
          <cell r="A247">
            <v>34891</v>
          </cell>
          <cell r="B247" t="str">
            <v>法国</v>
          </cell>
          <cell r="C247" t="str">
            <v>肉/家禽</v>
          </cell>
          <cell r="D247">
            <v>592.79999953508377</v>
          </cell>
        </row>
        <row r="248">
          <cell r="A248">
            <v>34891</v>
          </cell>
          <cell r="B248" t="str">
            <v>法国</v>
          </cell>
          <cell r="C248" t="str">
            <v>乳制品</v>
          </cell>
          <cell r="D248">
            <v>71.249999944120646</v>
          </cell>
        </row>
        <row r="249">
          <cell r="A249">
            <v>34891</v>
          </cell>
          <cell r="B249" t="str">
            <v>法国</v>
          </cell>
          <cell r="C249" t="str">
            <v>肉/家禽</v>
          </cell>
          <cell r="D249">
            <v>569.99999955296516</v>
          </cell>
        </row>
        <row r="250">
          <cell r="A250">
            <v>34897</v>
          </cell>
          <cell r="B250" t="str">
            <v>法国</v>
          </cell>
          <cell r="C250" t="str">
            <v>乳制品</v>
          </cell>
          <cell r="D250">
            <v>349.9999986961484</v>
          </cell>
        </row>
        <row r="251">
          <cell r="A251">
            <v>34897</v>
          </cell>
          <cell r="B251" t="str">
            <v>法国</v>
          </cell>
          <cell r="C251" t="str">
            <v>饮料</v>
          </cell>
          <cell r="D251">
            <v>540</v>
          </cell>
        </row>
        <row r="252">
          <cell r="A252">
            <v>34900</v>
          </cell>
          <cell r="B252" t="str">
            <v>法国</v>
          </cell>
          <cell r="C252" t="str">
            <v>乳制品</v>
          </cell>
          <cell r="D252">
            <v>35</v>
          </cell>
        </row>
        <row r="253">
          <cell r="A253">
            <v>34900</v>
          </cell>
          <cell r="B253" t="str">
            <v>法国</v>
          </cell>
          <cell r="C253" t="str">
            <v>海洋食品</v>
          </cell>
          <cell r="D253">
            <v>36.799999999999997</v>
          </cell>
        </row>
        <row r="254">
          <cell r="A254">
            <v>34900</v>
          </cell>
          <cell r="B254" t="str">
            <v>法国</v>
          </cell>
          <cell r="C254" t="str">
            <v>糖果</v>
          </cell>
          <cell r="D254">
            <v>493</v>
          </cell>
        </row>
        <row r="255">
          <cell r="A255">
            <v>34900</v>
          </cell>
          <cell r="B255" t="str">
            <v>法国</v>
          </cell>
          <cell r="C255" t="str">
            <v>面食/谷类</v>
          </cell>
          <cell r="D255">
            <v>199.5</v>
          </cell>
        </row>
        <row r="256">
          <cell r="A256">
            <v>34901</v>
          </cell>
          <cell r="B256" t="str">
            <v>英国</v>
          </cell>
          <cell r="C256" t="str">
            <v>乳制品</v>
          </cell>
          <cell r="D256">
            <v>660</v>
          </cell>
        </row>
        <row r="257">
          <cell r="A257">
            <v>34901</v>
          </cell>
          <cell r="B257" t="str">
            <v>英国</v>
          </cell>
          <cell r="C257" t="str">
            <v>香料</v>
          </cell>
          <cell r="D257">
            <v>263.39999999999998</v>
          </cell>
        </row>
        <row r="258">
          <cell r="A258">
            <v>34901</v>
          </cell>
          <cell r="B258" t="str">
            <v>英国</v>
          </cell>
          <cell r="C258" t="str">
            <v>乳制品</v>
          </cell>
          <cell r="D258">
            <v>1044</v>
          </cell>
        </row>
        <row r="259">
          <cell r="A259">
            <v>34901</v>
          </cell>
          <cell r="B259" t="str">
            <v>英国</v>
          </cell>
          <cell r="C259" t="str">
            <v>饮料</v>
          </cell>
          <cell r="D259">
            <v>180</v>
          </cell>
        </row>
        <row r="260">
          <cell r="A260">
            <v>34904</v>
          </cell>
          <cell r="B260" t="str">
            <v>法国</v>
          </cell>
          <cell r="C260" t="str">
            <v>饮料</v>
          </cell>
          <cell r="D260">
            <v>180</v>
          </cell>
        </row>
        <row r="261">
          <cell r="A261">
            <v>34904</v>
          </cell>
          <cell r="B261" t="str">
            <v>法国</v>
          </cell>
          <cell r="C261" t="str">
            <v>饮料</v>
          </cell>
          <cell r="D261">
            <v>155</v>
          </cell>
        </row>
        <row r="262">
          <cell r="A262">
            <v>34904</v>
          </cell>
          <cell r="B262" t="str">
            <v>法国</v>
          </cell>
          <cell r="C262" t="str">
            <v>香料</v>
          </cell>
          <cell r="D262">
            <v>234</v>
          </cell>
        </row>
        <row r="263">
          <cell r="A263">
            <v>34906</v>
          </cell>
          <cell r="B263" t="str">
            <v>法国</v>
          </cell>
          <cell r="C263" t="str">
            <v>香料</v>
          </cell>
          <cell r="D263">
            <v>155</v>
          </cell>
        </row>
        <row r="264">
          <cell r="A264">
            <v>34906</v>
          </cell>
          <cell r="B264" t="str">
            <v>法国</v>
          </cell>
          <cell r="C264" t="str">
            <v>饮料</v>
          </cell>
          <cell r="D264">
            <v>162.75</v>
          </cell>
        </row>
        <row r="265">
          <cell r="A265">
            <v>34907</v>
          </cell>
          <cell r="B265" t="str">
            <v>英国</v>
          </cell>
          <cell r="C265" t="str">
            <v>农产品</v>
          </cell>
          <cell r="D265">
            <v>331.312499740161</v>
          </cell>
        </row>
        <row r="266">
          <cell r="A266">
            <v>34907</v>
          </cell>
          <cell r="B266" t="str">
            <v>英国</v>
          </cell>
          <cell r="C266" t="str">
            <v>海洋食品</v>
          </cell>
          <cell r="D266">
            <v>82.507499935291705</v>
          </cell>
        </row>
        <row r="267">
          <cell r="A267">
            <v>34907</v>
          </cell>
          <cell r="B267" t="str">
            <v>英国</v>
          </cell>
          <cell r="C267" t="str">
            <v>香料</v>
          </cell>
          <cell r="D267">
            <v>599.92499952949584</v>
          </cell>
        </row>
        <row r="268">
          <cell r="A268">
            <v>34908</v>
          </cell>
          <cell r="B268" t="str">
            <v>英国</v>
          </cell>
          <cell r="C268" t="str">
            <v>面食/谷类</v>
          </cell>
          <cell r="D268">
            <v>78</v>
          </cell>
        </row>
        <row r="269">
          <cell r="A269">
            <v>34908</v>
          </cell>
          <cell r="B269" t="str">
            <v>英国</v>
          </cell>
          <cell r="C269" t="str">
            <v>饮料</v>
          </cell>
          <cell r="D269">
            <v>252</v>
          </cell>
        </row>
        <row r="270">
          <cell r="A270">
            <v>34914</v>
          </cell>
          <cell r="B270" t="str">
            <v>英国</v>
          </cell>
          <cell r="C270" t="str">
            <v>海洋食品</v>
          </cell>
          <cell r="D270">
            <v>1999.9999925494194</v>
          </cell>
        </row>
        <row r="271">
          <cell r="A271">
            <v>34914</v>
          </cell>
          <cell r="B271" t="str">
            <v>英国</v>
          </cell>
          <cell r="C271" t="str">
            <v>面食/谷类</v>
          </cell>
          <cell r="D271">
            <v>1119.9999958276749</v>
          </cell>
        </row>
        <row r="272">
          <cell r="A272">
            <v>34915</v>
          </cell>
          <cell r="B272" t="str">
            <v>法国</v>
          </cell>
          <cell r="C272" t="str">
            <v>饮料</v>
          </cell>
          <cell r="D272">
            <v>72</v>
          </cell>
        </row>
        <row r="273">
          <cell r="A273">
            <v>34919</v>
          </cell>
          <cell r="B273" t="str">
            <v>英国</v>
          </cell>
          <cell r="C273" t="str">
            <v>香料</v>
          </cell>
          <cell r="D273">
            <v>368.12499971129</v>
          </cell>
        </row>
        <row r="274">
          <cell r="A274">
            <v>34919</v>
          </cell>
          <cell r="B274" t="str">
            <v>英国</v>
          </cell>
          <cell r="C274" t="str">
            <v>糖果</v>
          </cell>
          <cell r="D274">
            <v>148.3424998836592</v>
          </cell>
        </row>
        <row r="275">
          <cell r="A275">
            <v>34920</v>
          </cell>
          <cell r="B275" t="str">
            <v>英国</v>
          </cell>
          <cell r="C275" t="str">
            <v>糖果</v>
          </cell>
          <cell r="D275">
            <v>1360.799994930625</v>
          </cell>
        </row>
        <row r="276">
          <cell r="A276">
            <v>34920</v>
          </cell>
          <cell r="B276" t="str">
            <v>英国</v>
          </cell>
          <cell r="C276" t="str">
            <v>乳制品</v>
          </cell>
          <cell r="D276">
            <v>575.99999785423279</v>
          </cell>
        </row>
        <row r="277">
          <cell r="A277">
            <v>34920</v>
          </cell>
          <cell r="B277" t="str">
            <v>英国</v>
          </cell>
          <cell r="C277" t="str">
            <v>饮料</v>
          </cell>
          <cell r="D277">
            <v>57.599999785423279</v>
          </cell>
        </row>
        <row r="278">
          <cell r="A278">
            <v>34920</v>
          </cell>
          <cell r="B278" t="str">
            <v>法国</v>
          </cell>
          <cell r="C278" t="str">
            <v>面食/谷类</v>
          </cell>
          <cell r="D278">
            <v>168</v>
          </cell>
        </row>
        <row r="279">
          <cell r="A279">
            <v>34920</v>
          </cell>
          <cell r="B279" t="str">
            <v>法国</v>
          </cell>
          <cell r="C279" t="str">
            <v>海洋食品</v>
          </cell>
          <cell r="D279">
            <v>397.5</v>
          </cell>
        </row>
        <row r="280">
          <cell r="A280">
            <v>34922</v>
          </cell>
          <cell r="B280" t="str">
            <v>法国</v>
          </cell>
          <cell r="C280" t="str">
            <v>面食/谷类</v>
          </cell>
          <cell r="D280">
            <v>151.99999943375587</v>
          </cell>
        </row>
        <row r="281">
          <cell r="A281">
            <v>34922</v>
          </cell>
          <cell r="B281" t="str">
            <v>法国</v>
          </cell>
          <cell r="C281" t="str">
            <v>香料</v>
          </cell>
          <cell r="D281">
            <v>842.87999686002729</v>
          </cell>
        </row>
        <row r="282">
          <cell r="A282">
            <v>34922</v>
          </cell>
          <cell r="B282" t="str">
            <v>法国</v>
          </cell>
          <cell r="C282" t="str">
            <v>饮料</v>
          </cell>
          <cell r="D282">
            <v>185.999999307096</v>
          </cell>
        </row>
        <row r="283">
          <cell r="A283">
            <v>34925</v>
          </cell>
          <cell r="B283" t="str">
            <v>法国</v>
          </cell>
          <cell r="C283" t="str">
            <v>糖果</v>
          </cell>
          <cell r="D283">
            <v>2195</v>
          </cell>
        </row>
        <row r="284">
          <cell r="A284">
            <v>34925</v>
          </cell>
          <cell r="B284" t="str">
            <v>法国</v>
          </cell>
          <cell r="C284" t="str">
            <v>乳制品</v>
          </cell>
          <cell r="D284">
            <v>193.5</v>
          </cell>
        </row>
        <row r="285">
          <cell r="A285">
            <v>34927</v>
          </cell>
          <cell r="B285" t="str">
            <v>法国</v>
          </cell>
          <cell r="C285" t="str">
            <v>肉/家禽</v>
          </cell>
          <cell r="D285">
            <v>29.8</v>
          </cell>
        </row>
        <row r="286">
          <cell r="A286">
            <v>34927</v>
          </cell>
          <cell r="B286" t="str">
            <v>法国</v>
          </cell>
          <cell r="C286" t="str">
            <v>海洋食品</v>
          </cell>
          <cell r="D286">
            <v>450</v>
          </cell>
        </row>
        <row r="287">
          <cell r="A287">
            <v>34929</v>
          </cell>
          <cell r="B287" t="str">
            <v>法国</v>
          </cell>
          <cell r="C287" t="str">
            <v>面食/谷类</v>
          </cell>
          <cell r="D287">
            <v>1008</v>
          </cell>
        </row>
        <row r="288">
          <cell r="A288">
            <v>34929</v>
          </cell>
          <cell r="B288" t="str">
            <v>法国</v>
          </cell>
          <cell r="C288" t="str">
            <v>糖果</v>
          </cell>
          <cell r="D288">
            <v>474.99999962747097</v>
          </cell>
        </row>
        <row r="289">
          <cell r="A289">
            <v>34933</v>
          </cell>
          <cell r="B289" t="str">
            <v>法国</v>
          </cell>
          <cell r="C289" t="str">
            <v>农产品</v>
          </cell>
          <cell r="D289">
            <v>1350</v>
          </cell>
        </row>
        <row r="290">
          <cell r="A290">
            <v>34933</v>
          </cell>
          <cell r="B290" t="str">
            <v>法国</v>
          </cell>
          <cell r="C290" t="str">
            <v>肉/家禽</v>
          </cell>
          <cell r="D290">
            <v>3900</v>
          </cell>
        </row>
        <row r="291">
          <cell r="A291">
            <v>34933</v>
          </cell>
          <cell r="B291" t="str">
            <v>法国</v>
          </cell>
          <cell r="C291" t="str">
            <v>乳制品</v>
          </cell>
          <cell r="D291">
            <v>35</v>
          </cell>
        </row>
        <row r="292">
          <cell r="A292">
            <v>34933</v>
          </cell>
          <cell r="B292" t="str">
            <v>法国</v>
          </cell>
          <cell r="C292" t="str">
            <v>海洋食品</v>
          </cell>
          <cell r="D292">
            <v>772.8</v>
          </cell>
        </row>
        <row r="293">
          <cell r="A293">
            <v>34933</v>
          </cell>
          <cell r="B293" t="str">
            <v>法国</v>
          </cell>
          <cell r="C293" t="str">
            <v>乳制品</v>
          </cell>
          <cell r="D293">
            <v>417.6</v>
          </cell>
        </row>
        <row r="294">
          <cell r="A294">
            <v>34934</v>
          </cell>
          <cell r="B294" t="str">
            <v>英国</v>
          </cell>
          <cell r="C294" t="str">
            <v>面食/谷类</v>
          </cell>
          <cell r="D294">
            <v>1064</v>
          </cell>
        </row>
        <row r="295">
          <cell r="A295">
            <v>34939</v>
          </cell>
          <cell r="B295" t="str">
            <v>法国</v>
          </cell>
          <cell r="C295" t="str">
            <v>海洋食品</v>
          </cell>
          <cell r="D295">
            <v>2170</v>
          </cell>
        </row>
        <row r="296">
          <cell r="A296">
            <v>34939</v>
          </cell>
          <cell r="B296" t="str">
            <v>法国</v>
          </cell>
          <cell r="C296" t="str">
            <v>海洋食品</v>
          </cell>
          <cell r="D296">
            <v>1045</v>
          </cell>
        </row>
        <row r="297">
          <cell r="A297">
            <v>34939</v>
          </cell>
          <cell r="B297" t="str">
            <v>法国</v>
          </cell>
          <cell r="C297" t="str">
            <v>糖果</v>
          </cell>
          <cell r="D297">
            <v>360</v>
          </cell>
        </row>
        <row r="298">
          <cell r="A298">
            <v>34939</v>
          </cell>
          <cell r="B298" t="str">
            <v>法国</v>
          </cell>
          <cell r="C298" t="str">
            <v>乳制品</v>
          </cell>
          <cell r="D298">
            <v>1360</v>
          </cell>
        </row>
        <row r="299">
          <cell r="A299">
            <v>34939</v>
          </cell>
          <cell r="B299" t="str">
            <v>法国</v>
          </cell>
          <cell r="C299" t="str">
            <v>饮料</v>
          </cell>
          <cell r="D299">
            <v>1440</v>
          </cell>
        </row>
        <row r="300">
          <cell r="A300">
            <v>34940</v>
          </cell>
          <cell r="B300" t="str">
            <v>英国</v>
          </cell>
          <cell r="C300" t="str">
            <v>乳制品</v>
          </cell>
          <cell r="D300">
            <v>294</v>
          </cell>
        </row>
        <row r="301">
          <cell r="A301">
            <v>34940</v>
          </cell>
          <cell r="B301" t="str">
            <v>英国</v>
          </cell>
          <cell r="C301" t="str">
            <v>糖果</v>
          </cell>
          <cell r="D301">
            <v>80</v>
          </cell>
        </row>
        <row r="302">
          <cell r="A302">
            <v>34940</v>
          </cell>
          <cell r="B302" t="str">
            <v>英国</v>
          </cell>
          <cell r="C302" t="str">
            <v>饮料</v>
          </cell>
          <cell r="D302">
            <v>90</v>
          </cell>
        </row>
        <row r="303">
          <cell r="A303">
            <v>34942</v>
          </cell>
          <cell r="B303" t="str">
            <v>法国</v>
          </cell>
          <cell r="C303" t="str">
            <v>饮料</v>
          </cell>
          <cell r="D303">
            <v>3754.874997055158</v>
          </cell>
        </row>
        <row r="304">
          <cell r="A304">
            <v>34942</v>
          </cell>
          <cell r="B304" t="str">
            <v>法国</v>
          </cell>
          <cell r="C304" t="str">
            <v>面食/谷类</v>
          </cell>
          <cell r="D304">
            <v>532</v>
          </cell>
        </row>
        <row r="305">
          <cell r="A305">
            <v>34942</v>
          </cell>
          <cell r="B305" t="str">
            <v>法国</v>
          </cell>
          <cell r="C305" t="str">
            <v>饮料</v>
          </cell>
          <cell r="D305">
            <v>213.74999983236194</v>
          </cell>
        </row>
        <row r="306">
          <cell r="A306">
            <v>34942</v>
          </cell>
          <cell r="B306" t="str">
            <v>法国</v>
          </cell>
          <cell r="C306" t="str">
            <v>乳制品</v>
          </cell>
          <cell r="D306">
            <v>306.37499975971878</v>
          </cell>
        </row>
        <row r="307">
          <cell r="A307">
            <v>34942</v>
          </cell>
          <cell r="B307" t="str">
            <v>法国</v>
          </cell>
          <cell r="C307" t="str">
            <v>乳制品</v>
          </cell>
          <cell r="D307">
            <v>1402.4999901652336</v>
          </cell>
        </row>
        <row r="308">
          <cell r="A308">
            <v>34949</v>
          </cell>
          <cell r="B308" t="str">
            <v>英国</v>
          </cell>
          <cell r="C308" t="str">
            <v>农产品</v>
          </cell>
          <cell r="D308">
            <v>488.25</v>
          </cell>
        </row>
        <row r="309">
          <cell r="A309">
            <v>34949</v>
          </cell>
          <cell r="B309" t="str">
            <v>英国</v>
          </cell>
          <cell r="C309" t="str">
            <v>糖果</v>
          </cell>
          <cell r="D309">
            <v>124.19999979436398</v>
          </cell>
        </row>
        <row r="310">
          <cell r="A310">
            <v>34949</v>
          </cell>
          <cell r="B310" t="str">
            <v>英国</v>
          </cell>
          <cell r="C310" t="str">
            <v>糖果</v>
          </cell>
          <cell r="D310">
            <v>224.99999962747097</v>
          </cell>
        </row>
        <row r="311">
          <cell r="A311">
            <v>34949</v>
          </cell>
          <cell r="B311" t="str">
            <v>英国</v>
          </cell>
          <cell r="C311" t="str">
            <v>饮料</v>
          </cell>
          <cell r="D311">
            <v>13.5</v>
          </cell>
        </row>
        <row r="312">
          <cell r="A312">
            <v>34949</v>
          </cell>
          <cell r="B312" t="str">
            <v>英国</v>
          </cell>
          <cell r="C312" t="str">
            <v>饮料</v>
          </cell>
          <cell r="D312">
            <v>485.9999991953373</v>
          </cell>
        </row>
        <row r="313">
          <cell r="A313">
            <v>34949</v>
          </cell>
          <cell r="B313" t="str">
            <v>法国</v>
          </cell>
          <cell r="C313" t="str">
            <v>农产品</v>
          </cell>
          <cell r="D313">
            <v>456</v>
          </cell>
        </row>
        <row r="314">
          <cell r="A314">
            <v>34949</v>
          </cell>
          <cell r="B314" t="str">
            <v>法国</v>
          </cell>
          <cell r="C314" t="str">
            <v>肉/家禽</v>
          </cell>
          <cell r="D314">
            <v>742.74</v>
          </cell>
        </row>
        <row r="315">
          <cell r="A315">
            <v>34949</v>
          </cell>
          <cell r="B315" t="str">
            <v>法国</v>
          </cell>
          <cell r="C315" t="str">
            <v>香料</v>
          </cell>
          <cell r="D315">
            <v>194.5</v>
          </cell>
        </row>
        <row r="316">
          <cell r="A316">
            <v>34953</v>
          </cell>
          <cell r="B316" t="str">
            <v>法国</v>
          </cell>
          <cell r="C316" t="str">
            <v>糖果</v>
          </cell>
          <cell r="D316">
            <v>739.5</v>
          </cell>
        </row>
        <row r="317">
          <cell r="A317">
            <v>34953</v>
          </cell>
          <cell r="B317" t="str">
            <v>法国</v>
          </cell>
          <cell r="C317" t="str">
            <v>海洋食品</v>
          </cell>
          <cell r="D317">
            <v>446.24999687075615</v>
          </cell>
        </row>
        <row r="318">
          <cell r="A318">
            <v>34955</v>
          </cell>
          <cell r="B318" t="str">
            <v>英国</v>
          </cell>
          <cell r="C318" t="str">
            <v>肉/家禽</v>
          </cell>
          <cell r="D318">
            <v>273.59999978542328</v>
          </cell>
        </row>
        <row r="319">
          <cell r="A319">
            <v>34955</v>
          </cell>
          <cell r="B319" t="str">
            <v>英国</v>
          </cell>
          <cell r="C319" t="str">
            <v>饮料</v>
          </cell>
          <cell r="D319">
            <v>630</v>
          </cell>
        </row>
        <row r="320">
          <cell r="A320">
            <v>34956</v>
          </cell>
          <cell r="B320" t="str">
            <v>英国</v>
          </cell>
          <cell r="C320" t="str">
            <v>饮料</v>
          </cell>
          <cell r="D320">
            <v>541.49999957531691</v>
          </cell>
        </row>
        <row r="321">
          <cell r="A321">
            <v>34956</v>
          </cell>
          <cell r="B321" t="str">
            <v>英国</v>
          </cell>
          <cell r="C321" t="str">
            <v>乳制品</v>
          </cell>
          <cell r="D321">
            <v>47.499999962747097</v>
          </cell>
        </row>
        <row r="322">
          <cell r="A322">
            <v>34963</v>
          </cell>
          <cell r="B322" t="str">
            <v>英国</v>
          </cell>
          <cell r="C322" t="str">
            <v>乳制品</v>
          </cell>
          <cell r="D322">
            <v>540</v>
          </cell>
        </row>
        <row r="323">
          <cell r="A323">
            <v>34963</v>
          </cell>
          <cell r="B323" t="str">
            <v>英国</v>
          </cell>
          <cell r="C323" t="str">
            <v>饮料</v>
          </cell>
          <cell r="D323">
            <v>168.75</v>
          </cell>
        </row>
        <row r="324">
          <cell r="A324">
            <v>34974</v>
          </cell>
          <cell r="B324" t="str">
            <v>英国</v>
          </cell>
          <cell r="C324" t="str">
            <v>糖果</v>
          </cell>
          <cell r="D324">
            <v>82.8</v>
          </cell>
        </row>
        <row r="325">
          <cell r="A325">
            <v>34974</v>
          </cell>
          <cell r="B325" t="str">
            <v>英国</v>
          </cell>
          <cell r="C325" t="str">
            <v>面食/谷类</v>
          </cell>
          <cell r="D325">
            <v>315</v>
          </cell>
        </row>
        <row r="326">
          <cell r="A326">
            <v>34975</v>
          </cell>
          <cell r="B326" t="str">
            <v>英国</v>
          </cell>
          <cell r="C326" t="str">
            <v>糖果</v>
          </cell>
          <cell r="D326">
            <v>471.14999921992421</v>
          </cell>
        </row>
        <row r="327">
          <cell r="A327">
            <v>34975</v>
          </cell>
          <cell r="B327" t="str">
            <v>英国</v>
          </cell>
          <cell r="C327" t="str">
            <v>乳制品</v>
          </cell>
          <cell r="D327">
            <v>611.99999898672104</v>
          </cell>
        </row>
        <row r="328">
          <cell r="A328">
            <v>34977</v>
          </cell>
          <cell r="B328" t="str">
            <v>法国</v>
          </cell>
          <cell r="C328" t="str">
            <v>农产品</v>
          </cell>
          <cell r="D328">
            <v>62.774999896064401</v>
          </cell>
        </row>
        <row r="329">
          <cell r="A329">
            <v>34977</v>
          </cell>
          <cell r="B329" t="str">
            <v>法国</v>
          </cell>
          <cell r="C329" t="str">
            <v>香料</v>
          </cell>
          <cell r="D329">
            <v>490.13999918848276</v>
          </cell>
        </row>
        <row r="330">
          <cell r="A330">
            <v>34977</v>
          </cell>
          <cell r="B330" t="str">
            <v>法国</v>
          </cell>
          <cell r="C330" t="str">
            <v>糖果</v>
          </cell>
          <cell r="D330">
            <v>51.299999915063381</v>
          </cell>
        </row>
        <row r="331">
          <cell r="A331">
            <v>34977</v>
          </cell>
          <cell r="B331" t="str">
            <v>法国</v>
          </cell>
          <cell r="C331" t="str">
            <v>香料</v>
          </cell>
          <cell r="D331">
            <v>775</v>
          </cell>
        </row>
        <row r="332">
          <cell r="A332">
            <v>34977</v>
          </cell>
          <cell r="B332" t="str">
            <v>法国</v>
          </cell>
          <cell r="C332" t="str">
            <v>海洋食品</v>
          </cell>
          <cell r="D332">
            <v>231.6</v>
          </cell>
        </row>
        <row r="333">
          <cell r="A333">
            <v>34977</v>
          </cell>
          <cell r="B333" t="str">
            <v>法国</v>
          </cell>
          <cell r="C333" t="str">
            <v>海洋食品</v>
          </cell>
          <cell r="D333">
            <v>540</v>
          </cell>
        </row>
        <row r="334">
          <cell r="A334">
            <v>34977</v>
          </cell>
          <cell r="B334" t="str">
            <v>法国</v>
          </cell>
          <cell r="C334" t="str">
            <v>糖果</v>
          </cell>
          <cell r="D334">
            <v>95</v>
          </cell>
        </row>
        <row r="335">
          <cell r="A335">
            <v>34977</v>
          </cell>
          <cell r="B335" t="str">
            <v>法国</v>
          </cell>
          <cell r="C335" t="str">
            <v>面食/谷类</v>
          </cell>
          <cell r="D335">
            <v>1710</v>
          </cell>
        </row>
        <row r="336">
          <cell r="A336">
            <v>34977</v>
          </cell>
          <cell r="B336" t="str">
            <v>法国</v>
          </cell>
          <cell r="C336" t="str">
            <v>乳制品</v>
          </cell>
          <cell r="D336">
            <v>1020</v>
          </cell>
        </row>
        <row r="337">
          <cell r="A337">
            <v>34978</v>
          </cell>
          <cell r="B337" t="str">
            <v>英国</v>
          </cell>
          <cell r="C337" t="str">
            <v>糖果</v>
          </cell>
          <cell r="D337">
            <v>600</v>
          </cell>
        </row>
        <row r="338">
          <cell r="A338">
            <v>34978</v>
          </cell>
          <cell r="B338" t="str">
            <v>英国</v>
          </cell>
          <cell r="C338" t="str">
            <v>海洋食品</v>
          </cell>
          <cell r="D338">
            <v>1223.5999990403652</v>
          </cell>
        </row>
        <row r="339">
          <cell r="A339">
            <v>34978</v>
          </cell>
          <cell r="B339" t="str">
            <v>英国</v>
          </cell>
          <cell r="C339" t="str">
            <v>乳制品</v>
          </cell>
          <cell r="D339">
            <v>1776.4999986067414</v>
          </cell>
        </row>
        <row r="340">
          <cell r="A340">
            <v>34978</v>
          </cell>
          <cell r="B340" t="str">
            <v>英国</v>
          </cell>
          <cell r="C340" t="str">
            <v>香料</v>
          </cell>
          <cell r="D340">
            <v>864.49999932199717</v>
          </cell>
        </row>
        <row r="341">
          <cell r="A341">
            <v>34981</v>
          </cell>
          <cell r="B341" t="str">
            <v>法国</v>
          </cell>
          <cell r="C341" t="str">
            <v>糖果</v>
          </cell>
          <cell r="D341">
            <v>1701</v>
          </cell>
        </row>
        <row r="342">
          <cell r="A342">
            <v>34982</v>
          </cell>
          <cell r="B342" t="str">
            <v>法国</v>
          </cell>
          <cell r="C342" t="str">
            <v>糖果</v>
          </cell>
          <cell r="D342">
            <v>125</v>
          </cell>
        </row>
        <row r="343">
          <cell r="A343">
            <v>34984</v>
          </cell>
          <cell r="B343" t="str">
            <v>法国</v>
          </cell>
          <cell r="C343" t="str">
            <v>农产品</v>
          </cell>
          <cell r="D343">
            <v>1060</v>
          </cell>
        </row>
        <row r="344">
          <cell r="A344">
            <v>34984</v>
          </cell>
          <cell r="B344" t="str">
            <v>法国</v>
          </cell>
          <cell r="C344" t="str">
            <v>乳制品</v>
          </cell>
          <cell r="D344">
            <v>55</v>
          </cell>
        </row>
        <row r="345">
          <cell r="A345">
            <v>34984</v>
          </cell>
          <cell r="B345" t="str">
            <v>法国</v>
          </cell>
          <cell r="C345" t="str">
            <v>饮料</v>
          </cell>
          <cell r="D345">
            <v>180</v>
          </cell>
        </row>
        <row r="346">
          <cell r="A346">
            <v>34988</v>
          </cell>
          <cell r="B346" t="str">
            <v>英国</v>
          </cell>
          <cell r="C346" t="str">
            <v>乳制品</v>
          </cell>
          <cell r="D346">
            <v>89.999999850988388</v>
          </cell>
        </row>
        <row r="347">
          <cell r="A347">
            <v>34988</v>
          </cell>
          <cell r="B347" t="str">
            <v>英国</v>
          </cell>
          <cell r="C347" t="str">
            <v>肉/家禽</v>
          </cell>
          <cell r="D347">
            <v>86.399999856948853</v>
          </cell>
        </row>
        <row r="348">
          <cell r="A348">
            <v>34988</v>
          </cell>
          <cell r="B348" t="str">
            <v>英国</v>
          </cell>
          <cell r="C348" t="str">
            <v>面食/谷类</v>
          </cell>
          <cell r="D348">
            <v>448.87499925680459</v>
          </cell>
        </row>
        <row r="349">
          <cell r="A349">
            <v>34989</v>
          </cell>
          <cell r="B349" t="str">
            <v>英国</v>
          </cell>
          <cell r="C349" t="str">
            <v>面食/谷类</v>
          </cell>
          <cell r="D349">
            <v>288</v>
          </cell>
        </row>
        <row r="350">
          <cell r="A350">
            <v>34989</v>
          </cell>
          <cell r="B350" t="str">
            <v>英国</v>
          </cell>
          <cell r="C350" t="str">
            <v>海洋食品</v>
          </cell>
          <cell r="D350">
            <v>720</v>
          </cell>
        </row>
        <row r="351">
          <cell r="A351">
            <v>34989</v>
          </cell>
          <cell r="B351" t="str">
            <v>英国</v>
          </cell>
          <cell r="C351" t="str">
            <v>饮料</v>
          </cell>
          <cell r="D351">
            <v>350</v>
          </cell>
        </row>
        <row r="352">
          <cell r="A352">
            <v>34989</v>
          </cell>
          <cell r="B352" t="str">
            <v>英国</v>
          </cell>
          <cell r="C352" t="str">
            <v>海洋食品</v>
          </cell>
          <cell r="D352">
            <v>750</v>
          </cell>
        </row>
        <row r="353">
          <cell r="A353">
            <v>34989</v>
          </cell>
          <cell r="B353" t="str">
            <v>英国</v>
          </cell>
          <cell r="C353" t="str">
            <v>饮料</v>
          </cell>
          <cell r="D353">
            <v>193.75</v>
          </cell>
        </row>
        <row r="354">
          <cell r="A354">
            <v>34992</v>
          </cell>
          <cell r="B354" t="str">
            <v>英国</v>
          </cell>
          <cell r="C354" t="str">
            <v>农产品</v>
          </cell>
          <cell r="D354">
            <v>697.5</v>
          </cell>
        </row>
        <row r="355">
          <cell r="A355">
            <v>34992</v>
          </cell>
          <cell r="B355" t="str">
            <v>英国</v>
          </cell>
          <cell r="C355" t="str">
            <v>肉/家禽</v>
          </cell>
          <cell r="D355">
            <v>328</v>
          </cell>
        </row>
        <row r="356">
          <cell r="A356">
            <v>34992</v>
          </cell>
          <cell r="B356" t="str">
            <v>英国</v>
          </cell>
          <cell r="C356" t="str">
            <v>海洋食品</v>
          </cell>
          <cell r="D356">
            <v>397.5</v>
          </cell>
        </row>
        <row r="357">
          <cell r="A357">
            <v>34996</v>
          </cell>
          <cell r="B357" t="str">
            <v>法国</v>
          </cell>
          <cell r="C357" t="str">
            <v>乳制品</v>
          </cell>
          <cell r="D357">
            <v>3800</v>
          </cell>
        </row>
        <row r="358">
          <cell r="A358">
            <v>34996</v>
          </cell>
          <cell r="B358" t="str">
            <v>法国</v>
          </cell>
          <cell r="C358" t="str">
            <v>乳制品</v>
          </cell>
          <cell r="D358">
            <v>75</v>
          </cell>
        </row>
        <row r="359">
          <cell r="A359">
            <v>34996</v>
          </cell>
          <cell r="B359" t="str">
            <v>法国</v>
          </cell>
          <cell r="C359" t="str">
            <v>海洋食品</v>
          </cell>
          <cell r="D359">
            <v>1158</v>
          </cell>
        </row>
        <row r="360">
          <cell r="A360">
            <v>34996</v>
          </cell>
          <cell r="B360" t="str">
            <v>法国</v>
          </cell>
          <cell r="C360" t="str">
            <v>肉/家禽</v>
          </cell>
          <cell r="D360">
            <v>223.5</v>
          </cell>
        </row>
        <row r="361">
          <cell r="A361">
            <v>34997</v>
          </cell>
          <cell r="B361" t="str">
            <v>法国</v>
          </cell>
          <cell r="C361" t="str">
            <v>糖果</v>
          </cell>
          <cell r="D361">
            <v>654.375</v>
          </cell>
        </row>
        <row r="362">
          <cell r="A362">
            <v>34997</v>
          </cell>
          <cell r="B362" t="str">
            <v>法国</v>
          </cell>
          <cell r="C362" t="str">
            <v>乳制品</v>
          </cell>
          <cell r="D362">
            <v>187.5</v>
          </cell>
        </row>
        <row r="363">
          <cell r="A363">
            <v>34997</v>
          </cell>
          <cell r="B363" t="str">
            <v>法国</v>
          </cell>
          <cell r="C363" t="str">
            <v>面食/谷类</v>
          </cell>
          <cell r="D363">
            <v>420</v>
          </cell>
        </row>
        <row r="364">
          <cell r="A364">
            <v>34998</v>
          </cell>
          <cell r="B364" t="str">
            <v>法国</v>
          </cell>
          <cell r="C364" t="str">
            <v>糖果</v>
          </cell>
          <cell r="D364">
            <v>248.39999958872795</v>
          </cell>
        </row>
        <row r="365">
          <cell r="A365">
            <v>34998</v>
          </cell>
          <cell r="B365" t="str">
            <v>法国</v>
          </cell>
          <cell r="C365" t="str">
            <v>糖果</v>
          </cell>
          <cell r="D365">
            <v>107.99999982118607</v>
          </cell>
        </row>
        <row r="366">
          <cell r="A366">
            <v>34998</v>
          </cell>
          <cell r="B366" t="str">
            <v>法国</v>
          </cell>
          <cell r="C366" t="str">
            <v>面食/谷类</v>
          </cell>
          <cell r="D366">
            <v>931</v>
          </cell>
        </row>
        <row r="367">
          <cell r="A367">
            <v>34999</v>
          </cell>
          <cell r="B367" t="str">
            <v>英国</v>
          </cell>
          <cell r="C367" t="str">
            <v>海洋食品</v>
          </cell>
          <cell r="D367">
            <v>368</v>
          </cell>
        </row>
        <row r="368">
          <cell r="A368">
            <v>34999</v>
          </cell>
          <cell r="B368" t="str">
            <v>英国</v>
          </cell>
          <cell r="C368" t="str">
            <v>糖果</v>
          </cell>
          <cell r="D368">
            <v>380</v>
          </cell>
        </row>
        <row r="369">
          <cell r="A369">
            <v>34999</v>
          </cell>
          <cell r="B369" t="str">
            <v>英国</v>
          </cell>
          <cell r="C369" t="str">
            <v>乳制品</v>
          </cell>
          <cell r="D369">
            <v>1020</v>
          </cell>
        </row>
        <row r="370">
          <cell r="A370">
            <v>35006</v>
          </cell>
          <cell r="B370" t="str">
            <v>英国</v>
          </cell>
          <cell r="C370" t="str">
            <v>饮料</v>
          </cell>
          <cell r="D370">
            <v>540</v>
          </cell>
        </row>
        <row r="371">
          <cell r="A371">
            <v>35006</v>
          </cell>
          <cell r="B371" t="str">
            <v>英国</v>
          </cell>
          <cell r="C371" t="str">
            <v>肉/家禽</v>
          </cell>
          <cell r="D371">
            <v>4951.6000000000004</v>
          </cell>
        </row>
        <row r="372">
          <cell r="A372">
            <v>35006</v>
          </cell>
          <cell r="B372" t="str">
            <v>英国</v>
          </cell>
          <cell r="C372" t="str">
            <v>饮料</v>
          </cell>
          <cell r="D372">
            <v>1840</v>
          </cell>
        </row>
        <row r="373">
          <cell r="A373">
            <v>35006</v>
          </cell>
          <cell r="B373" t="str">
            <v>英国</v>
          </cell>
          <cell r="C373" t="str">
            <v>香料</v>
          </cell>
          <cell r="D373">
            <v>466.8</v>
          </cell>
        </row>
        <row r="374">
          <cell r="A374">
            <v>35006</v>
          </cell>
          <cell r="B374" t="str">
            <v>英国</v>
          </cell>
          <cell r="C374" t="str">
            <v>糖果</v>
          </cell>
          <cell r="D374">
            <v>2366.4</v>
          </cell>
        </row>
        <row r="375">
          <cell r="A375">
            <v>35009</v>
          </cell>
          <cell r="B375" t="str">
            <v>法国</v>
          </cell>
          <cell r="C375" t="str">
            <v>肉/家禽</v>
          </cell>
          <cell r="D375">
            <v>582</v>
          </cell>
        </row>
        <row r="376">
          <cell r="A376">
            <v>35009</v>
          </cell>
          <cell r="B376" t="str">
            <v>法国</v>
          </cell>
          <cell r="C376" t="str">
            <v>肉/家禽</v>
          </cell>
          <cell r="D376">
            <v>379.94999733567238</v>
          </cell>
        </row>
        <row r="377">
          <cell r="A377">
            <v>35009</v>
          </cell>
          <cell r="B377" t="str">
            <v>法国</v>
          </cell>
          <cell r="C377" t="str">
            <v>乳制品</v>
          </cell>
          <cell r="D377">
            <v>917.99999356269836</v>
          </cell>
        </row>
        <row r="378">
          <cell r="A378">
            <v>35009</v>
          </cell>
          <cell r="B378" t="str">
            <v>法国</v>
          </cell>
          <cell r="C378" t="str">
            <v>海洋食品</v>
          </cell>
          <cell r="D378">
            <v>191.24999865889549</v>
          </cell>
        </row>
        <row r="379">
          <cell r="A379">
            <v>35009</v>
          </cell>
          <cell r="B379" t="str">
            <v>英国</v>
          </cell>
          <cell r="C379" t="str">
            <v>农产品</v>
          </cell>
          <cell r="D379">
            <v>2700</v>
          </cell>
        </row>
        <row r="380">
          <cell r="A380">
            <v>35009</v>
          </cell>
          <cell r="B380" t="str">
            <v>英国</v>
          </cell>
          <cell r="C380" t="str">
            <v>乳制品</v>
          </cell>
          <cell r="D380">
            <v>1375</v>
          </cell>
        </row>
        <row r="381">
          <cell r="A381">
            <v>35009</v>
          </cell>
          <cell r="B381" t="str">
            <v>英国</v>
          </cell>
          <cell r="C381" t="str">
            <v>饮料</v>
          </cell>
          <cell r="D381">
            <v>750</v>
          </cell>
        </row>
        <row r="382">
          <cell r="A382">
            <v>35011</v>
          </cell>
          <cell r="B382" t="str">
            <v>法国</v>
          </cell>
          <cell r="C382" t="str">
            <v>肉/家禽</v>
          </cell>
          <cell r="D382">
            <v>780</v>
          </cell>
        </row>
        <row r="383">
          <cell r="A383">
            <v>35011</v>
          </cell>
          <cell r="B383" t="str">
            <v>法国</v>
          </cell>
          <cell r="C383" t="str">
            <v>海洋食品</v>
          </cell>
          <cell r="D383">
            <v>216</v>
          </cell>
        </row>
        <row r="384">
          <cell r="A384">
            <v>35012</v>
          </cell>
          <cell r="B384" t="str">
            <v>英国</v>
          </cell>
          <cell r="C384" t="str">
            <v>糖果</v>
          </cell>
          <cell r="D384">
            <v>114</v>
          </cell>
        </row>
        <row r="385">
          <cell r="A385">
            <v>35013</v>
          </cell>
          <cell r="B385" t="str">
            <v>法国</v>
          </cell>
          <cell r="C385" t="str">
            <v>饮料</v>
          </cell>
          <cell r="D385">
            <v>71.999999731779099</v>
          </cell>
        </row>
        <row r="386">
          <cell r="A386">
            <v>35013</v>
          </cell>
          <cell r="B386" t="str">
            <v>法国</v>
          </cell>
          <cell r="C386" t="str">
            <v>饮料</v>
          </cell>
          <cell r="D386">
            <v>134.39999949932098</v>
          </cell>
        </row>
        <row r="387">
          <cell r="A387">
            <v>35013</v>
          </cell>
          <cell r="B387" t="str">
            <v>法国</v>
          </cell>
          <cell r="C387" t="str">
            <v>糖果</v>
          </cell>
          <cell r="D387">
            <v>399.99999850988388</v>
          </cell>
        </row>
        <row r="388">
          <cell r="A388">
            <v>35013</v>
          </cell>
          <cell r="B388" t="str">
            <v>法国</v>
          </cell>
          <cell r="C388" t="str">
            <v>乳制品</v>
          </cell>
          <cell r="D388">
            <v>1031.9999961555004</v>
          </cell>
        </row>
        <row r="389">
          <cell r="A389">
            <v>35019</v>
          </cell>
          <cell r="B389" t="str">
            <v>法国</v>
          </cell>
          <cell r="C389" t="str">
            <v>糖果</v>
          </cell>
          <cell r="D389">
            <v>349</v>
          </cell>
        </row>
        <row r="390">
          <cell r="A390">
            <v>35019</v>
          </cell>
          <cell r="B390" t="str">
            <v>法国</v>
          </cell>
          <cell r="C390" t="str">
            <v>饮料</v>
          </cell>
          <cell r="D390">
            <v>1104</v>
          </cell>
        </row>
        <row r="391">
          <cell r="A391">
            <v>35019</v>
          </cell>
          <cell r="B391" t="str">
            <v>法国</v>
          </cell>
          <cell r="C391" t="str">
            <v>乳制品</v>
          </cell>
          <cell r="D391">
            <v>440</v>
          </cell>
        </row>
        <row r="392">
          <cell r="A392">
            <v>35020</v>
          </cell>
          <cell r="B392" t="str">
            <v>法国</v>
          </cell>
          <cell r="C392" t="str">
            <v>香料</v>
          </cell>
          <cell r="D392">
            <v>85.4</v>
          </cell>
        </row>
        <row r="393">
          <cell r="A393">
            <v>35020</v>
          </cell>
          <cell r="B393" t="str">
            <v>法国</v>
          </cell>
          <cell r="C393" t="str">
            <v>海洋食品</v>
          </cell>
          <cell r="D393">
            <v>95</v>
          </cell>
        </row>
        <row r="394">
          <cell r="A394">
            <v>35024</v>
          </cell>
          <cell r="B394" t="str">
            <v>法国</v>
          </cell>
          <cell r="C394" t="str">
            <v>糖果</v>
          </cell>
          <cell r="D394">
            <v>110.4</v>
          </cell>
        </row>
        <row r="395">
          <cell r="A395">
            <v>35024</v>
          </cell>
          <cell r="B395" t="str">
            <v>法国</v>
          </cell>
          <cell r="C395" t="str">
            <v>海洋食品</v>
          </cell>
          <cell r="D395">
            <v>405.3</v>
          </cell>
        </row>
        <row r="396">
          <cell r="A396">
            <v>35024</v>
          </cell>
          <cell r="B396" t="str">
            <v>法国</v>
          </cell>
          <cell r="C396" t="str">
            <v>肉/家禽</v>
          </cell>
          <cell r="D396">
            <v>3936</v>
          </cell>
        </row>
        <row r="397">
          <cell r="A397">
            <v>35025</v>
          </cell>
          <cell r="B397" t="str">
            <v>法国</v>
          </cell>
          <cell r="C397" t="str">
            <v>海洋食品</v>
          </cell>
          <cell r="D397">
            <v>558</v>
          </cell>
        </row>
        <row r="398">
          <cell r="A398">
            <v>35025</v>
          </cell>
          <cell r="B398" t="str">
            <v>法国</v>
          </cell>
          <cell r="C398" t="str">
            <v>糖果</v>
          </cell>
          <cell r="D398">
            <v>936.9</v>
          </cell>
        </row>
        <row r="399">
          <cell r="A399">
            <v>35025</v>
          </cell>
          <cell r="B399" t="str">
            <v>法国</v>
          </cell>
          <cell r="C399" t="str">
            <v>海洋食品</v>
          </cell>
          <cell r="D399">
            <v>1045</v>
          </cell>
        </row>
        <row r="400">
          <cell r="A400">
            <v>35025</v>
          </cell>
          <cell r="B400" t="str">
            <v>法国</v>
          </cell>
          <cell r="C400" t="str">
            <v>海洋食品</v>
          </cell>
          <cell r="D400">
            <v>288</v>
          </cell>
        </row>
        <row r="401">
          <cell r="A401">
            <v>35025</v>
          </cell>
          <cell r="B401" t="str">
            <v>法国</v>
          </cell>
          <cell r="C401" t="str">
            <v>饮料</v>
          </cell>
          <cell r="D401">
            <v>427.5</v>
          </cell>
        </row>
        <row r="402">
          <cell r="A402">
            <v>35025</v>
          </cell>
          <cell r="B402" t="str">
            <v>法国</v>
          </cell>
          <cell r="C402" t="str">
            <v>肉/家禽</v>
          </cell>
          <cell r="D402">
            <v>789.75</v>
          </cell>
        </row>
        <row r="403">
          <cell r="A403">
            <v>35025</v>
          </cell>
          <cell r="B403" t="str">
            <v>法国</v>
          </cell>
          <cell r="C403" t="str">
            <v>糖果</v>
          </cell>
          <cell r="D403">
            <v>356.25</v>
          </cell>
        </row>
        <row r="404">
          <cell r="A404">
            <v>35025</v>
          </cell>
          <cell r="B404" t="str">
            <v>法国</v>
          </cell>
          <cell r="C404" t="str">
            <v>面食/谷类</v>
          </cell>
          <cell r="D404">
            <v>513</v>
          </cell>
        </row>
        <row r="405">
          <cell r="A405">
            <v>35025</v>
          </cell>
          <cell r="B405" t="str">
            <v>法国</v>
          </cell>
          <cell r="C405" t="str">
            <v>海洋食品</v>
          </cell>
          <cell r="D405">
            <v>119.25</v>
          </cell>
        </row>
        <row r="406">
          <cell r="A406">
            <v>35027</v>
          </cell>
          <cell r="B406" t="str">
            <v>英国</v>
          </cell>
          <cell r="C406" t="str">
            <v>糖果</v>
          </cell>
          <cell r="D406">
            <v>303.99999976158142</v>
          </cell>
        </row>
        <row r="407">
          <cell r="A407">
            <v>35027</v>
          </cell>
          <cell r="B407" t="str">
            <v>英国</v>
          </cell>
          <cell r="C407" t="str">
            <v>肉/家禽</v>
          </cell>
          <cell r="D407">
            <v>111.75</v>
          </cell>
        </row>
        <row r="408">
          <cell r="A408">
            <v>35027</v>
          </cell>
          <cell r="B408" t="str">
            <v>英国</v>
          </cell>
          <cell r="C408" t="str">
            <v>乳制品</v>
          </cell>
          <cell r="D408">
            <v>854.99999932944775</v>
          </cell>
        </row>
        <row r="409">
          <cell r="A409">
            <v>35030</v>
          </cell>
          <cell r="B409" t="str">
            <v>英国</v>
          </cell>
          <cell r="C409" t="str">
            <v>乳制品</v>
          </cell>
          <cell r="D409">
            <v>1368</v>
          </cell>
        </row>
        <row r="410">
          <cell r="A410">
            <v>35030</v>
          </cell>
          <cell r="B410" t="str">
            <v>英国</v>
          </cell>
          <cell r="C410" t="str">
            <v>糖果</v>
          </cell>
          <cell r="D410">
            <v>349</v>
          </cell>
        </row>
        <row r="411">
          <cell r="A411">
            <v>35030</v>
          </cell>
          <cell r="B411" t="str">
            <v>英国</v>
          </cell>
          <cell r="C411" t="str">
            <v>海洋食品</v>
          </cell>
          <cell r="D411">
            <v>760</v>
          </cell>
        </row>
        <row r="412">
          <cell r="A412">
            <v>35030</v>
          </cell>
          <cell r="B412" t="str">
            <v>英国</v>
          </cell>
          <cell r="C412" t="str">
            <v>糖果</v>
          </cell>
          <cell r="D412">
            <v>986</v>
          </cell>
        </row>
        <row r="413">
          <cell r="A413">
            <v>35030</v>
          </cell>
          <cell r="B413" t="str">
            <v>法国</v>
          </cell>
          <cell r="C413" t="str">
            <v>海洋食品</v>
          </cell>
          <cell r="D413">
            <v>562.5</v>
          </cell>
        </row>
        <row r="414">
          <cell r="A414">
            <v>35030</v>
          </cell>
          <cell r="B414" t="str">
            <v>法国</v>
          </cell>
          <cell r="C414" t="str">
            <v>海洋食品</v>
          </cell>
          <cell r="D414">
            <v>58.252499999999998</v>
          </cell>
        </row>
        <row r="415">
          <cell r="A415">
            <v>35030</v>
          </cell>
          <cell r="B415" t="str">
            <v>法国</v>
          </cell>
          <cell r="C415" t="str">
            <v>肉/家禽</v>
          </cell>
          <cell r="D415">
            <v>223.5</v>
          </cell>
        </row>
        <row r="416">
          <cell r="A416">
            <v>35032</v>
          </cell>
          <cell r="B416" t="str">
            <v>英国</v>
          </cell>
          <cell r="C416" t="str">
            <v>香料</v>
          </cell>
          <cell r="D416">
            <v>923.87499927543104</v>
          </cell>
        </row>
        <row r="417">
          <cell r="A417">
            <v>35032</v>
          </cell>
          <cell r="B417" t="str">
            <v>法国</v>
          </cell>
          <cell r="C417" t="str">
            <v>饮料</v>
          </cell>
          <cell r="D417">
            <v>57</v>
          </cell>
        </row>
        <row r="418">
          <cell r="A418">
            <v>35032</v>
          </cell>
          <cell r="B418" t="str">
            <v>法国</v>
          </cell>
          <cell r="C418" t="str">
            <v>乳制品</v>
          </cell>
          <cell r="D418">
            <v>625</v>
          </cell>
        </row>
        <row r="419">
          <cell r="A419">
            <v>35032</v>
          </cell>
          <cell r="B419" t="str">
            <v>法国</v>
          </cell>
          <cell r="C419" t="str">
            <v>糖果</v>
          </cell>
          <cell r="D419">
            <v>562.5</v>
          </cell>
        </row>
        <row r="420">
          <cell r="A420">
            <v>35032</v>
          </cell>
          <cell r="B420" t="str">
            <v>法国</v>
          </cell>
          <cell r="C420" t="str">
            <v>饮料</v>
          </cell>
          <cell r="D420">
            <v>325.5</v>
          </cell>
        </row>
        <row r="421">
          <cell r="A421">
            <v>35033</v>
          </cell>
          <cell r="B421" t="str">
            <v>法国</v>
          </cell>
          <cell r="C421" t="str">
            <v>糖果</v>
          </cell>
          <cell r="D421">
            <v>468.45</v>
          </cell>
        </row>
        <row r="422">
          <cell r="A422">
            <v>35044</v>
          </cell>
          <cell r="B422" t="str">
            <v>法国</v>
          </cell>
          <cell r="C422" t="str">
            <v>香料</v>
          </cell>
          <cell r="D422">
            <v>512.99999915063381</v>
          </cell>
        </row>
        <row r="423">
          <cell r="A423">
            <v>35044</v>
          </cell>
          <cell r="B423" t="str">
            <v>法国</v>
          </cell>
          <cell r="C423" t="str">
            <v>香料</v>
          </cell>
          <cell r="D423">
            <v>23.399999961256981</v>
          </cell>
        </row>
        <row r="424">
          <cell r="A424">
            <v>35047</v>
          </cell>
          <cell r="B424" t="str">
            <v>法国</v>
          </cell>
          <cell r="C424" t="str">
            <v>农产品</v>
          </cell>
          <cell r="D424">
            <v>182.39999932050705</v>
          </cell>
        </row>
        <row r="425">
          <cell r="A425">
            <v>35047</v>
          </cell>
          <cell r="B425" t="str">
            <v>法国</v>
          </cell>
          <cell r="C425" t="str">
            <v>饮料</v>
          </cell>
          <cell r="D425">
            <v>503.99999812245369</v>
          </cell>
        </row>
        <row r="426">
          <cell r="A426">
            <v>35047</v>
          </cell>
          <cell r="B426" t="str">
            <v>法国</v>
          </cell>
          <cell r="C426" t="str">
            <v>海洋食品</v>
          </cell>
          <cell r="D426">
            <v>303.99999886751175</v>
          </cell>
        </row>
        <row r="427">
          <cell r="A427">
            <v>35047</v>
          </cell>
          <cell r="B427" t="str">
            <v>法国</v>
          </cell>
          <cell r="C427" t="str">
            <v>面食/谷类</v>
          </cell>
          <cell r="D427">
            <v>425.59999841451645</v>
          </cell>
        </row>
        <row r="428">
          <cell r="A428">
            <v>35052</v>
          </cell>
          <cell r="B428" t="str">
            <v>英国</v>
          </cell>
          <cell r="C428" t="str">
            <v>海洋食品</v>
          </cell>
          <cell r="D428">
            <v>1500</v>
          </cell>
        </row>
        <row r="429">
          <cell r="A429">
            <v>35052</v>
          </cell>
          <cell r="B429" t="str">
            <v>英国</v>
          </cell>
          <cell r="C429" t="str">
            <v>香料</v>
          </cell>
          <cell r="D429">
            <v>311.2</v>
          </cell>
        </row>
        <row r="430">
          <cell r="A430">
            <v>35052</v>
          </cell>
          <cell r="B430" t="str">
            <v>英国</v>
          </cell>
          <cell r="C430" t="str">
            <v>乳制品</v>
          </cell>
          <cell r="D430">
            <v>2475</v>
          </cell>
        </row>
        <row r="431">
          <cell r="A431">
            <v>35052</v>
          </cell>
          <cell r="B431" t="str">
            <v>英国</v>
          </cell>
          <cell r="C431" t="str">
            <v>乳制品</v>
          </cell>
          <cell r="D431">
            <v>243.6</v>
          </cell>
        </row>
        <row r="432">
          <cell r="A432">
            <v>35054</v>
          </cell>
          <cell r="B432" t="str">
            <v>法国</v>
          </cell>
          <cell r="C432" t="str">
            <v>面食/谷类</v>
          </cell>
          <cell r="D432">
            <v>396</v>
          </cell>
        </row>
        <row r="433">
          <cell r="A433">
            <v>35054</v>
          </cell>
          <cell r="B433" t="str">
            <v>法国</v>
          </cell>
          <cell r="C433" t="str">
            <v>海洋食品</v>
          </cell>
          <cell r="D433">
            <v>736</v>
          </cell>
        </row>
        <row r="434">
          <cell r="A434">
            <v>35054</v>
          </cell>
          <cell r="B434" t="str">
            <v>法国</v>
          </cell>
          <cell r="C434" t="str">
            <v>面食/谷类</v>
          </cell>
          <cell r="D434">
            <v>1064</v>
          </cell>
        </row>
        <row r="435">
          <cell r="A435">
            <v>35061</v>
          </cell>
          <cell r="B435" t="str">
            <v>法国</v>
          </cell>
          <cell r="C435" t="str">
            <v>海洋食品</v>
          </cell>
          <cell r="D435">
            <v>1049.9999960884452</v>
          </cell>
        </row>
        <row r="436">
          <cell r="A436">
            <v>35061</v>
          </cell>
          <cell r="B436" t="str">
            <v>法国</v>
          </cell>
          <cell r="C436" t="str">
            <v>海洋食品</v>
          </cell>
          <cell r="D436">
            <v>303.99999886751175</v>
          </cell>
        </row>
        <row r="437">
          <cell r="A437">
            <v>35061</v>
          </cell>
          <cell r="B437" t="str">
            <v>法国</v>
          </cell>
          <cell r="C437" t="str">
            <v>糖果</v>
          </cell>
          <cell r="D437">
            <v>59.999999776482582</v>
          </cell>
        </row>
        <row r="438">
          <cell r="A438">
            <v>35061</v>
          </cell>
          <cell r="B438" t="str">
            <v>法国</v>
          </cell>
          <cell r="C438" t="str">
            <v>乳制品</v>
          </cell>
          <cell r="D438">
            <v>575.99999785423279</v>
          </cell>
        </row>
        <row r="439">
          <cell r="A439">
            <v>35061</v>
          </cell>
          <cell r="B439" t="str">
            <v>法国</v>
          </cell>
          <cell r="C439" t="str">
            <v>饮料</v>
          </cell>
          <cell r="D439">
            <v>420</v>
          </cell>
        </row>
        <row r="440">
          <cell r="A440">
            <v>35061</v>
          </cell>
          <cell r="B440" t="str">
            <v>法国</v>
          </cell>
          <cell r="C440" t="str">
            <v>乳制品</v>
          </cell>
          <cell r="D440">
            <v>385</v>
          </cell>
        </row>
        <row r="441">
          <cell r="A441">
            <v>35061</v>
          </cell>
          <cell r="B441" t="str">
            <v>法国</v>
          </cell>
          <cell r="C441" t="str">
            <v>糖果</v>
          </cell>
          <cell r="D441">
            <v>1479</v>
          </cell>
        </row>
        <row r="442">
          <cell r="A442">
            <v>35061</v>
          </cell>
          <cell r="B442" t="str">
            <v>法国</v>
          </cell>
          <cell r="C442" t="str">
            <v>面食/谷类</v>
          </cell>
          <cell r="D442">
            <v>798</v>
          </cell>
        </row>
        <row r="443">
          <cell r="A443">
            <v>35066</v>
          </cell>
          <cell r="B443" t="str">
            <v>法国</v>
          </cell>
          <cell r="C443" t="str">
            <v>糖果</v>
          </cell>
          <cell r="D443">
            <v>367.5</v>
          </cell>
        </row>
        <row r="444">
          <cell r="A444">
            <v>35066</v>
          </cell>
          <cell r="B444" t="str">
            <v>法国</v>
          </cell>
          <cell r="C444" t="str">
            <v>饮料</v>
          </cell>
          <cell r="D444">
            <v>139.5</v>
          </cell>
        </row>
        <row r="445">
          <cell r="A445">
            <v>35068</v>
          </cell>
          <cell r="B445" t="str">
            <v>英国</v>
          </cell>
          <cell r="C445" t="str">
            <v>香料</v>
          </cell>
          <cell r="D445">
            <v>1515.5999974906445</v>
          </cell>
        </row>
        <row r="446">
          <cell r="A446">
            <v>35069</v>
          </cell>
          <cell r="B446" t="str">
            <v>英国</v>
          </cell>
          <cell r="C446" t="str">
            <v>饮料</v>
          </cell>
          <cell r="D446">
            <v>760</v>
          </cell>
        </row>
        <row r="447">
          <cell r="A447">
            <v>35069</v>
          </cell>
          <cell r="B447" t="str">
            <v>英国</v>
          </cell>
          <cell r="C447" t="str">
            <v>农产品</v>
          </cell>
          <cell r="D447">
            <v>1050</v>
          </cell>
        </row>
        <row r="448">
          <cell r="A448">
            <v>35069</v>
          </cell>
          <cell r="B448" t="str">
            <v>英国</v>
          </cell>
          <cell r="C448" t="str">
            <v>糖果</v>
          </cell>
          <cell r="D448">
            <v>500</v>
          </cell>
        </row>
        <row r="449">
          <cell r="A449">
            <v>35074</v>
          </cell>
          <cell r="B449" t="str">
            <v>英国</v>
          </cell>
          <cell r="C449" t="str">
            <v>肉/家禽</v>
          </cell>
          <cell r="D449">
            <v>2228.2199999999998</v>
          </cell>
        </row>
        <row r="450">
          <cell r="A450">
            <v>35074</v>
          </cell>
          <cell r="B450" t="str">
            <v>英国</v>
          </cell>
          <cell r="C450" t="str">
            <v>乳制品</v>
          </cell>
          <cell r="D450">
            <v>1375</v>
          </cell>
        </row>
        <row r="451">
          <cell r="A451">
            <v>35076</v>
          </cell>
          <cell r="B451" t="str">
            <v>法国</v>
          </cell>
          <cell r="C451" t="str">
            <v>海洋食品</v>
          </cell>
          <cell r="D451">
            <v>186</v>
          </cell>
        </row>
        <row r="452">
          <cell r="A452">
            <v>35076</v>
          </cell>
          <cell r="B452" t="str">
            <v>法国</v>
          </cell>
          <cell r="C452" t="str">
            <v>饮料</v>
          </cell>
          <cell r="D452">
            <v>42</v>
          </cell>
        </row>
        <row r="453">
          <cell r="A453">
            <v>35080</v>
          </cell>
          <cell r="B453" t="str">
            <v>英国</v>
          </cell>
          <cell r="C453" t="str">
            <v>糖果</v>
          </cell>
          <cell r="D453">
            <v>349</v>
          </cell>
        </row>
        <row r="454">
          <cell r="A454">
            <v>35080</v>
          </cell>
          <cell r="B454" t="str">
            <v>英国</v>
          </cell>
          <cell r="C454" t="str">
            <v>糖果</v>
          </cell>
          <cell r="D454">
            <v>986</v>
          </cell>
        </row>
        <row r="455">
          <cell r="A455">
            <v>35086</v>
          </cell>
          <cell r="B455" t="str">
            <v>英国</v>
          </cell>
          <cell r="C455" t="str">
            <v>糖果</v>
          </cell>
          <cell r="D455">
            <v>436.99999965727329</v>
          </cell>
        </row>
        <row r="456">
          <cell r="A456">
            <v>35086</v>
          </cell>
          <cell r="B456" t="str">
            <v>英国</v>
          </cell>
          <cell r="C456" t="str">
            <v>饮料</v>
          </cell>
          <cell r="D456">
            <v>294.499999769032</v>
          </cell>
        </row>
        <row r="457">
          <cell r="A457">
            <v>35087</v>
          </cell>
          <cell r="B457" t="str">
            <v>英国</v>
          </cell>
          <cell r="C457" t="str">
            <v>肉/家禽</v>
          </cell>
          <cell r="D457">
            <v>1646.4069987087696</v>
          </cell>
        </row>
        <row r="458">
          <cell r="A458">
            <v>35087</v>
          </cell>
          <cell r="B458" t="str">
            <v>英国</v>
          </cell>
          <cell r="C458" t="str">
            <v>海洋食品</v>
          </cell>
          <cell r="D458">
            <v>183.34999985620379</v>
          </cell>
        </row>
        <row r="459">
          <cell r="A459">
            <v>35089</v>
          </cell>
          <cell r="B459" t="str">
            <v>英国</v>
          </cell>
          <cell r="C459" t="str">
            <v>乳制品</v>
          </cell>
          <cell r="D459">
            <v>420</v>
          </cell>
        </row>
        <row r="460">
          <cell r="A460">
            <v>35090</v>
          </cell>
          <cell r="B460" t="str">
            <v>英国</v>
          </cell>
          <cell r="C460" t="str">
            <v>海洋食品</v>
          </cell>
          <cell r="D460">
            <v>101.99999928474426</v>
          </cell>
        </row>
        <row r="461">
          <cell r="A461">
            <v>35090</v>
          </cell>
          <cell r="B461" t="str">
            <v>英国</v>
          </cell>
          <cell r="C461" t="str">
            <v>饮料</v>
          </cell>
          <cell r="D461">
            <v>76.499999463558197</v>
          </cell>
        </row>
        <row r="462">
          <cell r="A462">
            <v>35090</v>
          </cell>
          <cell r="B462" t="str">
            <v>英国</v>
          </cell>
          <cell r="C462" t="str">
            <v>乳制品</v>
          </cell>
          <cell r="D462">
            <v>1375</v>
          </cell>
        </row>
        <row r="463">
          <cell r="A463">
            <v>35094</v>
          </cell>
          <cell r="B463" t="str">
            <v>法国</v>
          </cell>
          <cell r="C463" t="str">
            <v>饮料</v>
          </cell>
          <cell r="D463">
            <v>140</v>
          </cell>
        </row>
        <row r="464">
          <cell r="A464">
            <v>35094</v>
          </cell>
          <cell r="B464" t="str">
            <v>法国</v>
          </cell>
          <cell r="C464" t="str">
            <v>饮料</v>
          </cell>
          <cell r="D464">
            <v>2635</v>
          </cell>
        </row>
        <row r="465">
          <cell r="A465">
            <v>35096</v>
          </cell>
          <cell r="B465" t="str">
            <v>法国</v>
          </cell>
          <cell r="C465" t="str">
            <v>面食/谷类</v>
          </cell>
          <cell r="D465">
            <v>645.999995470047</v>
          </cell>
        </row>
        <row r="466">
          <cell r="A466">
            <v>35096</v>
          </cell>
          <cell r="B466" t="str">
            <v>法国</v>
          </cell>
          <cell r="C466" t="str">
            <v>饮料</v>
          </cell>
          <cell r="D466">
            <v>764.99999463558197</v>
          </cell>
        </row>
        <row r="467">
          <cell r="A467">
            <v>35100</v>
          </cell>
          <cell r="B467" t="str">
            <v>法国</v>
          </cell>
          <cell r="C467" t="str">
            <v>乳制品</v>
          </cell>
          <cell r="D467">
            <v>40</v>
          </cell>
        </row>
        <row r="468">
          <cell r="A468">
            <v>35101</v>
          </cell>
          <cell r="B468" t="str">
            <v>法国</v>
          </cell>
          <cell r="C468" t="str">
            <v>饮料</v>
          </cell>
          <cell r="D468">
            <v>7509.749994110316</v>
          </cell>
        </row>
        <row r="469">
          <cell r="A469">
            <v>35101</v>
          </cell>
          <cell r="B469" t="str">
            <v>法国</v>
          </cell>
          <cell r="C469" t="str">
            <v>糖果</v>
          </cell>
          <cell r="D469">
            <v>936.69999926537275</v>
          </cell>
        </row>
        <row r="470">
          <cell r="A470">
            <v>35101</v>
          </cell>
          <cell r="B470" t="str">
            <v>英国</v>
          </cell>
          <cell r="C470" t="str">
            <v>糖果</v>
          </cell>
          <cell r="D470">
            <v>1061.8199925541878</v>
          </cell>
        </row>
        <row r="471">
          <cell r="A471">
            <v>35101</v>
          </cell>
          <cell r="B471" t="str">
            <v>英国</v>
          </cell>
          <cell r="C471" t="str">
            <v>饮料</v>
          </cell>
          <cell r="D471">
            <v>7905</v>
          </cell>
        </row>
        <row r="472">
          <cell r="A472">
            <v>35101</v>
          </cell>
          <cell r="B472" t="str">
            <v>英国</v>
          </cell>
          <cell r="C472" t="str">
            <v>海洋食品</v>
          </cell>
          <cell r="D472">
            <v>938.39999341964722</v>
          </cell>
        </row>
        <row r="473">
          <cell r="A473">
            <v>35101</v>
          </cell>
          <cell r="B473" t="str">
            <v>英国</v>
          </cell>
          <cell r="C473" t="str">
            <v>糖果</v>
          </cell>
          <cell r="D473">
            <v>1047.6249926537275</v>
          </cell>
        </row>
        <row r="474">
          <cell r="A474">
            <v>35102</v>
          </cell>
          <cell r="B474" t="str">
            <v>法国</v>
          </cell>
          <cell r="C474" t="str">
            <v>面食/谷类</v>
          </cell>
          <cell r="D474">
            <v>1140</v>
          </cell>
        </row>
        <row r="475">
          <cell r="A475">
            <v>35103</v>
          </cell>
          <cell r="B475" t="str">
            <v>法国</v>
          </cell>
          <cell r="C475" t="str">
            <v>饮料</v>
          </cell>
          <cell r="D475">
            <v>360</v>
          </cell>
        </row>
        <row r="476">
          <cell r="A476">
            <v>35103</v>
          </cell>
          <cell r="B476" t="str">
            <v>法国</v>
          </cell>
          <cell r="C476" t="str">
            <v>农产品</v>
          </cell>
          <cell r="D476">
            <v>318</v>
          </cell>
        </row>
        <row r="477">
          <cell r="A477">
            <v>35103</v>
          </cell>
          <cell r="B477" t="str">
            <v>法国</v>
          </cell>
          <cell r="C477" t="str">
            <v>糖果</v>
          </cell>
          <cell r="D477">
            <v>147.9</v>
          </cell>
        </row>
        <row r="478">
          <cell r="A478">
            <v>35103</v>
          </cell>
          <cell r="B478" t="str">
            <v>法国</v>
          </cell>
          <cell r="C478" t="str">
            <v>饮料</v>
          </cell>
          <cell r="D478">
            <v>90</v>
          </cell>
        </row>
        <row r="479">
          <cell r="A479">
            <v>35104</v>
          </cell>
          <cell r="B479" t="str">
            <v>英国</v>
          </cell>
          <cell r="C479" t="str">
            <v>糖果</v>
          </cell>
          <cell r="D479">
            <v>374.76</v>
          </cell>
        </row>
        <row r="480">
          <cell r="A480">
            <v>35104</v>
          </cell>
          <cell r="B480" t="str">
            <v>英国</v>
          </cell>
          <cell r="C480" t="str">
            <v>肉/家禽</v>
          </cell>
          <cell r="D480">
            <v>656</v>
          </cell>
        </row>
        <row r="481">
          <cell r="A481">
            <v>35110</v>
          </cell>
          <cell r="B481" t="str">
            <v>英国</v>
          </cell>
          <cell r="C481" t="str">
            <v>农产品</v>
          </cell>
          <cell r="D481">
            <v>539.99999910593033</v>
          </cell>
        </row>
        <row r="482">
          <cell r="A482">
            <v>35110</v>
          </cell>
          <cell r="B482" t="str">
            <v>英国</v>
          </cell>
          <cell r="C482" t="str">
            <v>乳制品</v>
          </cell>
          <cell r="D482">
            <v>101.24999983236194</v>
          </cell>
        </row>
        <row r="483">
          <cell r="A483">
            <v>35110</v>
          </cell>
          <cell r="B483" t="str">
            <v>英国</v>
          </cell>
          <cell r="C483" t="str">
            <v>肉/家禽</v>
          </cell>
          <cell r="D483">
            <v>265.67999956011772</v>
          </cell>
        </row>
        <row r="484">
          <cell r="A484">
            <v>35116</v>
          </cell>
          <cell r="B484" t="str">
            <v>英国</v>
          </cell>
          <cell r="C484" t="str">
            <v>面食/谷类</v>
          </cell>
          <cell r="D484">
            <v>566.99999906122684</v>
          </cell>
        </row>
        <row r="485">
          <cell r="A485">
            <v>35116</v>
          </cell>
          <cell r="B485" t="str">
            <v>英国</v>
          </cell>
          <cell r="C485" t="str">
            <v>饮料</v>
          </cell>
          <cell r="D485">
            <v>404.99999932944775</v>
          </cell>
        </row>
        <row r="486">
          <cell r="A486">
            <v>35116</v>
          </cell>
          <cell r="B486" t="str">
            <v>英国</v>
          </cell>
          <cell r="C486" t="str">
            <v>面食/谷类</v>
          </cell>
          <cell r="D486">
            <v>529.19999912381172</v>
          </cell>
        </row>
        <row r="487">
          <cell r="A487">
            <v>35116</v>
          </cell>
          <cell r="B487" t="str">
            <v>英国</v>
          </cell>
          <cell r="C487" t="str">
            <v>海洋食品</v>
          </cell>
          <cell r="D487">
            <v>715.49999881535769</v>
          </cell>
        </row>
        <row r="488">
          <cell r="A488">
            <v>35116</v>
          </cell>
          <cell r="B488" t="str">
            <v>英国</v>
          </cell>
          <cell r="C488" t="str">
            <v>面食/谷类</v>
          </cell>
          <cell r="D488">
            <v>1596</v>
          </cell>
        </row>
        <row r="489">
          <cell r="A489">
            <v>35117</v>
          </cell>
          <cell r="B489" t="str">
            <v>法国</v>
          </cell>
          <cell r="C489" t="str">
            <v>饮料</v>
          </cell>
          <cell r="D489">
            <v>1151.9999957084656</v>
          </cell>
        </row>
        <row r="490">
          <cell r="A490">
            <v>35117</v>
          </cell>
          <cell r="B490" t="str">
            <v>法国</v>
          </cell>
          <cell r="C490" t="str">
            <v>糖果</v>
          </cell>
          <cell r="D490">
            <v>88.319999670982369</v>
          </cell>
        </row>
        <row r="491">
          <cell r="A491">
            <v>35117</v>
          </cell>
          <cell r="B491" t="str">
            <v>法国</v>
          </cell>
          <cell r="C491" t="str">
            <v>海洋食品</v>
          </cell>
          <cell r="D491">
            <v>1247.9999953508377</v>
          </cell>
        </row>
        <row r="492">
          <cell r="A492">
            <v>35117</v>
          </cell>
          <cell r="B492" t="str">
            <v>法国</v>
          </cell>
          <cell r="C492" t="str">
            <v>海洋食品</v>
          </cell>
          <cell r="D492">
            <v>273.59999898076057</v>
          </cell>
        </row>
        <row r="493">
          <cell r="A493">
            <v>35117</v>
          </cell>
          <cell r="B493" t="str">
            <v>法国</v>
          </cell>
          <cell r="C493" t="str">
            <v>乳制品</v>
          </cell>
          <cell r="D493">
            <v>1223.9999954402447</v>
          </cell>
        </row>
        <row r="494">
          <cell r="A494">
            <v>35117</v>
          </cell>
          <cell r="B494" t="str">
            <v>法国</v>
          </cell>
          <cell r="C494" t="str">
            <v>乳制品</v>
          </cell>
          <cell r="D494">
            <v>945.99999647587538</v>
          </cell>
        </row>
        <row r="495">
          <cell r="A495">
            <v>35118</v>
          </cell>
          <cell r="B495" t="str">
            <v>英国</v>
          </cell>
          <cell r="C495" t="str">
            <v>香料</v>
          </cell>
          <cell r="D495">
            <v>490</v>
          </cell>
        </row>
        <row r="496">
          <cell r="A496">
            <v>35118</v>
          </cell>
          <cell r="B496" t="str">
            <v>英国</v>
          </cell>
          <cell r="C496" t="str">
            <v>糖果</v>
          </cell>
          <cell r="D496">
            <v>477.81899664938447</v>
          </cell>
        </row>
        <row r="497">
          <cell r="A497">
            <v>35121</v>
          </cell>
          <cell r="B497" t="str">
            <v>法国</v>
          </cell>
          <cell r="C497" t="str">
            <v>饮料</v>
          </cell>
          <cell r="D497">
            <v>285</v>
          </cell>
        </row>
        <row r="498">
          <cell r="A498">
            <v>35121</v>
          </cell>
          <cell r="B498" t="str">
            <v>法国</v>
          </cell>
          <cell r="C498" t="str">
            <v>肉/家禽</v>
          </cell>
          <cell r="D498">
            <v>234</v>
          </cell>
        </row>
        <row r="499">
          <cell r="A499">
            <v>35121</v>
          </cell>
          <cell r="B499" t="str">
            <v>法国</v>
          </cell>
          <cell r="C499" t="str">
            <v>糖果</v>
          </cell>
          <cell r="D499">
            <v>2465</v>
          </cell>
        </row>
        <row r="500">
          <cell r="A500">
            <v>35122</v>
          </cell>
          <cell r="B500" t="str">
            <v>英国</v>
          </cell>
          <cell r="C500" t="str">
            <v>海洋食品</v>
          </cell>
          <cell r="D500">
            <v>625</v>
          </cell>
        </row>
        <row r="501">
          <cell r="A501">
            <v>35122</v>
          </cell>
          <cell r="B501" t="str">
            <v>法国</v>
          </cell>
          <cell r="C501" t="str">
            <v>糖果</v>
          </cell>
          <cell r="D501">
            <v>872.5</v>
          </cell>
        </row>
        <row r="502">
          <cell r="A502">
            <v>35122</v>
          </cell>
          <cell r="B502" t="str">
            <v>法国</v>
          </cell>
          <cell r="C502" t="str">
            <v>乳制品</v>
          </cell>
          <cell r="D502">
            <v>175</v>
          </cell>
        </row>
        <row r="503">
          <cell r="A503">
            <v>35122</v>
          </cell>
          <cell r="B503" t="str">
            <v>法国</v>
          </cell>
          <cell r="C503" t="str">
            <v>面食/谷类</v>
          </cell>
          <cell r="D503">
            <v>912</v>
          </cell>
        </row>
        <row r="504">
          <cell r="A504">
            <v>35122</v>
          </cell>
          <cell r="B504" t="str">
            <v>法国</v>
          </cell>
          <cell r="C504" t="str">
            <v>香料</v>
          </cell>
          <cell r="D504">
            <v>268.38749811798334</v>
          </cell>
        </row>
        <row r="505">
          <cell r="A505">
            <v>35124</v>
          </cell>
          <cell r="B505" t="str">
            <v>英国</v>
          </cell>
          <cell r="C505" t="str">
            <v>饮料</v>
          </cell>
          <cell r="D505">
            <v>135</v>
          </cell>
        </row>
        <row r="506">
          <cell r="A506">
            <v>35124</v>
          </cell>
          <cell r="B506" t="str">
            <v>英国</v>
          </cell>
          <cell r="C506" t="str">
            <v>肉/家禽</v>
          </cell>
          <cell r="D506">
            <v>195.5625</v>
          </cell>
        </row>
        <row r="507">
          <cell r="A507">
            <v>35124</v>
          </cell>
          <cell r="B507" t="str">
            <v>英国</v>
          </cell>
          <cell r="C507" t="str">
            <v>面食/谷类</v>
          </cell>
          <cell r="D507">
            <v>748.125</v>
          </cell>
        </row>
        <row r="508">
          <cell r="A508">
            <v>35125</v>
          </cell>
          <cell r="B508" t="str">
            <v>法国</v>
          </cell>
          <cell r="C508" t="str">
            <v>肉/家禽</v>
          </cell>
          <cell r="D508">
            <v>1638</v>
          </cell>
        </row>
        <row r="509">
          <cell r="A509">
            <v>35125</v>
          </cell>
          <cell r="B509" t="str">
            <v>法国</v>
          </cell>
          <cell r="C509" t="str">
            <v>海洋食品</v>
          </cell>
          <cell r="D509">
            <v>1250</v>
          </cell>
        </row>
        <row r="510">
          <cell r="A510">
            <v>35125</v>
          </cell>
          <cell r="B510" t="str">
            <v>法国</v>
          </cell>
          <cell r="C510" t="str">
            <v>糖果</v>
          </cell>
          <cell r="D510">
            <v>400</v>
          </cell>
        </row>
        <row r="511">
          <cell r="A511">
            <v>35125</v>
          </cell>
          <cell r="B511" t="str">
            <v>法国</v>
          </cell>
          <cell r="C511" t="str">
            <v>乳制品</v>
          </cell>
          <cell r="D511">
            <v>87.5</v>
          </cell>
        </row>
        <row r="512">
          <cell r="A512">
            <v>35125</v>
          </cell>
          <cell r="B512" t="str">
            <v>法国</v>
          </cell>
          <cell r="C512" t="str">
            <v>糖果</v>
          </cell>
          <cell r="D512">
            <v>147.9</v>
          </cell>
        </row>
        <row r="513">
          <cell r="A513">
            <v>35125</v>
          </cell>
          <cell r="B513" t="str">
            <v>英国</v>
          </cell>
          <cell r="C513" t="str">
            <v>乳制品</v>
          </cell>
          <cell r="D513">
            <v>525</v>
          </cell>
        </row>
        <row r="514">
          <cell r="A514">
            <v>35125</v>
          </cell>
          <cell r="B514" t="str">
            <v>英国</v>
          </cell>
          <cell r="C514" t="str">
            <v>面食/谷类</v>
          </cell>
          <cell r="D514">
            <v>56</v>
          </cell>
        </row>
        <row r="515">
          <cell r="A515">
            <v>35128</v>
          </cell>
          <cell r="B515" t="str">
            <v>英国</v>
          </cell>
          <cell r="C515" t="str">
            <v>饮料</v>
          </cell>
          <cell r="D515">
            <v>15019.499988220632</v>
          </cell>
        </row>
        <row r="516">
          <cell r="A516">
            <v>35128</v>
          </cell>
          <cell r="B516" t="str">
            <v>英国</v>
          </cell>
          <cell r="C516" t="str">
            <v>饮料</v>
          </cell>
          <cell r="D516">
            <v>1367.9999989271164</v>
          </cell>
        </row>
        <row r="517">
          <cell r="A517">
            <v>35129</v>
          </cell>
          <cell r="B517" t="str">
            <v>法国</v>
          </cell>
          <cell r="C517" t="str">
            <v>肉/家禽</v>
          </cell>
          <cell r="D517">
            <v>98.4</v>
          </cell>
        </row>
        <row r="518">
          <cell r="A518">
            <v>35136</v>
          </cell>
          <cell r="B518" t="str">
            <v>英国</v>
          </cell>
          <cell r="C518" t="str">
            <v>糖果</v>
          </cell>
          <cell r="D518">
            <v>1538.9999987930059</v>
          </cell>
        </row>
        <row r="519">
          <cell r="A519">
            <v>35137</v>
          </cell>
          <cell r="B519" t="str">
            <v>法国</v>
          </cell>
          <cell r="C519" t="str">
            <v>面食/谷类</v>
          </cell>
          <cell r="D519">
            <v>350</v>
          </cell>
        </row>
        <row r="520">
          <cell r="A520">
            <v>35137</v>
          </cell>
          <cell r="B520" t="str">
            <v>法国</v>
          </cell>
          <cell r="C520" t="str">
            <v>糖果</v>
          </cell>
          <cell r="D520">
            <v>339.99999761581421</v>
          </cell>
        </row>
        <row r="521">
          <cell r="A521">
            <v>35137</v>
          </cell>
          <cell r="B521" t="str">
            <v>法国</v>
          </cell>
          <cell r="C521" t="str">
            <v>肉/家禽</v>
          </cell>
          <cell r="D521">
            <v>202.63999857902527</v>
          </cell>
        </row>
        <row r="522">
          <cell r="A522">
            <v>35138</v>
          </cell>
          <cell r="B522" t="str">
            <v>法国</v>
          </cell>
          <cell r="C522" t="str">
            <v>饮料</v>
          </cell>
          <cell r="D522">
            <v>36</v>
          </cell>
        </row>
        <row r="523">
          <cell r="A523">
            <v>35138</v>
          </cell>
          <cell r="B523" t="str">
            <v>法国</v>
          </cell>
          <cell r="C523" t="str">
            <v>糖果</v>
          </cell>
          <cell r="D523">
            <v>379.99999970197678</v>
          </cell>
        </row>
        <row r="524">
          <cell r="A524">
            <v>35138</v>
          </cell>
          <cell r="B524" t="str">
            <v>法国</v>
          </cell>
          <cell r="C524" t="str">
            <v>面食/谷类</v>
          </cell>
          <cell r="D524">
            <v>758.09999940544367</v>
          </cell>
        </row>
        <row r="525">
          <cell r="A525">
            <v>35138</v>
          </cell>
          <cell r="B525" t="str">
            <v>法国</v>
          </cell>
          <cell r="C525" t="str">
            <v>香料</v>
          </cell>
          <cell r="D525">
            <v>239.96999981179832</v>
          </cell>
        </row>
        <row r="526">
          <cell r="A526">
            <v>35142</v>
          </cell>
          <cell r="B526" t="str">
            <v>法国</v>
          </cell>
          <cell r="C526" t="str">
            <v>乳制品</v>
          </cell>
          <cell r="D526">
            <v>840</v>
          </cell>
        </row>
        <row r="527">
          <cell r="A527">
            <v>35142</v>
          </cell>
          <cell r="B527" t="str">
            <v>法国</v>
          </cell>
          <cell r="C527" t="str">
            <v>饮料</v>
          </cell>
          <cell r="D527">
            <v>10540</v>
          </cell>
        </row>
        <row r="528">
          <cell r="A528">
            <v>35143</v>
          </cell>
          <cell r="B528" t="str">
            <v>英国</v>
          </cell>
          <cell r="C528" t="str">
            <v>海洋食品</v>
          </cell>
          <cell r="D528">
            <v>368.93249971065671</v>
          </cell>
        </row>
        <row r="529">
          <cell r="A529">
            <v>35144</v>
          </cell>
          <cell r="B529" t="str">
            <v>英国</v>
          </cell>
          <cell r="C529" t="str">
            <v>香料</v>
          </cell>
          <cell r="D529">
            <v>1200</v>
          </cell>
        </row>
        <row r="530">
          <cell r="A530">
            <v>35144</v>
          </cell>
          <cell r="B530" t="str">
            <v>英国</v>
          </cell>
          <cell r="C530" t="str">
            <v>饮料</v>
          </cell>
          <cell r="D530">
            <v>45</v>
          </cell>
        </row>
        <row r="531">
          <cell r="A531">
            <v>35144</v>
          </cell>
          <cell r="B531" t="str">
            <v>英国</v>
          </cell>
          <cell r="C531" t="str">
            <v>肉/家禽</v>
          </cell>
          <cell r="D531">
            <v>2970.96</v>
          </cell>
        </row>
        <row r="532">
          <cell r="A532">
            <v>35144</v>
          </cell>
          <cell r="B532" t="str">
            <v>英国</v>
          </cell>
          <cell r="C532" t="str">
            <v>海洋食品</v>
          </cell>
          <cell r="D532">
            <v>906.15</v>
          </cell>
        </row>
        <row r="533">
          <cell r="A533">
            <v>35144</v>
          </cell>
          <cell r="B533" t="str">
            <v>英国</v>
          </cell>
          <cell r="C533" t="str">
            <v>海洋食品</v>
          </cell>
          <cell r="D533">
            <v>380</v>
          </cell>
        </row>
        <row r="534">
          <cell r="A534">
            <v>35144</v>
          </cell>
          <cell r="B534" t="str">
            <v>法国</v>
          </cell>
          <cell r="C534" t="str">
            <v>海洋食品</v>
          </cell>
          <cell r="D534">
            <v>159.59999987483025</v>
          </cell>
        </row>
        <row r="535">
          <cell r="A535">
            <v>35144</v>
          </cell>
          <cell r="B535" t="str">
            <v>法国</v>
          </cell>
          <cell r="C535" t="str">
            <v>乳制品</v>
          </cell>
          <cell r="D535">
            <v>1709.9999986588955</v>
          </cell>
        </row>
        <row r="536">
          <cell r="A536">
            <v>35144</v>
          </cell>
          <cell r="B536" t="str">
            <v>法国</v>
          </cell>
          <cell r="C536" t="str">
            <v>饮料</v>
          </cell>
          <cell r="D536">
            <v>883.499999307096</v>
          </cell>
        </row>
        <row r="537">
          <cell r="A537">
            <v>35150</v>
          </cell>
          <cell r="B537" t="str">
            <v>法国</v>
          </cell>
          <cell r="C537" t="str">
            <v>海洋食品</v>
          </cell>
          <cell r="D537">
            <v>198.75</v>
          </cell>
        </row>
        <row r="538">
          <cell r="A538">
            <v>35150</v>
          </cell>
          <cell r="B538" t="str">
            <v>法国</v>
          </cell>
          <cell r="C538" t="str">
            <v>糖果</v>
          </cell>
          <cell r="D538">
            <v>1725.5</v>
          </cell>
        </row>
        <row r="539">
          <cell r="A539">
            <v>35159</v>
          </cell>
          <cell r="B539" t="str">
            <v>英国</v>
          </cell>
          <cell r="C539" t="str">
            <v>糖果</v>
          </cell>
          <cell r="D539">
            <v>600</v>
          </cell>
        </row>
        <row r="540">
          <cell r="A540">
            <v>35159</v>
          </cell>
          <cell r="B540" t="str">
            <v>英国</v>
          </cell>
          <cell r="C540" t="str">
            <v>饮料</v>
          </cell>
          <cell r="D540">
            <v>379.75</v>
          </cell>
        </row>
        <row r="541">
          <cell r="A541">
            <v>35159</v>
          </cell>
          <cell r="B541" t="str">
            <v>英国</v>
          </cell>
          <cell r="C541" t="str">
            <v>香料</v>
          </cell>
          <cell r="D541">
            <v>195</v>
          </cell>
        </row>
        <row r="542">
          <cell r="A542">
            <v>35163</v>
          </cell>
          <cell r="B542" t="str">
            <v>英国</v>
          </cell>
          <cell r="C542" t="str">
            <v>香料</v>
          </cell>
          <cell r="D542">
            <v>500</v>
          </cell>
        </row>
        <row r="543">
          <cell r="A543">
            <v>35163</v>
          </cell>
          <cell r="B543" t="str">
            <v>法国</v>
          </cell>
          <cell r="C543" t="str">
            <v>海洋食品</v>
          </cell>
          <cell r="D543">
            <v>455.99999830126762</v>
          </cell>
        </row>
        <row r="544">
          <cell r="A544">
            <v>35164</v>
          </cell>
          <cell r="B544" t="str">
            <v>英国</v>
          </cell>
          <cell r="C544" t="str">
            <v>海洋食品</v>
          </cell>
          <cell r="D544">
            <v>90</v>
          </cell>
        </row>
        <row r="545">
          <cell r="A545">
            <v>35164</v>
          </cell>
          <cell r="B545" t="str">
            <v>英国</v>
          </cell>
          <cell r="C545" t="str">
            <v>饮料</v>
          </cell>
          <cell r="D545">
            <v>828</v>
          </cell>
        </row>
        <row r="546">
          <cell r="A546">
            <v>35164</v>
          </cell>
          <cell r="B546" t="str">
            <v>英国</v>
          </cell>
          <cell r="C546" t="str">
            <v>乳制品</v>
          </cell>
          <cell r="D546">
            <v>1249.5</v>
          </cell>
        </row>
        <row r="547">
          <cell r="A547">
            <v>35164</v>
          </cell>
          <cell r="B547" t="str">
            <v>英国</v>
          </cell>
          <cell r="C547" t="str">
            <v>乳制品</v>
          </cell>
          <cell r="D547">
            <v>564.375</v>
          </cell>
        </row>
        <row r="548">
          <cell r="A548">
            <v>35165</v>
          </cell>
          <cell r="B548" t="str">
            <v>法国</v>
          </cell>
          <cell r="C548" t="str">
            <v>乳制品</v>
          </cell>
          <cell r="D548">
            <v>412.5</v>
          </cell>
        </row>
        <row r="549">
          <cell r="A549">
            <v>35165</v>
          </cell>
          <cell r="B549" t="str">
            <v>法国</v>
          </cell>
          <cell r="C549" t="str">
            <v>糖果</v>
          </cell>
          <cell r="D549">
            <v>1109.25</v>
          </cell>
        </row>
        <row r="550">
          <cell r="A550">
            <v>35165</v>
          </cell>
          <cell r="B550" t="str">
            <v>法国</v>
          </cell>
          <cell r="C550" t="str">
            <v>糖果</v>
          </cell>
          <cell r="D550">
            <v>750</v>
          </cell>
        </row>
        <row r="551">
          <cell r="A551">
            <v>35165</v>
          </cell>
          <cell r="B551" t="str">
            <v>法国</v>
          </cell>
          <cell r="C551" t="str">
            <v>乳制品</v>
          </cell>
          <cell r="D551">
            <v>1740</v>
          </cell>
        </row>
        <row r="552">
          <cell r="A552">
            <v>35166</v>
          </cell>
          <cell r="B552" t="str">
            <v>英国</v>
          </cell>
          <cell r="C552" t="str">
            <v>海洋食品</v>
          </cell>
          <cell r="D552">
            <v>120</v>
          </cell>
        </row>
        <row r="553">
          <cell r="A553">
            <v>35166</v>
          </cell>
          <cell r="B553" t="str">
            <v>英国</v>
          </cell>
          <cell r="C553" t="str">
            <v>乳制品</v>
          </cell>
          <cell r="D553">
            <v>125</v>
          </cell>
        </row>
        <row r="554">
          <cell r="A554">
            <v>35170</v>
          </cell>
          <cell r="B554" t="str">
            <v>英国</v>
          </cell>
          <cell r="C554" t="str">
            <v>香料</v>
          </cell>
          <cell r="D554">
            <v>379.99999970197678</v>
          </cell>
        </row>
        <row r="555">
          <cell r="A555">
            <v>35170</v>
          </cell>
          <cell r="B555" t="str">
            <v>英国</v>
          </cell>
          <cell r="C555" t="str">
            <v>农产品</v>
          </cell>
          <cell r="D555">
            <v>91.2</v>
          </cell>
        </row>
        <row r="556">
          <cell r="A556">
            <v>35171</v>
          </cell>
          <cell r="B556" t="str">
            <v>英国</v>
          </cell>
          <cell r="C556" t="str">
            <v>糖果</v>
          </cell>
          <cell r="D556">
            <v>120</v>
          </cell>
        </row>
        <row r="557">
          <cell r="A557">
            <v>35171</v>
          </cell>
          <cell r="B557" t="str">
            <v>英国</v>
          </cell>
          <cell r="C557" t="str">
            <v>糖果</v>
          </cell>
          <cell r="D557">
            <v>133</v>
          </cell>
        </row>
        <row r="558">
          <cell r="A558">
            <v>35171</v>
          </cell>
          <cell r="B558" t="str">
            <v>英国</v>
          </cell>
          <cell r="C558" t="str">
            <v>农产品</v>
          </cell>
          <cell r="D558">
            <v>424</v>
          </cell>
        </row>
        <row r="559">
          <cell r="A559">
            <v>35173</v>
          </cell>
          <cell r="B559" t="str">
            <v>英国</v>
          </cell>
          <cell r="C559" t="str">
            <v>农产品</v>
          </cell>
          <cell r="D559">
            <v>1350</v>
          </cell>
        </row>
        <row r="560">
          <cell r="A560">
            <v>35173</v>
          </cell>
          <cell r="B560" t="str">
            <v>英国</v>
          </cell>
          <cell r="C560" t="str">
            <v>海洋食品</v>
          </cell>
          <cell r="D560">
            <v>462</v>
          </cell>
        </row>
        <row r="561">
          <cell r="A561">
            <v>35173</v>
          </cell>
          <cell r="B561" t="str">
            <v>英国</v>
          </cell>
          <cell r="C561" t="str">
            <v>肉/家禽</v>
          </cell>
          <cell r="D561">
            <v>656</v>
          </cell>
        </row>
        <row r="562">
          <cell r="A562">
            <v>35173</v>
          </cell>
          <cell r="B562" t="str">
            <v>英国</v>
          </cell>
          <cell r="C562" t="str">
            <v>乳制品</v>
          </cell>
          <cell r="D562">
            <v>324</v>
          </cell>
        </row>
        <row r="563">
          <cell r="A563">
            <v>35173</v>
          </cell>
          <cell r="B563" t="str">
            <v>英国</v>
          </cell>
          <cell r="C563" t="str">
            <v>饮料</v>
          </cell>
          <cell r="D563">
            <v>792</v>
          </cell>
        </row>
        <row r="564">
          <cell r="A564">
            <v>35174</v>
          </cell>
          <cell r="B564" t="str">
            <v>法国</v>
          </cell>
          <cell r="C564" t="str">
            <v>农产品</v>
          </cell>
          <cell r="D564">
            <v>848</v>
          </cell>
        </row>
        <row r="565">
          <cell r="A565">
            <v>35177</v>
          </cell>
          <cell r="B565" t="str">
            <v>英国</v>
          </cell>
          <cell r="C565" t="str">
            <v>糖果</v>
          </cell>
          <cell r="D565">
            <v>110.4</v>
          </cell>
        </row>
        <row r="566">
          <cell r="A566">
            <v>35177</v>
          </cell>
          <cell r="B566" t="str">
            <v>英国</v>
          </cell>
          <cell r="C566" t="str">
            <v>糖果</v>
          </cell>
          <cell r="D566">
            <v>800</v>
          </cell>
        </row>
        <row r="567">
          <cell r="A567">
            <v>35179</v>
          </cell>
          <cell r="B567" t="str">
            <v>法国</v>
          </cell>
          <cell r="C567" t="str">
            <v>香料</v>
          </cell>
          <cell r="D567">
            <v>439</v>
          </cell>
        </row>
        <row r="568">
          <cell r="A568">
            <v>35181</v>
          </cell>
          <cell r="B568" t="str">
            <v>法国</v>
          </cell>
          <cell r="C568" t="str">
            <v>海洋食品</v>
          </cell>
          <cell r="D568">
            <v>428.3999969959259</v>
          </cell>
        </row>
        <row r="569">
          <cell r="A569">
            <v>35181</v>
          </cell>
          <cell r="B569" t="str">
            <v>法国</v>
          </cell>
          <cell r="C569" t="str">
            <v>面食/谷类</v>
          </cell>
          <cell r="D569">
            <v>292.5</v>
          </cell>
        </row>
        <row r="570">
          <cell r="A570">
            <v>35184</v>
          </cell>
          <cell r="B570" t="str">
            <v>法国</v>
          </cell>
          <cell r="C570" t="str">
            <v>糖果</v>
          </cell>
          <cell r="D570">
            <v>959.75</v>
          </cell>
        </row>
        <row r="571">
          <cell r="A571">
            <v>35184</v>
          </cell>
          <cell r="B571" t="str">
            <v>法国</v>
          </cell>
          <cell r="C571" t="str">
            <v>饮料</v>
          </cell>
          <cell r="D571">
            <v>90</v>
          </cell>
        </row>
        <row r="572">
          <cell r="A572">
            <v>35184</v>
          </cell>
          <cell r="B572" t="str">
            <v>法国</v>
          </cell>
          <cell r="C572" t="str">
            <v>海洋食品</v>
          </cell>
          <cell r="D572">
            <v>760</v>
          </cell>
        </row>
        <row r="573">
          <cell r="A573">
            <v>35185</v>
          </cell>
          <cell r="B573" t="str">
            <v>法国</v>
          </cell>
          <cell r="C573" t="str">
            <v>农产品</v>
          </cell>
          <cell r="D573">
            <v>1800</v>
          </cell>
        </row>
        <row r="574">
          <cell r="A574">
            <v>35185</v>
          </cell>
          <cell r="B574" t="str">
            <v>法国</v>
          </cell>
          <cell r="C574" t="str">
            <v>糖果</v>
          </cell>
          <cell r="D574">
            <v>1774.799997061491</v>
          </cell>
        </row>
        <row r="575">
          <cell r="A575">
            <v>35186</v>
          </cell>
          <cell r="B575" t="str">
            <v>英国</v>
          </cell>
          <cell r="C575" t="str">
            <v>饮料</v>
          </cell>
          <cell r="D575">
            <v>759.99999716877937</v>
          </cell>
        </row>
        <row r="576">
          <cell r="A576">
            <v>35186</v>
          </cell>
          <cell r="B576" t="str">
            <v>英国</v>
          </cell>
          <cell r="C576" t="str">
            <v>饮料</v>
          </cell>
          <cell r="D576">
            <v>239.99999910593033</v>
          </cell>
        </row>
        <row r="577">
          <cell r="A577">
            <v>35186</v>
          </cell>
          <cell r="B577" t="str">
            <v>英国</v>
          </cell>
          <cell r="C577" t="str">
            <v>饮料</v>
          </cell>
          <cell r="D577">
            <v>1295.9999951720238</v>
          </cell>
        </row>
        <row r="578">
          <cell r="A578">
            <v>35186</v>
          </cell>
          <cell r="B578" t="str">
            <v>法国</v>
          </cell>
          <cell r="C578" t="str">
            <v>乳制品</v>
          </cell>
          <cell r="D578">
            <v>69.599999999999994</v>
          </cell>
        </row>
        <row r="579">
          <cell r="A579">
            <v>35187</v>
          </cell>
          <cell r="B579" t="str">
            <v>英国</v>
          </cell>
          <cell r="C579" t="str">
            <v>面食/谷类</v>
          </cell>
          <cell r="D579">
            <v>560</v>
          </cell>
        </row>
        <row r="580">
          <cell r="A580">
            <v>35188</v>
          </cell>
          <cell r="B580" t="str">
            <v>英国</v>
          </cell>
          <cell r="C580" t="str">
            <v>海洋食品</v>
          </cell>
          <cell r="D580">
            <v>183.34999985620379</v>
          </cell>
        </row>
        <row r="581">
          <cell r="A581">
            <v>35188</v>
          </cell>
          <cell r="B581" t="str">
            <v>英国</v>
          </cell>
          <cell r="C581" t="str">
            <v>农产品</v>
          </cell>
          <cell r="D581">
            <v>755.24999940767884</v>
          </cell>
        </row>
        <row r="582">
          <cell r="A582">
            <v>35188</v>
          </cell>
          <cell r="B582" t="str">
            <v>英国</v>
          </cell>
          <cell r="C582" t="str">
            <v>香料</v>
          </cell>
          <cell r="D582">
            <v>259.34999979659915</v>
          </cell>
        </row>
        <row r="583">
          <cell r="A583">
            <v>35191</v>
          </cell>
          <cell r="B583" t="str">
            <v>法国</v>
          </cell>
          <cell r="C583" t="str">
            <v>香料</v>
          </cell>
          <cell r="D583">
            <v>412.5</v>
          </cell>
        </row>
        <row r="584">
          <cell r="A584">
            <v>35191</v>
          </cell>
          <cell r="B584" t="str">
            <v>法国</v>
          </cell>
          <cell r="C584" t="str">
            <v>饮料</v>
          </cell>
          <cell r="D584">
            <v>101.25</v>
          </cell>
        </row>
        <row r="585">
          <cell r="A585">
            <v>35191</v>
          </cell>
          <cell r="B585" t="str">
            <v>法国</v>
          </cell>
          <cell r="C585" t="str">
            <v>香料</v>
          </cell>
          <cell r="D585">
            <v>390</v>
          </cell>
        </row>
        <row r="586">
          <cell r="A586">
            <v>35191</v>
          </cell>
          <cell r="B586" t="str">
            <v>法国</v>
          </cell>
          <cell r="C586" t="str">
            <v>海洋食品</v>
          </cell>
          <cell r="D586">
            <v>336</v>
          </cell>
        </row>
        <row r="587">
          <cell r="A587">
            <v>35191</v>
          </cell>
          <cell r="B587" t="str">
            <v>法国</v>
          </cell>
          <cell r="C587" t="str">
            <v>饮料</v>
          </cell>
          <cell r="D587">
            <v>229.49999839067459</v>
          </cell>
        </row>
        <row r="588">
          <cell r="A588">
            <v>35191</v>
          </cell>
          <cell r="B588" t="str">
            <v>法国</v>
          </cell>
          <cell r="C588" t="str">
            <v>面食/谷类</v>
          </cell>
          <cell r="D588">
            <v>285.59999799728394</v>
          </cell>
        </row>
        <row r="589">
          <cell r="A589">
            <v>35191</v>
          </cell>
          <cell r="B589" t="str">
            <v>法国</v>
          </cell>
          <cell r="C589" t="str">
            <v>肉/家禽</v>
          </cell>
          <cell r="D589">
            <v>960</v>
          </cell>
        </row>
        <row r="590">
          <cell r="A590">
            <v>35191</v>
          </cell>
          <cell r="B590" t="str">
            <v>法国</v>
          </cell>
          <cell r="C590" t="str">
            <v>饮料</v>
          </cell>
          <cell r="D590">
            <v>72</v>
          </cell>
        </row>
        <row r="591">
          <cell r="A591">
            <v>35191</v>
          </cell>
          <cell r="B591" t="str">
            <v>法国</v>
          </cell>
          <cell r="C591" t="str">
            <v>海洋食品</v>
          </cell>
          <cell r="D591">
            <v>184</v>
          </cell>
        </row>
        <row r="592">
          <cell r="A592">
            <v>35191</v>
          </cell>
          <cell r="B592" t="str">
            <v>法国</v>
          </cell>
          <cell r="C592" t="str">
            <v>面食/谷类</v>
          </cell>
          <cell r="D592">
            <v>70</v>
          </cell>
        </row>
        <row r="593">
          <cell r="A593">
            <v>35192</v>
          </cell>
          <cell r="B593" t="str">
            <v>法国</v>
          </cell>
          <cell r="C593" t="str">
            <v>饮料</v>
          </cell>
          <cell r="D593">
            <v>144</v>
          </cell>
        </row>
        <row r="594">
          <cell r="A594">
            <v>35192</v>
          </cell>
          <cell r="B594" t="str">
            <v>法国</v>
          </cell>
          <cell r="C594" t="str">
            <v>肉/家禽</v>
          </cell>
          <cell r="D594">
            <v>185.685</v>
          </cell>
        </row>
        <row r="595">
          <cell r="A595">
            <v>35194</v>
          </cell>
          <cell r="B595" t="str">
            <v>英国</v>
          </cell>
          <cell r="C595" t="str">
            <v>糖果</v>
          </cell>
          <cell r="D595">
            <v>436.99999965727329</v>
          </cell>
        </row>
        <row r="596">
          <cell r="A596">
            <v>35194</v>
          </cell>
          <cell r="B596" t="str">
            <v>英国</v>
          </cell>
          <cell r="C596" t="str">
            <v>乳制品</v>
          </cell>
          <cell r="D596">
            <v>1162.7999990880489</v>
          </cell>
        </row>
        <row r="597">
          <cell r="A597">
            <v>35194</v>
          </cell>
          <cell r="B597" t="str">
            <v>英国</v>
          </cell>
          <cell r="C597" t="str">
            <v>乳制品</v>
          </cell>
          <cell r="D597">
            <v>1225.4999990388751</v>
          </cell>
        </row>
        <row r="598">
          <cell r="A598">
            <v>35198</v>
          </cell>
          <cell r="B598" t="str">
            <v>法国</v>
          </cell>
          <cell r="C598" t="str">
            <v>乳制品</v>
          </cell>
          <cell r="D598">
            <v>760</v>
          </cell>
        </row>
        <row r="599">
          <cell r="A599">
            <v>35198</v>
          </cell>
          <cell r="B599" t="str">
            <v>法国</v>
          </cell>
          <cell r="C599" t="str">
            <v>海洋食品</v>
          </cell>
          <cell r="D599">
            <v>625</v>
          </cell>
        </row>
        <row r="600">
          <cell r="A600">
            <v>35198</v>
          </cell>
          <cell r="B600" t="str">
            <v>法国</v>
          </cell>
          <cell r="C600" t="str">
            <v>面食/谷类</v>
          </cell>
          <cell r="D600">
            <v>190</v>
          </cell>
        </row>
        <row r="601">
          <cell r="A601">
            <v>35199</v>
          </cell>
          <cell r="B601" t="str">
            <v>英国</v>
          </cell>
          <cell r="C601" t="str">
            <v>海洋食品</v>
          </cell>
          <cell r="D601">
            <v>632.39999556541443</v>
          </cell>
        </row>
        <row r="602">
          <cell r="A602">
            <v>35199</v>
          </cell>
          <cell r="B602" t="str">
            <v>英国</v>
          </cell>
          <cell r="C602" t="str">
            <v>饮料</v>
          </cell>
          <cell r="D602">
            <v>156.75</v>
          </cell>
        </row>
        <row r="603">
          <cell r="A603">
            <v>35199</v>
          </cell>
          <cell r="B603" t="str">
            <v>英国</v>
          </cell>
          <cell r="C603" t="str">
            <v>糖果</v>
          </cell>
          <cell r="D603">
            <v>1215</v>
          </cell>
        </row>
        <row r="604">
          <cell r="A604">
            <v>35199</v>
          </cell>
          <cell r="B604" t="str">
            <v>英国</v>
          </cell>
          <cell r="C604" t="str">
            <v>糖果</v>
          </cell>
          <cell r="D604">
            <v>1967.49</v>
          </cell>
        </row>
        <row r="605">
          <cell r="A605">
            <v>35199</v>
          </cell>
          <cell r="B605" t="str">
            <v>英国</v>
          </cell>
          <cell r="C605" t="str">
            <v>农产品</v>
          </cell>
          <cell r="D605">
            <v>1749</v>
          </cell>
        </row>
        <row r="606">
          <cell r="A606">
            <v>35199</v>
          </cell>
          <cell r="B606" t="str">
            <v>英国</v>
          </cell>
          <cell r="C606" t="str">
            <v>乳制品</v>
          </cell>
          <cell r="D606">
            <v>1218</v>
          </cell>
        </row>
        <row r="607">
          <cell r="A607">
            <v>35201</v>
          </cell>
          <cell r="B607" t="str">
            <v>英国</v>
          </cell>
          <cell r="C607" t="str">
            <v>肉/家禽</v>
          </cell>
          <cell r="D607">
            <v>840</v>
          </cell>
        </row>
        <row r="608">
          <cell r="A608">
            <v>35201</v>
          </cell>
          <cell r="B608" t="str">
            <v>英国</v>
          </cell>
          <cell r="C608" t="str">
            <v>乳制品</v>
          </cell>
          <cell r="D608">
            <v>1320</v>
          </cell>
        </row>
        <row r="609">
          <cell r="A609">
            <v>35202</v>
          </cell>
          <cell r="B609" t="str">
            <v>法国</v>
          </cell>
          <cell r="C609" t="str">
            <v>饮料</v>
          </cell>
          <cell r="D609">
            <v>1425</v>
          </cell>
        </row>
        <row r="610">
          <cell r="A610">
            <v>35202</v>
          </cell>
          <cell r="B610" t="str">
            <v>法国</v>
          </cell>
          <cell r="C610" t="str">
            <v>香料</v>
          </cell>
          <cell r="D610">
            <v>1494.5</v>
          </cell>
        </row>
        <row r="611">
          <cell r="A611">
            <v>35202</v>
          </cell>
          <cell r="B611" t="str">
            <v>法国</v>
          </cell>
          <cell r="C611" t="str">
            <v>肉/家禽</v>
          </cell>
          <cell r="D611">
            <v>5570.55</v>
          </cell>
        </row>
        <row r="612">
          <cell r="A612">
            <v>35202</v>
          </cell>
          <cell r="B612" t="str">
            <v>法国</v>
          </cell>
          <cell r="C612" t="str">
            <v>乳制品</v>
          </cell>
          <cell r="D612">
            <v>4125</v>
          </cell>
        </row>
        <row r="613">
          <cell r="A613">
            <v>35202</v>
          </cell>
          <cell r="B613" t="str">
            <v>法国</v>
          </cell>
          <cell r="C613" t="str">
            <v>饮料</v>
          </cell>
          <cell r="D613">
            <v>810</v>
          </cell>
        </row>
        <row r="614">
          <cell r="A614">
            <v>35202</v>
          </cell>
          <cell r="B614" t="str">
            <v>法国</v>
          </cell>
          <cell r="C614" t="str">
            <v>海洋食品</v>
          </cell>
          <cell r="D614">
            <v>480</v>
          </cell>
        </row>
        <row r="615">
          <cell r="A615">
            <v>35202</v>
          </cell>
          <cell r="B615" t="str">
            <v>法国</v>
          </cell>
          <cell r="C615" t="str">
            <v>饮料</v>
          </cell>
          <cell r="D615">
            <v>94.5</v>
          </cell>
        </row>
        <row r="616">
          <cell r="A616">
            <v>35202</v>
          </cell>
          <cell r="B616" t="str">
            <v>法国</v>
          </cell>
          <cell r="C616" t="str">
            <v>面食/谷类</v>
          </cell>
          <cell r="D616">
            <v>665</v>
          </cell>
        </row>
        <row r="617">
          <cell r="A617">
            <v>35202</v>
          </cell>
          <cell r="B617" t="str">
            <v>法国</v>
          </cell>
          <cell r="C617" t="str">
            <v>乳制品</v>
          </cell>
          <cell r="D617">
            <v>344</v>
          </cell>
        </row>
        <row r="618">
          <cell r="A618">
            <v>35202</v>
          </cell>
          <cell r="B618" t="str">
            <v>法国</v>
          </cell>
          <cell r="C618" t="str">
            <v>海洋食品</v>
          </cell>
          <cell r="D618">
            <v>665</v>
          </cell>
        </row>
        <row r="619">
          <cell r="A619">
            <v>35202</v>
          </cell>
          <cell r="B619" t="str">
            <v>法国</v>
          </cell>
          <cell r="C619" t="str">
            <v>饮料</v>
          </cell>
          <cell r="D619">
            <v>6587.5</v>
          </cell>
        </row>
        <row r="620">
          <cell r="A620">
            <v>35202</v>
          </cell>
          <cell r="B620" t="str">
            <v>法国</v>
          </cell>
          <cell r="C620" t="str">
            <v>乳制品</v>
          </cell>
          <cell r="D620">
            <v>1650</v>
          </cell>
        </row>
        <row r="621">
          <cell r="A621">
            <v>35205</v>
          </cell>
          <cell r="B621" t="str">
            <v>法国</v>
          </cell>
          <cell r="C621" t="str">
            <v>糖果</v>
          </cell>
          <cell r="D621">
            <v>134.99999977648258</v>
          </cell>
        </row>
        <row r="622">
          <cell r="A622">
            <v>35205</v>
          </cell>
          <cell r="B622" t="str">
            <v>法国</v>
          </cell>
          <cell r="C622" t="str">
            <v>香料</v>
          </cell>
          <cell r="D622">
            <v>233.4</v>
          </cell>
        </row>
        <row r="623">
          <cell r="A623">
            <v>35205</v>
          </cell>
          <cell r="B623" t="str">
            <v>法国</v>
          </cell>
          <cell r="C623" t="str">
            <v>香料</v>
          </cell>
          <cell r="D623">
            <v>171</v>
          </cell>
        </row>
        <row r="624">
          <cell r="A624">
            <v>35205</v>
          </cell>
          <cell r="B624" t="str">
            <v>英国</v>
          </cell>
          <cell r="C624" t="str">
            <v>海洋食品</v>
          </cell>
          <cell r="D624">
            <v>42</v>
          </cell>
        </row>
        <row r="625">
          <cell r="A625">
            <v>35205</v>
          </cell>
          <cell r="B625" t="str">
            <v>英国</v>
          </cell>
          <cell r="C625" t="str">
            <v>乳制品</v>
          </cell>
          <cell r="D625">
            <v>1650</v>
          </cell>
        </row>
        <row r="626">
          <cell r="A626">
            <v>35207</v>
          </cell>
          <cell r="B626" t="str">
            <v>法国</v>
          </cell>
          <cell r="C626" t="str">
            <v>糖果</v>
          </cell>
          <cell r="D626">
            <v>200</v>
          </cell>
        </row>
        <row r="627">
          <cell r="A627">
            <v>35208</v>
          </cell>
          <cell r="B627" t="str">
            <v>英国</v>
          </cell>
          <cell r="C627" t="str">
            <v>乳制品</v>
          </cell>
          <cell r="D627">
            <v>721.99999943375587</v>
          </cell>
        </row>
        <row r="628">
          <cell r="A628">
            <v>35208</v>
          </cell>
          <cell r="B628" t="str">
            <v>英国</v>
          </cell>
          <cell r="C628" t="str">
            <v>乳制品</v>
          </cell>
          <cell r="D628">
            <v>455.99999964237213</v>
          </cell>
        </row>
        <row r="629">
          <cell r="A629">
            <v>35208</v>
          </cell>
          <cell r="B629" t="str">
            <v>英国</v>
          </cell>
          <cell r="C629" t="str">
            <v>饮料</v>
          </cell>
          <cell r="D629">
            <v>307.79999975860119</v>
          </cell>
        </row>
        <row r="630">
          <cell r="A630">
            <v>35214</v>
          </cell>
          <cell r="B630" t="str">
            <v>英国</v>
          </cell>
          <cell r="C630" t="str">
            <v>糖果</v>
          </cell>
          <cell r="D630">
            <v>30</v>
          </cell>
        </row>
        <row r="631">
          <cell r="A631">
            <v>35214</v>
          </cell>
          <cell r="B631" t="str">
            <v>英国</v>
          </cell>
          <cell r="C631" t="str">
            <v>乳制品</v>
          </cell>
          <cell r="D631">
            <v>714</v>
          </cell>
        </row>
        <row r="632">
          <cell r="A632">
            <v>35214</v>
          </cell>
          <cell r="B632" t="str">
            <v>英国</v>
          </cell>
          <cell r="C632" t="str">
            <v>香料</v>
          </cell>
          <cell r="D632">
            <v>114</v>
          </cell>
        </row>
        <row r="633">
          <cell r="A633">
            <v>35215</v>
          </cell>
          <cell r="B633" t="str">
            <v>法国</v>
          </cell>
          <cell r="C633" t="str">
            <v>乳制品</v>
          </cell>
          <cell r="D633">
            <v>510</v>
          </cell>
        </row>
        <row r="634">
          <cell r="A634">
            <v>35216</v>
          </cell>
          <cell r="B634" t="str">
            <v>法国</v>
          </cell>
          <cell r="C634" t="str">
            <v>肉/家禽</v>
          </cell>
          <cell r="D634">
            <v>2702.6999955251813</v>
          </cell>
        </row>
        <row r="635">
          <cell r="A635">
            <v>35216</v>
          </cell>
          <cell r="B635" t="str">
            <v>法国</v>
          </cell>
          <cell r="C635" t="str">
            <v>海洋食品</v>
          </cell>
          <cell r="D635">
            <v>115.8</v>
          </cell>
        </row>
        <row r="636">
          <cell r="A636">
            <v>35216</v>
          </cell>
          <cell r="B636" t="str">
            <v>法国</v>
          </cell>
          <cell r="C636" t="str">
            <v>肉/家禽</v>
          </cell>
          <cell r="D636">
            <v>737.99999877810478</v>
          </cell>
        </row>
        <row r="637">
          <cell r="A637">
            <v>35216</v>
          </cell>
          <cell r="B637" t="str">
            <v>法国</v>
          </cell>
          <cell r="C637" t="str">
            <v>肉/家禽</v>
          </cell>
          <cell r="D637">
            <v>86.399999856948853</v>
          </cell>
        </row>
        <row r="638">
          <cell r="A638">
            <v>35216</v>
          </cell>
          <cell r="B638" t="str">
            <v>法国</v>
          </cell>
          <cell r="C638" t="str">
            <v>糖果</v>
          </cell>
          <cell r="D638">
            <v>687.5</v>
          </cell>
        </row>
        <row r="639">
          <cell r="A639">
            <v>35216</v>
          </cell>
          <cell r="B639" t="str">
            <v>法国</v>
          </cell>
          <cell r="C639" t="str">
            <v>糖果</v>
          </cell>
          <cell r="D639">
            <v>52.35</v>
          </cell>
        </row>
        <row r="640">
          <cell r="A640">
            <v>35216</v>
          </cell>
          <cell r="B640" t="str">
            <v>法国</v>
          </cell>
          <cell r="C640" t="str">
            <v>糖果</v>
          </cell>
          <cell r="D640">
            <v>386.4</v>
          </cell>
        </row>
        <row r="641">
          <cell r="A641">
            <v>35216</v>
          </cell>
          <cell r="B641" t="str">
            <v>法国</v>
          </cell>
          <cell r="C641" t="str">
            <v>饮料</v>
          </cell>
          <cell r="D641">
            <v>490</v>
          </cell>
        </row>
        <row r="642">
          <cell r="A642">
            <v>35219</v>
          </cell>
          <cell r="B642" t="str">
            <v>英国</v>
          </cell>
          <cell r="C642" t="str">
            <v>海洋食品</v>
          </cell>
          <cell r="D642">
            <v>86.85</v>
          </cell>
        </row>
        <row r="643">
          <cell r="A643">
            <v>35220</v>
          </cell>
          <cell r="B643" t="str">
            <v>英国</v>
          </cell>
          <cell r="C643" t="str">
            <v>饮料</v>
          </cell>
          <cell r="D643">
            <v>611.99999570846558</v>
          </cell>
        </row>
        <row r="644">
          <cell r="A644">
            <v>35220</v>
          </cell>
          <cell r="B644" t="str">
            <v>英国</v>
          </cell>
          <cell r="C644" t="str">
            <v>饮料</v>
          </cell>
          <cell r="D644">
            <v>322.9999977350235</v>
          </cell>
        </row>
        <row r="645">
          <cell r="A645">
            <v>35220</v>
          </cell>
          <cell r="B645" t="str">
            <v>英国</v>
          </cell>
          <cell r="C645" t="str">
            <v>糖果</v>
          </cell>
          <cell r="D645">
            <v>444.97499687969685</v>
          </cell>
        </row>
        <row r="646">
          <cell r="A646">
            <v>35220</v>
          </cell>
          <cell r="B646" t="str">
            <v>英国</v>
          </cell>
          <cell r="C646" t="str">
            <v>乳制品</v>
          </cell>
          <cell r="D646">
            <v>250</v>
          </cell>
        </row>
        <row r="647">
          <cell r="A647">
            <v>35221</v>
          </cell>
          <cell r="B647" t="str">
            <v>法国</v>
          </cell>
          <cell r="C647" t="str">
            <v>饮料</v>
          </cell>
          <cell r="D647">
            <v>364.7999986410141</v>
          </cell>
        </row>
        <row r="648">
          <cell r="A648">
            <v>35221</v>
          </cell>
          <cell r="B648" t="str">
            <v>法国</v>
          </cell>
          <cell r="C648" t="str">
            <v>香料</v>
          </cell>
          <cell r="D648">
            <v>40</v>
          </cell>
        </row>
        <row r="649">
          <cell r="A649">
            <v>35221</v>
          </cell>
          <cell r="B649" t="str">
            <v>法国</v>
          </cell>
          <cell r="C649" t="str">
            <v>香料</v>
          </cell>
          <cell r="D649">
            <v>22</v>
          </cell>
        </row>
        <row r="650">
          <cell r="A650">
            <v>35221</v>
          </cell>
          <cell r="B650" t="str">
            <v>法国</v>
          </cell>
          <cell r="C650" t="str">
            <v>香料</v>
          </cell>
          <cell r="D650">
            <v>24.500000011175871</v>
          </cell>
        </row>
        <row r="651">
          <cell r="A651">
            <v>35221</v>
          </cell>
          <cell r="B651" t="str">
            <v>法国</v>
          </cell>
          <cell r="C651" t="str">
            <v>农产品</v>
          </cell>
          <cell r="D651">
            <v>28.499999977648258</v>
          </cell>
        </row>
        <row r="652">
          <cell r="A652">
            <v>35221</v>
          </cell>
          <cell r="B652" t="str">
            <v>法国</v>
          </cell>
          <cell r="C652" t="str">
            <v>香料</v>
          </cell>
          <cell r="D652">
            <v>71.99999988079071</v>
          </cell>
        </row>
        <row r="653">
          <cell r="A653">
            <v>35221</v>
          </cell>
          <cell r="B653" t="str">
            <v>法国</v>
          </cell>
          <cell r="C653" t="str">
            <v>海洋食品</v>
          </cell>
          <cell r="D653">
            <v>31</v>
          </cell>
        </row>
        <row r="654">
          <cell r="A654">
            <v>35221</v>
          </cell>
          <cell r="B654" t="str">
            <v>法国</v>
          </cell>
          <cell r="C654" t="str">
            <v>乳制品</v>
          </cell>
          <cell r="D654">
            <v>72.199999943375587</v>
          </cell>
        </row>
        <row r="655">
          <cell r="A655">
            <v>35221</v>
          </cell>
          <cell r="B655" t="str">
            <v>法国</v>
          </cell>
          <cell r="C655" t="str">
            <v>海洋食品</v>
          </cell>
          <cell r="D655">
            <v>24</v>
          </cell>
        </row>
        <row r="656">
          <cell r="A656">
            <v>35221</v>
          </cell>
          <cell r="B656" t="str">
            <v>法国</v>
          </cell>
          <cell r="C656" t="str">
            <v>农产品</v>
          </cell>
          <cell r="D656">
            <v>22.55250001559034</v>
          </cell>
        </row>
        <row r="657">
          <cell r="A657">
            <v>35221</v>
          </cell>
          <cell r="B657" t="str">
            <v>法国</v>
          </cell>
          <cell r="C657" t="str">
            <v>糖果</v>
          </cell>
          <cell r="D657">
            <v>33.853000023402274</v>
          </cell>
        </row>
        <row r="658">
          <cell r="A658">
            <v>35221</v>
          </cell>
          <cell r="B658" t="str">
            <v>法国</v>
          </cell>
          <cell r="C658" t="str">
            <v>糖果</v>
          </cell>
          <cell r="D658">
            <v>77.760000072419643</v>
          </cell>
        </row>
        <row r="659">
          <cell r="A659">
            <v>35221</v>
          </cell>
          <cell r="B659" t="str">
            <v>法国</v>
          </cell>
          <cell r="C659" t="str">
            <v>面食/谷类</v>
          </cell>
          <cell r="D659">
            <v>18</v>
          </cell>
        </row>
        <row r="660">
          <cell r="A660">
            <v>35221</v>
          </cell>
          <cell r="B660" t="str">
            <v>法国</v>
          </cell>
          <cell r="C660" t="str">
            <v>乳制品</v>
          </cell>
          <cell r="D660">
            <v>32</v>
          </cell>
        </row>
        <row r="661">
          <cell r="A661">
            <v>35221</v>
          </cell>
          <cell r="B661" t="str">
            <v>法国</v>
          </cell>
          <cell r="C661" t="str">
            <v>饮料</v>
          </cell>
          <cell r="D661">
            <v>34.19999997317791</v>
          </cell>
        </row>
        <row r="662">
          <cell r="A662">
            <v>35221</v>
          </cell>
          <cell r="B662" t="str">
            <v>法国</v>
          </cell>
          <cell r="C662" t="str">
            <v>海洋食品</v>
          </cell>
          <cell r="D662">
            <v>28.95</v>
          </cell>
        </row>
        <row r="663">
          <cell r="A663">
            <v>35221</v>
          </cell>
          <cell r="B663" t="str">
            <v>法国</v>
          </cell>
          <cell r="C663" t="str">
            <v>海洋食品</v>
          </cell>
          <cell r="D663">
            <v>35.280000016093254</v>
          </cell>
        </row>
        <row r="664">
          <cell r="A664">
            <v>35221</v>
          </cell>
          <cell r="B664" t="str">
            <v>法国</v>
          </cell>
          <cell r="C664" t="str">
            <v>面食/谷类</v>
          </cell>
          <cell r="D664">
            <v>14</v>
          </cell>
        </row>
        <row r="665">
          <cell r="A665">
            <v>35221</v>
          </cell>
          <cell r="B665" t="str">
            <v>法国</v>
          </cell>
          <cell r="C665" t="str">
            <v>肉/家禽</v>
          </cell>
          <cell r="D665">
            <v>48</v>
          </cell>
        </row>
        <row r="666">
          <cell r="A666">
            <v>35221</v>
          </cell>
          <cell r="B666" t="str">
            <v>法国</v>
          </cell>
          <cell r="C666" t="str">
            <v>乳制品</v>
          </cell>
          <cell r="D666">
            <v>63.920000091195107</v>
          </cell>
        </row>
        <row r="667">
          <cell r="A667">
            <v>35221</v>
          </cell>
          <cell r="B667" t="str">
            <v>法国</v>
          </cell>
          <cell r="C667" t="str">
            <v>面食/谷类</v>
          </cell>
          <cell r="D667">
            <v>64.505000044591725</v>
          </cell>
        </row>
        <row r="668">
          <cell r="A668">
            <v>35221</v>
          </cell>
          <cell r="B668" t="str">
            <v>法国</v>
          </cell>
          <cell r="C668" t="str">
            <v>香料</v>
          </cell>
          <cell r="D668">
            <v>17</v>
          </cell>
        </row>
        <row r="669">
          <cell r="A669">
            <v>35221</v>
          </cell>
          <cell r="B669" t="str">
            <v>法国</v>
          </cell>
          <cell r="C669" t="str">
            <v>海洋食品</v>
          </cell>
          <cell r="D669">
            <v>29.700000006705523</v>
          </cell>
        </row>
        <row r="670">
          <cell r="A670">
            <v>35221</v>
          </cell>
          <cell r="B670" t="str">
            <v>法国</v>
          </cell>
          <cell r="C670" t="str">
            <v>饮料</v>
          </cell>
          <cell r="D670">
            <v>31</v>
          </cell>
        </row>
        <row r="671">
          <cell r="A671">
            <v>35221</v>
          </cell>
          <cell r="B671" t="str">
            <v>法国</v>
          </cell>
          <cell r="C671" t="str">
            <v>香料</v>
          </cell>
          <cell r="D671">
            <v>26</v>
          </cell>
        </row>
      </sheetData>
      <sheetData sheetId="3"/>
      <sheetData sheetId="4"/>
      <sheetData sheetId="5"/>
      <sheetData sheetId="6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透视表题1"/>
      <sheetName val="透视表题2"/>
      <sheetName val="D函数2"/>
      <sheetName val="D函数第2题透视表"/>
      <sheetName val="D函数2答案"/>
      <sheetName val="D函数1"/>
      <sheetName val="D函数1答案"/>
    </sheetNames>
    <sheetDataSet>
      <sheetData sheetId="0"/>
      <sheetData sheetId="1"/>
      <sheetData sheetId="2">
        <row r="1">
          <cell r="A1" t="str">
            <v>订购日期</v>
          </cell>
          <cell r="B1" t="str">
            <v>货主国家</v>
          </cell>
          <cell r="C1" t="str">
            <v>类别名称</v>
          </cell>
          <cell r="D1" t="str">
            <v>销售额</v>
          </cell>
        </row>
        <row r="2">
          <cell r="A2">
            <v>34551</v>
          </cell>
          <cell r="B2" t="str">
            <v>英国</v>
          </cell>
          <cell r="C2" t="str">
            <v>农产品</v>
          </cell>
          <cell r="D2">
            <v>167.4</v>
          </cell>
        </row>
        <row r="3">
          <cell r="A3">
            <v>34551</v>
          </cell>
          <cell r="B3" t="str">
            <v>英国</v>
          </cell>
          <cell r="C3" t="str">
            <v>农产品</v>
          </cell>
          <cell r="D3">
            <v>1696</v>
          </cell>
        </row>
        <row r="4">
          <cell r="A4">
            <v>34565</v>
          </cell>
          <cell r="B4" t="str">
            <v>英国</v>
          </cell>
          <cell r="C4" t="str">
            <v>海洋食品</v>
          </cell>
          <cell r="D4">
            <v>92.4</v>
          </cell>
        </row>
        <row r="5">
          <cell r="A5">
            <v>34565</v>
          </cell>
          <cell r="B5" t="str">
            <v>英国</v>
          </cell>
          <cell r="C5" t="str">
            <v>面食/谷类</v>
          </cell>
          <cell r="D5">
            <v>780</v>
          </cell>
        </row>
        <row r="6">
          <cell r="A6">
            <v>34565</v>
          </cell>
          <cell r="B6" t="str">
            <v>英国</v>
          </cell>
          <cell r="C6" t="str">
            <v>糖果</v>
          </cell>
          <cell r="D6">
            <v>443.25</v>
          </cell>
        </row>
        <row r="7">
          <cell r="A7">
            <v>34565</v>
          </cell>
          <cell r="B7" t="str">
            <v>英国</v>
          </cell>
          <cell r="C7" t="str">
            <v>饮料</v>
          </cell>
          <cell r="D7">
            <v>189</v>
          </cell>
        </row>
        <row r="8">
          <cell r="A8">
            <v>34568</v>
          </cell>
          <cell r="B8" t="str">
            <v>法国</v>
          </cell>
          <cell r="C8" t="str">
            <v>香料</v>
          </cell>
          <cell r="D8">
            <v>163.19999939203262</v>
          </cell>
        </row>
        <row r="9">
          <cell r="A9">
            <v>34568</v>
          </cell>
          <cell r="B9" t="str">
            <v>法国</v>
          </cell>
          <cell r="C9" t="str">
            <v>农产品</v>
          </cell>
          <cell r="D9">
            <v>360</v>
          </cell>
        </row>
        <row r="10">
          <cell r="A10">
            <v>34568</v>
          </cell>
          <cell r="B10" t="str">
            <v>法国</v>
          </cell>
          <cell r="C10" t="str">
            <v>面食/谷类</v>
          </cell>
          <cell r="D10">
            <v>60.8</v>
          </cell>
        </row>
        <row r="11">
          <cell r="A11">
            <v>34575</v>
          </cell>
          <cell r="B11" t="str">
            <v>英国</v>
          </cell>
          <cell r="C11" t="str">
            <v>海洋食品</v>
          </cell>
          <cell r="D11">
            <v>735</v>
          </cell>
        </row>
        <row r="12">
          <cell r="A12">
            <v>34575</v>
          </cell>
          <cell r="B12" t="str">
            <v>英国</v>
          </cell>
          <cell r="C12" t="str">
            <v>乳制品</v>
          </cell>
          <cell r="D12">
            <v>2617.9999816417694</v>
          </cell>
        </row>
        <row r="13">
          <cell r="A13">
            <v>34575</v>
          </cell>
          <cell r="B13" t="str">
            <v>英国</v>
          </cell>
          <cell r="C13" t="str">
            <v>饮料</v>
          </cell>
          <cell r="D13">
            <v>183.59999871253967</v>
          </cell>
        </row>
        <row r="14">
          <cell r="A14">
            <v>34577</v>
          </cell>
          <cell r="B14" t="str">
            <v>法国</v>
          </cell>
          <cell r="C14" t="str">
            <v>乳制品</v>
          </cell>
          <cell r="D14">
            <v>113.99999991059303</v>
          </cell>
        </row>
        <row r="15">
          <cell r="A15">
            <v>34577</v>
          </cell>
          <cell r="B15" t="str">
            <v>法国</v>
          </cell>
          <cell r="C15" t="str">
            <v>乳制品</v>
          </cell>
          <cell r="D15">
            <v>528.19999958574772</v>
          </cell>
        </row>
        <row r="16">
          <cell r="A16">
            <v>34578</v>
          </cell>
          <cell r="B16" t="str">
            <v>法国</v>
          </cell>
          <cell r="C16" t="str">
            <v>乳制品</v>
          </cell>
          <cell r="D16">
            <v>48</v>
          </cell>
        </row>
        <row r="17">
          <cell r="A17">
            <v>34579</v>
          </cell>
          <cell r="B17" t="str">
            <v>法国</v>
          </cell>
          <cell r="C17" t="str">
            <v>糖果</v>
          </cell>
          <cell r="D17">
            <v>388.8</v>
          </cell>
        </row>
        <row r="18">
          <cell r="A18">
            <v>34579</v>
          </cell>
          <cell r="B18" t="str">
            <v>法国</v>
          </cell>
          <cell r="C18" t="str">
            <v>乳制品</v>
          </cell>
          <cell r="D18">
            <v>400</v>
          </cell>
        </row>
        <row r="19">
          <cell r="A19">
            <v>34579</v>
          </cell>
          <cell r="B19" t="str">
            <v>法国</v>
          </cell>
          <cell r="C19" t="str">
            <v>乳制品</v>
          </cell>
          <cell r="D19">
            <v>667.2</v>
          </cell>
        </row>
        <row r="20">
          <cell r="A20">
            <v>34582</v>
          </cell>
          <cell r="B20" t="str">
            <v>英国</v>
          </cell>
          <cell r="C20" t="str">
            <v>海洋食品</v>
          </cell>
          <cell r="D20">
            <v>565.43999955654147</v>
          </cell>
        </row>
        <row r="21">
          <cell r="A21">
            <v>34582</v>
          </cell>
          <cell r="B21" t="str">
            <v>英国</v>
          </cell>
          <cell r="C21" t="str">
            <v>乳制品</v>
          </cell>
          <cell r="D21">
            <v>142.49999988824129</v>
          </cell>
        </row>
        <row r="22">
          <cell r="A22">
            <v>34582</v>
          </cell>
          <cell r="B22" t="str">
            <v>英国</v>
          </cell>
          <cell r="C22" t="str">
            <v>乳制品</v>
          </cell>
          <cell r="D22">
            <v>40</v>
          </cell>
        </row>
        <row r="23">
          <cell r="A23">
            <v>34582</v>
          </cell>
          <cell r="B23" t="str">
            <v>英国</v>
          </cell>
          <cell r="C23" t="str">
            <v>海洋食品</v>
          </cell>
          <cell r="D23">
            <v>837.89999934285879</v>
          </cell>
        </row>
        <row r="24">
          <cell r="A24">
            <v>34582</v>
          </cell>
          <cell r="B24" t="str">
            <v>英国</v>
          </cell>
          <cell r="C24" t="str">
            <v>饮料</v>
          </cell>
          <cell r="D24">
            <v>451.43999964594838</v>
          </cell>
        </row>
        <row r="25">
          <cell r="A25">
            <v>34586</v>
          </cell>
          <cell r="B25" t="str">
            <v>英国</v>
          </cell>
          <cell r="C25" t="str">
            <v>农产品</v>
          </cell>
          <cell r="D25">
            <v>728</v>
          </cell>
        </row>
        <row r="26">
          <cell r="A26">
            <v>34586</v>
          </cell>
          <cell r="B26" t="str">
            <v>英国</v>
          </cell>
          <cell r="C26" t="str">
            <v>糖果</v>
          </cell>
          <cell r="D26">
            <v>472.8</v>
          </cell>
        </row>
        <row r="27">
          <cell r="A27">
            <v>34590</v>
          </cell>
          <cell r="B27" t="str">
            <v>英国</v>
          </cell>
          <cell r="C27" t="str">
            <v>肉/家禽</v>
          </cell>
          <cell r="D27">
            <v>351</v>
          </cell>
        </row>
        <row r="28">
          <cell r="A28">
            <v>34596</v>
          </cell>
          <cell r="B28" t="str">
            <v>英国</v>
          </cell>
          <cell r="C28" t="str">
            <v>糖果</v>
          </cell>
          <cell r="D28">
            <v>394.875</v>
          </cell>
        </row>
        <row r="29">
          <cell r="A29">
            <v>34596</v>
          </cell>
          <cell r="B29" t="str">
            <v>英国</v>
          </cell>
          <cell r="C29" t="str">
            <v>香料</v>
          </cell>
          <cell r="D29">
            <v>325.5</v>
          </cell>
        </row>
        <row r="30">
          <cell r="A30">
            <v>34596</v>
          </cell>
          <cell r="B30" t="str">
            <v>英国</v>
          </cell>
          <cell r="C30" t="str">
            <v>乳制品</v>
          </cell>
          <cell r="D30">
            <v>408</v>
          </cell>
        </row>
        <row r="31">
          <cell r="A31">
            <v>34596</v>
          </cell>
          <cell r="B31" t="str">
            <v>英国</v>
          </cell>
          <cell r="C31" t="str">
            <v>饮料</v>
          </cell>
          <cell r="D31">
            <v>42</v>
          </cell>
        </row>
        <row r="32">
          <cell r="A32">
            <v>34597</v>
          </cell>
          <cell r="B32" t="str">
            <v>英国</v>
          </cell>
          <cell r="C32" t="str">
            <v>饮料</v>
          </cell>
          <cell r="D32">
            <v>518.39999806880951</v>
          </cell>
        </row>
        <row r="33">
          <cell r="A33">
            <v>34597</v>
          </cell>
          <cell r="B33" t="str">
            <v>英国</v>
          </cell>
          <cell r="C33" t="str">
            <v>海洋食品</v>
          </cell>
          <cell r="D33">
            <v>470.39999824762344</v>
          </cell>
        </row>
        <row r="34">
          <cell r="A34">
            <v>34597</v>
          </cell>
          <cell r="B34" t="str">
            <v>英国</v>
          </cell>
          <cell r="C34" t="str">
            <v>肉/家禽</v>
          </cell>
          <cell r="D34">
            <v>754.55999718904502</v>
          </cell>
        </row>
        <row r="35">
          <cell r="A35">
            <v>34598</v>
          </cell>
          <cell r="B35" t="str">
            <v>英国</v>
          </cell>
          <cell r="C35" t="str">
            <v>饮料</v>
          </cell>
          <cell r="D35">
            <v>1440</v>
          </cell>
        </row>
        <row r="36">
          <cell r="A36">
            <v>34598</v>
          </cell>
          <cell r="B36" t="str">
            <v>英国</v>
          </cell>
          <cell r="C36" t="str">
            <v>糖果</v>
          </cell>
          <cell r="D36">
            <v>1576</v>
          </cell>
        </row>
        <row r="37">
          <cell r="A37">
            <v>34607</v>
          </cell>
          <cell r="B37" t="str">
            <v>法国</v>
          </cell>
          <cell r="C37" t="str">
            <v>饮料</v>
          </cell>
          <cell r="D37">
            <v>259.2</v>
          </cell>
        </row>
        <row r="38">
          <cell r="A38">
            <v>34607</v>
          </cell>
          <cell r="B38" t="str">
            <v>法国</v>
          </cell>
          <cell r="C38" t="str">
            <v>肉/家禽</v>
          </cell>
          <cell r="D38">
            <v>468</v>
          </cell>
        </row>
        <row r="39">
          <cell r="A39">
            <v>34607</v>
          </cell>
          <cell r="B39" t="str">
            <v>法国</v>
          </cell>
          <cell r="C39" t="str">
            <v>饮料</v>
          </cell>
          <cell r="D39">
            <v>552</v>
          </cell>
        </row>
        <row r="40">
          <cell r="A40">
            <v>34607</v>
          </cell>
          <cell r="B40" t="str">
            <v>法国</v>
          </cell>
          <cell r="C40" t="str">
            <v>乳制品</v>
          </cell>
          <cell r="D40">
            <v>571.20000000000005</v>
          </cell>
        </row>
        <row r="41">
          <cell r="A41">
            <v>34607</v>
          </cell>
          <cell r="B41" t="str">
            <v>法国</v>
          </cell>
          <cell r="C41" t="str">
            <v>饮料</v>
          </cell>
          <cell r="D41">
            <v>37.200000000000003</v>
          </cell>
        </row>
        <row r="42">
          <cell r="A42">
            <v>34617</v>
          </cell>
          <cell r="B42" t="str">
            <v>英国</v>
          </cell>
          <cell r="C42" t="str">
            <v>海洋食品</v>
          </cell>
          <cell r="D42">
            <v>147</v>
          </cell>
        </row>
        <row r="43">
          <cell r="A43">
            <v>34617</v>
          </cell>
          <cell r="B43" t="str">
            <v>英国</v>
          </cell>
          <cell r="C43" t="str">
            <v>面食/谷类</v>
          </cell>
          <cell r="D43">
            <v>608</v>
          </cell>
        </row>
        <row r="44">
          <cell r="A44">
            <v>34621</v>
          </cell>
          <cell r="B44" t="str">
            <v>法国</v>
          </cell>
          <cell r="C44" t="str">
            <v>海洋食品</v>
          </cell>
          <cell r="D44">
            <v>1124.9999981373549</v>
          </cell>
        </row>
        <row r="45">
          <cell r="A45">
            <v>34621</v>
          </cell>
          <cell r="B45" t="str">
            <v>法国</v>
          </cell>
          <cell r="C45" t="str">
            <v>肉/家禽</v>
          </cell>
          <cell r="D45">
            <v>2227.4999963119626</v>
          </cell>
        </row>
        <row r="46">
          <cell r="A46">
            <v>34621</v>
          </cell>
          <cell r="B46" t="str">
            <v>法国</v>
          </cell>
          <cell r="C46" t="str">
            <v>饮料</v>
          </cell>
          <cell r="D46">
            <v>388.79999935626984</v>
          </cell>
        </row>
        <row r="47">
          <cell r="A47">
            <v>34625</v>
          </cell>
          <cell r="B47" t="str">
            <v>法国</v>
          </cell>
          <cell r="C47" t="str">
            <v>糖果</v>
          </cell>
          <cell r="D47">
            <v>394</v>
          </cell>
        </row>
        <row r="48">
          <cell r="A48">
            <v>34625</v>
          </cell>
          <cell r="B48" t="str">
            <v>法国</v>
          </cell>
          <cell r="C48" t="str">
            <v>糖果</v>
          </cell>
          <cell r="D48">
            <v>30</v>
          </cell>
        </row>
        <row r="49">
          <cell r="A49">
            <v>34628</v>
          </cell>
          <cell r="B49" t="str">
            <v>法国</v>
          </cell>
          <cell r="C49" t="str">
            <v>糖果</v>
          </cell>
          <cell r="D49">
            <v>139</v>
          </cell>
        </row>
        <row r="50">
          <cell r="A50">
            <v>34628</v>
          </cell>
          <cell r="B50" t="str">
            <v>法国</v>
          </cell>
          <cell r="C50" t="str">
            <v>糖果</v>
          </cell>
          <cell r="D50">
            <v>197</v>
          </cell>
        </row>
        <row r="51">
          <cell r="A51">
            <v>34631</v>
          </cell>
          <cell r="B51" t="str">
            <v>英国</v>
          </cell>
          <cell r="C51" t="str">
            <v>农产品</v>
          </cell>
          <cell r="D51">
            <v>145.6</v>
          </cell>
        </row>
        <row r="52">
          <cell r="A52">
            <v>34631</v>
          </cell>
          <cell r="B52" t="str">
            <v>英国</v>
          </cell>
          <cell r="C52" t="str">
            <v>饮料</v>
          </cell>
          <cell r="D52">
            <v>883.2</v>
          </cell>
        </row>
        <row r="53">
          <cell r="A53">
            <v>34631</v>
          </cell>
          <cell r="B53" t="str">
            <v>英国</v>
          </cell>
          <cell r="C53" t="str">
            <v>肉/家禽</v>
          </cell>
          <cell r="D53">
            <v>524</v>
          </cell>
        </row>
        <row r="54">
          <cell r="A54">
            <v>34631</v>
          </cell>
          <cell r="B54" t="str">
            <v>英国</v>
          </cell>
          <cell r="C54" t="str">
            <v>饮料</v>
          </cell>
          <cell r="D54">
            <v>62</v>
          </cell>
        </row>
        <row r="55">
          <cell r="A55">
            <v>34632</v>
          </cell>
          <cell r="B55" t="str">
            <v>英国</v>
          </cell>
          <cell r="C55" t="str">
            <v>海洋食品</v>
          </cell>
          <cell r="D55">
            <v>182.4</v>
          </cell>
        </row>
        <row r="56">
          <cell r="A56">
            <v>34633</v>
          </cell>
          <cell r="B56" t="str">
            <v>法国</v>
          </cell>
          <cell r="C56" t="str">
            <v>乳制品</v>
          </cell>
          <cell r="D56">
            <v>921.59999847412109</v>
          </cell>
        </row>
        <row r="57">
          <cell r="A57">
            <v>34633</v>
          </cell>
          <cell r="B57" t="str">
            <v>法国</v>
          </cell>
          <cell r="C57" t="str">
            <v>海洋食品</v>
          </cell>
          <cell r="D57">
            <v>286.19999952614307</v>
          </cell>
        </row>
        <row r="58">
          <cell r="A58">
            <v>34633</v>
          </cell>
          <cell r="B58" t="str">
            <v>法国</v>
          </cell>
          <cell r="C58" t="str">
            <v>糖果</v>
          </cell>
          <cell r="D58">
            <v>886.49999853223562</v>
          </cell>
        </row>
        <row r="59">
          <cell r="A59">
            <v>34635</v>
          </cell>
          <cell r="B59" t="str">
            <v>法国</v>
          </cell>
          <cell r="C59" t="str">
            <v>海洋食品</v>
          </cell>
          <cell r="D59">
            <v>77</v>
          </cell>
        </row>
        <row r="60">
          <cell r="A60">
            <v>34635</v>
          </cell>
          <cell r="B60" t="str">
            <v>法国</v>
          </cell>
          <cell r="C60" t="str">
            <v>糖果</v>
          </cell>
          <cell r="D60">
            <v>2758</v>
          </cell>
        </row>
        <row r="61">
          <cell r="A61">
            <v>34638</v>
          </cell>
          <cell r="B61" t="str">
            <v>法国</v>
          </cell>
          <cell r="C61" t="str">
            <v>饮料</v>
          </cell>
          <cell r="D61">
            <v>288</v>
          </cell>
        </row>
        <row r="62">
          <cell r="A62">
            <v>34645</v>
          </cell>
          <cell r="B62" t="str">
            <v>英国</v>
          </cell>
          <cell r="C62" t="str">
            <v>香料</v>
          </cell>
          <cell r="D62">
            <v>62</v>
          </cell>
        </row>
        <row r="63">
          <cell r="A63">
            <v>34645</v>
          </cell>
          <cell r="B63" t="str">
            <v>英国</v>
          </cell>
          <cell r="C63" t="str">
            <v>糖果</v>
          </cell>
          <cell r="D63">
            <v>44.8</v>
          </cell>
        </row>
        <row r="64">
          <cell r="A64">
            <v>34645</v>
          </cell>
          <cell r="B64" t="str">
            <v>英国</v>
          </cell>
          <cell r="C64" t="str">
            <v>饮料</v>
          </cell>
          <cell r="D64">
            <v>57.6</v>
          </cell>
        </row>
        <row r="65">
          <cell r="A65">
            <v>34646</v>
          </cell>
          <cell r="B65" t="str">
            <v>法国</v>
          </cell>
          <cell r="C65" t="str">
            <v>糖果</v>
          </cell>
          <cell r="D65">
            <v>248.1149982601404</v>
          </cell>
        </row>
        <row r="66">
          <cell r="A66">
            <v>34646</v>
          </cell>
          <cell r="B66" t="str">
            <v>法国</v>
          </cell>
          <cell r="C66" t="str">
            <v>饮料</v>
          </cell>
          <cell r="D66">
            <v>856.79999399185181</v>
          </cell>
        </row>
        <row r="67">
          <cell r="A67">
            <v>34646</v>
          </cell>
          <cell r="B67" t="str">
            <v>法国</v>
          </cell>
          <cell r="C67" t="str">
            <v>海洋食品</v>
          </cell>
          <cell r="D67">
            <v>288</v>
          </cell>
        </row>
        <row r="68">
          <cell r="A68">
            <v>34646</v>
          </cell>
          <cell r="B68" t="str">
            <v>法国</v>
          </cell>
          <cell r="C68" t="str">
            <v>乳制品</v>
          </cell>
          <cell r="D68">
            <v>1495.9999895095825</v>
          </cell>
        </row>
        <row r="69">
          <cell r="A69">
            <v>34646</v>
          </cell>
          <cell r="B69" t="str">
            <v>法国</v>
          </cell>
          <cell r="C69" t="str">
            <v>香料</v>
          </cell>
          <cell r="D69">
            <v>2386.7999832630157</v>
          </cell>
        </row>
        <row r="70">
          <cell r="A70">
            <v>34647</v>
          </cell>
          <cell r="B70" t="str">
            <v>英国</v>
          </cell>
          <cell r="C70" t="str">
            <v>香料</v>
          </cell>
          <cell r="D70">
            <v>120</v>
          </cell>
        </row>
        <row r="71">
          <cell r="A71">
            <v>34647</v>
          </cell>
          <cell r="B71" t="str">
            <v>英国</v>
          </cell>
          <cell r="C71" t="str">
            <v>海洋食品</v>
          </cell>
          <cell r="D71">
            <v>57.6</v>
          </cell>
        </row>
        <row r="72">
          <cell r="A72">
            <v>34647</v>
          </cell>
          <cell r="B72" t="str">
            <v>英国</v>
          </cell>
          <cell r="C72" t="str">
            <v>农产品</v>
          </cell>
          <cell r="D72">
            <v>167.4</v>
          </cell>
        </row>
        <row r="73">
          <cell r="A73">
            <v>34647</v>
          </cell>
          <cell r="B73" t="str">
            <v>英国</v>
          </cell>
          <cell r="C73" t="str">
            <v>乳制品</v>
          </cell>
          <cell r="D73">
            <v>40</v>
          </cell>
        </row>
        <row r="74">
          <cell r="A74">
            <v>34647</v>
          </cell>
          <cell r="B74" t="str">
            <v>英国</v>
          </cell>
          <cell r="C74" t="str">
            <v>乳制品</v>
          </cell>
          <cell r="D74">
            <v>1112</v>
          </cell>
        </row>
        <row r="75">
          <cell r="A75">
            <v>34653</v>
          </cell>
          <cell r="B75" t="str">
            <v>法国</v>
          </cell>
          <cell r="C75" t="str">
            <v>糖果</v>
          </cell>
          <cell r="D75">
            <v>69.349999945610762</v>
          </cell>
        </row>
        <row r="76">
          <cell r="A76">
            <v>34653</v>
          </cell>
          <cell r="B76" t="str">
            <v>法国</v>
          </cell>
          <cell r="C76" t="str">
            <v>海洋食品</v>
          </cell>
          <cell r="D76">
            <v>157.31999987661837</v>
          </cell>
        </row>
        <row r="77">
          <cell r="A77">
            <v>34653</v>
          </cell>
          <cell r="B77" t="str">
            <v>法国</v>
          </cell>
          <cell r="C77" t="str">
            <v>饮料</v>
          </cell>
          <cell r="D77">
            <v>4005.1999968588352</v>
          </cell>
        </row>
        <row r="78">
          <cell r="A78">
            <v>34653</v>
          </cell>
          <cell r="B78" t="str">
            <v>法国</v>
          </cell>
          <cell r="C78" t="str">
            <v>面食/谷类</v>
          </cell>
          <cell r="D78">
            <v>346.55999972820285</v>
          </cell>
        </row>
        <row r="79">
          <cell r="A79">
            <v>34662</v>
          </cell>
          <cell r="B79" t="str">
            <v>英国</v>
          </cell>
          <cell r="C79" t="str">
            <v>面食/谷类</v>
          </cell>
          <cell r="D79">
            <v>288</v>
          </cell>
        </row>
        <row r="80">
          <cell r="A80">
            <v>34662</v>
          </cell>
          <cell r="B80" t="str">
            <v>英国</v>
          </cell>
          <cell r="C80" t="str">
            <v>糖果</v>
          </cell>
          <cell r="D80">
            <v>597.6</v>
          </cell>
        </row>
        <row r="81">
          <cell r="A81">
            <v>34662</v>
          </cell>
          <cell r="B81" t="str">
            <v>英国</v>
          </cell>
          <cell r="C81" t="str">
            <v>海洋食品</v>
          </cell>
          <cell r="D81">
            <v>304</v>
          </cell>
        </row>
        <row r="82">
          <cell r="A82">
            <v>34662</v>
          </cell>
          <cell r="B82" t="str">
            <v>英国</v>
          </cell>
          <cell r="C82" t="str">
            <v>海洋食品</v>
          </cell>
          <cell r="D82">
            <v>582.4</v>
          </cell>
        </row>
        <row r="83">
          <cell r="A83">
            <v>34662</v>
          </cell>
          <cell r="B83" t="str">
            <v>英国</v>
          </cell>
          <cell r="C83" t="str">
            <v>乳制品</v>
          </cell>
          <cell r="D83">
            <v>695</v>
          </cell>
        </row>
        <row r="84">
          <cell r="A84">
            <v>34663</v>
          </cell>
          <cell r="B84" t="str">
            <v>法国</v>
          </cell>
          <cell r="C84" t="str">
            <v>肉/家禽</v>
          </cell>
          <cell r="D84">
            <v>624</v>
          </cell>
        </row>
        <row r="85">
          <cell r="A85">
            <v>34663</v>
          </cell>
          <cell r="B85" t="str">
            <v>法国</v>
          </cell>
          <cell r="C85" t="str">
            <v>海洋食品</v>
          </cell>
          <cell r="D85">
            <v>310.5</v>
          </cell>
        </row>
        <row r="86">
          <cell r="A86">
            <v>34668</v>
          </cell>
          <cell r="B86" t="str">
            <v>英国</v>
          </cell>
          <cell r="C86" t="str">
            <v>饮料</v>
          </cell>
          <cell r="D86">
            <v>291.83999891281127</v>
          </cell>
        </row>
        <row r="87">
          <cell r="A87">
            <v>34668</v>
          </cell>
          <cell r="B87" t="str">
            <v>英国</v>
          </cell>
          <cell r="C87" t="str">
            <v>乳制品</v>
          </cell>
          <cell r="D87">
            <v>447.99999833106995</v>
          </cell>
        </row>
        <row r="88">
          <cell r="A88">
            <v>34668</v>
          </cell>
          <cell r="B88" t="str">
            <v>英国</v>
          </cell>
          <cell r="C88" t="str">
            <v>海洋食品</v>
          </cell>
          <cell r="D88">
            <v>486.3999981880188</v>
          </cell>
        </row>
        <row r="89">
          <cell r="A89">
            <v>34668</v>
          </cell>
          <cell r="B89" t="str">
            <v>英国</v>
          </cell>
          <cell r="C89" t="str">
            <v>肉/家禽</v>
          </cell>
          <cell r="D89">
            <v>614.39999771118164</v>
          </cell>
        </row>
        <row r="90">
          <cell r="A90">
            <v>34669</v>
          </cell>
          <cell r="B90" t="str">
            <v>英国</v>
          </cell>
          <cell r="C90" t="str">
            <v>面食/谷类</v>
          </cell>
          <cell r="D90">
            <v>1330</v>
          </cell>
        </row>
        <row r="91">
          <cell r="A91">
            <v>34669</v>
          </cell>
          <cell r="B91" t="str">
            <v>英国</v>
          </cell>
          <cell r="C91" t="str">
            <v>糖果</v>
          </cell>
          <cell r="D91">
            <v>37.999999970197678</v>
          </cell>
        </row>
        <row r="92">
          <cell r="A92">
            <v>34669</v>
          </cell>
          <cell r="B92" t="str">
            <v>英国</v>
          </cell>
          <cell r="C92" t="str">
            <v>饮料</v>
          </cell>
          <cell r="D92">
            <v>216</v>
          </cell>
        </row>
        <row r="93">
          <cell r="A93">
            <v>34670</v>
          </cell>
          <cell r="B93" t="str">
            <v>法国</v>
          </cell>
          <cell r="C93" t="str">
            <v>香料</v>
          </cell>
          <cell r="D93">
            <v>616</v>
          </cell>
        </row>
        <row r="94">
          <cell r="A94">
            <v>34670</v>
          </cell>
          <cell r="B94" t="str">
            <v>法国</v>
          </cell>
          <cell r="C94" t="str">
            <v>香料</v>
          </cell>
          <cell r="D94">
            <v>1680</v>
          </cell>
        </row>
        <row r="95">
          <cell r="A95">
            <v>34673</v>
          </cell>
          <cell r="B95" t="str">
            <v>英国</v>
          </cell>
          <cell r="C95" t="str">
            <v>香料</v>
          </cell>
          <cell r="D95">
            <v>2240</v>
          </cell>
        </row>
        <row r="96">
          <cell r="A96">
            <v>34673</v>
          </cell>
          <cell r="B96" t="str">
            <v>英国</v>
          </cell>
          <cell r="C96" t="str">
            <v>糖果</v>
          </cell>
          <cell r="D96">
            <v>584</v>
          </cell>
        </row>
        <row r="97">
          <cell r="A97">
            <v>34673</v>
          </cell>
          <cell r="B97" t="str">
            <v>英国</v>
          </cell>
          <cell r="C97" t="str">
            <v>面食/谷类</v>
          </cell>
          <cell r="D97">
            <v>100.8</v>
          </cell>
        </row>
        <row r="98">
          <cell r="A98">
            <v>34674</v>
          </cell>
          <cell r="B98" t="str">
            <v>法国</v>
          </cell>
          <cell r="C98" t="str">
            <v>肉/家禽</v>
          </cell>
          <cell r="D98">
            <v>1010.8799983263016</v>
          </cell>
        </row>
        <row r="99">
          <cell r="A99">
            <v>34674</v>
          </cell>
          <cell r="B99" t="str">
            <v>法国</v>
          </cell>
          <cell r="C99" t="str">
            <v>面食/谷类</v>
          </cell>
          <cell r="D99">
            <v>608</v>
          </cell>
        </row>
        <row r="100">
          <cell r="A100">
            <v>34676</v>
          </cell>
          <cell r="B100" t="str">
            <v>英国</v>
          </cell>
          <cell r="C100" t="str">
            <v>饮料</v>
          </cell>
          <cell r="D100">
            <v>183.59999871253967</v>
          </cell>
        </row>
        <row r="101">
          <cell r="A101">
            <v>34676</v>
          </cell>
          <cell r="B101" t="str">
            <v>英国</v>
          </cell>
          <cell r="C101" t="str">
            <v>面食/谷类</v>
          </cell>
          <cell r="D101">
            <v>180</v>
          </cell>
        </row>
        <row r="102">
          <cell r="A102">
            <v>34677</v>
          </cell>
          <cell r="B102" t="str">
            <v>法国</v>
          </cell>
          <cell r="C102" t="str">
            <v>肉/家禽</v>
          </cell>
          <cell r="D102">
            <v>141.6</v>
          </cell>
        </row>
        <row r="103">
          <cell r="A103">
            <v>34687</v>
          </cell>
          <cell r="B103" t="str">
            <v>英国</v>
          </cell>
          <cell r="C103" t="str">
            <v>乳制品</v>
          </cell>
          <cell r="D103">
            <v>300</v>
          </cell>
        </row>
        <row r="104">
          <cell r="A104">
            <v>34687</v>
          </cell>
          <cell r="B104" t="str">
            <v>英国</v>
          </cell>
          <cell r="C104" t="str">
            <v>肉/家禽</v>
          </cell>
          <cell r="D104">
            <v>230.4</v>
          </cell>
        </row>
        <row r="105">
          <cell r="A105">
            <v>34687</v>
          </cell>
          <cell r="B105" t="str">
            <v>英国</v>
          </cell>
          <cell r="C105" t="str">
            <v>乳制品</v>
          </cell>
          <cell r="D105">
            <v>576</v>
          </cell>
        </row>
        <row r="106">
          <cell r="A106">
            <v>34691</v>
          </cell>
          <cell r="B106" t="str">
            <v>英国</v>
          </cell>
          <cell r="C106" t="str">
            <v>饮料</v>
          </cell>
          <cell r="D106">
            <v>699.83999884128571</v>
          </cell>
        </row>
        <row r="107">
          <cell r="A107">
            <v>34691</v>
          </cell>
          <cell r="B107" t="str">
            <v>英国</v>
          </cell>
          <cell r="C107" t="str">
            <v>乳制品</v>
          </cell>
          <cell r="D107">
            <v>1346.3999977707863</v>
          </cell>
        </row>
        <row r="108">
          <cell r="A108">
            <v>34695</v>
          </cell>
          <cell r="B108" t="str">
            <v>英国</v>
          </cell>
          <cell r="C108" t="str">
            <v>乳制品</v>
          </cell>
          <cell r="D108">
            <v>200</v>
          </cell>
        </row>
        <row r="109">
          <cell r="A109">
            <v>34695</v>
          </cell>
          <cell r="B109" t="str">
            <v>英国</v>
          </cell>
          <cell r="C109" t="str">
            <v>饮料</v>
          </cell>
          <cell r="D109">
            <v>74.400000000000006</v>
          </cell>
        </row>
        <row r="110">
          <cell r="A110">
            <v>34695</v>
          </cell>
          <cell r="B110" t="str">
            <v>英国</v>
          </cell>
          <cell r="C110" t="str">
            <v>饮料</v>
          </cell>
          <cell r="D110">
            <v>172.8</v>
          </cell>
        </row>
        <row r="111">
          <cell r="A111">
            <v>34701</v>
          </cell>
          <cell r="B111" t="str">
            <v>法国</v>
          </cell>
          <cell r="C111" t="str">
            <v>肉/家禽</v>
          </cell>
          <cell r="D111">
            <v>1980</v>
          </cell>
        </row>
        <row r="112">
          <cell r="A112">
            <v>34701</v>
          </cell>
          <cell r="B112" t="str">
            <v>法国</v>
          </cell>
          <cell r="C112" t="str">
            <v>面食/谷类</v>
          </cell>
          <cell r="D112">
            <v>410.4</v>
          </cell>
        </row>
        <row r="113">
          <cell r="A113">
            <v>34705</v>
          </cell>
          <cell r="B113" t="str">
            <v>法国</v>
          </cell>
          <cell r="C113" t="str">
            <v>农产品</v>
          </cell>
          <cell r="D113">
            <v>279</v>
          </cell>
        </row>
        <row r="114">
          <cell r="A114">
            <v>34705</v>
          </cell>
          <cell r="B114" t="str">
            <v>法国</v>
          </cell>
          <cell r="C114" t="str">
            <v>肉/家禽</v>
          </cell>
          <cell r="D114">
            <v>59</v>
          </cell>
        </row>
        <row r="115">
          <cell r="A115">
            <v>34716</v>
          </cell>
          <cell r="B115" t="str">
            <v>法国</v>
          </cell>
          <cell r="C115" t="str">
            <v>农产品</v>
          </cell>
          <cell r="D115">
            <v>191.99999928474426</v>
          </cell>
        </row>
        <row r="116">
          <cell r="A116">
            <v>34716</v>
          </cell>
          <cell r="B116" t="str">
            <v>法国</v>
          </cell>
          <cell r="C116" t="str">
            <v>乳制品</v>
          </cell>
          <cell r="D116">
            <v>435.19999837875366</v>
          </cell>
        </row>
        <row r="117">
          <cell r="A117">
            <v>34716</v>
          </cell>
          <cell r="B117" t="str">
            <v>法国</v>
          </cell>
          <cell r="C117" t="str">
            <v>糖果</v>
          </cell>
          <cell r="D117">
            <v>63.999999761581421</v>
          </cell>
        </row>
        <row r="118">
          <cell r="A118">
            <v>34722</v>
          </cell>
          <cell r="B118" t="str">
            <v>英国</v>
          </cell>
          <cell r="C118" t="str">
            <v>海洋食品</v>
          </cell>
          <cell r="D118">
            <v>86.4</v>
          </cell>
        </row>
        <row r="119">
          <cell r="A119">
            <v>34724</v>
          </cell>
          <cell r="B119" t="str">
            <v>法国</v>
          </cell>
          <cell r="C119" t="str">
            <v>饮料</v>
          </cell>
          <cell r="D119">
            <v>285</v>
          </cell>
        </row>
        <row r="120">
          <cell r="A120">
            <v>34724</v>
          </cell>
          <cell r="B120" t="str">
            <v>法国</v>
          </cell>
          <cell r="C120" t="str">
            <v>农产品</v>
          </cell>
          <cell r="D120">
            <v>585.9</v>
          </cell>
        </row>
        <row r="121">
          <cell r="A121">
            <v>34724</v>
          </cell>
          <cell r="B121" t="str">
            <v>法国</v>
          </cell>
          <cell r="C121" t="str">
            <v>糖果</v>
          </cell>
          <cell r="D121">
            <v>58.8</v>
          </cell>
        </row>
        <row r="122">
          <cell r="A122">
            <v>34724</v>
          </cell>
          <cell r="B122" t="str">
            <v>法国</v>
          </cell>
          <cell r="C122" t="str">
            <v>糖果</v>
          </cell>
          <cell r="D122">
            <v>1307.25</v>
          </cell>
        </row>
        <row r="123">
          <cell r="A123">
            <v>34724</v>
          </cell>
          <cell r="B123" t="str">
            <v>法国</v>
          </cell>
          <cell r="C123" t="str">
            <v>乳制品</v>
          </cell>
          <cell r="D123">
            <v>320</v>
          </cell>
        </row>
        <row r="124">
          <cell r="A124">
            <v>34724</v>
          </cell>
          <cell r="B124" t="str">
            <v>法国</v>
          </cell>
          <cell r="C124" t="str">
            <v>海洋食品</v>
          </cell>
          <cell r="D124">
            <v>48</v>
          </cell>
        </row>
        <row r="125">
          <cell r="A125">
            <v>34724</v>
          </cell>
          <cell r="B125" t="str">
            <v>法国</v>
          </cell>
          <cell r="C125" t="str">
            <v>糖果</v>
          </cell>
          <cell r="D125">
            <v>394</v>
          </cell>
        </row>
        <row r="126">
          <cell r="A126">
            <v>34726</v>
          </cell>
          <cell r="B126" t="str">
            <v>英国</v>
          </cell>
          <cell r="C126" t="str">
            <v>面食/谷类</v>
          </cell>
          <cell r="D126">
            <v>288</v>
          </cell>
        </row>
        <row r="127">
          <cell r="A127">
            <v>34726</v>
          </cell>
          <cell r="B127" t="str">
            <v>英国</v>
          </cell>
          <cell r="C127" t="str">
            <v>乳制品</v>
          </cell>
          <cell r="D127">
            <v>1032</v>
          </cell>
        </row>
        <row r="128">
          <cell r="A128">
            <v>34726</v>
          </cell>
          <cell r="B128" t="str">
            <v>英国</v>
          </cell>
          <cell r="C128" t="str">
            <v>乳制品</v>
          </cell>
          <cell r="D128">
            <v>583.79999999999995</v>
          </cell>
        </row>
        <row r="129">
          <cell r="A129">
            <v>34729</v>
          </cell>
          <cell r="B129" t="str">
            <v>法国</v>
          </cell>
          <cell r="C129" t="str">
            <v>饮料</v>
          </cell>
          <cell r="D129">
            <v>432</v>
          </cell>
        </row>
        <row r="130">
          <cell r="A130">
            <v>34729</v>
          </cell>
          <cell r="B130" t="str">
            <v>法国</v>
          </cell>
          <cell r="C130" t="str">
            <v>肉/家禽</v>
          </cell>
          <cell r="D130">
            <v>2073.5999965667725</v>
          </cell>
        </row>
        <row r="131">
          <cell r="A131">
            <v>34731</v>
          </cell>
          <cell r="B131" t="str">
            <v>法国</v>
          </cell>
          <cell r="C131" t="str">
            <v>海洋食品</v>
          </cell>
          <cell r="D131">
            <v>372.6</v>
          </cell>
        </row>
        <row r="132">
          <cell r="A132">
            <v>34731</v>
          </cell>
          <cell r="B132" t="str">
            <v>法国</v>
          </cell>
          <cell r="C132" t="str">
            <v>面食/谷类</v>
          </cell>
          <cell r="D132">
            <v>2128</v>
          </cell>
        </row>
        <row r="133">
          <cell r="A133">
            <v>34731</v>
          </cell>
          <cell r="B133" t="str">
            <v>法国</v>
          </cell>
          <cell r="C133" t="str">
            <v>香料</v>
          </cell>
          <cell r="D133">
            <v>336</v>
          </cell>
        </row>
        <row r="134">
          <cell r="A134">
            <v>34731</v>
          </cell>
          <cell r="B134" t="str">
            <v>法国</v>
          </cell>
          <cell r="C134" t="str">
            <v>乳制品</v>
          </cell>
          <cell r="D134">
            <v>1032</v>
          </cell>
        </row>
        <row r="135">
          <cell r="A135">
            <v>34737</v>
          </cell>
          <cell r="B135" t="str">
            <v>英国</v>
          </cell>
          <cell r="C135" t="str">
            <v>乳制品</v>
          </cell>
          <cell r="D135">
            <v>504</v>
          </cell>
        </row>
        <row r="136">
          <cell r="A136">
            <v>34737</v>
          </cell>
          <cell r="B136" t="str">
            <v>英国</v>
          </cell>
          <cell r="C136" t="str">
            <v>乳制品</v>
          </cell>
          <cell r="D136">
            <v>432</v>
          </cell>
        </row>
        <row r="137">
          <cell r="A137">
            <v>34737</v>
          </cell>
          <cell r="B137" t="str">
            <v>英国</v>
          </cell>
          <cell r="C137" t="str">
            <v>乳制品</v>
          </cell>
          <cell r="D137">
            <v>258</v>
          </cell>
        </row>
        <row r="138">
          <cell r="A138">
            <v>34745</v>
          </cell>
          <cell r="B138" t="str">
            <v>法国</v>
          </cell>
          <cell r="C138" t="str">
            <v>肉/家禽</v>
          </cell>
          <cell r="D138">
            <v>62.4</v>
          </cell>
        </row>
        <row r="139">
          <cell r="A139">
            <v>34745</v>
          </cell>
          <cell r="B139" t="str">
            <v>法国</v>
          </cell>
          <cell r="C139" t="str">
            <v>乳制品</v>
          </cell>
          <cell r="D139">
            <v>40</v>
          </cell>
        </row>
        <row r="140">
          <cell r="A140">
            <v>34747</v>
          </cell>
          <cell r="B140" t="str">
            <v>英国</v>
          </cell>
          <cell r="C140" t="str">
            <v>饮料</v>
          </cell>
          <cell r="D140">
            <v>912</v>
          </cell>
        </row>
        <row r="141">
          <cell r="A141">
            <v>34747</v>
          </cell>
          <cell r="B141" t="str">
            <v>英国</v>
          </cell>
          <cell r="C141" t="str">
            <v>糖果</v>
          </cell>
          <cell r="D141">
            <v>418</v>
          </cell>
        </row>
        <row r="142">
          <cell r="A142">
            <v>34747</v>
          </cell>
          <cell r="B142" t="str">
            <v>英国</v>
          </cell>
          <cell r="C142" t="str">
            <v>香料</v>
          </cell>
          <cell r="D142">
            <v>364.8</v>
          </cell>
        </row>
        <row r="143">
          <cell r="A143">
            <v>34747</v>
          </cell>
          <cell r="B143" t="str">
            <v>英国</v>
          </cell>
          <cell r="C143" t="str">
            <v>农产品</v>
          </cell>
          <cell r="D143">
            <v>120</v>
          </cell>
        </row>
        <row r="144">
          <cell r="A144">
            <v>34761</v>
          </cell>
          <cell r="B144" t="str">
            <v>法国</v>
          </cell>
          <cell r="C144" t="str">
            <v>糖果</v>
          </cell>
          <cell r="D144">
            <v>249</v>
          </cell>
        </row>
        <row r="145">
          <cell r="A145">
            <v>34761</v>
          </cell>
          <cell r="B145" t="str">
            <v>法国</v>
          </cell>
          <cell r="C145" t="str">
            <v>肉/家禽</v>
          </cell>
          <cell r="D145">
            <v>236</v>
          </cell>
        </row>
        <row r="146">
          <cell r="A146">
            <v>34767</v>
          </cell>
          <cell r="B146" t="str">
            <v>英国</v>
          </cell>
          <cell r="C146" t="str">
            <v>糖果</v>
          </cell>
          <cell r="D146">
            <v>87.59999967366457</v>
          </cell>
        </row>
        <row r="147">
          <cell r="A147">
            <v>34767</v>
          </cell>
          <cell r="B147" t="str">
            <v>英国</v>
          </cell>
          <cell r="C147" t="str">
            <v>饮料</v>
          </cell>
          <cell r="D147">
            <v>179.19999933242798</v>
          </cell>
        </row>
        <row r="148">
          <cell r="A148">
            <v>34767</v>
          </cell>
          <cell r="B148" t="str">
            <v>英国</v>
          </cell>
          <cell r="C148" t="str">
            <v>面食/谷类</v>
          </cell>
          <cell r="D148">
            <v>187.19999930262566</v>
          </cell>
        </row>
        <row r="149">
          <cell r="A149">
            <v>34771</v>
          </cell>
          <cell r="B149" t="str">
            <v>法国</v>
          </cell>
          <cell r="C149" t="str">
            <v>饮料</v>
          </cell>
          <cell r="D149">
            <v>581.3999959230423</v>
          </cell>
        </row>
        <row r="150">
          <cell r="A150">
            <v>34771</v>
          </cell>
          <cell r="B150" t="str">
            <v>法国</v>
          </cell>
          <cell r="C150" t="str">
            <v>糖果</v>
          </cell>
          <cell r="D150">
            <v>578.93499594032767</v>
          </cell>
        </row>
        <row r="151">
          <cell r="A151">
            <v>34771</v>
          </cell>
          <cell r="B151" t="str">
            <v>法国</v>
          </cell>
          <cell r="C151" t="str">
            <v>肉/家禽</v>
          </cell>
          <cell r="D151">
            <v>2019.5999858379364</v>
          </cell>
        </row>
        <row r="152">
          <cell r="A152">
            <v>34771</v>
          </cell>
          <cell r="B152" t="str">
            <v>法国</v>
          </cell>
          <cell r="C152" t="str">
            <v>香料</v>
          </cell>
          <cell r="D152">
            <v>1744.1999877691269</v>
          </cell>
        </row>
        <row r="153">
          <cell r="A153">
            <v>34771</v>
          </cell>
          <cell r="B153" t="str">
            <v>法国</v>
          </cell>
          <cell r="C153" t="str">
            <v>糖果</v>
          </cell>
          <cell r="D153">
            <v>1755</v>
          </cell>
        </row>
        <row r="154">
          <cell r="A154">
            <v>34775</v>
          </cell>
          <cell r="B154" t="str">
            <v>英国</v>
          </cell>
          <cell r="C154" t="str">
            <v>糖果</v>
          </cell>
          <cell r="D154">
            <v>78.839999869465828</v>
          </cell>
        </row>
        <row r="155">
          <cell r="A155">
            <v>34775</v>
          </cell>
          <cell r="B155" t="str">
            <v>英国</v>
          </cell>
          <cell r="C155" t="str">
            <v>饮料</v>
          </cell>
          <cell r="D155">
            <v>64.799999892711639</v>
          </cell>
        </row>
        <row r="156">
          <cell r="A156">
            <v>34775</v>
          </cell>
          <cell r="B156" t="str">
            <v>英国</v>
          </cell>
          <cell r="C156" t="str">
            <v>乳制品</v>
          </cell>
          <cell r="D156">
            <v>26.999999955296516</v>
          </cell>
        </row>
        <row r="157">
          <cell r="A157">
            <v>34775</v>
          </cell>
          <cell r="B157" t="str">
            <v>英国</v>
          </cell>
          <cell r="C157" t="str">
            <v>面食/谷类</v>
          </cell>
          <cell r="D157">
            <v>75.599999874830246</v>
          </cell>
        </row>
        <row r="158">
          <cell r="A158">
            <v>34780</v>
          </cell>
          <cell r="B158" t="str">
            <v>英国</v>
          </cell>
          <cell r="C158" t="str">
            <v>肉/家禽</v>
          </cell>
          <cell r="D158">
            <v>2073.5999965667725</v>
          </cell>
        </row>
        <row r="159">
          <cell r="A159">
            <v>34780</v>
          </cell>
          <cell r="B159" t="str">
            <v>英国</v>
          </cell>
          <cell r="C159" t="str">
            <v>面食/谷类</v>
          </cell>
          <cell r="D159">
            <v>837.89999861270189</v>
          </cell>
        </row>
        <row r="160">
          <cell r="A160">
            <v>34780</v>
          </cell>
          <cell r="B160" t="str">
            <v>英国</v>
          </cell>
          <cell r="C160" t="str">
            <v>香料</v>
          </cell>
          <cell r="D160">
            <v>423.35999929904938</v>
          </cell>
        </row>
        <row r="161">
          <cell r="A161">
            <v>34780</v>
          </cell>
          <cell r="B161" t="str">
            <v>英国</v>
          </cell>
          <cell r="C161" t="str">
            <v>香料</v>
          </cell>
          <cell r="D161">
            <v>514.79999914765358</v>
          </cell>
        </row>
        <row r="162">
          <cell r="A162">
            <v>34781</v>
          </cell>
          <cell r="B162" t="str">
            <v>法国</v>
          </cell>
          <cell r="C162" t="str">
            <v>农产品</v>
          </cell>
          <cell r="D162">
            <v>546</v>
          </cell>
        </row>
        <row r="163">
          <cell r="A163">
            <v>34781</v>
          </cell>
          <cell r="B163" t="str">
            <v>法国</v>
          </cell>
          <cell r="C163" t="str">
            <v>香料</v>
          </cell>
          <cell r="D163">
            <v>1472.49999884516</v>
          </cell>
        </row>
        <row r="164">
          <cell r="A164">
            <v>34786</v>
          </cell>
          <cell r="B164" t="str">
            <v>英国</v>
          </cell>
          <cell r="C164" t="str">
            <v>糖果</v>
          </cell>
          <cell r="D164">
            <v>271.99999809265137</v>
          </cell>
        </row>
        <row r="165">
          <cell r="A165">
            <v>34786</v>
          </cell>
          <cell r="B165" t="str">
            <v>英国</v>
          </cell>
          <cell r="C165" t="str">
            <v>糖果</v>
          </cell>
          <cell r="D165">
            <v>285.59999799728394</v>
          </cell>
        </row>
        <row r="166">
          <cell r="A166">
            <v>34786</v>
          </cell>
          <cell r="B166" t="str">
            <v>英国</v>
          </cell>
          <cell r="C166" t="str">
            <v>乳制品</v>
          </cell>
          <cell r="D166">
            <v>1584</v>
          </cell>
        </row>
        <row r="167">
          <cell r="A167">
            <v>34796</v>
          </cell>
          <cell r="B167" t="str">
            <v>英国</v>
          </cell>
          <cell r="C167" t="str">
            <v>海洋食品</v>
          </cell>
          <cell r="D167">
            <v>165.6</v>
          </cell>
        </row>
        <row r="168">
          <cell r="A168">
            <v>34796</v>
          </cell>
          <cell r="B168" t="str">
            <v>英国</v>
          </cell>
          <cell r="C168" t="str">
            <v>饮料</v>
          </cell>
          <cell r="D168">
            <v>552</v>
          </cell>
        </row>
        <row r="169">
          <cell r="A169">
            <v>34799</v>
          </cell>
          <cell r="B169" t="str">
            <v>法国</v>
          </cell>
          <cell r="C169" t="str">
            <v>饮料</v>
          </cell>
          <cell r="D169">
            <v>516.7999963760376</v>
          </cell>
        </row>
        <row r="170">
          <cell r="A170">
            <v>34799</v>
          </cell>
          <cell r="B170" t="str">
            <v>法国</v>
          </cell>
          <cell r="C170" t="str">
            <v>糖果</v>
          </cell>
          <cell r="D170">
            <v>413.52499710023403</v>
          </cell>
        </row>
        <row r="171">
          <cell r="A171">
            <v>34799</v>
          </cell>
          <cell r="B171" t="str">
            <v>法国</v>
          </cell>
          <cell r="C171" t="str">
            <v>香料</v>
          </cell>
          <cell r="D171">
            <v>26.349999815225601</v>
          </cell>
        </row>
        <row r="172">
          <cell r="A172">
            <v>34808</v>
          </cell>
          <cell r="B172" t="str">
            <v>法国</v>
          </cell>
          <cell r="C172" t="str">
            <v>饮料</v>
          </cell>
          <cell r="D172">
            <v>6324</v>
          </cell>
        </row>
        <row r="173">
          <cell r="A173">
            <v>34808</v>
          </cell>
          <cell r="B173" t="str">
            <v>法国</v>
          </cell>
          <cell r="C173" t="str">
            <v>肉/家禽</v>
          </cell>
          <cell r="D173">
            <v>733.6</v>
          </cell>
        </row>
        <row r="174">
          <cell r="A174">
            <v>34808</v>
          </cell>
          <cell r="B174" t="str">
            <v>法国</v>
          </cell>
          <cell r="C174" t="str">
            <v>乳制品</v>
          </cell>
          <cell r="D174">
            <v>2640</v>
          </cell>
        </row>
        <row r="175">
          <cell r="A175">
            <v>34808</v>
          </cell>
          <cell r="B175" t="str">
            <v>法国</v>
          </cell>
          <cell r="C175" t="str">
            <v>面食/谷类</v>
          </cell>
          <cell r="D175">
            <v>798</v>
          </cell>
        </row>
        <row r="176">
          <cell r="A176">
            <v>34810</v>
          </cell>
          <cell r="B176" t="str">
            <v>法国</v>
          </cell>
          <cell r="C176" t="str">
            <v>海洋食品</v>
          </cell>
          <cell r="D176">
            <v>147</v>
          </cell>
        </row>
        <row r="177">
          <cell r="A177">
            <v>34813</v>
          </cell>
          <cell r="B177" t="str">
            <v>法国</v>
          </cell>
          <cell r="C177" t="str">
            <v>饮料</v>
          </cell>
          <cell r="D177">
            <v>372.39999970793724</v>
          </cell>
        </row>
        <row r="178">
          <cell r="A178">
            <v>34813</v>
          </cell>
          <cell r="B178" t="str">
            <v>法国</v>
          </cell>
          <cell r="C178" t="str">
            <v>香料</v>
          </cell>
          <cell r="D178">
            <v>296.39999976754189</v>
          </cell>
        </row>
        <row r="179">
          <cell r="A179">
            <v>34816</v>
          </cell>
          <cell r="B179" t="str">
            <v>英国</v>
          </cell>
          <cell r="C179" t="str">
            <v>乳制品</v>
          </cell>
          <cell r="D179">
            <v>1320</v>
          </cell>
        </row>
        <row r="180">
          <cell r="A180">
            <v>34816</v>
          </cell>
          <cell r="B180" t="str">
            <v>英国</v>
          </cell>
          <cell r="C180" t="str">
            <v>海洋食品</v>
          </cell>
          <cell r="D180">
            <v>191.99999928474426</v>
          </cell>
        </row>
        <row r="181">
          <cell r="A181">
            <v>34824</v>
          </cell>
          <cell r="B181" t="str">
            <v>英国</v>
          </cell>
          <cell r="C181" t="str">
            <v>面食/谷类</v>
          </cell>
          <cell r="D181">
            <v>425.6</v>
          </cell>
        </row>
        <row r="182">
          <cell r="A182">
            <v>34824</v>
          </cell>
          <cell r="B182" t="str">
            <v>英国</v>
          </cell>
          <cell r="C182" t="str">
            <v>乳制品</v>
          </cell>
          <cell r="D182">
            <v>695</v>
          </cell>
        </row>
        <row r="183">
          <cell r="A183">
            <v>34824</v>
          </cell>
          <cell r="B183" t="str">
            <v>英国</v>
          </cell>
          <cell r="C183" t="str">
            <v>香料</v>
          </cell>
          <cell r="D183">
            <v>260</v>
          </cell>
        </row>
        <row r="184">
          <cell r="A184">
            <v>34829</v>
          </cell>
          <cell r="B184" t="str">
            <v>英国</v>
          </cell>
          <cell r="C184" t="str">
            <v>肉/家禽</v>
          </cell>
          <cell r="D184">
            <v>149</v>
          </cell>
        </row>
        <row r="185">
          <cell r="A185">
            <v>34831</v>
          </cell>
          <cell r="B185" t="str">
            <v>法国</v>
          </cell>
          <cell r="C185" t="str">
            <v>饮料</v>
          </cell>
          <cell r="D185">
            <v>228</v>
          </cell>
        </row>
        <row r="186">
          <cell r="A186">
            <v>34831</v>
          </cell>
          <cell r="B186" t="str">
            <v>法国</v>
          </cell>
          <cell r="C186" t="str">
            <v>糖果</v>
          </cell>
          <cell r="D186">
            <v>120</v>
          </cell>
        </row>
        <row r="187">
          <cell r="A187">
            <v>34831</v>
          </cell>
          <cell r="B187" t="str">
            <v>法国</v>
          </cell>
          <cell r="C187" t="str">
            <v>肉/家禽</v>
          </cell>
          <cell r="D187">
            <v>328</v>
          </cell>
        </row>
        <row r="188">
          <cell r="A188">
            <v>34831</v>
          </cell>
          <cell r="B188" t="str">
            <v>法国</v>
          </cell>
          <cell r="C188" t="str">
            <v>香料</v>
          </cell>
          <cell r="D188">
            <v>712.5</v>
          </cell>
        </row>
        <row r="189">
          <cell r="A189">
            <v>34835</v>
          </cell>
          <cell r="B189" t="str">
            <v>英国</v>
          </cell>
          <cell r="C189" t="str">
            <v>糖果</v>
          </cell>
          <cell r="D189">
            <v>226.79999962449074</v>
          </cell>
        </row>
        <row r="190">
          <cell r="A190">
            <v>34835</v>
          </cell>
          <cell r="B190" t="str">
            <v>英国</v>
          </cell>
          <cell r="C190" t="str">
            <v>饮料</v>
          </cell>
          <cell r="D190">
            <v>188.99999968707561</v>
          </cell>
        </row>
        <row r="191">
          <cell r="A191">
            <v>34836</v>
          </cell>
          <cell r="B191" t="str">
            <v>英国</v>
          </cell>
          <cell r="C191" t="str">
            <v>海洋食品</v>
          </cell>
          <cell r="D191">
            <v>60</v>
          </cell>
        </row>
        <row r="192">
          <cell r="A192">
            <v>34836</v>
          </cell>
          <cell r="B192" t="str">
            <v>英国</v>
          </cell>
          <cell r="C192" t="str">
            <v>饮料</v>
          </cell>
          <cell r="D192">
            <v>180</v>
          </cell>
        </row>
        <row r="193">
          <cell r="A193">
            <v>34837</v>
          </cell>
          <cell r="B193" t="str">
            <v>英国</v>
          </cell>
          <cell r="C193" t="str">
            <v>农产品</v>
          </cell>
          <cell r="D193">
            <v>136.80000000000001</v>
          </cell>
        </row>
        <row r="194">
          <cell r="A194">
            <v>34838</v>
          </cell>
          <cell r="B194" t="str">
            <v>法国</v>
          </cell>
          <cell r="C194" t="str">
            <v>肉/家禽</v>
          </cell>
          <cell r="D194">
            <v>4456.4399999999996</v>
          </cell>
        </row>
        <row r="195">
          <cell r="A195">
            <v>34838</v>
          </cell>
          <cell r="B195" t="str">
            <v>法国</v>
          </cell>
          <cell r="C195" t="str">
            <v>饮料</v>
          </cell>
          <cell r="D195">
            <v>251.0999995842576</v>
          </cell>
        </row>
        <row r="196">
          <cell r="A196">
            <v>34842</v>
          </cell>
          <cell r="B196" t="str">
            <v>英国</v>
          </cell>
          <cell r="C196" t="str">
            <v>糖果</v>
          </cell>
          <cell r="D196">
            <v>319.9999988079071</v>
          </cell>
        </row>
        <row r="197">
          <cell r="A197">
            <v>34842</v>
          </cell>
          <cell r="B197" t="str">
            <v>英国</v>
          </cell>
          <cell r="C197" t="str">
            <v>乳制品</v>
          </cell>
          <cell r="D197">
            <v>1279.9999952316284</v>
          </cell>
        </row>
        <row r="198">
          <cell r="A198">
            <v>34842</v>
          </cell>
          <cell r="B198" t="str">
            <v>英国</v>
          </cell>
          <cell r="C198" t="str">
            <v>香料</v>
          </cell>
          <cell r="D198">
            <v>341.99999872595072</v>
          </cell>
        </row>
        <row r="199">
          <cell r="A199">
            <v>34843</v>
          </cell>
          <cell r="B199" t="str">
            <v>英国</v>
          </cell>
          <cell r="C199" t="str">
            <v>肉/家禽</v>
          </cell>
          <cell r="D199">
            <v>1319.1999907493591</v>
          </cell>
        </row>
        <row r="200">
          <cell r="A200">
            <v>34843</v>
          </cell>
          <cell r="B200" t="str">
            <v>英国</v>
          </cell>
          <cell r="C200" t="str">
            <v>糖果</v>
          </cell>
          <cell r="D200">
            <v>872.5</v>
          </cell>
        </row>
        <row r="201">
          <cell r="A201">
            <v>34843</v>
          </cell>
          <cell r="B201" t="str">
            <v>英国</v>
          </cell>
          <cell r="C201" t="str">
            <v>糖果</v>
          </cell>
          <cell r="D201">
            <v>5268</v>
          </cell>
        </row>
        <row r="202">
          <cell r="A202">
            <v>34843</v>
          </cell>
          <cell r="B202" t="str">
            <v>英国</v>
          </cell>
          <cell r="C202" t="str">
            <v>乳制品</v>
          </cell>
          <cell r="D202">
            <v>33.999999761581421</v>
          </cell>
        </row>
        <row r="203">
          <cell r="A203">
            <v>34843</v>
          </cell>
          <cell r="B203" t="str">
            <v>英国</v>
          </cell>
          <cell r="C203" t="str">
            <v>乳制品</v>
          </cell>
          <cell r="D203">
            <v>2427.5999829769135</v>
          </cell>
        </row>
        <row r="204">
          <cell r="A204">
            <v>34850</v>
          </cell>
          <cell r="B204" t="str">
            <v>英国</v>
          </cell>
          <cell r="C204" t="str">
            <v>饮料</v>
          </cell>
          <cell r="D204">
            <v>575.99999785423279</v>
          </cell>
        </row>
        <row r="205">
          <cell r="A205">
            <v>34850</v>
          </cell>
          <cell r="B205" t="str">
            <v>英国</v>
          </cell>
          <cell r="C205" t="str">
            <v>香料</v>
          </cell>
          <cell r="D205">
            <v>960</v>
          </cell>
        </row>
        <row r="206">
          <cell r="A206">
            <v>34850</v>
          </cell>
          <cell r="B206" t="str">
            <v>英国</v>
          </cell>
          <cell r="C206" t="str">
            <v>海洋食品</v>
          </cell>
          <cell r="D206">
            <v>414.23999845683574</v>
          </cell>
        </row>
        <row r="207">
          <cell r="A207">
            <v>34850</v>
          </cell>
          <cell r="B207" t="str">
            <v>英国</v>
          </cell>
          <cell r="C207" t="str">
            <v>海洋食品</v>
          </cell>
          <cell r="D207">
            <v>367.99999862909317</v>
          </cell>
        </row>
        <row r="208">
          <cell r="A208">
            <v>34855</v>
          </cell>
          <cell r="B208" t="str">
            <v>英国</v>
          </cell>
          <cell r="C208" t="str">
            <v>香料</v>
          </cell>
          <cell r="D208">
            <v>989.99999836087227</v>
          </cell>
        </row>
        <row r="209">
          <cell r="A209">
            <v>34855</v>
          </cell>
          <cell r="B209" t="str">
            <v>英国</v>
          </cell>
          <cell r="C209" t="str">
            <v>海洋食品</v>
          </cell>
          <cell r="D209">
            <v>512.99999915063381</v>
          </cell>
        </row>
        <row r="210">
          <cell r="A210">
            <v>34856</v>
          </cell>
          <cell r="B210" t="str">
            <v>法国</v>
          </cell>
          <cell r="C210" t="str">
            <v>乳制品</v>
          </cell>
          <cell r="D210">
            <v>63</v>
          </cell>
        </row>
        <row r="211">
          <cell r="A211">
            <v>34856</v>
          </cell>
          <cell r="B211" t="str">
            <v>法国</v>
          </cell>
          <cell r="C211" t="str">
            <v>乳制品</v>
          </cell>
          <cell r="D211">
            <v>15.999999940395355</v>
          </cell>
        </row>
        <row r="212">
          <cell r="A212">
            <v>34856</v>
          </cell>
          <cell r="B212" t="str">
            <v>法国</v>
          </cell>
          <cell r="C212" t="str">
            <v>乳制品</v>
          </cell>
          <cell r="D212">
            <v>313.2</v>
          </cell>
        </row>
        <row r="213">
          <cell r="A213">
            <v>34862</v>
          </cell>
          <cell r="B213" t="str">
            <v>英国</v>
          </cell>
          <cell r="C213" t="str">
            <v>海洋食品</v>
          </cell>
          <cell r="D213">
            <v>258.89999999999998</v>
          </cell>
        </row>
        <row r="214">
          <cell r="A214">
            <v>34862</v>
          </cell>
          <cell r="B214" t="str">
            <v>英国</v>
          </cell>
          <cell r="C214" t="str">
            <v>海洋食品</v>
          </cell>
          <cell r="D214">
            <v>147.19999945163727</v>
          </cell>
        </row>
        <row r="215">
          <cell r="A215">
            <v>34862</v>
          </cell>
          <cell r="B215" t="str">
            <v>英国</v>
          </cell>
          <cell r="C215" t="str">
            <v>肉/家禽</v>
          </cell>
          <cell r="D215">
            <v>59.599999777972698</v>
          </cell>
        </row>
        <row r="216">
          <cell r="A216">
            <v>34864</v>
          </cell>
          <cell r="B216" t="str">
            <v>英国</v>
          </cell>
          <cell r="C216" t="str">
            <v>乳制品</v>
          </cell>
          <cell r="D216">
            <v>427.5</v>
          </cell>
        </row>
        <row r="217">
          <cell r="A217">
            <v>34864</v>
          </cell>
          <cell r="B217" t="str">
            <v>英国</v>
          </cell>
          <cell r="C217" t="str">
            <v>乳制品</v>
          </cell>
          <cell r="D217">
            <v>250</v>
          </cell>
        </row>
        <row r="218">
          <cell r="A218">
            <v>34864</v>
          </cell>
          <cell r="B218" t="str">
            <v>英国</v>
          </cell>
          <cell r="C218" t="str">
            <v>乳制品</v>
          </cell>
          <cell r="D218">
            <v>75</v>
          </cell>
        </row>
        <row r="219">
          <cell r="A219">
            <v>34864</v>
          </cell>
          <cell r="B219" t="str">
            <v>英国</v>
          </cell>
          <cell r="C219" t="str">
            <v>乳制品</v>
          </cell>
          <cell r="D219">
            <v>892.5</v>
          </cell>
        </row>
        <row r="220">
          <cell r="A220">
            <v>34869</v>
          </cell>
          <cell r="B220" t="str">
            <v>英国</v>
          </cell>
          <cell r="C220" t="str">
            <v>香料</v>
          </cell>
          <cell r="D220">
            <v>600</v>
          </cell>
        </row>
        <row r="221">
          <cell r="A221">
            <v>34869</v>
          </cell>
          <cell r="B221" t="str">
            <v>英国</v>
          </cell>
          <cell r="C221" t="str">
            <v>糖果</v>
          </cell>
          <cell r="D221">
            <v>1249.2</v>
          </cell>
        </row>
        <row r="222">
          <cell r="A222">
            <v>34869</v>
          </cell>
          <cell r="B222" t="str">
            <v>英国</v>
          </cell>
          <cell r="C222" t="str">
            <v>饮料</v>
          </cell>
          <cell r="D222">
            <v>7905</v>
          </cell>
        </row>
        <row r="223">
          <cell r="A223">
            <v>34869</v>
          </cell>
          <cell r="B223" t="str">
            <v>英国</v>
          </cell>
          <cell r="C223" t="str">
            <v>糖果</v>
          </cell>
          <cell r="D223">
            <v>437.5</v>
          </cell>
        </row>
        <row r="224">
          <cell r="A224">
            <v>34870</v>
          </cell>
          <cell r="B224" t="str">
            <v>英国</v>
          </cell>
          <cell r="C224" t="str">
            <v>乳制品</v>
          </cell>
          <cell r="D224">
            <v>299.24999976530671</v>
          </cell>
        </row>
        <row r="225">
          <cell r="A225">
            <v>34870</v>
          </cell>
          <cell r="B225" t="str">
            <v>英国</v>
          </cell>
          <cell r="C225" t="str">
            <v>肉/家禽</v>
          </cell>
          <cell r="D225">
            <v>169.85999986678362</v>
          </cell>
        </row>
        <row r="226">
          <cell r="A226">
            <v>34871</v>
          </cell>
          <cell r="B226" t="str">
            <v>法国</v>
          </cell>
          <cell r="C226" t="str">
            <v>农产品</v>
          </cell>
          <cell r="D226">
            <v>319.2</v>
          </cell>
        </row>
        <row r="227">
          <cell r="A227">
            <v>34871</v>
          </cell>
          <cell r="B227" t="str">
            <v>法国</v>
          </cell>
          <cell r="C227" t="str">
            <v>饮料</v>
          </cell>
          <cell r="D227">
            <v>98</v>
          </cell>
        </row>
        <row r="228">
          <cell r="A228">
            <v>34872</v>
          </cell>
          <cell r="B228" t="str">
            <v>法国</v>
          </cell>
          <cell r="C228" t="str">
            <v>乳制品</v>
          </cell>
          <cell r="D228">
            <v>210</v>
          </cell>
        </row>
        <row r="229">
          <cell r="A229">
            <v>34876</v>
          </cell>
          <cell r="B229" t="str">
            <v>英国</v>
          </cell>
          <cell r="C229" t="str">
            <v>饮料</v>
          </cell>
          <cell r="D229">
            <v>105</v>
          </cell>
        </row>
        <row r="230">
          <cell r="A230">
            <v>34876</v>
          </cell>
          <cell r="B230" t="str">
            <v>英国</v>
          </cell>
          <cell r="C230" t="str">
            <v>海洋食品</v>
          </cell>
          <cell r="D230">
            <v>135.1</v>
          </cell>
        </row>
        <row r="231">
          <cell r="A231">
            <v>34877</v>
          </cell>
          <cell r="B231" t="str">
            <v>英国</v>
          </cell>
          <cell r="C231" t="str">
            <v>乳制品</v>
          </cell>
          <cell r="D231">
            <v>584.37499590218067</v>
          </cell>
        </row>
        <row r="232">
          <cell r="A232">
            <v>34877</v>
          </cell>
          <cell r="B232" t="str">
            <v>英国</v>
          </cell>
          <cell r="C232" t="str">
            <v>海洋食品</v>
          </cell>
          <cell r="D232">
            <v>807.49999433755875</v>
          </cell>
        </row>
        <row r="233">
          <cell r="A233">
            <v>34877</v>
          </cell>
          <cell r="B233" t="str">
            <v>英国</v>
          </cell>
          <cell r="C233" t="str">
            <v>农产品</v>
          </cell>
          <cell r="D233">
            <v>2162.3999848365784</v>
          </cell>
        </row>
        <row r="234">
          <cell r="A234">
            <v>34880</v>
          </cell>
          <cell r="B234" t="str">
            <v>英国</v>
          </cell>
          <cell r="C234" t="str">
            <v>糖果</v>
          </cell>
          <cell r="D234">
            <v>497.32499960996211</v>
          </cell>
        </row>
        <row r="235">
          <cell r="A235">
            <v>34880</v>
          </cell>
          <cell r="B235" t="str">
            <v>英国</v>
          </cell>
          <cell r="C235" t="str">
            <v>面食/谷类</v>
          </cell>
          <cell r="D235">
            <v>170.99999986588955</v>
          </cell>
        </row>
        <row r="236">
          <cell r="A236">
            <v>34880</v>
          </cell>
          <cell r="B236" t="str">
            <v>英国</v>
          </cell>
          <cell r="C236" t="str">
            <v>糖果</v>
          </cell>
          <cell r="D236">
            <v>936.69999926537275</v>
          </cell>
        </row>
        <row r="237">
          <cell r="A237">
            <v>34880</v>
          </cell>
          <cell r="B237" t="str">
            <v>英国</v>
          </cell>
          <cell r="C237" t="str">
            <v>香料</v>
          </cell>
          <cell r="D237">
            <v>123.49999990314245</v>
          </cell>
        </row>
        <row r="238">
          <cell r="A238">
            <v>34883</v>
          </cell>
          <cell r="B238" t="str">
            <v>法国</v>
          </cell>
          <cell r="C238" t="str">
            <v>农产品</v>
          </cell>
          <cell r="D238">
            <v>557.99999792128801</v>
          </cell>
        </row>
        <row r="239">
          <cell r="A239">
            <v>34883</v>
          </cell>
          <cell r="B239" t="str">
            <v>法国</v>
          </cell>
          <cell r="C239" t="str">
            <v>糖果</v>
          </cell>
          <cell r="D239">
            <v>257.59999904036522</v>
          </cell>
        </row>
        <row r="240">
          <cell r="A240">
            <v>34883</v>
          </cell>
          <cell r="B240" t="str">
            <v>法国</v>
          </cell>
          <cell r="C240" t="str">
            <v>饮料</v>
          </cell>
          <cell r="D240">
            <v>64.799999758601189</v>
          </cell>
        </row>
        <row r="241">
          <cell r="A241">
            <v>34883</v>
          </cell>
          <cell r="B241" t="str">
            <v>法国</v>
          </cell>
          <cell r="C241" t="str">
            <v>农产品</v>
          </cell>
          <cell r="D241">
            <v>847.99999684095383</v>
          </cell>
        </row>
        <row r="242">
          <cell r="A242">
            <v>34883</v>
          </cell>
          <cell r="B242" t="str">
            <v>法国</v>
          </cell>
          <cell r="C242" t="str">
            <v>面食/谷类</v>
          </cell>
          <cell r="D242">
            <v>1215.999995470047</v>
          </cell>
        </row>
        <row r="243">
          <cell r="A243">
            <v>34884</v>
          </cell>
          <cell r="B243" t="str">
            <v>英国</v>
          </cell>
          <cell r="C243" t="str">
            <v>面食/谷类</v>
          </cell>
          <cell r="D243">
            <v>997.5</v>
          </cell>
        </row>
        <row r="244">
          <cell r="A244">
            <v>34884</v>
          </cell>
          <cell r="B244" t="str">
            <v>英国</v>
          </cell>
          <cell r="C244" t="str">
            <v>饮料</v>
          </cell>
          <cell r="D244">
            <v>155</v>
          </cell>
        </row>
        <row r="245">
          <cell r="A245">
            <v>34887</v>
          </cell>
          <cell r="B245" t="str">
            <v>英国</v>
          </cell>
          <cell r="C245" t="str">
            <v>海洋食品</v>
          </cell>
          <cell r="D245">
            <v>517.79999999999995</v>
          </cell>
        </row>
        <row r="246">
          <cell r="A246">
            <v>34887</v>
          </cell>
          <cell r="B246" t="str">
            <v>英国</v>
          </cell>
          <cell r="C246" t="str">
            <v>糖果</v>
          </cell>
          <cell r="D246">
            <v>554.625</v>
          </cell>
        </row>
        <row r="247">
          <cell r="A247">
            <v>34891</v>
          </cell>
          <cell r="B247" t="str">
            <v>法国</v>
          </cell>
          <cell r="C247" t="str">
            <v>肉/家禽</v>
          </cell>
          <cell r="D247">
            <v>592.79999953508377</v>
          </cell>
        </row>
        <row r="248">
          <cell r="A248">
            <v>34891</v>
          </cell>
          <cell r="B248" t="str">
            <v>法国</v>
          </cell>
          <cell r="C248" t="str">
            <v>乳制品</v>
          </cell>
          <cell r="D248">
            <v>71.249999944120646</v>
          </cell>
        </row>
        <row r="249">
          <cell r="A249">
            <v>34891</v>
          </cell>
          <cell r="B249" t="str">
            <v>法国</v>
          </cell>
          <cell r="C249" t="str">
            <v>肉/家禽</v>
          </cell>
          <cell r="D249">
            <v>569.99999955296516</v>
          </cell>
        </row>
        <row r="250">
          <cell r="A250">
            <v>34897</v>
          </cell>
          <cell r="B250" t="str">
            <v>法国</v>
          </cell>
          <cell r="C250" t="str">
            <v>乳制品</v>
          </cell>
          <cell r="D250">
            <v>349.9999986961484</v>
          </cell>
        </row>
        <row r="251">
          <cell r="A251">
            <v>34897</v>
          </cell>
          <cell r="B251" t="str">
            <v>法国</v>
          </cell>
          <cell r="C251" t="str">
            <v>饮料</v>
          </cell>
          <cell r="D251">
            <v>540</v>
          </cell>
        </row>
        <row r="252">
          <cell r="A252">
            <v>34900</v>
          </cell>
          <cell r="B252" t="str">
            <v>法国</v>
          </cell>
          <cell r="C252" t="str">
            <v>乳制品</v>
          </cell>
          <cell r="D252">
            <v>35</v>
          </cell>
        </row>
        <row r="253">
          <cell r="A253">
            <v>34900</v>
          </cell>
          <cell r="B253" t="str">
            <v>法国</v>
          </cell>
          <cell r="C253" t="str">
            <v>海洋食品</v>
          </cell>
          <cell r="D253">
            <v>36.799999999999997</v>
          </cell>
        </row>
        <row r="254">
          <cell r="A254">
            <v>34900</v>
          </cell>
          <cell r="B254" t="str">
            <v>法国</v>
          </cell>
          <cell r="C254" t="str">
            <v>糖果</v>
          </cell>
          <cell r="D254">
            <v>493</v>
          </cell>
        </row>
        <row r="255">
          <cell r="A255">
            <v>34900</v>
          </cell>
          <cell r="B255" t="str">
            <v>法国</v>
          </cell>
          <cell r="C255" t="str">
            <v>面食/谷类</v>
          </cell>
          <cell r="D255">
            <v>199.5</v>
          </cell>
        </row>
        <row r="256">
          <cell r="A256">
            <v>34901</v>
          </cell>
          <cell r="B256" t="str">
            <v>英国</v>
          </cell>
          <cell r="C256" t="str">
            <v>乳制品</v>
          </cell>
          <cell r="D256">
            <v>660</v>
          </cell>
        </row>
        <row r="257">
          <cell r="A257">
            <v>34901</v>
          </cell>
          <cell r="B257" t="str">
            <v>英国</v>
          </cell>
          <cell r="C257" t="str">
            <v>香料</v>
          </cell>
          <cell r="D257">
            <v>263.39999999999998</v>
          </cell>
        </row>
        <row r="258">
          <cell r="A258">
            <v>34901</v>
          </cell>
          <cell r="B258" t="str">
            <v>英国</v>
          </cell>
          <cell r="C258" t="str">
            <v>乳制品</v>
          </cell>
          <cell r="D258">
            <v>1044</v>
          </cell>
        </row>
        <row r="259">
          <cell r="A259">
            <v>34901</v>
          </cell>
          <cell r="B259" t="str">
            <v>英国</v>
          </cell>
          <cell r="C259" t="str">
            <v>饮料</v>
          </cell>
          <cell r="D259">
            <v>180</v>
          </cell>
        </row>
        <row r="260">
          <cell r="A260">
            <v>34904</v>
          </cell>
          <cell r="B260" t="str">
            <v>法国</v>
          </cell>
          <cell r="C260" t="str">
            <v>饮料</v>
          </cell>
          <cell r="D260">
            <v>180</v>
          </cell>
        </row>
        <row r="261">
          <cell r="A261">
            <v>34904</v>
          </cell>
          <cell r="B261" t="str">
            <v>法国</v>
          </cell>
          <cell r="C261" t="str">
            <v>饮料</v>
          </cell>
          <cell r="D261">
            <v>155</v>
          </cell>
        </row>
        <row r="262">
          <cell r="A262">
            <v>34904</v>
          </cell>
          <cell r="B262" t="str">
            <v>法国</v>
          </cell>
          <cell r="C262" t="str">
            <v>香料</v>
          </cell>
          <cell r="D262">
            <v>234</v>
          </cell>
        </row>
        <row r="263">
          <cell r="A263">
            <v>34906</v>
          </cell>
          <cell r="B263" t="str">
            <v>法国</v>
          </cell>
          <cell r="C263" t="str">
            <v>香料</v>
          </cell>
          <cell r="D263">
            <v>155</v>
          </cell>
        </row>
        <row r="264">
          <cell r="A264">
            <v>34906</v>
          </cell>
          <cell r="B264" t="str">
            <v>法国</v>
          </cell>
          <cell r="C264" t="str">
            <v>饮料</v>
          </cell>
          <cell r="D264">
            <v>162.75</v>
          </cell>
        </row>
        <row r="265">
          <cell r="A265">
            <v>34907</v>
          </cell>
          <cell r="B265" t="str">
            <v>英国</v>
          </cell>
          <cell r="C265" t="str">
            <v>农产品</v>
          </cell>
          <cell r="D265">
            <v>331.312499740161</v>
          </cell>
        </row>
        <row r="266">
          <cell r="A266">
            <v>34907</v>
          </cell>
          <cell r="B266" t="str">
            <v>英国</v>
          </cell>
          <cell r="C266" t="str">
            <v>海洋食品</v>
          </cell>
          <cell r="D266">
            <v>82.507499935291705</v>
          </cell>
        </row>
        <row r="267">
          <cell r="A267">
            <v>34907</v>
          </cell>
          <cell r="B267" t="str">
            <v>英国</v>
          </cell>
          <cell r="C267" t="str">
            <v>香料</v>
          </cell>
          <cell r="D267">
            <v>599.92499952949584</v>
          </cell>
        </row>
        <row r="268">
          <cell r="A268">
            <v>34908</v>
          </cell>
          <cell r="B268" t="str">
            <v>英国</v>
          </cell>
          <cell r="C268" t="str">
            <v>面食/谷类</v>
          </cell>
          <cell r="D268">
            <v>78</v>
          </cell>
        </row>
        <row r="269">
          <cell r="A269">
            <v>34908</v>
          </cell>
          <cell r="B269" t="str">
            <v>英国</v>
          </cell>
          <cell r="C269" t="str">
            <v>饮料</v>
          </cell>
          <cell r="D269">
            <v>252</v>
          </cell>
        </row>
        <row r="270">
          <cell r="A270">
            <v>34914</v>
          </cell>
          <cell r="B270" t="str">
            <v>英国</v>
          </cell>
          <cell r="C270" t="str">
            <v>海洋食品</v>
          </cell>
          <cell r="D270">
            <v>1999.9999925494194</v>
          </cell>
        </row>
        <row r="271">
          <cell r="A271">
            <v>34914</v>
          </cell>
          <cell r="B271" t="str">
            <v>英国</v>
          </cell>
          <cell r="C271" t="str">
            <v>面食/谷类</v>
          </cell>
          <cell r="D271">
            <v>1119.9999958276749</v>
          </cell>
        </row>
        <row r="272">
          <cell r="A272">
            <v>34915</v>
          </cell>
          <cell r="B272" t="str">
            <v>法国</v>
          </cell>
          <cell r="C272" t="str">
            <v>饮料</v>
          </cell>
          <cell r="D272">
            <v>72</v>
          </cell>
        </row>
        <row r="273">
          <cell r="A273">
            <v>34919</v>
          </cell>
          <cell r="B273" t="str">
            <v>英国</v>
          </cell>
          <cell r="C273" t="str">
            <v>香料</v>
          </cell>
          <cell r="D273">
            <v>368.12499971129</v>
          </cell>
        </row>
        <row r="274">
          <cell r="A274">
            <v>34919</v>
          </cell>
          <cell r="B274" t="str">
            <v>英国</v>
          </cell>
          <cell r="C274" t="str">
            <v>糖果</v>
          </cell>
          <cell r="D274">
            <v>148.3424998836592</v>
          </cell>
        </row>
        <row r="275">
          <cell r="A275">
            <v>34920</v>
          </cell>
          <cell r="B275" t="str">
            <v>英国</v>
          </cell>
          <cell r="C275" t="str">
            <v>糖果</v>
          </cell>
          <cell r="D275">
            <v>1360.799994930625</v>
          </cell>
        </row>
        <row r="276">
          <cell r="A276">
            <v>34920</v>
          </cell>
          <cell r="B276" t="str">
            <v>英国</v>
          </cell>
          <cell r="C276" t="str">
            <v>乳制品</v>
          </cell>
          <cell r="D276">
            <v>575.99999785423279</v>
          </cell>
        </row>
        <row r="277">
          <cell r="A277">
            <v>34920</v>
          </cell>
          <cell r="B277" t="str">
            <v>英国</v>
          </cell>
          <cell r="C277" t="str">
            <v>饮料</v>
          </cell>
          <cell r="D277">
            <v>57.599999785423279</v>
          </cell>
        </row>
        <row r="278">
          <cell r="A278">
            <v>34920</v>
          </cell>
          <cell r="B278" t="str">
            <v>法国</v>
          </cell>
          <cell r="C278" t="str">
            <v>面食/谷类</v>
          </cell>
          <cell r="D278">
            <v>168</v>
          </cell>
        </row>
        <row r="279">
          <cell r="A279">
            <v>34920</v>
          </cell>
          <cell r="B279" t="str">
            <v>法国</v>
          </cell>
          <cell r="C279" t="str">
            <v>海洋食品</v>
          </cell>
          <cell r="D279">
            <v>397.5</v>
          </cell>
        </row>
        <row r="280">
          <cell r="A280">
            <v>34922</v>
          </cell>
          <cell r="B280" t="str">
            <v>法国</v>
          </cell>
          <cell r="C280" t="str">
            <v>面食/谷类</v>
          </cell>
          <cell r="D280">
            <v>151.99999943375587</v>
          </cell>
        </row>
        <row r="281">
          <cell r="A281">
            <v>34922</v>
          </cell>
          <cell r="B281" t="str">
            <v>法国</v>
          </cell>
          <cell r="C281" t="str">
            <v>香料</v>
          </cell>
          <cell r="D281">
            <v>842.87999686002729</v>
          </cell>
        </row>
        <row r="282">
          <cell r="A282">
            <v>34922</v>
          </cell>
          <cell r="B282" t="str">
            <v>法国</v>
          </cell>
          <cell r="C282" t="str">
            <v>饮料</v>
          </cell>
          <cell r="D282">
            <v>185.999999307096</v>
          </cell>
        </row>
        <row r="283">
          <cell r="A283">
            <v>34925</v>
          </cell>
          <cell r="B283" t="str">
            <v>法国</v>
          </cell>
          <cell r="C283" t="str">
            <v>糖果</v>
          </cell>
          <cell r="D283">
            <v>2195</v>
          </cell>
        </row>
        <row r="284">
          <cell r="A284">
            <v>34925</v>
          </cell>
          <cell r="B284" t="str">
            <v>法国</v>
          </cell>
          <cell r="C284" t="str">
            <v>乳制品</v>
          </cell>
          <cell r="D284">
            <v>193.5</v>
          </cell>
        </row>
        <row r="285">
          <cell r="A285">
            <v>34927</v>
          </cell>
          <cell r="B285" t="str">
            <v>法国</v>
          </cell>
          <cell r="C285" t="str">
            <v>肉/家禽</v>
          </cell>
          <cell r="D285">
            <v>29.8</v>
          </cell>
        </row>
        <row r="286">
          <cell r="A286">
            <v>34927</v>
          </cell>
          <cell r="B286" t="str">
            <v>法国</v>
          </cell>
          <cell r="C286" t="str">
            <v>海洋食品</v>
          </cell>
          <cell r="D286">
            <v>450</v>
          </cell>
        </row>
        <row r="287">
          <cell r="A287">
            <v>34929</v>
          </cell>
          <cell r="B287" t="str">
            <v>法国</v>
          </cell>
          <cell r="C287" t="str">
            <v>面食/谷类</v>
          </cell>
          <cell r="D287">
            <v>1008</v>
          </cell>
        </row>
        <row r="288">
          <cell r="A288">
            <v>34929</v>
          </cell>
          <cell r="B288" t="str">
            <v>法国</v>
          </cell>
          <cell r="C288" t="str">
            <v>糖果</v>
          </cell>
          <cell r="D288">
            <v>474.99999962747097</v>
          </cell>
        </row>
        <row r="289">
          <cell r="A289">
            <v>34933</v>
          </cell>
          <cell r="B289" t="str">
            <v>法国</v>
          </cell>
          <cell r="C289" t="str">
            <v>农产品</v>
          </cell>
          <cell r="D289">
            <v>1350</v>
          </cell>
        </row>
        <row r="290">
          <cell r="A290">
            <v>34933</v>
          </cell>
          <cell r="B290" t="str">
            <v>法国</v>
          </cell>
          <cell r="C290" t="str">
            <v>肉/家禽</v>
          </cell>
          <cell r="D290">
            <v>3900</v>
          </cell>
        </row>
        <row r="291">
          <cell r="A291">
            <v>34933</v>
          </cell>
          <cell r="B291" t="str">
            <v>法国</v>
          </cell>
          <cell r="C291" t="str">
            <v>乳制品</v>
          </cell>
          <cell r="D291">
            <v>35</v>
          </cell>
        </row>
        <row r="292">
          <cell r="A292">
            <v>34933</v>
          </cell>
          <cell r="B292" t="str">
            <v>法国</v>
          </cell>
          <cell r="C292" t="str">
            <v>海洋食品</v>
          </cell>
          <cell r="D292">
            <v>772.8</v>
          </cell>
        </row>
        <row r="293">
          <cell r="A293">
            <v>34933</v>
          </cell>
          <cell r="B293" t="str">
            <v>法国</v>
          </cell>
          <cell r="C293" t="str">
            <v>乳制品</v>
          </cell>
          <cell r="D293">
            <v>417.6</v>
          </cell>
        </row>
        <row r="294">
          <cell r="A294">
            <v>34934</v>
          </cell>
          <cell r="B294" t="str">
            <v>英国</v>
          </cell>
          <cell r="C294" t="str">
            <v>面食/谷类</v>
          </cell>
          <cell r="D294">
            <v>1064</v>
          </cell>
        </row>
        <row r="295">
          <cell r="A295">
            <v>34939</v>
          </cell>
          <cell r="B295" t="str">
            <v>法国</v>
          </cell>
          <cell r="C295" t="str">
            <v>海洋食品</v>
          </cell>
          <cell r="D295">
            <v>2170</v>
          </cell>
        </row>
        <row r="296">
          <cell r="A296">
            <v>34939</v>
          </cell>
          <cell r="B296" t="str">
            <v>法国</v>
          </cell>
          <cell r="C296" t="str">
            <v>海洋食品</v>
          </cell>
          <cell r="D296">
            <v>1045</v>
          </cell>
        </row>
        <row r="297">
          <cell r="A297">
            <v>34939</v>
          </cell>
          <cell r="B297" t="str">
            <v>法国</v>
          </cell>
          <cell r="C297" t="str">
            <v>糖果</v>
          </cell>
          <cell r="D297">
            <v>360</v>
          </cell>
        </row>
        <row r="298">
          <cell r="A298">
            <v>34939</v>
          </cell>
          <cell r="B298" t="str">
            <v>法国</v>
          </cell>
          <cell r="C298" t="str">
            <v>乳制品</v>
          </cell>
          <cell r="D298">
            <v>1360</v>
          </cell>
        </row>
        <row r="299">
          <cell r="A299">
            <v>34939</v>
          </cell>
          <cell r="B299" t="str">
            <v>法国</v>
          </cell>
          <cell r="C299" t="str">
            <v>饮料</v>
          </cell>
          <cell r="D299">
            <v>1440</v>
          </cell>
        </row>
        <row r="300">
          <cell r="A300">
            <v>34940</v>
          </cell>
          <cell r="B300" t="str">
            <v>英国</v>
          </cell>
          <cell r="C300" t="str">
            <v>乳制品</v>
          </cell>
          <cell r="D300">
            <v>294</v>
          </cell>
        </row>
        <row r="301">
          <cell r="A301">
            <v>34940</v>
          </cell>
          <cell r="B301" t="str">
            <v>英国</v>
          </cell>
          <cell r="C301" t="str">
            <v>糖果</v>
          </cell>
          <cell r="D301">
            <v>80</v>
          </cell>
        </row>
        <row r="302">
          <cell r="A302">
            <v>34940</v>
          </cell>
          <cell r="B302" t="str">
            <v>英国</v>
          </cell>
          <cell r="C302" t="str">
            <v>饮料</v>
          </cell>
          <cell r="D302">
            <v>90</v>
          </cell>
        </row>
        <row r="303">
          <cell r="A303">
            <v>34942</v>
          </cell>
          <cell r="B303" t="str">
            <v>法国</v>
          </cell>
          <cell r="C303" t="str">
            <v>饮料</v>
          </cell>
          <cell r="D303">
            <v>3754.874997055158</v>
          </cell>
        </row>
        <row r="304">
          <cell r="A304">
            <v>34942</v>
          </cell>
          <cell r="B304" t="str">
            <v>法国</v>
          </cell>
          <cell r="C304" t="str">
            <v>面食/谷类</v>
          </cell>
          <cell r="D304">
            <v>532</v>
          </cell>
        </row>
        <row r="305">
          <cell r="A305">
            <v>34942</v>
          </cell>
          <cell r="B305" t="str">
            <v>法国</v>
          </cell>
          <cell r="C305" t="str">
            <v>饮料</v>
          </cell>
          <cell r="D305">
            <v>213.74999983236194</v>
          </cell>
        </row>
        <row r="306">
          <cell r="A306">
            <v>34942</v>
          </cell>
          <cell r="B306" t="str">
            <v>法国</v>
          </cell>
          <cell r="C306" t="str">
            <v>乳制品</v>
          </cell>
          <cell r="D306">
            <v>306.37499975971878</v>
          </cell>
        </row>
        <row r="307">
          <cell r="A307">
            <v>34942</v>
          </cell>
          <cell r="B307" t="str">
            <v>法国</v>
          </cell>
          <cell r="C307" t="str">
            <v>乳制品</v>
          </cell>
          <cell r="D307">
            <v>1402.4999901652336</v>
          </cell>
        </row>
        <row r="308">
          <cell r="A308">
            <v>34949</v>
          </cell>
          <cell r="B308" t="str">
            <v>英国</v>
          </cell>
          <cell r="C308" t="str">
            <v>农产品</v>
          </cell>
          <cell r="D308">
            <v>488.25</v>
          </cell>
        </row>
        <row r="309">
          <cell r="A309">
            <v>34949</v>
          </cell>
          <cell r="B309" t="str">
            <v>英国</v>
          </cell>
          <cell r="C309" t="str">
            <v>糖果</v>
          </cell>
          <cell r="D309">
            <v>124.19999979436398</v>
          </cell>
        </row>
        <row r="310">
          <cell r="A310">
            <v>34949</v>
          </cell>
          <cell r="B310" t="str">
            <v>英国</v>
          </cell>
          <cell r="C310" t="str">
            <v>糖果</v>
          </cell>
          <cell r="D310">
            <v>224.99999962747097</v>
          </cell>
        </row>
        <row r="311">
          <cell r="A311">
            <v>34949</v>
          </cell>
          <cell r="B311" t="str">
            <v>英国</v>
          </cell>
          <cell r="C311" t="str">
            <v>饮料</v>
          </cell>
          <cell r="D311">
            <v>13.5</v>
          </cell>
        </row>
        <row r="312">
          <cell r="A312">
            <v>34949</v>
          </cell>
          <cell r="B312" t="str">
            <v>英国</v>
          </cell>
          <cell r="C312" t="str">
            <v>饮料</v>
          </cell>
          <cell r="D312">
            <v>485.9999991953373</v>
          </cell>
        </row>
        <row r="313">
          <cell r="A313">
            <v>34949</v>
          </cell>
          <cell r="B313" t="str">
            <v>法国</v>
          </cell>
          <cell r="C313" t="str">
            <v>农产品</v>
          </cell>
          <cell r="D313">
            <v>456</v>
          </cell>
        </row>
        <row r="314">
          <cell r="A314">
            <v>34949</v>
          </cell>
          <cell r="B314" t="str">
            <v>法国</v>
          </cell>
          <cell r="C314" t="str">
            <v>肉/家禽</v>
          </cell>
          <cell r="D314">
            <v>742.74</v>
          </cell>
        </row>
        <row r="315">
          <cell r="A315">
            <v>34949</v>
          </cell>
          <cell r="B315" t="str">
            <v>法国</v>
          </cell>
          <cell r="C315" t="str">
            <v>香料</v>
          </cell>
          <cell r="D315">
            <v>194.5</v>
          </cell>
        </row>
        <row r="316">
          <cell r="A316">
            <v>34953</v>
          </cell>
          <cell r="B316" t="str">
            <v>法国</v>
          </cell>
          <cell r="C316" t="str">
            <v>糖果</v>
          </cell>
          <cell r="D316">
            <v>739.5</v>
          </cell>
        </row>
        <row r="317">
          <cell r="A317">
            <v>34953</v>
          </cell>
          <cell r="B317" t="str">
            <v>法国</v>
          </cell>
          <cell r="C317" t="str">
            <v>海洋食品</v>
          </cell>
          <cell r="D317">
            <v>446.24999687075615</v>
          </cell>
        </row>
        <row r="318">
          <cell r="A318">
            <v>34955</v>
          </cell>
          <cell r="B318" t="str">
            <v>英国</v>
          </cell>
          <cell r="C318" t="str">
            <v>肉/家禽</v>
          </cell>
          <cell r="D318">
            <v>273.59999978542328</v>
          </cell>
        </row>
        <row r="319">
          <cell r="A319">
            <v>34955</v>
          </cell>
          <cell r="B319" t="str">
            <v>英国</v>
          </cell>
          <cell r="C319" t="str">
            <v>饮料</v>
          </cell>
          <cell r="D319">
            <v>630</v>
          </cell>
        </row>
        <row r="320">
          <cell r="A320">
            <v>34956</v>
          </cell>
          <cell r="B320" t="str">
            <v>英国</v>
          </cell>
          <cell r="C320" t="str">
            <v>饮料</v>
          </cell>
          <cell r="D320">
            <v>541.49999957531691</v>
          </cell>
        </row>
        <row r="321">
          <cell r="A321">
            <v>34956</v>
          </cell>
          <cell r="B321" t="str">
            <v>英国</v>
          </cell>
          <cell r="C321" t="str">
            <v>乳制品</v>
          </cell>
          <cell r="D321">
            <v>47.499999962747097</v>
          </cell>
        </row>
        <row r="322">
          <cell r="A322">
            <v>34963</v>
          </cell>
          <cell r="B322" t="str">
            <v>英国</v>
          </cell>
          <cell r="C322" t="str">
            <v>乳制品</v>
          </cell>
          <cell r="D322">
            <v>540</v>
          </cell>
        </row>
        <row r="323">
          <cell r="A323">
            <v>34963</v>
          </cell>
          <cell r="B323" t="str">
            <v>英国</v>
          </cell>
          <cell r="C323" t="str">
            <v>饮料</v>
          </cell>
          <cell r="D323">
            <v>168.75</v>
          </cell>
        </row>
        <row r="324">
          <cell r="A324">
            <v>34974</v>
          </cell>
          <cell r="B324" t="str">
            <v>英国</v>
          </cell>
          <cell r="C324" t="str">
            <v>糖果</v>
          </cell>
          <cell r="D324">
            <v>82.8</v>
          </cell>
        </row>
        <row r="325">
          <cell r="A325">
            <v>34974</v>
          </cell>
          <cell r="B325" t="str">
            <v>英国</v>
          </cell>
          <cell r="C325" t="str">
            <v>面食/谷类</v>
          </cell>
          <cell r="D325">
            <v>315</v>
          </cell>
        </row>
        <row r="326">
          <cell r="A326">
            <v>34975</v>
          </cell>
          <cell r="B326" t="str">
            <v>英国</v>
          </cell>
          <cell r="C326" t="str">
            <v>糖果</v>
          </cell>
          <cell r="D326">
            <v>471.14999921992421</v>
          </cell>
        </row>
        <row r="327">
          <cell r="A327">
            <v>34975</v>
          </cell>
          <cell r="B327" t="str">
            <v>英国</v>
          </cell>
          <cell r="C327" t="str">
            <v>乳制品</v>
          </cell>
          <cell r="D327">
            <v>611.99999898672104</v>
          </cell>
        </row>
        <row r="328">
          <cell r="A328">
            <v>34977</v>
          </cell>
          <cell r="B328" t="str">
            <v>法国</v>
          </cell>
          <cell r="C328" t="str">
            <v>农产品</v>
          </cell>
          <cell r="D328">
            <v>62.774999896064401</v>
          </cell>
        </row>
        <row r="329">
          <cell r="A329">
            <v>34977</v>
          </cell>
          <cell r="B329" t="str">
            <v>法国</v>
          </cell>
          <cell r="C329" t="str">
            <v>香料</v>
          </cell>
          <cell r="D329">
            <v>490.13999918848276</v>
          </cell>
        </row>
        <row r="330">
          <cell r="A330">
            <v>34977</v>
          </cell>
          <cell r="B330" t="str">
            <v>法国</v>
          </cell>
          <cell r="C330" t="str">
            <v>糖果</v>
          </cell>
          <cell r="D330">
            <v>51.299999915063381</v>
          </cell>
        </row>
        <row r="331">
          <cell r="A331">
            <v>34977</v>
          </cell>
          <cell r="B331" t="str">
            <v>法国</v>
          </cell>
          <cell r="C331" t="str">
            <v>香料</v>
          </cell>
          <cell r="D331">
            <v>775</v>
          </cell>
        </row>
        <row r="332">
          <cell r="A332">
            <v>34977</v>
          </cell>
          <cell r="B332" t="str">
            <v>法国</v>
          </cell>
          <cell r="C332" t="str">
            <v>海洋食品</v>
          </cell>
          <cell r="D332">
            <v>231.6</v>
          </cell>
        </row>
        <row r="333">
          <cell r="A333">
            <v>34977</v>
          </cell>
          <cell r="B333" t="str">
            <v>法国</v>
          </cell>
          <cell r="C333" t="str">
            <v>海洋食品</v>
          </cell>
          <cell r="D333">
            <v>540</v>
          </cell>
        </row>
        <row r="334">
          <cell r="A334">
            <v>34977</v>
          </cell>
          <cell r="B334" t="str">
            <v>法国</v>
          </cell>
          <cell r="C334" t="str">
            <v>糖果</v>
          </cell>
          <cell r="D334">
            <v>95</v>
          </cell>
        </row>
        <row r="335">
          <cell r="A335">
            <v>34977</v>
          </cell>
          <cell r="B335" t="str">
            <v>法国</v>
          </cell>
          <cell r="C335" t="str">
            <v>面食/谷类</v>
          </cell>
          <cell r="D335">
            <v>1710</v>
          </cell>
        </row>
        <row r="336">
          <cell r="A336">
            <v>34977</v>
          </cell>
          <cell r="B336" t="str">
            <v>法国</v>
          </cell>
          <cell r="C336" t="str">
            <v>乳制品</v>
          </cell>
          <cell r="D336">
            <v>1020</v>
          </cell>
        </row>
        <row r="337">
          <cell r="A337">
            <v>34978</v>
          </cell>
          <cell r="B337" t="str">
            <v>英国</v>
          </cell>
          <cell r="C337" t="str">
            <v>糖果</v>
          </cell>
          <cell r="D337">
            <v>600</v>
          </cell>
        </row>
        <row r="338">
          <cell r="A338">
            <v>34978</v>
          </cell>
          <cell r="B338" t="str">
            <v>英国</v>
          </cell>
          <cell r="C338" t="str">
            <v>海洋食品</v>
          </cell>
          <cell r="D338">
            <v>1223.5999990403652</v>
          </cell>
        </row>
        <row r="339">
          <cell r="A339">
            <v>34978</v>
          </cell>
          <cell r="B339" t="str">
            <v>英国</v>
          </cell>
          <cell r="C339" t="str">
            <v>乳制品</v>
          </cell>
          <cell r="D339">
            <v>1776.4999986067414</v>
          </cell>
        </row>
        <row r="340">
          <cell r="A340">
            <v>34978</v>
          </cell>
          <cell r="B340" t="str">
            <v>英国</v>
          </cell>
          <cell r="C340" t="str">
            <v>香料</v>
          </cell>
          <cell r="D340">
            <v>864.49999932199717</v>
          </cell>
        </row>
        <row r="341">
          <cell r="A341">
            <v>34981</v>
          </cell>
          <cell r="B341" t="str">
            <v>法国</v>
          </cell>
          <cell r="C341" t="str">
            <v>糖果</v>
          </cell>
          <cell r="D341">
            <v>1701</v>
          </cell>
        </row>
        <row r="342">
          <cell r="A342">
            <v>34982</v>
          </cell>
          <cell r="B342" t="str">
            <v>法国</v>
          </cell>
          <cell r="C342" t="str">
            <v>糖果</v>
          </cell>
          <cell r="D342">
            <v>125</v>
          </cell>
        </row>
        <row r="343">
          <cell r="A343">
            <v>34984</v>
          </cell>
          <cell r="B343" t="str">
            <v>法国</v>
          </cell>
          <cell r="C343" t="str">
            <v>农产品</v>
          </cell>
          <cell r="D343">
            <v>1060</v>
          </cell>
        </row>
        <row r="344">
          <cell r="A344">
            <v>34984</v>
          </cell>
          <cell r="B344" t="str">
            <v>法国</v>
          </cell>
          <cell r="C344" t="str">
            <v>乳制品</v>
          </cell>
          <cell r="D344">
            <v>55</v>
          </cell>
        </row>
        <row r="345">
          <cell r="A345">
            <v>34984</v>
          </cell>
          <cell r="B345" t="str">
            <v>法国</v>
          </cell>
          <cell r="C345" t="str">
            <v>饮料</v>
          </cell>
          <cell r="D345">
            <v>180</v>
          </cell>
        </row>
        <row r="346">
          <cell r="A346">
            <v>34988</v>
          </cell>
          <cell r="B346" t="str">
            <v>英国</v>
          </cell>
          <cell r="C346" t="str">
            <v>乳制品</v>
          </cell>
          <cell r="D346">
            <v>89.999999850988388</v>
          </cell>
        </row>
        <row r="347">
          <cell r="A347">
            <v>34988</v>
          </cell>
          <cell r="B347" t="str">
            <v>英国</v>
          </cell>
          <cell r="C347" t="str">
            <v>肉/家禽</v>
          </cell>
          <cell r="D347">
            <v>86.399999856948853</v>
          </cell>
        </row>
        <row r="348">
          <cell r="A348">
            <v>34988</v>
          </cell>
          <cell r="B348" t="str">
            <v>英国</v>
          </cell>
          <cell r="C348" t="str">
            <v>面食/谷类</v>
          </cell>
          <cell r="D348">
            <v>448.87499925680459</v>
          </cell>
        </row>
        <row r="349">
          <cell r="A349">
            <v>34989</v>
          </cell>
          <cell r="B349" t="str">
            <v>英国</v>
          </cell>
          <cell r="C349" t="str">
            <v>面食/谷类</v>
          </cell>
          <cell r="D349">
            <v>288</v>
          </cell>
        </row>
        <row r="350">
          <cell r="A350">
            <v>34989</v>
          </cell>
          <cell r="B350" t="str">
            <v>英国</v>
          </cell>
          <cell r="C350" t="str">
            <v>海洋食品</v>
          </cell>
          <cell r="D350">
            <v>720</v>
          </cell>
        </row>
        <row r="351">
          <cell r="A351">
            <v>34989</v>
          </cell>
          <cell r="B351" t="str">
            <v>英国</v>
          </cell>
          <cell r="C351" t="str">
            <v>饮料</v>
          </cell>
          <cell r="D351">
            <v>350</v>
          </cell>
        </row>
        <row r="352">
          <cell r="A352">
            <v>34989</v>
          </cell>
          <cell r="B352" t="str">
            <v>英国</v>
          </cell>
          <cell r="C352" t="str">
            <v>海洋食品</v>
          </cell>
          <cell r="D352">
            <v>750</v>
          </cell>
        </row>
        <row r="353">
          <cell r="A353">
            <v>34989</v>
          </cell>
          <cell r="B353" t="str">
            <v>英国</v>
          </cell>
          <cell r="C353" t="str">
            <v>饮料</v>
          </cell>
          <cell r="D353">
            <v>193.75</v>
          </cell>
        </row>
        <row r="354">
          <cell r="A354">
            <v>34992</v>
          </cell>
          <cell r="B354" t="str">
            <v>英国</v>
          </cell>
          <cell r="C354" t="str">
            <v>农产品</v>
          </cell>
          <cell r="D354">
            <v>697.5</v>
          </cell>
        </row>
        <row r="355">
          <cell r="A355">
            <v>34992</v>
          </cell>
          <cell r="B355" t="str">
            <v>英国</v>
          </cell>
          <cell r="C355" t="str">
            <v>肉/家禽</v>
          </cell>
          <cell r="D355">
            <v>328</v>
          </cell>
        </row>
        <row r="356">
          <cell r="A356">
            <v>34992</v>
          </cell>
          <cell r="B356" t="str">
            <v>英国</v>
          </cell>
          <cell r="C356" t="str">
            <v>海洋食品</v>
          </cell>
          <cell r="D356">
            <v>397.5</v>
          </cell>
        </row>
        <row r="357">
          <cell r="A357">
            <v>34996</v>
          </cell>
          <cell r="B357" t="str">
            <v>法国</v>
          </cell>
          <cell r="C357" t="str">
            <v>乳制品</v>
          </cell>
          <cell r="D357">
            <v>3800</v>
          </cell>
        </row>
        <row r="358">
          <cell r="A358">
            <v>34996</v>
          </cell>
          <cell r="B358" t="str">
            <v>法国</v>
          </cell>
          <cell r="C358" t="str">
            <v>乳制品</v>
          </cell>
          <cell r="D358">
            <v>75</v>
          </cell>
        </row>
        <row r="359">
          <cell r="A359">
            <v>34996</v>
          </cell>
          <cell r="B359" t="str">
            <v>法国</v>
          </cell>
          <cell r="C359" t="str">
            <v>海洋食品</v>
          </cell>
          <cell r="D359">
            <v>1158</v>
          </cell>
        </row>
        <row r="360">
          <cell r="A360">
            <v>34996</v>
          </cell>
          <cell r="B360" t="str">
            <v>法国</v>
          </cell>
          <cell r="C360" t="str">
            <v>肉/家禽</v>
          </cell>
          <cell r="D360">
            <v>223.5</v>
          </cell>
        </row>
        <row r="361">
          <cell r="A361">
            <v>34997</v>
          </cell>
          <cell r="B361" t="str">
            <v>法国</v>
          </cell>
          <cell r="C361" t="str">
            <v>糖果</v>
          </cell>
          <cell r="D361">
            <v>654.375</v>
          </cell>
        </row>
        <row r="362">
          <cell r="A362">
            <v>34997</v>
          </cell>
          <cell r="B362" t="str">
            <v>法国</v>
          </cell>
          <cell r="C362" t="str">
            <v>乳制品</v>
          </cell>
          <cell r="D362">
            <v>187.5</v>
          </cell>
        </row>
        <row r="363">
          <cell r="A363">
            <v>34997</v>
          </cell>
          <cell r="B363" t="str">
            <v>法国</v>
          </cell>
          <cell r="C363" t="str">
            <v>面食/谷类</v>
          </cell>
          <cell r="D363">
            <v>420</v>
          </cell>
        </row>
        <row r="364">
          <cell r="A364">
            <v>34998</v>
          </cell>
          <cell r="B364" t="str">
            <v>法国</v>
          </cell>
          <cell r="C364" t="str">
            <v>糖果</v>
          </cell>
          <cell r="D364">
            <v>248.39999958872795</v>
          </cell>
        </row>
        <row r="365">
          <cell r="A365">
            <v>34998</v>
          </cell>
          <cell r="B365" t="str">
            <v>法国</v>
          </cell>
          <cell r="C365" t="str">
            <v>糖果</v>
          </cell>
          <cell r="D365">
            <v>107.99999982118607</v>
          </cell>
        </row>
        <row r="366">
          <cell r="A366">
            <v>34998</v>
          </cell>
          <cell r="B366" t="str">
            <v>法国</v>
          </cell>
          <cell r="C366" t="str">
            <v>面食/谷类</v>
          </cell>
          <cell r="D366">
            <v>931</v>
          </cell>
        </row>
        <row r="367">
          <cell r="A367">
            <v>34999</v>
          </cell>
          <cell r="B367" t="str">
            <v>英国</v>
          </cell>
          <cell r="C367" t="str">
            <v>海洋食品</v>
          </cell>
          <cell r="D367">
            <v>368</v>
          </cell>
        </row>
        <row r="368">
          <cell r="A368">
            <v>34999</v>
          </cell>
          <cell r="B368" t="str">
            <v>英国</v>
          </cell>
          <cell r="C368" t="str">
            <v>糖果</v>
          </cell>
          <cell r="D368">
            <v>380</v>
          </cell>
        </row>
        <row r="369">
          <cell r="A369">
            <v>34999</v>
          </cell>
          <cell r="B369" t="str">
            <v>英国</v>
          </cell>
          <cell r="C369" t="str">
            <v>乳制品</v>
          </cell>
          <cell r="D369">
            <v>1020</v>
          </cell>
        </row>
        <row r="370">
          <cell r="A370">
            <v>35006</v>
          </cell>
          <cell r="B370" t="str">
            <v>英国</v>
          </cell>
          <cell r="C370" t="str">
            <v>饮料</v>
          </cell>
          <cell r="D370">
            <v>540</v>
          </cell>
        </row>
        <row r="371">
          <cell r="A371">
            <v>35006</v>
          </cell>
          <cell r="B371" t="str">
            <v>英国</v>
          </cell>
          <cell r="C371" t="str">
            <v>肉/家禽</v>
          </cell>
          <cell r="D371">
            <v>4951.6000000000004</v>
          </cell>
        </row>
        <row r="372">
          <cell r="A372">
            <v>35006</v>
          </cell>
          <cell r="B372" t="str">
            <v>英国</v>
          </cell>
          <cell r="C372" t="str">
            <v>饮料</v>
          </cell>
          <cell r="D372">
            <v>1840</v>
          </cell>
        </row>
        <row r="373">
          <cell r="A373">
            <v>35006</v>
          </cell>
          <cell r="B373" t="str">
            <v>英国</v>
          </cell>
          <cell r="C373" t="str">
            <v>香料</v>
          </cell>
          <cell r="D373">
            <v>466.8</v>
          </cell>
        </row>
        <row r="374">
          <cell r="A374">
            <v>35006</v>
          </cell>
          <cell r="B374" t="str">
            <v>英国</v>
          </cell>
          <cell r="C374" t="str">
            <v>糖果</v>
          </cell>
          <cell r="D374">
            <v>2366.4</v>
          </cell>
        </row>
        <row r="375">
          <cell r="A375">
            <v>35009</v>
          </cell>
          <cell r="B375" t="str">
            <v>法国</v>
          </cell>
          <cell r="C375" t="str">
            <v>肉/家禽</v>
          </cell>
          <cell r="D375">
            <v>582</v>
          </cell>
        </row>
        <row r="376">
          <cell r="A376">
            <v>35009</v>
          </cell>
          <cell r="B376" t="str">
            <v>法国</v>
          </cell>
          <cell r="C376" t="str">
            <v>肉/家禽</v>
          </cell>
          <cell r="D376">
            <v>379.94999733567238</v>
          </cell>
        </row>
        <row r="377">
          <cell r="A377">
            <v>35009</v>
          </cell>
          <cell r="B377" t="str">
            <v>法国</v>
          </cell>
          <cell r="C377" t="str">
            <v>乳制品</v>
          </cell>
          <cell r="D377">
            <v>917.99999356269836</v>
          </cell>
        </row>
        <row r="378">
          <cell r="A378">
            <v>35009</v>
          </cell>
          <cell r="B378" t="str">
            <v>法国</v>
          </cell>
          <cell r="C378" t="str">
            <v>海洋食品</v>
          </cell>
          <cell r="D378">
            <v>191.24999865889549</v>
          </cell>
        </row>
        <row r="379">
          <cell r="A379">
            <v>35009</v>
          </cell>
          <cell r="B379" t="str">
            <v>英国</v>
          </cell>
          <cell r="C379" t="str">
            <v>农产品</v>
          </cell>
          <cell r="D379">
            <v>2700</v>
          </cell>
        </row>
        <row r="380">
          <cell r="A380">
            <v>35009</v>
          </cell>
          <cell r="B380" t="str">
            <v>英国</v>
          </cell>
          <cell r="C380" t="str">
            <v>乳制品</v>
          </cell>
          <cell r="D380">
            <v>1375</v>
          </cell>
        </row>
        <row r="381">
          <cell r="A381">
            <v>35009</v>
          </cell>
          <cell r="B381" t="str">
            <v>英国</v>
          </cell>
          <cell r="C381" t="str">
            <v>饮料</v>
          </cell>
          <cell r="D381">
            <v>750</v>
          </cell>
        </row>
        <row r="382">
          <cell r="A382">
            <v>35011</v>
          </cell>
          <cell r="B382" t="str">
            <v>法国</v>
          </cell>
          <cell r="C382" t="str">
            <v>肉/家禽</v>
          </cell>
          <cell r="D382">
            <v>780</v>
          </cell>
        </row>
        <row r="383">
          <cell r="A383">
            <v>35011</v>
          </cell>
          <cell r="B383" t="str">
            <v>法国</v>
          </cell>
          <cell r="C383" t="str">
            <v>海洋食品</v>
          </cell>
          <cell r="D383">
            <v>216</v>
          </cell>
        </row>
        <row r="384">
          <cell r="A384">
            <v>35012</v>
          </cell>
          <cell r="B384" t="str">
            <v>英国</v>
          </cell>
          <cell r="C384" t="str">
            <v>糖果</v>
          </cell>
          <cell r="D384">
            <v>114</v>
          </cell>
        </row>
        <row r="385">
          <cell r="A385">
            <v>35013</v>
          </cell>
          <cell r="B385" t="str">
            <v>法国</v>
          </cell>
          <cell r="C385" t="str">
            <v>饮料</v>
          </cell>
          <cell r="D385">
            <v>71.999999731779099</v>
          </cell>
        </row>
        <row r="386">
          <cell r="A386">
            <v>35013</v>
          </cell>
          <cell r="B386" t="str">
            <v>法国</v>
          </cell>
          <cell r="C386" t="str">
            <v>饮料</v>
          </cell>
          <cell r="D386">
            <v>134.39999949932098</v>
          </cell>
        </row>
        <row r="387">
          <cell r="A387">
            <v>35013</v>
          </cell>
          <cell r="B387" t="str">
            <v>法国</v>
          </cell>
          <cell r="C387" t="str">
            <v>糖果</v>
          </cell>
          <cell r="D387">
            <v>399.99999850988388</v>
          </cell>
        </row>
        <row r="388">
          <cell r="A388">
            <v>35013</v>
          </cell>
          <cell r="B388" t="str">
            <v>法国</v>
          </cell>
          <cell r="C388" t="str">
            <v>乳制品</v>
          </cell>
          <cell r="D388">
            <v>1031.9999961555004</v>
          </cell>
        </row>
        <row r="389">
          <cell r="A389">
            <v>35019</v>
          </cell>
          <cell r="B389" t="str">
            <v>法国</v>
          </cell>
          <cell r="C389" t="str">
            <v>糖果</v>
          </cell>
          <cell r="D389">
            <v>349</v>
          </cell>
        </row>
        <row r="390">
          <cell r="A390">
            <v>35019</v>
          </cell>
          <cell r="B390" t="str">
            <v>法国</v>
          </cell>
          <cell r="C390" t="str">
            <v>饮料</v>
          </cell>
          <cell r="D390">
            <v>1104</v>
          </cell>
        </row>
        <row r="391">
          <cell r="A391">
            <v>35019</v>
          </cell>
          <cell r="B391" t="str">
            <v>法国</v>
          </cell>
          <cell r="C391" t="str">
            <v>乳制品</v>
          </cell>
          <cell r="D391">
            <v>440</v>
          </cell>
        </row>
        <row r="392">
          <cell r="A392">
            <v>35020</v>
          </cell>
          <cell r="B392" t="str">
            <v>法国</v>
          </cell>
          <cell r="C392" t="str">
            <v>香料</v>
          </cell>
          <cell r="D392">
            <v>85.4</v>
          </cell>
        </row>
        <row r="393">
          <cell r="A393">
            <v>35020</v>
          </cell>
          <cell r="B393" t="str">
            <v>法国</v>
          </cell>
          <cell r="C393" t="str">
            <v>海洋食品</v>
          </cell>
          <cell r="D393">
            <v>95</v>
          </cell>
        </row>
        <row r="394">
          <cell r="A394">
            <v>35024</v>
          </cell>
          <cell r="B394" t="str">
            <v>法国</v>
          </cell>
          <cell r="C394" t="str">
            <v>糖果</v>
          </cell>
          <cell r="D394">
            <v>110.4</v>
          </cell>
        </row>
        <row r="395">
          <cell r="A395">
            <v>35024</v>
          </cell>
          <cell r="B395" t="str">
            <v>法国</v>
          </cell>
          <cell r="C395" t="str">
            <v>海洋食品</v>
          </cell>
          <cell r="D395">
            <v>405.3</v>
          </cell>
        </row>
        <row r="396">
          <cell r="A396">
            <v>35024</v>
          </cell>
          <cell r="B396" t="str">
            <v>法国</v>
          </cell>
          <cell r="C396" t="str">
            <v>肉/家禽</v>
          </cell>
          <cell r="D396">
            <v>3936</v>
          </cell>
        </row>
        <row r="397">
          <cell r="A397">
            <v>35025</v>
          </cell>
          <cell r="B397" t="str">
            <v>法国</v>
          </cell>
          <cell r="C397" t="str">
            <v>海洋食品</v>
          </cell>
          <cell r="D397">
            <v>558</v>
          </cell>
        </row>
        <row r="398">
          <cell r="A398">
            <v>35025</v>
          </cell>
          <cell r="B398" t="str">
            <v>法国</v>
          </cell>
          <cell r="C398" t="str">
            <v>糖果</v>
          </cell>
          <cell r="D398">
            <v>936.9</v>
          </cell>
        </row>
        <row r="399">
          <cell r="A399">
            <v>35025</v>
          </cell>
          <cell r="B399" t="str">
            <v>法国</v>
          </cell>
          <cell r="C399" t="str">
            <v>海洋食品</v>
          </cell>
          <cell r="D399">
            <v>1045</v>
          </cell>
        </row>
        <row r="400">
          <cell r="A400">
            <v>35025</v>
          </cell>
          <cell r="B400" t="str">
            <v>法国</v>
          </cell>
          <cell r="C400" t="str">
            <v>海洋食品</v>
          </cell>
          <cell r="D400">
            <v>288</v>
          </cell>
        </row>
        <row r="401">
          <cell r="A401">
            <v>35025</v>
          </cell>
          <cell r="B401" t="str">
            <v>法国</v>
          </cell>
          <cell r="C401" t="str">
            <v>饮料</v>
          </cell>
          <cell r="D401">
            <v>427.5</v>
          </cell>
        </row>
        <row r="402">
          <cell r="A402">
            <v>35025</v>
          </cell>
          <cell r="B402" t="str">
            <v>法国</v>
          </cell>
          <cell r="C402" t="str">
            <v>肉/家禽</v>
          </cell>
          <cell r="D402">
            <v>789.75</v>
          </cell>
        </row>
        <row r="403">
          <cell r="A403">
            <v>35025</v>
          </cell>
          <cell r="B403" t="str">
            <v>法国</v>
          </cell>
          <cell r="C403" t="str">
            <v>糖果</v>
          </cell>
          <cell r="D403">
            <v>356.25</v>
          </cell>
        </row>
        <row r="404">
          <cell r="A404">
            <v>35025</v>
          </cell>
          <cell r="B404" t="str">
            <v>法国</v>
          </cell>
          <cell r="C404" t="str">
            <v>面食/谷类</v>
          </cell>
          <cell r="D404">
            <v>513</v>
          </cell>
        </row>
        <row r="405">
          <cell r="A405">
            <v>35025</v>
          </cell>
          <cell r="B405" t="str">
            <v>法国</v>
          </cell>
          <cell r="C405" t="str">
            <v>海洋食品</v>
          </cell>
          <cell r="D405">
            <v>119.25</v>
          </cell>
        </row>
        <row r="406">
          <cell r="A406">
            <v>35027</v>
          </cell>
          <cell r="B406" t="str">
            <v>英国</v>
          </cell>
          <cell r="C406" t="str">
            <v>糖果</v>
          </cell>
          <cell r="D406">
            <v>303.99999976158142</v>
          </cell>
        </row>
        <row r="407">
          <cell r="A407">
            <v>35027</v>
          </cell>
          <cell r="B407" t="str">
            <v>英国</v>
          </cell>
          <cell r="C407" t="str">
            <v>肉/家禽</v>
          </cell>
          <cell r="D407">
            <v>111.75</v>
          </cell>
        </row>
        <row r="408">
          <cell r="A408">
            <v>35027</v>
          </cell>
          <cell r="B408" t="str">
            <v>英国</v>
          </cell>
          <cell r="C408" t="str">
            <v>乳制品</v>
          </cell>
          <cell r="D408">
            <v>854.99999932944775</v>
          </cell>
        </row>
        <row r="409">
          <cell r="A409">
            <v>35030</v>
          </cell>
          <cell r="B409" t="str">
            <v>英国</v>
          </cell>
          <cell r="C409" t="str">
            <v>乳制品</v>
          </cell>
          <cell r="D409">
            <v>1368</v>
          </cell>
        </row>
        <row r="410">
          <cell r="A410">
            <v>35030</v>
          </cell>
          <cell r="B410" t="str">
            <v>英国</v>
          </cell>
          <cell r="C410" t="str">
            <v>糖果</v>
          </cell>
          <cell r="D410">
            <v>349</v>
          </cell>
        </row>
        <row r="411">
          <cell r="A411">
            <v>35030</v>
          </cell>
          <cell r="B411" t="str">
            <v>英国</v>
          </cell>
          <cell r="C411" t="str">
            <v>海洋食品</v>
          </cell>
          <cell r="D411">
            <v>760</v>
          </cell>
        </row>
        <row r="412">
          <cell r="A412">
            <v>35030</v>
          </cell>
          <cell r="B412" t="str">
            <v>英国</v>
          </cell>
          <cell r="C412" t="str">
            <v>糖果</v>
          </cell>
          <cell r="D412">
            <v>986</v>
          </cell>
        </row>
        <row r="413">
          <cell r="A413">
            <v>35030</v>
          </cell>
          <cell r="B413" t="str">
            <v>法国</v>
          </cell>
          <cell r="C413" t="str">
            <v>海洋食品</v>
          </cell>
          <cell r="D413">
            <v>562.5</v>
          </cell>
        </row>
        <row r="414">
          <cell r="A414">
            <v>35030</v>
          </cell>
          <cell r="B414" t="str">
            <v>法国</v>
          </cell>
          <cell r="C414" t="str">
            <v>海洋食品</v>
          </cell>
          <cell r="D414">
            <v>58.252499999999998</v>
          </cell>
        </row>
        <row r="415">
          <cell r="A415">
            <v>35030</v>
          </cell>
          <cell r="B415" t="str">
            <v>法国</v>
          </cell>
          <cell r="C415" t="str">
            <v>肉/家禽</v>
          </cell>
          <cell r="D415">
            <v>223.5</v>
          </cell>
        </row>
        <row r="416">
          <cell r="A416">
            <v>35032</v>
          </cell>
          <cell r="B416" t="str">
            <v>英国</v>
          </cell>
          <cell r="C416" t="str">
            <v>香料</v>
          </cell>
          <cell r="D416">
            <v>923.87499927543104</v>
          </cell>
        </row>
        <row r="417">
          <cell r="A417">
            <v>35032</v>
          </cell>
          <cell r="B417" t="str">
            <v>法国</v>
          </cell>
          <cell r="C417" t="str">
            <v>饮料</v>
          </cell>
          <cell r="D417">
            <v>57</v>
          </cell>
        </row>
        <row r="418">
          <cell r="A418">
            <v>35032</v>
          </cell>
          <cell r="B418" t="str">
            <v>法国</v>
          </cell>
          <cell r="C418" t="str">
            <v>乳制品</v>
          </cell>
          <cell r="D418">
            <v>625</v>
          </cell>
        </row>
        <row r="419">
          <cell r="A419">
            <v>35032</v>
          </cell>
          <cell r="B419" t="str">
            <v>法国</v>
          </cell>
          <cell r="C419" t="str">
            <v>糖果</v>
          </cell>
          <cell r="D419">
            <v>562.5</v>
          </cell>
        </row>
        <row r="420">
          <cell r="A420">
            <v>35032</v>
          </cell>
          <cell r="B420" t="str">
            <v>法国</v>
          </cell>
          <cell r="C420" t="str">
            <v>饮料</v>
          </cell>
          <cell r="D420">
            <v>325.5</v>
          </cell>
        </row>
        <row r="421">
          <cell r="A421">
            <v>35033</v>
          </cell>
          <cell r="B421" t="str">
            <v>法国</v>
          </cell>
          <cell r="C421" t="str">
            <v>糖果</v>
          </cell>
          <cell r="D421">
            <v>468.45</v>
          </cell>
        </row>
        <row r="422">
          <cell r="A422">
            <v>35044</v>
          </cell>
          <cell r="B422" t="str">
            <v>法国</v>
          </cell>
          <cell r="C422" t="str">
            <v>香料</v>
          </cell>
          <cell r="D422">
            <v>512.99999915063381</v>
          </cell>
        </row>
        <row r="423">
          <cell r="A423">
            <v>35044</v>
          </cell>
          <cell r="B423" t="str">
            <v>法国</v>
          </cell>
          <cell r="C423" t="str">
            <v>香料</v>
          </cell>
          <cell r="D423">
            <v>23.399999961256981</v>
          </cell>
        </row>
        <row r="424">
          <cell r="A424">
            <v>35047</v>
          </cell>
          <cell r="B424" t="str">
            <v>法国</v>
          </cell>
          <cell r="C424" t="str">
            <v>农产品</v>
          </cell>
          <cell r="D424">
            <v>182.39999932050705</v>
          </cell>
        </row>
        <row r="425">
          <cell r="A425">
            <v>35047</v>
          </cell>
          <cell r="B425" t="str">
            <v>法国</v>
          </cell>
          <cell r="C425" t="str">
            <v>饮料</v>
          </cell>
          <cell r="D425">
            <v>503.99999812245369</v>
          </cell>
        </row>
        <row r="426">
          <cell r="A426">
            <v>35047</v>
          </cell>
          <cell r="B426" t="str">
            <v>法国</v>
          </cell>
          <cell r="C426" t="str">
            <v>海洋食品</v>
          </cell>
          <cell r="D426">
            <v>303.99999886751175</v>
          </cell>
        </row>
        <row r="427">
          <cell r="A427">
            <v>35047</v>
          </cell>
          <cell r="B427" t="str">
            <v>法国</v>
          </cell>
          <cell r="C427" t="str">
            <v>面食/谷类</v>
          </cell>
          <cell r="D427">
            <v>425.59999841451645</v>
          </cell>
        </row>
        <row r="428">
          <cell r="A428">
            <v>35052</v>
          </cell>
          <cell r="B428" t="str">
            <v>英国</v>
          </cell>
          <cell r="C428" t="str">
            <v>海洋食品</v>
          </cell>
          <cell r="D428">
            <v>1500</v>
          </cell>
        </row>
        <row r="429">
          <cell r="A429">
            <v>35052</v>
          </cell>
          <cell r="B429" t="str">
            <v>英国</v>
          </cell>
          <cell r="C429" t="str">
            <v>香料</v>
          </cell>
          <cell r="D429">
            <v>311.2</v>
          </cell>
        </row>
        <row r="430">
          <cell r="A430">
            <v>35052</v>
          </cell>
          <cell r="B430" t="str">
            <v>英国</v>
          </cell>
          <cell r="C430" t="str">
            <v>乳制品</v>
          </cell>
          <cell r="D430">
            <v>2475</v>
          </cell>
        </row>
        <row r="431">
          <cell r="A431">
            <v>35052</v>
          </cell>
          <cell r="B431" t="str">
            <v>英国</v>
          </cell>
          <cell r="C431" t="str">
            <v>乳制品</v>
          </cell>
          <cell r="D431">
            <v>243.6</v>
          </cell>
        </row>
        <row r="432">
          <cell r="A432">
            <v>35054</v>
          </cell>
          <cell r="B432" t="str">
            <v>法国</v>
          </cell>
          <cell r="C432" t="str">
            <v>面食/谷类</v>
          </cell>
          <cell r="D432">
            <v>396</v>
          </cell>
        </row>
        <row r="433">
          <cell r="A433">
            <v>35054</v>
          </cell>
          <cell r="B433" t="str">
            <v>法国</v>
          </cell>
          <cell r="C433" t="str">
            <v>海洋食品</v>
          </cell>
          <cell r="D433">
            <v>736</v>
          </cell>
        </row>
        <row r="434">
          <cell r="A434">
            <v>35054</v>
          </cell>
          <cell r="B434" t="str">
            <v>法国</v>
          </cell>
          <cell r="C434" t="str">
            <v>面食/谷类</v>
          </cell>
          <cell r="D434">
            <v>1064</v>
          </cell>
        </row>
        <row r="435">
          <cell r="A435">
            <v>35061</v>
          </cell>
          <cell r="B435" t="str">
            <v>法国</v>
          </cell>
          <cell r="C435" t="str">
            <v>海洋食品</v>
          </cell>
          <cell r="D435">
            <v>1049.9999960884452</v>
          </cell>
        </row>
        <row r="436">
          <cell r="A436">
            <v>35061</v>
          </cell>
          <cell r="B436" t="str">
            <v>法国</v>
          </cell>
          <cell r="C436" t="str">
            <v>海洋食品</v>
          </cell>
          <cell r="D436">
            <v>303.99999886751175</v>
          </cell>
        </row>
        <row r="437">
          <cell r="A437">
            <v>35061</v>
          </cell>
          <cell r="B437" t="str">
            <v>法国</v>
          </cell>
          <cell r="C437" t="str">
            <v>糖果</v>
          </cell>
          <cell r="D437">
            <v>59.999999776482582</v>
          </cell>
        </row>
        <row r="438">
          <cell r="A438">
            <v>35061</v>
          </cell>
          <cell r="B438" t="str">
            <v>法国</v>
          </cell>
          <cell r="C438" t="str">
            <v>乳制品</v>
          </cell>
          <cell r="D438">
            <v>575.99999785423279</v>
          </cell>
        </row>
        <row r="439">
          <cell r="A439">
            <v>35061</v>
          </cell>
          <cell r="B439" t="str">
            <v>法国</v>
          </cell>
          <cell r="C439" t="str">
            <v>饮料</v>
          </cell>
          <cell r="D439">
            <v>420</v>
          </cell>
        </row>
        <row r="440">
          <cell r="A440">
            <v>35061</v>
          </cell>
          <cell r="B440" t="str">
            <v>法国</v>
          </cell>
          <cell r="C440" t="str">
            <v>乳制品</v>
          </cell>
          <cell r="D440">
            <v>385</v>
          </cell>
        </row>
        <row r="441">
          <cell r="A441">
            <v>35061</v>
          </cell>
          <cell r="B441" t="str">
            <v>法国</v>
          </cell>
          <cell r="C441" t="str">
            <v>糖果</v>
          </cell>
          <cell r="D441">
            <v>1479</v>
          </cell>
        </row>
        <row r="442">
          <cell r="A442">
            <v>35061</v>
          </cell>
          <cell r="B442" t="str">
            <v>法国</v>
          </cell>
          <cell r="C442" t="str">
            <v>面食/谷类</v>
          </cell>
          <cell r="D442">
            <v>798</v>
          </cell>
        </row>
        <row r="443">
          <cell r="A443">
            <v>35066</v>
          </cell>
          <cell r="B443" t="str">
            <v>法国</v>
          </cell>
          <cell r="C443" t="str">
            <v>糖果</v>
          </cell>
          <cell r="D443">
            <v>367.5</v>
          </cell>
        </row>
        <row r="444">
          <cell r="A444">
            <v>35066</v>
          </cell>
          <cell r="B444" t="str">
            <v>法国</v>
          </cell>
          <cell r="C444" t="str">
            <v>饮料</v>
          </cell>
          <cell r="D444">
            <v>139.5</v>
          </cell>
        </row>
        <row r="445">
          <cell r="A445">
            <v>35068</v>
          </cell>
          <cell r="B445" t="str">
            <v>英国</v>
          </cell>
          <cell r="C445" t="str">
            <v>香料</v>
          </cell>
          <cell r="D445">
            <v>1515.5999974906445</v>
          </cell>
        </row>
        <row r="446">
          <cell r="A446">
            <v>35069</v>
          </cell>
          <cell r="B446" t="str">
            <v>英国</v>
          </cell>
          <cell r="C446" t="str">
            <v>饮料</v>
          </cell>
          <cell r="D446">
            <v>760</v>
          </cell>
        </row>
        <row r="447">
          <cell r="A447">
            <v>35069</v>
          </cell>
          <cell r="B447" t="str">
            <v>英国</v>
          </cell>
          <cell r="C447" t="str">
            <v>农产品</v>
          </cell>
          <cell r="D447">
            <v>1050</v>
          </cell>
        </row>
        <row r="448">
          <cell r="A448">
            <v>35069</v>
          </cell>
          <cell r="B448" t="str">
            <v>英国</v>
          </cell>
          <cell r="C448" t="str">
            <v>糖果</v>
          </cell>
          <cell r="D448">
            <v>500</v>
          </cell>
        </row>
        <row r="449">
          <cell r="A449">
            <v>35074</v>
          </cell>
          <cell r="B449" t="str">
            <v>英国</v>
          </cell>
          <cell r="C449" t="str">
            <v>肉/家禽</v>
          </cell>
          <cell r="D449">
            <v>2228.2199999999998</v>
          </cell>
        </row>
        <row r="450">
          <cell r="A450">
            <v>35074</v>
          </cell>
          <cell r="B450" t="str">
            <v>英国</v>
          </cell>
          <cell r="C450" t="str">
            <v>乳制品</v>
          </cell>
          <cell r="D450">
            <v>1375</v>
          </cell>
        </row>
        <row r="451">
          <cell r="A451">
            <v>35076</v>
          </cell>
          <cell r="B451" t="str">
            <v>法国</v>
          </cell>
          <cell r="C451" t="str">
            <v>海洋食品</v>
          </cell>
          <cell r="D451">
            <v>186</v>
          </cell>
        </row>
        <row r="452">
          <cell r="A452">
            <v>35076</v>
          </cell>
          <cell r="B452" t="str">
            <v>法国</v>
          </cell>
          <cell r="C452" t="str">
            <v>饮料</v>
          </cell>
          <cell r="D452">
            <v>42</v>
          </cell>
        </row>
        <row r="453">
          <cell r="A453">
            <v>35080</v>
          </cell>
          <cell r="B453" t="str">
            <v>英国</v>
          </cell>
          <cell r="C453" t="str">
            <v>糖果</v>
          </cell>
          <cell r="D453">
            <v>349</v>
          </cell>
        </row>
        <row r="454">
          <cell r="A454">
            <v>35080</v>
          </cell>
          <cell r="B454" t="str">
            <v>英国</v>
          </cell>
          <cell r="C454" t="str">
            <v>糖果</v>
          </cell>
          <cell r="D454">
            <v>986</v>
          </cell>
        </row>
        <row r="455">
          <cell r="A455">
            <v>35086</v>
          </cell>
          <cell r="B455" t="str">
            <v>英国</v>
          </cell>
          <cell r="C455" t="str">
            <v>糖果</v>
          </cell>
          <cell r="D455">
            <v>436.99999965727329</v>
          </cell>
        </row>
        <row r="456">
          <cell r="A456">
            <v>35086</v>
          </cell>
          <cell r="B456" t="str">
            <v>英国</v>
          </cell>
          <cell r="C456" t="str">
            <v>饮料</v>
          </cell>
          <cell r="D456">
            <v>294.499999769032</v>
          </cell>
        </row>
        <row r="457">
          <cell r="A457">
            <v>35087</v>
          </cell>
          <cell r="B457" t="str">
            <v>英国</v>
          </cell>
          <cell r="C457" t="str">
            <v>肉/家禽</v>
          </cell>
          <cell r="D457">
            <v>1646.4069987087696</v>
          </cell>
        </row>
        <row r="458">
          <cell r="A458">
            <v>35087</v>
          </cell>
          <cell r="B458" t="str">
            <v>英国</v>
          </cell>
          <cell r="C458" t="str">
            <v>海洋食品</v>
          </cell>
          <cell r="D458">
            <v>183.34999985620379</v>
          </cell>
        </row>
        <row r="459">
          <cell r="A459">
            <v>35089</v>
          </cell>
          <cell r="B459" t="str">
            <v>英国</v>
          </cell>
          <cell r="C459" t="str">
            <v>乳制品</v>
          </cell>
          <cell r="D459">
            <v>420</v>
          </cell>
        </row>
        <row r="460">
          <cell r="A460">
            <v>35090</v>
          </cell>
          <cell r="B460" t="str">
            <v>英国</v>
          </cell>
          <cell r="C460" t="str">
            <v>海洋食品</v>
          </cell>
          <cell r="D460">
            <v>101.99999928474426</v>
          </cell>
        </row>
        <row r="461">
          <cell r="A461">
            <v>35090</v>
          </cell>
          <cell r="B461" t="str">
            <v>英国</v>
          </cell>
          <cell r="C461" t="str">
            <v>饮料</v>
          </cell>
          <cell r="D461">
            <v>76.499999463558197</v>
          </cell>
        </row>
        <row r="462">
          <cell r="A462">
            <v>35090</v>
          </cell>
          <cell r="B462" t="str">
            <v>英国</v>
          </cell>
          <cell r="C462" t="str">
            <v>乳制品</v>
          </cell>
          <cell r="D462">
            <v>1375</v>
          </cell>
        </row>
        <row r="463">
          <cell r="A463">
            <v>35094</v>
          </cell>
          <cell r="B463" t="str">
            <v>法国</v>
          </cell>
          <cell r="C463" t="str">
            <v>饮料</v>
          </cell>
          <cell r="D463">
            <v>140</v>
          </cell>
        </row>
        <row r="464">
          <cell r="A464">
            <v>35094</v>
          </cell>
          <cell r="B464" t="str">
            <v>法国</v>
          </cell>
          <cell r="C464" t="str">
            <v>饮料</v>
          </cell>
          <cell r="D464">
            <v>2635</v>
          </cell>
        </row>
        <row r="465">
          <cell r="A465">
            <v>35096</v>
          </cell>
          <cell r="B465" t="str">
            <v>法国</v>
          </cell>
          <cell r="C465" t="str">
            <v>面食/谷类</v>
          </cell>
          <cell r="D465">
            <v>645.999995470047</v>
          </cell>
        </row>
        <row r="466">
          <cell r="A466">
            <v>35096</v>
          </cell>
          <cell r="B466" t="str">
            <v>法国</v>
          </cell>
          <cell r="C466" t="str">
            <v>饮料</v>
          </cell>
          <cell r="D466">
            <v>764.99999463558197</v>
          </cell>
        </row>
        <row r="467">
          <cell r="A467">
            <v>35100</v>
          </cell>
          <cell r="B467" t="str">
            <v>法国</v>
          </cell>
          <cell r="C467" t="str">
            <v>乳制品</v>
          </cell>
          <cell r="D467">
            <v>40</v>
          </cell>
        </row>
        <row r="468">
          <cell r="A468">
            <v>35101</v>
          </cell>
          <cell r="B468" t="str">
            <v>法国</v>
          </cell>
          <cell r="C468" t="str">
            <v>饮料</v>
          </cell>
          <cell r="D468">
            <v>7509.749994110316</v>
          </cell>
        </row>
        <row r="469">
          <cell r="A469">
            <v>35101</v>
          </cell>
          <cell r="B469" t="str">
            <v>法国</v>
          </cell>
          <cell r="C469" t="str">
            <v>糖果</v>
          </cell>
          <cell r="D469">
            <v>936.69999926537275</v>
          </cell>
        </row>
        <row r="470">
          <cell r="A470">
            <v>35101</v>
          </cell>
          <cell r="B470" t="str">
            <v>英国</v>
          </cell>
          <cell r="C470" t="str">
            <v>糖果</v>
          </cell>
          <cell r="D470">
            <v>1061.8199925541878</v>
          </cell>
        </row>
        <row r="471">
          <cell r="A471">
            <v>35101</v>
          </cell>
          <cell r="B471" t="str">
            <v>英国</v>
          </cell>
          <cell r="C471" t="str">
            <v>饮料</v>
          </cell>
          <cell r="D471">
            <v>7905</v>
          </cell>
        </row>
        <row r="472">
          <cell r="A472">
            <v>35101</v>
          </cell>
          <cell r="B472" t="str">
            <v>英国</v>
          </cell>
          <cell r="C472" t="str">
            <v>海洋食品</v>
          </cell>
          <cell r="D472">
            <v>938.39999341964722</v>
          </cell>
        </row>
        <row r="473">
          <cell r="A473">
            <v>35101</v>
          </cell>
          <cell r="B473" t="str">
            <v>英国</v>
          </cell>
          <cell r="C473" t="str">
            <v>糖果</v>
          </cell>
          <cell r="D473">
            <v>1047.6249926537275</v>
          </cell>
        </row>
        <row r="474">
          <cell r="A474">
            <v>35102</v>
          </cell>
          <cell r="B474" t="str">
            <v>法国</v>
          </cell>
          <cell r="C474" t="str">
            <v>面食/谷类</v>
          </cell>
          <cell r="D474">
            <v>1140</v>
          </cell>
        </row>
        <row r="475">
          <cell r="A475">
            <v>35103</v>
          </cell>
          <cell r="B475" t="str">
            <v>法国</v>
          </cell>
          <cell r="C475" t="str">
            <v>饮料</v>
          </cell>
          <cell r="D475">
            <v>360</v>
          </cell>
        </row>
        <row r="476">
          <cell r="A476">
            <v>35103</v>
          </cell>
          <cell r="B476" t="str">
            <v>法国</v>
          </cell>
          <cell r="C476" t="str">
            <v>农产品</v>
          </cell>
          <cell r="D476">
            <v>318</v>
          </cell>
        </row>
        <row r="477">
          <cell r="A477">
            <v>35103</v>
          </cell>
          <cell r="B477" t="str">
            <v>法国</v>
          </cell>
          <cell r="C477" t="str">
            <v>糖果</v>
          </cell>
          <cell r="D477">
            <v>147.9</v>
          </cell>
        </row>
        <row r="478">
          <cell r="A478">
            <v>35103</v>
          </cell>
          <cell r="B478" t="str">
            <v>法国</v>
          </cell>
          <cell r="C478" t="str">
            <v>饮料</v>
          </cell>
          <cell r="D478">
            <v>90</v>
          </cell>
        </row>
        <row r="479">
          <cell r="A479">
            <v>35104</v>
          </cell>
          <cell r="B479" t="str">
            <v>英国</v>
          </cell>
          <cell r="C479" t="str">
            <v>糖果</v>
          </cell>
          <cell r="D479">
            <v>374.76</v>
          </cell>
        </row>
        <row r="480">
          <cell r="A480">
            <v>35104</v>
          </cell>
          <cell r="B480" t="str">
            <v>英国</v>
          </cell>
          <cell r="C480" t="str">
            <v>肉/家禽</v>
          </cell>
          <cell r="D480">
            <v>656</v>
          </cell>
        </row>
        <row r="481">
          <cell r="A481">
            <v>35110</v>
          </cell>
          <cell r="B481" t="str">
            <v>英国</v>
          </cell>
          <cell r="C481" t="str">
            <v>农产品</v>
          </cell>
          <cell r="D481">
            <v>539.99999910593033</v>
          </cell>
        </row>
        <row r="482">
          <cell r="A482">
            <v>35110</v>
          </cell>
          <cell r="B482" t="str">
            <v>英国</v>
          </cell>
          <cell r="C482" t="str">
            <v>乳制品</v>
          </cell>
          <cell r="D482">
            <v>101.24999983236194</v>
          </cell>
        </row>
        <row r="483">
          <cell r="A483">
            <v>35110</v>
          </cell>
          <cell r="B483" t="str">
            <v>英国</v>
          </cell>
          <cell r="C483" t="str">
            <v>肉/家禽</v>
          </cell>
          <cell r="D483">
            <v>265.67999956011772</v>
          </cell>
        </row>
        <row r="484">
          <cell r="A484">
            <v>35116</v>
          </cell>
          <cell r="B484" t="str">
            <v>英国</v>
          </cell>
          <cell r="C484" t="str">
            <v>面食/谷类</v>
          </cell>
          <cell r="D484">
            <v>566.99999906122684</v>
          </cell>
        </row>
        <row r="485">
          <cell r="A485">
            <v>35116</v>
          </cell>
          <cell r="B485" t="str">
            <v>英国</v>
          </cell>
          <cell r="C485" t="str">
            <v>饮料</v>
          </cell>
          <cell r="D485">
            <v>404.99999932944775</v>
          </cell>
        </row>
        <row r="486">
          <cell r="A486">
            <v>35116</v>
          </cell>
          <cell r="B486" t="str">
            <v>英国</v>
          </cell>
          <cell r="C486" t="str">
            <v>面食/谷类</v>
          </cell>
          <cell r="D486">
            <v>529.19999912381172</v>
          </cell>
        </row>
        <row r="487">
          <cell r="A487">
            <v>35116</v>
          </cell>
          <cell r="B487" t="str">
            <v>英国</v>
          </cell>
          <cell r="C487" t="str">
            <v>海洋食品</v>
          </cell>
          <cell r="D487">
            <v>715.49999881535769</v>
          </cell>
        </row>
        <row r="488">
          <cell r="A488">
            <v>35116</v>
          </cell>
          <cell r="B488" t="str">
            <v>英国</v>
          </cell>
          <cell r="C488" t="str">
            <v>面食/谷类</v>
          </cell>
          <cell r="D488">
            <v>1596</v>
          </cell>
        </row>
        <row r="489">
          <cell r="A489">
            <v>35117</v>
          </cell>
          <cell r="B489" t="str">
            <v>法国</v>
          </cell>
          <cell r="C489" t="str">
            <v>饮料</v>
          </cell>
          <cell r="D489">
            <v>1151.9999957084656</v>
          </cell>
        </row>
        <row r="490">
          <cell r="A490">
            <v>35117</v>
          </cell>
          <cell r="B490" t="str">
            <v>法国</v>
          </cell>
          <cell r="C490" t="str">
            <v>糖果</v>
          </cell>
          <cell r="D490">
            <v>88.319999670982369</v>
          </cell>
        </row>
        <row r="491">
          <cell r="A491">
            <v>35117</v>
          </cell>
          <cell r="B491" t="str">
            <v>法国</v>
          </cell>
          <cell r="C491" t="str">
            <v>海洋食品</v>
          </cell>
          <cell r="D491">
            <v>1247.9999953508377</v>
          </cell>
        </row>
        <row r="492">
          <cell r="A492">
            <v>35117</v>
          </cell>
          <cell r="B492" t="str">
            <v>法国</v>
          </cell>
          <cell r="C492" t="str">
            <v>海洋食品</v>
          </cell>
          <cell r="D492">
            <v>273.59999898076057</v>
          </cell>
        </row>
        <row r="493">
          <cell r="A493">
            <v>35117</v>
          </cell>
          <cell r="B493" t="str">
            <v>法国</v>
          </cell>
          <cell r="C493" t="str">
            <v>乳制品</v>
          </cell>
          <cell r="D493">
            <v>1223.9999954402447</v>
          </cell>
        </row>
        <row r="494">
          <cell r="A494">
            <v>35117</v>
          </cell>
          <cell r="B494" t="str">
            <v>法国</v>
          </cell>
          <cell r="C494" t="str">
            <v>乳制品</v>
          </cell>
          <cell r="D494">
            <v>945.99999647587538</v>
          </cell>
        </row>
        <row r="495">
          <cell r="A495">
            <v>35118</v>
          </cell>
          <cell r="B495" t="str">
            <v>英国</v>
          </cell>
          <cell r="C495" t="str">
            <v>香料</v>
          </cell>
          <cell r="D495">
            <v>490</v>
          </cell>
        </row>
        <row r="496">
          <cell r="A496">
            <v>35118</v>
          </cell>
          <cell r="B496" t="str">
            <v>英国</v>
          </cell>
          <cell r="C496" t="str">
            <v>糖果</v>
          </cell>
          <cell r="D496">
            <v>477.81899664938447</v>
          </cell>
        </row>
        <row r="497">
          <cell r="A497">
            <v>35121</v>
          </cell>
          <cell r="B497" t="str">
            <v>法国</v>
          </cell>
          <cell r="C497" t="str">
            <v>饮料</v>
          </cell>
          <cell r="D497">
            <v>285</v>
          </cell>
        </row>
        <row r="498">
          <cell r="A498">
            <v>35121</v>
          </cell>
          <cell r="B498" t="str">
            <v>法国</v>
          </cell>
          <cell r="C498" t="str">
            <v>肉/家禽</v>
          </cell>
          <cell r="D498">
            <v>234</v>
          </cell>
        </row>
        <row r="499">
          <cell r="A499">
            <v>35121</v>
          </cell>
          <cell r="B499" t="str">
            <v>法国</v>
          </cell>
          <cell r="C499" t="str">
            <v>糖果</v>
          </cell>
          <cell r="D499">
            <v>2465</v>
          </cell>
        </row>
        <row r="500">
          <cell r="A500">
            <v>35122</v>
          </cell>
          <cell r="B500" t="str">
            <v>英国</v>
          </cell>
          <cell r="C500" t="str">
            <v>海洋食品</v>
          </cell>
          <cell r="D500">
            <v>625</v>
          </cell>
        </row>
        <row r="501">
          <cell r="A501">
            <v>35122</v>
          </cell>
          <cell r="B501" t="str">
            <v>法国</v>
          </cell>
          <cell r="C501" t="str">
            <v>糖果</v>
          </cell>
          <cell r="D501">
            <v>872.5</v>
          </cell>
        </row>
        <row r="502">
          <cell r="A502">
            <v>35122</v>
          </cell>
          <cell r="B502" t="str">
            <v>法国</v>
          </cell>
          <cell r="C502" t="str">
            <v>乳制品</v>
          </cell>
          <cell r="D502">
            <v>175</v>
          </cell>
        </row>
        <row r="503">
          <cell r="A503">
            <v>35122</v>
          </cell>
          <cell r="B503" t="str">
            <v>法国</v>
          </cell>
          <cell r="C503" t="str">
            <v>面食/谷类</v>
          </cell>
          <cell r="D503">
            <v>912</v>
          </cell>
        </row>
        <row r="504">
          <cell r="A504">
            <v>35122</v>
          </cell>
          <cell r="B504" t="str">
            <v>法国</v>
          </cell>
          <cell r="C504" t="str">
            <v>香料</v>
          </cell>
          <cell r="D504">
            <v>268.38749811798334</v>
          </cell>
        </row>
        <row r="505">
          <cell r="A505">
            <v>35124</v>
          </cell>
          <cell r="B505" t="str">
            <v>英国</v>
          </cell>
          <cell r="C505" t="str">
            <v>饮料</v>
          </cell>
          <cell r="D505">
            <v>135</v>
          </cell>
        </row>
        <row r="506">
          <cell r="A506">
            <v>35124</v>
          </cell>
          <cell r="B506" t="str">
            <v>英国</v>
          </cell>
          <cell r="C506" t="str">
            <v>肉/家禽</v>
          </cell>
          <cell r="D506">
            <v>195.5625</v>
          </cell>
        </row>
        <row r="507">
          <cell r="A507">
            <v>35124</v>
          </cell>
          <cell r="B507" t="str">
            <v>英国</v>
          </cell>
          <cell r="C507" t="str">
            <v>面食/谷类</v>
          </cell>
          <cell r="D507">
            <v>748.125</v>
          </cell>
        </row>
        <row r="508">
          <cell r="A508">
            <v>35125</v>
          </cell>
          <cell r="B508" t="str">
            <v>法国</v>
          </cell>
          <cell r="C508" t="str">
            <v>肉/家禽</v>
          </cell>
          <cell r="D508">
            <v>1638</v>
          </cell>
        </row>
        <row r="509">
          <cell r="A509">
            <v>35125</v>
          </cell>
          <cell r="B509" t="str">
            <v>法国</v>
          </cell>
          <cell r="C509" t="str">
            <v>海洋食品</v>
          </cell>
          <cell r="D509">
            <v>1250</v>
          </cell>
        </row>
        <row r="510">
          <cell r="A510">
            <v>35125</v>
          </cell>
          <cell r="B510" t="str">
            <v>法国</v>
          </cell>
          <cell r="C510" t="str">
            <v>糖果</v>
          </cell>
          <cell r="D510">
            <v>400</v>
          </cell>
        </row>
        <row r="511">
          <cell r="A511">
            <v>35125</v>
          </cell>
          <cell r="B511" t="str">
            <v>法国</v>
          </cell>
          <cell r="C511" t="str">
            <v>乳制品</v>
          </cell>
          <cell r="D511">
            <v>87.5</v>
          </cell>
        </row>
        <row r="512">
          <cell r="A512">
            <v>35125</v>
          </cell>
          <cell r="B512" t="str">
            <v>法国</v>
          </cell>
          <cell r="C512" t="str">
            <v>糖果</v>
          </cell>
          <cell r="D512">
            <v>147.9</v>
          </cell>
        </row>
        <row r="513">
          <cell r="A513">
            <v>35125</v>
          </cell>
          <cell r="B513" t="str">
            <v>英国</v>
          </cell>
          <cell r="C513" t="str">
            <v>乳制品</v>
          </cell>
          <cell r="D513">
            <v>525</v>
          </cell>
        </row>
        <row r="514">
          <cell r="A514">
            <v>35125</v>
          </cell>
          <cell r="B514" t="str">
            <v>英国</v>
          </cell>
          <cell r="C514" t="str">
            <v>面食/谷类</v>
          </cell>
          <cell r="D514">
            <v>56</v>
          </cell>
        </row>
        <row r="515">
          <cell r="A515">
            <v>35128</v>
          </cell>
          <cell r="B515" t="str">
            <v>英国</v>
          </cell>
          <cell r="C515" t="str">
            <v>饮料</v>
          </cell>
          <cell r="D515">
            <v>15019.499988220632</v>
          </cell>
        </row>
        <row r="516">
          <cell r="A516">
            <v>35128</v>
          </cell>
          <cell r="B516" t="str">
            <v>英国</v>
          </cell>
          <cell r="C516" t="str">
            <v>饮料</v>
          </cell>
          <cell r="D516">
            <v>1367.9999989271164</v>
          </cell>
        </row>
        <row r="517">
          <cell r="A517">
            <v>35129</v>
          </cell>
          <cell r="B517" t="str">
            <v>法国</v>
          </cell>
          <cell r="C517" t="str">
            <v>肉/家禽</v>
          </cell>
          <cell r="D517">
            <v>98.4</v>
          </cell>
        </row>
        <row r="518">
          <cell r="A518">
            <v>35136</v>
          </cell>
          <cell r="B518" t="str">
            <v>英国</v>
          </cell>
          <cell r="C518" t="str">
            <v>糖果</v>
          </cell>
          <cell r="D518">
            <v>1538.9999987930059</v>
          </cell>
        </row>
        <row r="519">
          <cell r="A519">
            <v>35137</v>
          </cell>
          <cell r="B519" t="str">
            <v>法国</v>
          </cell>
          <cell r="C519" t="str">
            <v>面食/谷类</v>
          </cell>
          <cell r="D519">
            <v>350</v>
          </cell>
        </row>
        <row r="520">
          <cell r="A520">
            <v>35137</v>
          </cell>
          <cell r="B520" t="str">
            <v>法国</v>
          </cell>
          <cell r="C520" t="str">
            <v>糖果</v>
          </cell>
          <cell r="D520">
            <v>339.99999761581421</v>
          </cell>
        </row>
        <row r="521">
          <cell r="A521">
            <v>35137</v>
          </cell>
          <cell r="B521" t="str">
            <v>法国</v>
          </cell>
          <cell r="C521" t="str">
            <v>肉/家禽</v>
          </cell>
          <cell r="D521">
            <v>202.63999857902527</v>
          </cell>
        </row>
        <row r="522">
          <cell r="A522">
            <v>35138</v>
          </cell>
          <cell r="B522" t="str">
            <v>法国</v>
          </cell>
          <cell r="C522" t="str">
            <v>饮料</v>
          </cell>
          <cell r="D522">
            <v>36</v>
          </cell>
        </row>
        <row r="523">
          <cell r="A523">
            <v>35138</v>
          </cell>
          <cell r="B523" t="str">
            <v>法国</v>
          </cell>
          <cell r="C523" t="str">
            <v>糖果</v>
          </cell>
          <cell r="D523">
            <v>379.99999970197678</v>
          </cell>
        </row>
        <row r="524">
          <cell r="A524">
            <v>35138</v>
          </cell>
          <cell r="B524" t="str">
            <v>法国</v>
          </cell>
          <cell r="C524" t="str">
            <v>面食/谷类</v>
          </cell>
          <cell r="D524">
            <v>758.09999940544367</v>
          </cell>
        </row>
        <row r="525">
          <cell r="A525">
            <v>35138</v>
          </cell>
          <cell r="B525" t="str">
            <v>法国</v>
          </cell>
          <cell r="C525" t="str">
            <v>香料</v>
          </cell>
          <cell r="D525">
            <v>239.96999981179832</v>
          </cell>
        </row>
        <row r="526">
          <cell r="A526">
            <v>35142</v>
          </cell>
          <cell r="B526" t="str">
            <v>法国</v>
          </cell>
          <cell r="C526" t="str">
            <v>乳制品</v>
          </cell>
          <cell r="D526">
            <v>840</v>
          </cell>
        </row>
        <row r="527">
          <cell r="A527">
            <v>35142</v>
          </cell>
          <cell r="B527" t="str">
            <v>法国</v>
          </cell>
          <cell r="C527" t="str">
            <v>饮料</v>
          </cell>
          <cell r="D527">
            <v>10540</v>
          </cell>
        </row>
        <row r="528">
          <cell r="A528">
            <v>35143</v>
          </cell>
          <cell r="B528" t="str">
            <v>英国</v>
          </cell>
          <cell r="C528" t="str">
            <v>海洋食品</v>
          </cell>
          <cell r="D528">
            <v>368.93249971065671</v>
          </cell>
        </row>
        <row r="529">
          <cell r="A529">
            <v>35144</v>
          </cell>
          <cell r="B529" t="str">
            <v>英国</v>
          </cell>
          <cell r="C529" t="str">
            <v>香料</v>
          </cell>
          <cell r="D529">
            <v>1200</v>
          </cell>
        </row>
        <row r="530">
          <cell r="A530">
            <v>35144</v>
          </cell>
          <cell r="B530" t="str">
            <v>英国</v>
          </cell>
          <cell r="C530" t="str">
            <v>饮料</v>
          </cell>
          <cell r="D530">
            <v>45</v>
          </cell>
        </row>
        <row r="531">
          <cell r="A531">
            <v>35144</v>
          </cell>
          <cell r="B531" t="str">
            <v>英国</v>
          </cell>
          <cell r="C531" t="str">
            <v>肉/家禽</v>
          </cell>
          <cell r="D531">
            <v>2970.96</v>
          </cell>
        </row>
        <row r="532">
          <cell r="A532">
            <v>35144</v>
          </cell>
          <cell r="B532" t="str">
            <v>英国</v>
          </cell>
          <cell r="C532" t="str">
            <v>海洋食品</v>
          </cell>
          <cell r="D532">
            <v>906.15</v>
          </cell>
        </row>
        <row r="533">
          <cell r="A533">
            <v>35144</v>
          </cell>
          <cell r="B533" t="str">
            <v>英国</v>
          </cell>
          <cell r="C533" t="str">
            <v>海洋食品</v>
          </cell>
          <cell r="D533">
            <v>380</v>
          </cell>
        </row>
        <row r="534">
          <cell r="A534">
            <v>35144</v>
          </cell>
          <cell r="B534" t="str">
            <v>法国</v>
          </cell>
          <cell r="C534" t="str">
            <v>海洋食品</v>
          </cell>
          <cell r="D534">
            <v>159.59999987483025</v>
          </cell>
        </row>
        <row r="535">
          <cell r="A535">
            <v>35144</v>
          </cell>
          <cell r="B535" t="str">
            <v>法国</v>
          </cell>
          <cell r="C535" t="str">
            <v>乳制品</v>
          </cell>
          <cell r="D535">
            <v>1709.9999986588955</v>
          </cell>
        </row>
        <row r="536">
          <cell r="A536">
            <v>35144</v>
          </cell>
          <cell r="B536" t="str">
            <v>法国</v>
          </cell>
          <cell r="C536" t="str">
            <v>饮料</v>
          </cell>
          <cell r="D536">
            <v>883.499999307096</v>
          </cell>
        </row>
        <row r="537">
          <cell r="A537">
            <v>35150</v>
          </cell>
          <cell r="B537" t="str">
            <v>法国</v>
          </cell>
          <cell r="C537" t="str">
            <v>海洋食品</v>
          </cell>
          <cell r="D537">
            <v>198.75</v>
          </cell>
        </row>
        <row r="538">
          <cell r="A538">
            <v>35150</v>
          </cell>
          <cell r="B538" t="str">
            <v>法国</v>
          </cell>
          <cell r="C538" t="str">
            <v>糖果</v>
          </cell>
          <cell r="D538">
            <v>1725.5</v>
          </cell>
        </row>
        <row r="539">
          <cell r="A539">
            <v>35159</v>
          </cell>
          <cell r="B539" t="str">
            <v>英国</v>
          </cell>
          <cell r="C539" t="str">
            <v>糖果</v>
          </cell>
          <cell r="D539">
            <v>600</v>
          </cell>
        </row>
        <row r="540">
          <cell r="A540">
            <v>35159</v>
          </cell>
          <cell r="B540" t="str">
            <v>英国</v>
          </cell>
          <cell r="C540" t="str">
            <v>饮料</v>
          </cell>
          <cell r="D540">
            <v>379.75</v>
          </cell>
        </row>
        <row r="541">
          <cell r="A541">
            <v>35159</v>
          </cell>
          <cell r="B541" t="str">
            <v>英国</v>
          </cell>
          <cell r="C541" t="str">
            <v>香料</v>
          </cell>
          <cell r="D541">
            <v>195</v>
          </cell>
        </row>
        <row r="542">
          <cell r="A542">
            <v>35163</v>
          </cell>
          <cell r="B542" t="str">
            <v>英国</v>
          </cell>
          <cell r="C542" t="str">
            <v>香料</v>
          </cell>
          <cell r="D542">
            <v>500</v>
          </cell>
        </row>
        <row r="543">
          <cell r="A543">
            <v>35163</v>
          </cell>
          <cell r="B543" t="str">
            <v>法国</v>
          </cell>
          <cell r="C543" t="str">
            <v>海洋食品</v>
          </cell>
          <cell r="D543">
            <v>455.99999830126762</v>
          </cell>
        </row>
        <row r="544">
          <cell r="A544">
            <v>35164</v>
          </cell>
          <cell r="B544" t="str">
            <v>英国</v>
          </cell>
          <cell r="C544" t="str">
            <v>海洋食品</v>
          </cell>
          <cell r="D544">
            <v>90</v>
          </cell>
        </row>
        <row r="545">
          <cell r="A545">
            <v>35164</v>
          </cell>
          <cell r="B545" t="str">
            <v>英国</v>
          </cell>
          <cell r="C545" t="str">
            <v>饮料</v>
          </cell>
          <cell r="D545">
            <v>828</v>
          </cell>
        </row>
        <row r="546">
          <cell r="A546">
            <v>35164</v>
          </cell>
          <cell r="B546" t="str">
            <v>英国</v>
          </cell>
          <cell r="C546" t="str">
            <v>乳制品</v>
          </cell>
          <cell r="D546">
            <v>1249.5</v>
          </cell>
        </row>
        <row r="547">
          <cell r="A547">
            <v>35164</v>
          </cell>
          <cell r="B547" t="str">
            <v>英国</v>
          </cell>
          <cell r="C547" t="str">
            <v>乳制品</v>
          </cell>
          <cell r="D547">
            <v>564.375</v>
          </cell>
        </row>
        <row r="548">
          <cell r="A548">
            <v>35165</v>
          </cell>
          <cell r="B548" t="str">
            <v>法国</v>
          </cell>
          <cell r="C548" t="str">
            <v>乳制品</v>
          </cell>
          <cell r="D548">
            <v>412.5</v>
          </cell>
        </row>
        <row r="549">
          <cell r="A549">
            <v>35165</v>
          </cell>
          <cell r="B549" t="str">
            <v>法国</v>
          </cell>
          <cell r="C549" t="str">
            <v>糖果</v>
          </cell>
          <cell r="D549">
            <v>1109.25</v>
          </cell>
        </row>
        <row r="550">
          <cell r="A550">
            <v>35165</v>
          </cell>
          <cell r="B550" t="str">
            <v>法国</v>
          </cell>
          <cell r="C550" t="str">
            <v>糖果</v>
          </cell>
          <cell r="D550">
            <v>750</v>
          </cell>
        </row>
        <row r="551">
          <cell r="A551">
            <v>35165</v>
          </cell>
          <cell r="B551" t="str">
            <v>法国</v>
          </cell>
          <cell r="C551" t="str">
            <v>乳制品</v>
          </cell>
          <cell r="D551">
            <v>1740</v>
          </cell>
        </row>
        <row r="552">
          <cell r="A552">
            <v>35166</v>
          </cell>
          <cell r="B552" t="str">
            <v>英国</v>
          </cell>
          <cell r="C552" t="str">
            <v>海洋食品</v>
          </cell>
          <cell r="D552">
            <v>120</v>
          </cell>
        </row>
        <row r="553">
          <cell r="A553">
            <v>35166</v>
          </cell>
          <cell r="B553" t="str">
            <v>英国</v>
          </cell>
          <cell r="C553" t="str">
            <v>乳制品</v>
          </cell>
          <cell r="D553">
            <v>125</v>
          </cell>
        </row>
        <row r="554">
          <cell r="A554">
            <v>35170</v>
          </cell>
          <cell r="B554" t="str">
            <v>英国</v>
          </cell>
          <cell r="C554" t="str">
            <v>香料</v>
          </cell>
          <cell r="D554">
            <v>379.99999970197678</v>
          </cell>
        </row>
        <row r="555">
          <cell r="A555">
            <v>35170</v>
          </cell>
          <cell r="B555" t="str">
            <v>英国</v>
          </cell>
          <cell r="C555" t="str">
            <v>农产品</v>
          </cell>
          <cell r="D555">
            <v>91.2</v>
          </cell>
        </row>
        <row r="556">
          <cell r="A556">
            <v>35171</v>
          </cell>
          <cell r="B556" t="str">
            <v>英国</v>
          </cell>
          <cell r="C556" t="str">
            <v>糖果</v>
          </cell>
          <cell r="D556">
            <v>120</v>
          </cell>
        </row>
        <row r="557">
          <cell r="A557">
            <v>35171</v>
          </cell>
          <cell r="B557" t="str">
            <v>英国</v>
          </cell>
          <cell r="C557" t="str">
            <v>糖果</v>
          </cell>
          <cell r="D557">
            <v>133</v>
          </cell>
        </row>
        <row r="558">
          <cell r="A558">
            <v>35171</v>
          </cell>
          <cell r="B558" t="str">
            <v>英国</v>
          </cell>
          <cell r="C558" t="str">
            <v>农产品</v>
          </cell>
          <cell r="D558">
            <v>424</v>
          </cell>
        </row>
        <row r="559">
          <cell r="A559">
            <v>35173</v>
          </cell>
          <cell r="B559" t="str">
            <v>英国</v>
          </cell>
          <cell r="C559" t="str">
            <v>农产品</v>
          </cell>
          <cell r="D559">
            <v>1350</v>
          </cell>
        </row>
        <row r="560">
          <cell r="A560">
            <v>35173</v>
          </cell>
          <cell r="B560" t="str">
            <v>英国</v>
          </cell>
          <cell r="C560" t="str">
            <v>海洋食品</v>
          </cell>
          <cell r="D560">
            <v>462</v>
          </cell>
        </row>
        <row r="561">
          <cell r="A561">
            <v>35173</v>
          </cell>
          <cell r="B561" t="str">
            <v>英国</v>
          </cell>
          <cell r="C561" t="str">
            <v>肉/家禽</v>
          </cell>
          <cell r="D561">
            <v>656</v>
          </cell>
        </row>
        <row r="562">
          <cell r="A562">
            <v>35173</v>
          </cell>
          <cell r="B562" t="str">
            <v>英国</v>
          </cell>
          <cell r="C562" t="str">
            <v>乳制品</v>
          </cell>
          <cell r="D562">
            <v>324</v>
          </cell>
        </row>
        <row r="563">
          <cell r="A563">
            <v>35173</v>
          </cell>
          <cell r="B563" t="str">
            <v>英国</v>
          </cell>
          <cell r="C563" t="str">
            <v>饮料</v>
          </cell>
          <cell r="D563">
            <v>792</v>
          </cell>
        </row>
        <row r="564">
          <cell r="A564">
            <v>35174</v>
          </cell>
          <cell r="B564" t="str">
            <v>法国</v>
          </cell>
          <cell r="C564" t="str">
            <v>农产品</v>
          </cell>
          <cell r="D564">
            <v>848</v>
          </cell>
        </row>
        <row r="565">
          <cell r="A565">
            <v>35177</v>
          </cell>
          <cell r="B565" t="str">
            <v>英国</v>
          </cell>
          <cell r="C565" t="str">
            <v>糖果</v>
          </cell>
          <cell r="D565">
            <v>110.4</v>
          </cell>
        </row>
        <row r="566">
          <cell r="A566">
            <v>35177</v>
          </cell>
          <cell r="B566" t="str">
            <v>英国</v>
          </cell>
          <cell r="C566" t="str">
            <v>糖果</v>
          </cell>
          <cell r="D566">
            <v>800</v>
          </cell>
        </row>
        <row r="567">
          <cell r="A567">
            <v>35179</v>
          </cell>
          <cell r="B567" t="str">
            <v>法国</v>
          </cell>
          <cell r="C567" t="str">
            <v>香料</v>
          </cell>
          <cell r="D567">
            <v>439</v>
          </cell>
        </row>
        <row r="568">
          <cell r="A568">
            <v>35181</v>
          </cell>
          <cell r="B568" t="str">
            <v>法国</v>
          </cell>
          <cell r="C568" t="str">
            <v>海洋食品</v>
          </cell>
          <cell r="D568">
            <v>428.3999969959259</v>
          </cell>
        </row>
        <row r="569">
          <cell r="A569">
            <v>35181</v>
          </cell>
          <cell r="B569" t="str">
            <v>法国</v>
          </cell>
          <cell r="C569" t="str">
            <v>面食/谷类</v>
          </cell>
          <cell r="D569">
            <v>292.5</v>
          </cell>
        </row>
        <row r="570">
          <cell r="A570">
            <v>35184</v>
          </cell>
          <cell r="B570" t="str">
            <v>法国</v>
          </cell>
          <cell r="C570" t="str">
            <v>糖果</v>
          </cell>
          <cell r="D570">
            <v>959.75</v>
          </cell>
        </row>
        <row r="571">
          <cell r="A571">
            <v>35184</v>
          </cell>
          <cell r="B571" t="str">
            <v>法国</v>
          </cell>
          <cell r="C571" t="str">
            <v>饮料</v>
          </cell>
          <cell r="D571">
            <v>90</v>
          </cell>
        </row>
        <row r="572">
          <cell r="A572">
            <v>35184</v>
          </cell>
          <cell r="B572" t="str">
            <v>法国</v>
          </cell>
          <cell r="C572" t="str">
            <v>海洋食品</v>
          </cell>
          <cell r="D572">
            <v>760</v>
          </cell>
        </row>
        <row r="573">
          <cell r="A573">
            <v>35185</v>
          </cell>
          <cell r="B573" t="str">
            <v>法国</v>
          </cell>
          <cell r="C573" t="str">
            <v>农产品</v>
          </cell>
          <cell r="D573">
            <v>1800</v>
          </cell>
        </row>
        <row r="574">
          <cell r="A574">
            <v>35185</v>
          </cell>
          <cell r="B574" t="str">
            <v>法国</v>
          </cell>
          <cell r="C574" t="str">
            <v>糖果</v>
          </cell>
          <cell r="D574">
            <v>1774.799997061491</v>
          </cell>
        </row>
        <row r="575">
          <cell r="A575">
            <v>35186</v>
          </cell>
          <cell r="B575" t="str">
            <v>英国</v>
          </cell>
          <cell r="C575" t="str">
            <v>饮料</v>
          </cell>
          <cell r="D575">
            <v>759.99999716877937</v>
          </cell>
        </row>
        <row r="576">
          <cell r="A576">
            <v>35186</v>
          </cell>
          <cell r="B576" t="str">
            <v>英国</v>
          </cell>
          <cell r="C576" t="str">
            <v>饮料</v>
          </cell>
          <cell r="D576">
            <v>239.99999910593033</v>
          </cell>
        </row>
        <row r="577">
          <cell r="A577">
            <v>35186</v>
          </cell>
          <cell r="B577" t="str">
            <v>英国</v>
          </cell>
          <cell r="C577" t="str">
            <v>饮料</v>
          </cell>
          <cell r="D577">
            <v>1295.9999951720238</v>
          </cell>
        </row>
        <row r="578">
          <cell r="A578">
            <v>35186</v>
          </cell>
          <cell r="B578" t="str">
            <v>法国</v>
          </cell>
          <cell r="C578" t="str">
            <v>乳制品</v>
          </cell>
          <cell r="D578">
            <v>69.599999999999994</v>
          </cell>
        </row>
        <row r="579">
          <cell r="A579">
            <v>35187</v>
          </cell>
          <cell r="B579" t="str">
            <v>英国</v>
          </cell>
          <cell r="C579" t="str">
            <v>面食/谷类</v>
          </cell>
          <cell r="D579">
            <v>560</v>
          </cell>
        </row>
        <row r="580">
          <cell r="A580">
            <v>35188</v>
          </cell>
          <cell r="B580" t="str">
            <v>英国</v>
          </cell>
          <cell r="C580" t="str">
            <v>海洋食品</v>
          </cell>
          <cell r="D580">
            <v>183.34999985620379</v>
          </cell>
        </row>
        <row r="581">
          <cell r="A581">
            <v>35188</v>
          </cell>
          <cell r="B581" t="str">
            <v>英国</v>
          </cell>
          <cell r="C581" t="str">
            <v>农产品</v>
          </cell>
          <cell r="D581">
            <v>755.24999940767884</v>
          </cell>
        </row>
        <row r="582">
          <cell r="A582">
            <v>35188</v>
          </cell>
          <cell r="B582" t="str">
            <v>英国</v>
          </cell>
          <cell r="C582" t="str">
            <v>香料</v>
          </cell>
          <cell r="D582">
            <v>259.34999979659915</v>
          </cell>
        </row>
        <row r="583">
          <cell r="A583">
            <v>35191</v>
          </cell>
          <cell r="B583" t="str">
            <v>法国</v>
          </cell>
          <cell r="C583" t="str">
            <v>香料</v>
          </cell>
          <cell r="D583">
            <v>412.5</v>
          </cell>
        </row>
        <row r="584">
          <cell r="A584">
            <v>35191</v>
          </cell>
          <cell r="B584" t="str">
            <v>法国</v>
          </cell>
          <cell r="C584" t="str">
            <v>饮料</v>
          </cell>
          <cell r="D584">
            <v>101.25</v>
          </cell>
        </row>
        <row r="585">
          <cell r="A585">
            <v>35191</v>
          </cell>
          <cell r="B585" t="str">
            <v>法国</v>
          </cell>
          <cell r="C585" t="str">
            <v>香料</v>
          </cell>
          <cell r="D585">
            <v>390</v>
          </cell>
        </row>
        <row r="586">
          <cell r="A586">
            <v>35191</v>
          </cell>
          <cell r="B586" t="str">
            <v>法国</v>
          </cell>
          <cell r="C586" t="str">
            <v>海洋食品</v>
          </cell>
          <cell r="D586">
            <v>336</v>
          </cell>
        </row>
        <row r="587">
          <cell r="A587">
            <v>35191</v>
          </cell>
          <cell r="B587" t="str">
            <v>法国</v>
          </cell>
          <cell r="C587" t="str">
            <v>饮料</v>
          </cell>
          <cell r="D587">
            <v>229.49999839067459</v>
          </cell>
        </row>
        <row r="588">
          <cell r="A588">
            <v>35191</v>
          </cell>
          <cell r="B588" t="str">
            <v>法国</v>
          </cell>
          <cell r="C588" t="str">
            <v>面食/谷类</v>
          </cell>
          <cell r="D588">
            <v>285.59999799728394</v>
          </cell>
        </row>
        <row r="589">
          <cell r="A589">
            <v>35191</v>
          </cell>
          <cell r="B589" t="str">
            <v>法国</v>
          </cell>
          <cell r="C589" t="str">
            <v>肉/家禽</v>
          </cell>
          <cell r="D589">
            <v>960</v>
          </cell>
        </row>
        <row r="590">
          <cell r="A590">
            <v>35191</v>
          </cell>
          <cell r="B590" t="str">
            <v>法国</v>
          </cell>
          <cell r="C590" t="str">
            <v>饮料</v>
          </cell>
          <cell r="D590">
            <v>72</v>
          </cell>
        </row>
        <row r="591">
          <cell r="A591">
            <v>35191</v>
          </cell>
          <cell r="B591" t="str">
            <v>法国</v>
          </cell>
          <cell r="C591" t="str">
            <v>海洋食品</v>
          </cell>
          <cell r="D591">
            <v>184</v>
          </cell>
        </row>
        <row r="592">
          <cell r="A592">
            <v>35191</v>
          </cell>
          <cell r="B592" t="str">
            <v>法国</v>
          </cell>
          <cell r="C592" t="str">
            <v>面食/谷类</v>
          </cell>
          <cell r="D592">
            <v>70</v>
          </cell>
        </row>
        <row r="593">
          <cell r="A593">
            <v>35192</v>
          </cell>
          <cell r="B593" t="str">
            <v>法国</v>
          </cell>
          <cell r="C593" t="str">
            <v>饮料</v>
          </cell>
          <cell r="D593">
            <v>144</v>
          </cell>
        </row>
        <row r="594">
          <cell r="A594">
            <v>35192</v>
          </cell>
          <cell r="B594" t="str">
            <v>法国</v>
          </cell>
          <cell r="C594" t="str">
            <v>肉/家禽</v>
          </cell>
          <cell r="D594">
            <v>185.685</v>
          </cell>
        </row>
        <row r="595">
          <cell r="A595">
            <v>35194</v>
          </cell>
          <cell r="B595" t="str">
            <v>英国</v>
          </cell>
          <cell r="C595" t="str">
            <v>糖果</v>
          </cell>
          <cell r="D595">
            <v>436.99999965727329</v>
          </cell>
        </row>
        <row r="596">
          <cell r="A596">
            <v>35194</v>
          </cell>
          <cell r="B596" t="str">
            <v>英国</v>
          </cell>
          <cell r="C596" t="str">
            <v>乳制品</v>
          </cell>
          <cell r="D596">
            <v>1162.7999990880489</v>
          </cell>
        </row>
        <row r="597">
          <cell r="A597">
            <v>35194</v>
          </cell>
          <cell r="B597" t="str">
            <v>英国</v>
          </cell>
          <cell r="C597" t="str">
            <v>乳制品</v>
          </cell>
          <cell r="D597">
            <v>1225.4999990388751</v>
          </cell>
        </row>
        <row r="598">
          <cell r="A598">
            <v>35198</v>
          </cell>
          <cell r="B598" t="str">
            <v>法国</v>
          </cell>
          <cell r="C598" t="str">
            <v>乳制品</v>
          </cell>
          <cell r="D598">
            <v>760</v>
          </cell>
        </row>
        <row r="599">
          <cell r="A599">
            <v>35198</v>
          </cell>
          <cell r="B599" t="str">
            <v>法国</v>
          </cell>
          <cell r="C599" t="str">
            <v>海洋食品</v>
          </cell>
          <cell r="D599">
            <v>625</v>
          </cell>
        </row>
        <row r="600">
          <cell r="A600">
            <v>35198</v>
          </cell>
          <cell r="B600" t="str">
            <v>法国</v>
          </cell>
          <cell r="C600" t="str">
            <v>面食/谷类</v>
          </cell>
          <cell r="D600">
            <v>190</v>
          </cell>
        </row>
        <row r="601">
          <cell r="A601">
            <v>35199</v>
          </cell>
          <cell r="B601" t="str">
            <v>英国</v>
          </cell>
          <cell r="C601" t="str">
            <v>海洋食品</v>
          </cell>
          <cell r="D601">
            <v>632.39999556541443</v>
          </cell>
        </row>
        <row r="602">
          <cell r="A602">
            <v>35199</v>
          </cell>
          <cell r="B602" t="str">
            <v>英国</v>
          </cell>
          <cell r="C602" t="str">
            <v>饮料</v>
          </cell>
          <cell r="D602">
            <v>156.75</v>
          </cell>
        </row>
        <row r="603">
          <cell r="A603">
            <v>35199</v>
          </cell>
          <cell r="B603" t="str">
            <v>英国</v>
          </cell>
          <cell r="C603" t="str">
            <v>糖果</v>
          </cell>
          <cell r="D603">
            <v>1215</v>
          </cell>
        </row>
        <row r="604">
          <cell r="A604">
            <v>35199</v>
          </cell>
          <cell r="B604" t="str">
            <v>英国</v>
          </cell>
          <cell r="C604" t="str">
            <v>糖果</v>
          </cell>
          <cell r="D604">
            <v>1967.49</v>
          </cell>
        </row>
        <row r="605">
          <cell r="A605">
            <v>35199</v>
          </cell>
          <cell r="B605" t="str">
            <v>英国</v>
          </cell>
          <cell r="C605" t="str">
            <v>农产品</v>
          </cell>
          <cell r="D605">
            <v>1749</v>
          </cell>
        </row>
        <row r="606">
          <cell r="A606">
            <v>35199</v>
          </cell>
          <cell r="B606" t="str">
            <v>英国</v>
          </cell>
          <cell r="C606" t="str">
            <v>乳制品</v>
          </cell>
          <cell r="D606">
            <v>1218</v>
          </cell>
        </row>
        <row r="607">
          <cell r="A607">
            <v>35201</v>
          </cell>
          <cell r="B607" t="str">
            <v>英国</v>
          </cell>
          <cell r="C607" t="str">
            <v>肉/家禽</v>
          </cell>
          <cell r="D607">
            <v>840</v>
          </cell>
        </row>
        <row r="608">
          <cell r="A608">
            <v>35201</v>
          </cell>
          <cell r="B608" t="str">
            <v>英国</v>
          </cell>
          <cell r="C608" t="str">
            <v>乳制品</v>
          </cell>
          <cell r="D608">
            <v>1320</v>
          </cell>
        </row>
        <row r="609">
          <cell r="A609">
            <v>35202</v>
          </cell>
          <cell r="B609" t="str">
            <v>法国</v>
          </cell>
          <cell r="C609" t="str">
            <v>饮料</v>
          </cell>
          <cell r="D609">
            <v>1425</v>
          </cell>
        </row>
        <row r="610">
          <cell r="A610">
            <v>35202</v>
          </cell>
          <cell r="B610" t="str">
            <v>法国</v>
          </cell>
          <cell r="C610" t="str">
            <v>香料</v>
          </cell>
          <cell r="D610">
            <v>1494.5</v>
          </cell>
        </row>
        <row r="611">
          <cell r="A611">
            <v>35202</v>
          </cell>
          <cell r="B611" t="str">
            <v>法国</v>
          </cell>
          <cell r="C611" t="str">
            <v>肉/家禽</v>
          </cell>
          <cell r="D611">
            <v>5570.55</v>
          </cell>
        </row>
        <row r="612">
          <cell r="A612">
            <v>35202</v>
          </cell>
          <cell r="B612" t="str">
            <v>法国</v>
          </cell>
          <cell r="C612" t="str">
            <v>乳制品</v>
          </cell>
          <cell r="D612">
            <v>4125</v>
          </cell>
        </row>
        <row r="613">
          <cell r="A613">
            <v>35202</v>
          </cell>
          <cell r="B613" t="str">
            <v>法国</v>
          </cell>
          <cell r="C613" t="str">
            <v>饮料</v>
          </cell>
          <cell r="D613">
            <v>810</v>
          </cell>
        </row>
        <row r="614">
          <cell r="A614">
            <v>35202</v>
          </cell>
          <cell r="B614" t="str">
            <v>法国</v>
          </cell>
          <cell r="C614" t="str">
            <v>海洋食品</v>
          </cell>
          <cell r="D614">
            <v>480</v>
          </cell>
        </row>
        <row r="615">
          <cell r="A615">
            <v>35202</v>
          </cell>
          <cell r="B615" t="str">
            <v>法国</v>
          </cell>
          <cell r="C615" t="str">
            <v>饮料</v>
          </cell>
          <cell r="D615">
            <v>94.5</v>
          </cell>
        </row>
        <row r="616">
          <cell r="A616">
            <v>35202</v>
          </cell>
          <cell r="B616" t="str">
            <v>法国</v>
          </cell>
          <cell r="C616" t="str">
            <v>面食/谷类</v>
          </cell>
          <cell r="D616">
            <v>665</v>
          </cell>
        </row>
        <row r="617">
          <cell r="A617">
            <v>35202</v>
          </cell>
          <cell r="B617" t="str">
            <v>法国</v>
          </cell>
          <cell r="C617" t="str">
            <v>乳制品</v>
          </cell>
          <cell r="D617">
            <v>344</v>
          </cell>
        </row>
        <row r="618">
          <cell r="A618">
            <v>35202</v>
          </cell>
          <cell r="B618" t="str">
            <v>法国</v>
          </cell>
          <cell r="C618" t="str">
            <v>海洋食品</v>
          </cell>
          <cell r="D618">
            <v>665</v>
          </cell>
        </row>
        <row r="619">
          <cell r="A619">
            <v>35202</v>
          </cell>
          <cell r="B619" t="str">
            <v>法国</v>
          </cell>
          <cell r="C619" t="str">
            <v>饮料</v>
          </cell>
          <cell r="D619">
            <v>6587.5</v>
          </cell>
        </row>
        <row r="620">
          <cell r="A620">
            <v>35202</v>
          </cell>
          <cell r="B620" t="str">
            <v>法国</v>
          </cell>
          <cell r="C620" t="str">
            <v>乳制品</v>
          </cell>
          <cell r="D620">
            <v>1650</v>
          </cell>
        </row>
        <row r="621">
          <cell r="A621">
            <v>35205</v>
          </cell>
          <cell r="B621" t="str">
            <v>法国</v>
          </cell>
          <cell r="C621" t="str">
            <v>糖果</v>
          </cell>
          <cell r="D621">
            <v>134.99999977648258</v>
          </cell>
        </row>
        <row r="622">
          <cell r="A622">
            <v>35205</v>
          </cell>
          <cell r="B622" t="str">
            <v>法国</v>
          </cell>
          <cell r="C622" t="str">
            <v>香料</v>
          </cell>
          <cell r="D622">
            <v>233.4</v>
          </cell>
        </row>
        <row r="623">
          <cell r="A623">
            <v>35205</v>
          </cell>
          <cell r="B623" t="str">
            <v>法国</v>
          </cell>
          <cell r="C623" t="str">
            <v>香料</v>
          </cell>
          <cell r="D623">
            <v>171</v>
          </cell>
        </row>
        <row r="624">
          <cell r="A624">
            <v>35205</v>
          </cell>
          <cell r="B624" t="str">
            <v>英国</v>
          </cell>
          <cell r="C624" t="str">
            <v>海洋食品</v>
          </cell>
          <cell r="D624">
            <v>42</v>
          </cell>
        </row>
        <row r="625">
          <cell r="A625">
            <v>35205</v>
          </cell>
          <cell r="B625" t="str">
            <v>英国</v>
          </cell>
          <cell r="C625" t="str">
            <v>乳制品</v>
          </cell>
          <cell r="D625">
            <v>1650</v>
          </cell>
        </row>
        <row r="626">
          <cell r="A626">
            <v>35207</v>
          </cell>
          <cell r="B626" t="str">
            <v>法国</v>
          </cell>
          <cell r="C626" t="str">
            <v>糖果</v>
          </cell>
          <cell r="D626">
            <v>200</v>
          </cell>
        </row>
        <row r="627">
          <cell r="A627">
            <v>35208</v>
          </cell>
          <cell r="B627" t="str">
            <v>英国</v>
          </cell>
          <cell r="C627" t="str">
            <v>乳制品</v>
          </cell>
          <cell r="D627">
            <v>721.99999943375587</v>
          </cell>
        </row>
        <row r="628">
          <cell r="A628">
            <v>35208</v>
          </cell>
          <cell r="B628" t="str">
            <v>英国</v>
          </cell>
          <cell r="C628" t="str">
            <v>乳制品</v>
          </cell>
          <cell r="D628">
            <v>455.99999964237213</v>
          </cell>
        </row>
        <row r="629">
          <cell r="A629">
            <v>35208</v>
          </cell>
          <cell r="B629" t="str">
            <v>英国</v>
          </cell>
          <cell r="C629" t="str">
            <v>饮料</v>
          </cell>
          <cell r="D629">
            <v>307.79999975860119</v>
          </cell>
        </row>
        <row r="630">
          <cell r="A630">
            <v>35214</v>
          </cell>
          <cell r="B630" t="str">
            <v>英国</v>
          </cell>
          <cell r="C630" t="str">
            <v>糖果</v>
          </cell>
          <cell r="D630">
            <v>30</v>
          </cell>
        </row>
        <row r="631">
          <cell r="A631">
            <v>35214</v>
          </cell>
          <cell r="B631" t="str">
            <v>英国</v>
          </cell>
          <cell r="C631" t="str">
            <v>乳制品</v>
          </cell>
          <cell r="D631">
            <v>714</v>
          </cell>
        </row>
        <row r="632">
          <cell r="A632">
            <v>35214</v>
          </cell>
          <cell r="B632" t="str">
            <v>英国</v>
          </cell>
          <cell r="C632" t="str">
            <v>香料</v>
          </cell>
          <cell r="D632">
            <v>114</v>
          </cell>
        </row>
        <row r="633">
          <cell r="A633">
            <v>35215</v>
          </cell>
          <cell r="B633" t="str">
            <v>法国</v>
          </cell>
          <cell r="C633" t="str">
            <v>乳制品</v>
          </cell>
          <cell r="D633">
            <v>510</v>
          </cell>
        </row>
        <row r="634">
          <cell r="A634">
            <v>35216</v>
          </cell>
          <cell r="B634" t="str">
            <v>法国</v>
          </cell>
          <cell r="C634" t="str">
            <v>肉/家禽</v>
          </cell>
          <cell r="D634">
            <v>2702.6999955251813</v>
          </cell>
        </row>
        <row r="635">
          <cell r="A635">
            <v>35216</v>
          </cell>
          <cell r="B635" t="str">
            <v>法国</v>
          </cell>
          <cell r="C635" t="str">
            <v>海洋食品</v>
          </cell>
          <cell r="D635">
            <v>115.8</v>
          </cell>
        </row>
        <row r="636">
          <cell r="A636">
            <v>35216</v>
          </cell>
          <cell r="B636" t="str">
            <v>法国</v>
          </cell>
          <cell r="C636" t="str">
            <v>肉/家禽</v>
          </cell>
          <cell r="D636">
            <v>737.99999877810478</v>
          </cell>
        </row>
        <row r="637">
          <cell r="A637">
            <v>35216</v>
          </cell>
          <cell r="B637" t="str">
            <v>法国</v>
          </cell>
          <cell r="C637" t="str">
            <v>肉/家禽</v>
          </cell>
          <cell r="D637">
            <v>86.399999856948853</v>
          </cell>
        </row>
        <row r="638">
          <cell r="A638">
            <v>35216</v>
          </cell>
          <cell r="B638" t="str">
            <v>法国</v>
          </cell>
          <cell r="C638" t="str">
            <v>糖果</v>
          </cell>
          <cell r="D638">
            <v>687.5</v>
          </cell>
        </row>
        <row r="639">
          <cell r="A639">
            <v>35216</v>
          </cell>
          <cell r="B639" t="str">
            <v>法国</v>
          </cell>
          <cell r="C639" t="str">
            <v>糖果</v>
          </cell>
          <cell r="D639">
            <v>52.35</v>
          </cell>
        </row>
        <row r="640">
          <cell r="A640">
            <v>35216</v>
          </cell>
          <cell r="B640" t="str">
            <v>法国</v>
          </cell>
          <cell r="C640" t="str">
            <v>糖果</v>
          </cell>
          <cell r="D640">
            <v>386.4</v>
          </cell>
        </row>
        <row r="641">
          <cell r="A641">
            <v>35216</v>
          </cell>
          <cell r="B641" t="str">
            <v>法国</v>
          </cell>
          <cell r="C641" t="str">
            <v>饮料</v>
          </cell>
          <cell r="D641">
            <v>490</v>
          </cell>
        </row>
        <row r="642">
          <cell r="A642">
            <v>35219</v>
          </cell>
          <cell r="B642" t="str">
            <v>英国</v>
          </cell>
          <cell r="C642" t="str">
            <v>海洋食品</v>
          </cell>
          <cell r="D642">
            <v>86.85</v>
          </cell>
        </row>
        <row r="643">
          <cell r="A643">
            <v>35220</v>
          </cell>
          <cell r="B643" t="str">
            <v>英国</v>
          </cell>
          <cell r="C643" t="str">
            <v>饮料</v>
          </cell>
          <cell r="D643">
            <v>611.99999570846558</v>
          </cell>
        </row>
        <row r="644">
          <cell r="A644">
            <v>35220</v>
          </cell>
          <cell r="B644" t="str">
            <v>英国</v>
          </cell>
          <cell r="C644" t="str">
            <v>饮料</v>
          </cell>
          <cell r="D644">
            <v>322.9999977350235</v>
          </cell>
        </row>
        <row r="645">
          <cell r="A645">
            <v>35220</v>
          </cell>
          <cell r="B645" t="str">
            <v>英国</v>
          </cell>
          <cell r="C645" t="str">
            <v>糖果</v>
          </cell>
          <cell r="D645">
            <v>444.97499687969685</v>
          </cell>
        </row>
        <row r="646">
          <cell r="A646">
            <v>35220</v>
          </cell>
          <cell r="B646" t="str">
            <v>英国</v>
          </cell>
          <cell r="C646" t="str">
            <v>乳制品</v>
          </cell>
          <cell r="D646">
            <v>250</v>
          </cell>
        </row>
        <row r="647">
          <cell r="A647">
            <v>35221</v>
          </cell>
          <cell r="B647" t="str">
            <v>法国</v>
          </cell>
          <cell r="C647" t="str">
            <v>饮料</v>
          </cell>
          <cell r="D647">
            <v>364.7999986410141</v>
          </cell>
        </row>
        <row r="648">
          <cell r="A648">
            <v>35221</v>
          </cell>
          <cell r="B648" t="str">
            <v>法国</v>
          </cell>
          <cell r="C648" t="str">
            <v>香料</v>
          </cell>
          <cell r="D648">
            <v>40</v>
          </cell>
        </row>
        <row r="649">
          <cell r="A649">
            <v>35221</v>
          </cell>
          <cell r="B649" t="str">
            <v>法国</v>
          </cell>
          <cell r="C649" t="str">
            <v>香料</v>
          </cell>
          <cell r="D649">
            <v>22</v>
          </cell>
        </row>
        <row r="650">
          <cell r="A650">
            <v>35221</v>
          </cell>
          <cell r="B650" t="str">
            <v>法国</v>
          </cell>
          <cell r="C650" t="str">
            <v>香料</v>
          </cell>
          <cell r="D650">
            <v>24.500000011175871</v>
          </cell>
        </row>
        <row r="651">
          <cell r="A651">
            <v>35221</v>
          </cell>
          <cell r="B651" t="str">
            <v>法国</v>
          </cell>
          <cell r="C651" t="str">
            <v>农产品</v>
          </cell>
          <cell r="D651">
            <v>28.499999977648258</v>
          </cell>
        </row>
        <row r="652">
          <cell r="A652">
            <v>35221</v>
          </cell>
          <cell r="B652" t="str">
            <v>法国</v>
          </cell>
          <cell r="C652" t="str">
            <v>香料</v>
          </cell>
          <cell r="D652">
            <v>71.99999988079071</v>
          </cell>
        </row>
        <row r="653">
          <cell r="A653">
            <v>35221</v>
          </cell>
          <cell r="B653" t="str">
            <v>法国</v>
          </cell>
          <cell r="C653" t="str">
            <v>海洋食品</v>
          </cell>
          <cell r="D653">
            <v>31</v>
          </cell>
        </row>
        <row r="654">
          <cell r="A654">
            <v>35221</v>
          </cell>
          <cell r="B654" t="str">
            <v>法国</v>
          </cell>
          <cell r="C654" t="str">
            <v>乳制品</v>
          </cell>
          <cell r="D654">
            <v>72.199999943375587</v>
          </cell>
        </row>
        <row r="655">
          <cell r="A655">
            <v>35221</v>
          </cell>
          <cell r="B655" t="str">
            <v>法国</v>
          </cell>
          <cell r="C655" t="str">
            <v>海洋食品</v>
          </cell>
          <cell r="D655">
            <v>24</v>
          </cell>
        </row>
        <row r="656">
          <cell r="A656">
            <v>35221</v>
          </cell>
          <cell r="B656" t="str">
            <v>法国</v>
          </cell>
          <cell r="C656" t="str">
            <v>农产品</v>
          </cell>
          <cell r="D656">
            <v>22.55250001559034</v>
          </cell>
        </row>
        <row r="657">
          <cell r="A657">
            <v>35221</v>
          </cell>
          <cell r="B657" t="str">
            <v>法国</v>
          </cell>
          <cell r="C657" t="str">
            <v>糖果</v>
          </cell>
          <cell r="D657">
            <v>33.853000023402274</v>
          </cell>
        </row>
        <row r="658">
          <cell r="A658">
            <v>35221</v>
          </cell>
          <cell r="B658" t="str">
            <v>法国</v>
          </cell>
          <cell r="C658" t="str">
            <v>糖果</v>
          </cell>
          <cell r="D658">
            <v>77.760000072419643</v>
          </cell>
        </row>
        <row r="659">
          <cell r="A659">
            <v>35221</v>
          </cell>
          <cell r="B659" t="str">
            <v>法国</v>
          </cell>
          <cell r="C659" t="str">
            <v>面食/谷类</v>
          </cell>
          <cell r="D659">
            <v>18</v>
          </cell>
        </row>
        <row r="660">
          <cell r="A660">
            <v>35221</v>
          </cell>
          <cell r="B660" t="str">
            <v>法国</v>
          </cell>
          <cell r="C660" t="str">
            <v>乳制品</v>
          </cell>
          <cell r="D660">
            <v>32</v>
          </cell>
        </row>
        <row r="661">
          <cell r="A661">
            <v>35221</v>
          </cell>
          <cell r="B661" t="str">
            <v>法国</v>
          </cell>
          <cell r="C661" t="str">
            <v>饮料</v>
          </cell>
          <cell r="D661">
            <v>34.19999997317791</v>
          </cell>
        </row>
        <row r="662">
          <cell r="A662">
            <v>35221</v>
          </cell>
          <cell r="B662" t="str">
            <v>法国</v>
          </cell>
          <cell r="C662" t="str">
            <v>海洋食品</v>
          </cell>
          <cell r="D662">
            <v>28.95</v>
          </cell>
        </row>
        <row r="663">
          <cell r="A663">
            <v>35221</v>
          </cell>
          <cell r="B663" t="str">
            <v>法国</v>
          </cell>
          <cell r="C663" t="str">
            <v>海洋食品</v>
          </cell>
          <cell r="D663">
            <v>35.280000016093254</v>
          </cell>
        </row>
        <row r="664">
          <cell r="A664">
            <v>35221</v>
          </cell>
          <cell r="B664" t="str">
            <v>法国</v>
          </cell>
          <cell r="C664" t="str">
            <v>面食/谷类</v>
          </cell>
          <cell r="D664">
            <v>14</v>
          </cell>
        </row>
        <row r="665">
          <cell r="A665">
            <v>35221</v>
          </cell>
          <cell r="B665" t="str">
            <v>法国</v>
          </cell>
          <cell r="C665" t="str">
            <v>肉/家禽</v>
          </cell>
          <cell r="D665">
            <v>48</v>
          </cell>
        </row>
        <row r="666">
          <cell r="A666">
            <v>35221</v>
          </cell>
          <cell r="B666" t="str">
            <v>法国</v>
          </cell>
          <cell r="C666" t="str">
            <v>乳制品</v>
          </cell>
          <cell r="D666">
            <v>63.920000091195107</v>
          </cell>
        </row>
        <row r="667">
          <cell r="A667">
            <v>35221</v>
          </cell>
          <cell r="B667" t="str">
            <v>法国</v>
          </cell>
          <cell r="C667" t="str">
            <v>面食/谷类</v>
          </cell>
          <cell r="D667">
            <v>64.505000044591725</v>
          </cell>
        </row>
        <row r="668">
          <cell r="A668">
            <v>35221</v>
          </cell>
          <cell r="B668" t="str">
            <v>法国</v>
          </cell>
          <cell r="C668" t="str">
            <v>香料</v>
          </cell>
          <cell r="D668">
            <v>17</v>
          </cell>
        </row>
        <row r="669">
          <cell r="A669">
            <v>35221</v>
          </cell>
          <cell r="B669" t="str">
            <v>法国</v>
          </cell>
          <cell r="C669" t="str">
            <v>海洋食品</v>
          </cell>
          <cell r="D669">
            <v>29.700000006705523</v>
          </cell>
        </row>
        <row r="670">
          <cell r="A670">
            <v>35221</v>
          </cell>
          <cell r="B670" t="str">
            <v>法国</v>
          </cell>
          <cell r="C670" t="str">
            <v>饮料</v>
          </cell>
          <cell r="D670">
            <v>31</v>
          </cell>
        </row>
        <row r="671">
          <cell r="A671">
            <v>35221</v>
          </cell>
          <cell r="B671" t="str">
            <v>法国</v>
          </cell>
          <cell r="C671" t="str">
            <v>香料</v>
          </cell>
          <cell r="D671">
            <v>26</v>
          </cell>
        </row>
      </sheetData>
      <sheetData sheetId="3"/>
      <sheetData sheetId="4"/>
      <sheetData sheetId="5"/>
      <sheetData sheetId="6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注意事项"/>
      <sheetName val="第1题"/>
      <sheetName val="第1题图片"/>
      <sheetName val="第2题"/>
      <sheetName val="第2题图形"/>
      <sheetName val="第2题Query图片"/>
      <sheetName val="第2题透视表"/>
      <sheetName val="第3题"/>
      <sheetName val="第4题"/>
      <sheetName val="第5题"/>
      <sheetName val="第5题图形"/>
      <sheetName val="第6题"/>
      <sheetName val="第6题图形"/>
      <sheetName val="第7题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注意事项"/>
      <sheetName val="第1题"/>
      <sheetName val="第1题图片"/>
      <sheetName val="第2题"/>
      <sheetName val="第2题图形"/>
      <sheetName val="第2题Query图片"/>
      <sheetName val="第2题透视表"/>
      <sheetName val="第3题"/>
      <sheetName val="第4题"/>
      <sheetName val="第5题"/>
      <sheetName val="第5题图形"/>
      <sheetName val="第6题"/>
      <sheetName val="第6题图形"/>
      <sheetName val="第7题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注意事项"/>
      <sheetName val="第1题"/>
      <sheetName val="第1题图片"/>
      <sheetName val="第2题"/>
      <sheetName val="第2题图形"/>
      <sheetName val="第2题Query图片"/>
      <sheetName val="第2题透视表"/>
      <sheetName val="第3题"/>
      <sheetName val="第4题"/>
      <sheetName val="第5题"/>
      <sheetName val="第5题图形"/>
      <sheetName val="第6题"/>
      <sheetName val="第6题图形"/>
      <sheetName val="第7题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注意事项"/>
      <sheetName val="第1题"/>
      <sheetName val="第1题图片"/>
      <sheetName val="第2题"/>
      <sheetName val="第2题图形"/>
      <sheetName val="第2题Query图片"/>
      <sheetName val="第2题透视表"/>
      <sheetName val="第3题"/>
      <sheetName val="第4题"/>
      <sheetName val="第5题"/>
      <sheetName val="第5题图形"/>
      <sheetName val="第6题"/>
      <sheetName val="第6题图形"/>
      <sheetName val="第7题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考试注意事项"/>
      <sheetName val="第1题"/>
      <sheetName val="第2题"/>
      <sheetName val="第3题"/>
      <sheetName val="第4题"/>
      <sheetName val="第5题"/>
      <sheetName val="第6题"/>
      <sheetName val="第7题"/>
      <sheetName val="数据"/>
    </sheetNames>
    <sheetDataSet>
      <sheetData sheetId="0" refreshError="1"/>
      <sheetData sheetId="1">
        <row r="3">
          <cell r="C3" t="str">
            <v>98经济法</v>
          </cell>
          <cell r="D3" t="str">
            <v>98经济法</v>
          </cell>
          <cell r="E3" t="str">
            <v>99外国语言文学类</v>
          </cell>
          <cell r="F3" t="str">
            <v>98经贸外语</v>
          </cell>
        </row>
        <row r="4">
          <cell r="C4" t="str">
            <v>98国际经济法</v>
          </cell>
          <cell r="D4" t="str">
            <v>98国际经济法</v>
          </cell>
          <cell r="E4" t="str">
            <v>99市场营销</v>
          </cell>
          <cell r="F4" t="str">
            <v>99经贸英语</v>
          </cell>
        </row>
        <row r="5">
          <cell r="C5" t="str">
            <v>98国际金融(1)</v>
          </cell>
          <cell r="D5" t="str">
            <v>98国际金融(1)</v>
          </cell>
          <cell r="E5" t="str">
            <v>99银行与国际金融2</v>
          </cell>
          <cell r="F5" t="str">
            <v>99国际经济与贸易</v>
          </cell>
        </row>
        <row r="6">
          <cell r="C6" t="str">
            <v>98国际金融(2)</v>
          </cell>
          <cell r="D6" t="str">
            <v>98国际金融(2)</v>
          </cell>
          <cell r="E6" t="str">
            <v>99保险</v>
          </cell>
          <cell r="F6" t="str">
            <v>99证券与投资</v>
          </cell>
        </row>
        <row r="7">
          <cell r="C7" t="str">
            <v>98市场营销(2)</v>
          </cell>
          <cell r="D7" t="str">
            <v>98万泰投资学院2班</v>
          </cell>
          <cell r="E7" t="str">
            <v>99工程管理</v>
          </cell>
          <cell r="F7" t="str">
            <v>99市场营销</v>
          </cell>
        </row>
        <row r="8">
          <cell r="C8" t="str">
            <v>98市场营销(1)</v>
          </cell>
          <cell r="D8" t="str">
            <v>98市场营销(1)</v>
          </cell>
          <cell r="E8" t="str">
            <v>99工商管理</v>
          </cell>
          <cell r="F8" t="str">
            <v>99银行与国际金融2</v>
          </cell>
        </row>
        <row r="9">
          <cell r="C9" t="str">
            <v>98国际企业管理</v>
          </cell>
          <cell r="D9" t="str">
            <v>98企业管理</v>
          </cell>
          <cell r="E9" t="str">
            <v>99人力资源管理</v>
          </cell>
          <cell r="F9" t="str">
            <v>99工程管理</v>
          </cell>
        </row>
        <row r="10">
          <cell r="C10" t="str">
            <v>98企业管理</v>
          </cell>
          <cell r="D10" t="str">
            <v>98国际企业管理</v>
          </cell>
          <cell r="E10" t="str">
            <v>99国际经济与贸易</v>
          </cell>
          <cell r="F10" t="str">
            <v>99工商管理</v>
          </cell>
        </row>
        <row r="11">
          <cell r="C11" t="str">
            <v>98国际贸易</v>
          </cell>
          <cell r="D11" t="str">
            <v>98市场营销(2)</v>
          </cell>
          <cell r="E11" t="str">
            <v>99银行与国际金融1</v>
          </cell>
          <cell r="F11" t="str">
            <v>99人力资源管理</v>
          </cell>
        </row>
      </sheetData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考试注意事项"/>
      <sheetName val="第1题"/>
      <sheetName val="第2题"/>
      <sheetName val="第3题"/>
      <sheetName val="第4题"/>
      <sheetName val="第5题"/>
      <sheetName val="第6题"/>
      <sheetName val="第7题"/>
      <sheetName val="数据"/>
    </sheetNames>
    <sheetDataSet>
      <sheetData sheetId="0" refreshError="1"/>
      <sheetData sheetId="1">
        <row r="3">
          <cell r="C3" t="str">
            <v>98经济法</v>
          </cell>
          <cell r="D3" t="str">
            <v>98经济法</v>
          </cell>
          <cell r="E3" t="str">
            <v>99外国语言文学类</v>
          </cell>
          <cell r="F3" t="str">
            <v>98经贸外语</v>
          </cell>
        </row>
        <row r="4">
          <cell r="C4" t="str">
            <v>98国际经济法</v>
          </cell>
          <cell r="D4" t="str">
            <v>98国际经济法</v>
          </cell>
          <cell r="E4" t="str">
            <v>99市场营销</v>
          </cell>
          <cell r="F4" t="str">
            <v>99经贸英语</v>
          </cell>
        </row>
        <row r="5">
          <cell r="C5" t="str">
            <v>98国际金融(1)</v>
          </cell>
          <cell r="D5" t="str">
            <v>98国际金融(1)</v>
          </cell>
          <cell r="E5" t="str">
            <v>99银行与国际金融2</v>
          </cell>
          <cell r="F5" t="str">
            <v>99国际经济与贸易</v>
          </cell>
        </row>
        <row r="6">
          <cell r="C6" t="str">
            <v>98国际金融(2)</v>
          </cell>
          <cell r="D6" t="str">
            <v>98国际金融(2)</v>
          </cell>
          <cell r="E6" t="str">
            <v>99保险</v>
          </cell>
          <cell r="F6" t="str">
            <v>99证券与投资</v>
          </cell>
        </row>
        <row r="7">
          <cell r="C7" t="str">
            <v>98市场营销(2)</v>
          </cell>
          <cell r="D7" t="str">
            <v>98万泰投资学院2班</v>
          </cell>
          <cell r="E7" t="str">
            <v>99工程管理</v>
          </cell>
          <cell r="F7" t="str">
            <v>99市场营销</v>
          </cell>
        </row>
        <row r="8">
          <cell r="C8" t="str">
            <v>98市场营销(1)</v>
          </cell>
          <cell r="D8" t="str">
            <v>98市场营销(1)</v>
          </cell>
          <cell r="E8" t="str">
            <v>99工商管理</v>
          </cell>
          <cell r="F8" t="str">
            <v>99银行与国际金融2</v>
          </cell>
        </row>
        <row r="9">
          <cell r="C9" t="str">
            <v>98国际企业管理</v>
          </cell>
          <cell r="D9" t="str">
            <v>98企业管理</v>
          </cell>
          <cell r="E9" t="str">
            <v>99人力资源管理</v>
          </cell>
          <cell r="F9" t="str">
            <v>99工程管理</v>
          </cell>
        </row>
        <row r="10">
          <cell r="C10" t="str">
            <v>98企业管理</v>
          </cell>
          <cell r="D10" t="str">
            <v>98国际企业管理</v>
          </cell>
          <cell r="E10" t="str">
            <v>99国际经济与贸易</v>
          </cell>
          <cell r="F10" t="str">
            <v>99工商管理</v>
          </cell>
        </row>
        <row r="11">
          <cell r="C11" t="str">
            <v>98国际贸易</v>
          </cell>
          <cell r="D11" t="str">
            <v>98市场营销(2)</v>
          </cell>
          <cell r="E11" t="str">
            <v>99银行与国际金融1</v>
          </cell>
          <cell r="F11" t="str">
            <v>99人力资源管理</v>
          </cell>
        </row>
      </sheetData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考试注意事项"/>
      <sheetName val="第1题"/>
      <sheetName val="第2题"/>
      <sheetName val="第3题"/>
      <sheetName val="第4题"/>
      <sheetName val="第5题"/>
      <sheetName val="第6题"/>
      <sheetName val="第7题"/>
      <sheetName val="数据"/>
    </sheetNames>
    <sheetDataSet>
      <sheetData sheetId="0" refreshError="1"/>
      <sheetData sheetId="1">
        <row r="3">
          <cell r="C3" t="str">
            <v>98经济法</v>
          </cell>
          <cell r="D3" t="str">
            <v>98经济法</v>
          </cell>
          <cell r="E3" t="str">
            <v>99外国语言文学类</v>
          </cell>
          <cell r="F3" t="str">
            <v>98经贸外语</v>
          </cell>
        </row>
        <row r="4">
          <cell r="C4" t="str">
            <v>98国际经济法</v>
          </cell>
          <cell r="D4" t="str">
            <v>98国际经济法</v>
          </cell>
          <cell r="E4" t="str">
            <v>99市场营销</v>
          </cell>
          <cell r="F4" t="str">
            <v>99经贸英语</v>
          </cell>
        </row>
        <row r="5">
          <cell r="C5" t="str">
            <v>98国际金融(1)</v>
          </cell>
          <cell r="D5" t="str">
            <v>98国际金融(1)</v>
          </cell>
          <cell r="E5" t="str">
            <v>99银行与国际金融2</v>
          </cell>
          <cell r="F5" t="str">
            <v>99国际经济与贸易</v>
          </cell>
        </row>
        <row r="6">
          <cell r="C6" t="str">
            <v>98国际金融(2)</v>
          </cell>
          <cell r="D6" t="str">
            <v>98国际金融(2)</v>
          </cell>
          <cell r="E6" t="str">
            <v>99保险</v>
          </cell>
          <cell r="F6" t="str">
            <v>99证券与投资</v>
          </cell>
        </row>
        <row r="7">
          <cell r="C7" t="str">
            <v>98市场营销(2)</v>
          </cell>
          <cell r="D7" t="str">
            <v>98万泰投资学院2班</v>
          </cell>
          <cell r="E7" t="str">
            <v>99工程管理</v>
          </cell>
          <cell r="F7" t="str">
            <v>99市场营销</v>
          </cell>
        </row>
        <row r="8">
          <cell r="C8" t="str">
            <v>98市场营销(1)</v>
          </cell>
          <cell r="D8" t="str">
            <v>98市场营销(1)</v>
          </cell>
          <cell r="E8" t="str">
            <v>99工商管理</v>
          </cell>
          <cell r="F8" t="str">
            <v>99银行与国际金融2</v>
          </cell>
        </row>
        <row r="9">
          <cell r="C9" t="str">
            <v>98国际企业管理</v>
          </cell>
          <cell r="D9" t="str">
            <v>98企业管理</v>
          </cell>
          <cell r="E9" t="str">
            <v>99人力资源管理</v>
          </cell>
          <cell r="F9" t="str">
            <v>99工程管理</v>
          </cell>
        </row>
        <row r="10">
          <cell r="C10" t="str">
            <v>98企业管理</v>
          </cell>
          <cell r="D10" t="str">
            <v>98国际企业管理</v>
          </cell>
          <cell r="E10" t="str">
            <v>99国际经济与贸易</v>
          </cell>
          <cell r="F10" t="str">
            <v>99工商管理</v>
          </cell>
        </row>
        <row r="11">
          <cell r="C11" t="str">
            <v>98国际贸易</v>
          </cell>
          <cell r="D11" t="str">
            <v>98市场营销(2)</v>
          </cell>
          <cell r="E11" t="str">
            <v>99银行与国际金融1</v>
          </cell>
          <cell r="F11" t="str">
            <v>99人力资源管理</v>
          </cell>
        </row>
      </sheetData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考试注意事项"/>
      <sheetName val="第1题"/>
      <sheetName val="第2题"/>
      <sheetName val="第3题"/>
      <sheetName val="第4题"/>
      <sheetName val="第5题"/>
      <sheetName val="第6题"/>
      <sheetName val="第7题"/>
      <sheetName val="数据"/>
    </sheetNames>
    <sheetDataSet>
      <sheetData sheetId="0" refreshError="1"/>
      <sheetData sheetId="1">
        <row r="3">
          <cell r="C3" t="str">
            <v>98经济法</v>
          </cell>
          <cell r="D3" t="str">
            <v>98经济法</v>
          </cell>
          <cell r="E3" t="str">
            <v>99外国语言文学类</v>
          </cell>
          <cell r="F3" t="str">
            <v>98经贸外语</v>
          </cell>
        </row>
        <row r="4">
          <cell r="C4" t="str">
            <v>98国际经济法</v>
          </cell>
          <cell r="D4" t="str">
            <v>98国际经济法</v>
          </cell>
          <cell r="E4" t="str">
            <v>99市场营销</v>
          </cell>
          <cell r="F4" t="str">
            <v>99经贸英语</v>
          </cell>
        </row>
        <row r="5">
          <cell r="C5" t="str">
            <v>98国际金融(1)</v>
          </cell>
          <cell r="D5" t="str">
            <v>98国际金融(1)</v>
          </cell>
          <cell r="E5" t="str">
            <v>99银行与国际金融2</v>
          </cell>
          <cell r="F5" t="str">
            <v>99国际经济与贸易</v>
          </cell>
        </row>
        <row r="6">
          <cell r="C6" t="str">
            <v>98国际金融(2)</v>
          </cell>
          <cell r="D6" t="str">
            <v>98国际金融(2)</v>
          </cell>
          <cell r="E6" t="str">
            <v>99保险</v>
          </cell>
          <cell r="F6" t="str">
            <v>99证券与投资</v>
          </cell>
        </row>
        <row r="7">
          <cell r="C7" t="str">
            <v>98市场营销(2)</v>
          </cell>
          <cell r="D7" t="str">
            <v>98万泰投资学院2班</v>
          </cell>
          <cell r="E7" t="str">
            <v>99工程管理</v>
          </cell>
          <cell r="F7" t="str">
            <v>99市场营销</v>
          </cell>
        </row>
        <row r="8">
          <cell r="C8" t="str">
            <v>98市场营销(1)</v>
          </cell>
          <cell r="D8" t="str">
            <v>98市场营销(1)</v>
          </cell>
          <cell r="E8" t="str">
            <v>99工商管理</v>
          </cell>
          <cell r="F8" t="str">
            <v>99银行与国际金融2</v>
          </cell>
        </row>
        <row r="9">
          <cell r="C9" t="str">
            <v>98国际企业管理</v>
          </cell>
          <cell r="D9" t="str">
            <v>98企业管理</v>
          </cell>
          <cell r="E9" t="str">
            <v>99人力资源管理</v>
          </cell>
          <cell r="F9" t="str">
            <v>99工程管理</v>
          </cell>
        </row>
        <row r="10">
          <cell r="C10" t="str">
            <v>98企业管理</v>
          </cell>
          <cell r="D10" t="str">
            <v>98国际企业管理</v>
          </cell>
          <cell r="E10" t="str">
            <v>99国际经济与贸易</v>
          </cell>
          <cell r="F10" t="str">
            <v>99工商管理</v>
          </cell>
        </row>
        <row r="11">
          <cell r="C11" t="str">
            <v>98国际贸易</v>
          </cell>
          <cell r="D11" t="str">
            <v>98市场营销(2)</v>
          </cell>
          <cell r="E11" t="str">
            <v>99银行与国际金融1</v>
          </cell>
          <cell r="F11" t="str">
            <v>99人力资源管理</v>
          </cell>
        </row>
      </sheetData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例4-8"/>
      <sheetName val="纳税数据变化图"/>
      <sheetName val="季节指数计算模型"/>
      <sheetName val="消除季节影响的纳税总额变化图"/>
      <sheetName val="纳税总额观测值及其季节预测值图形"/>
    </sheetNames>
    <sheetDataSet>
      <sheetData sheetId="0" refreshError="1"/>
      <sheetData sheetId="1" refreshError="1"/>
      <sheetData sheetId="2">
        <row r="5">
          <cell r="E5">
            <v>1.0714285714285714</v>
          </cell>
        </row>
        <row r="6">
          <cell r="E6">
            <v>1.1168384879725086</v>
          </cell>
        </row>
        <row r="7">
          <cell r="E7">
            <v>0.96989966555183948</v>
          </cell>
        </row>
        <row r="8">
          <cell r="E8">
            <v>0.84690553745928343</v>
          </cell>
        </row>
        <row r="10">
          <cell r="E10">
            <v>1.0691823899371067</v>
          </cell>
        </row>
        <row r="11">
          <cell r="E11">
            <v>1.1490683229813665</v>
          </cell>
        </row>
        <row r="12">
          <cell r="E12">
            <v>0.91185410334346506</v>
          </cell>
        </row>
        <row r="13">
          <cell r="E13">
            <v>0.83333333333333315</v>
          </cell>
        </row>
        <row r="15">
          <cell r="E15">
            <v>1.0932944606413995</v>
          </cell>
        </row>
        <row r="16">
          <cell r="E16">
            <v>1.1271676300578035</v>
          </cell>
        </row>
        <row r="17">
          <cell r="E17">
            <v>0.9</v>
          </cell>
        </row>
        <row r="18">
          <cell r="E18">
            <v>0.83098591549295786</v>
          </cell>
        </row>
      </sheetData>
      <sheetData sheetId="3" refreshError="1"/>
      <sheetData sheetId="4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例4-8"/>
      <sheetName val="纳税数据变化图"/>
      <sheetName val="季节指数计算模型"/>
      <sheetName val="消除季节影响的纳税总额变化图"/>
      <sheetName val="纳税总额观测值及其季节预测值图形"/>
    </sheetNames>
    <sheetDataSet>
      <sheetData sheetId="0" refreshError="1"/>
      <sheetData sheetId="1" refreshError="1"/>
      <sheetData sheetId="2">
        <row r="5">
          <cell r="E5">
            <v>1.0714285714285714</v>
          </cell>
        </row>
        <row r="6">
          <cell r="E6">
            <v>1.1168384879725086</v>
          </cell>
        </row>
        <row r="7">
          <cell r="E7">
            <v>0.96989966555183948</v>
          </cell>
        </row>
        <row r="8">
          <cell r="E8">
            <v>0.84690553745928343</v>
          </cell>
        </row>
        <row r="10">
          <cell r="E10">
            <v>1.0691823899371067</v>
          </cell>
        </row>
        <row r="11">
          <cell r="E11">
            <v>1.1490683229813665</v>
          </cell>
        </row>
        <row r="12">
          <cell r="E12">
            <v>0.91185410334346506</v>
          </cell>
        </row>
        <row r="13">
          <cell r="E13">
            <v>0.83333333333333315</v>
          </cell>
        </row>
        <row r="15">
          <cell r="E15">
            <v>1.0932944606413995</v>
          </cell>
        </row>
        <row r="16">
          <cell r="E16">
            <v>1.1271676300578035</v>
          </cell>
        </row>
        <row r="17">
          <cell r="E17">
            <v>0.9</v>
          </cell>
        </row>
        <row r="18">
          <cell r="E18">
            <v>0.83098591549295786</v>
          </cell>
        </row>
      </sheetData>
      <sheetData sheetId="3" refreshError="1"/>
      <sheetData sheetId="4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例4-8"/>
      <sheetName val="纳税数据变化图"/>
      <sheetName val="季节指数计算模型"/>
      <sheetName val="消除季节影响的纳税总额变化图"/>
      <sheetName val="纳税总额观测值及其季节预测值图形"/>
    </sheetNames>
    <sheetDataSet>
      <sheetData sheetId="0" refreshError="1"/>
      <sheetData sheetId="1" refreshError="1"/>
      <sheetData sheetId="2">
        <row r="5">
          <cell r="E5">
            <v>1.0714285714285714</v>
          </cell>
        </row>
        <row r="6">
          <cell r="E6">
            <v>1.1168384879725086</v>
          </cell>
        </row>
        <row r="7">
          <cell r="E7">
            <v>0.96989966555183948</v>
          </cell>
        </row>
        <row r="8">
          <cell r="E8">
            <v>0.84690553745928343</v>
          </cell>
        </row>
        <row r="10">
          <cell r="E10">
            <v>1.0691823899371067</v>
          </cell>
        </row>
        <row r="11">
          <cell r="E11">
            <v>1.1490683229813665</v>
          </cell>
        </row>
        <row r="12">
          <cell r="E12">
            <v>0.91185410334346506</v>
          </cell>
        </row>
        <row r="13">
          <cell r="E13">
            <v>0.83333333333333315</v>
          </cell>
        </row>
        <row r="15">
          <cell r="E15">
            <v>1.0932944606413995</v>
          </cell>
        </row>
        <row r="16">
          <cell r="E16">
            <v>1.1271676300578035</v>
          </cell>
        </row>
        <row r="17">
          <cell r="E17">
            <v>0.9</v>
          </cell>
        </row>
        <row r="18">
          <cell r="E18">
            <v>0.83098591549295786</v>
          </cell>
        </row>
      </sheetData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0218F-1F14-4E28-9F8B-CCB8A70E09A7}">
  <dimension ref="A1:Q27"/>
  <sheetViews>
    <sheetView workbookViewId="0">
      <selection activeCell="D23" sqref="D23"/>
    </sheetView>
  </sheetViews>
  <sheetFormatPr defaultRowHeight="14.4"/>
  <cols>
    <col min="1" max="1" width="2.59765625" style="2" customWidth="1"/>
    <col min="2" max="2" width="3.19921875" style="2" bestFit="1" customWidth="1"/>
    <col min="3" max="4" width="6.796875" style="2" customWidth="1"/>
    <col min="5" max="5" width="2.59765625" style="2" customWidth="1"/>
    <col min="6" max="6" width="13" style="2" bestFit="1" customWidth="1"/>
    <col min="7" max="7" width="7.5" style="2" bestFit="1" customWidth="1"/>
    <col min="8" max="9" width="2.59765625" style="2" customWidth="1"/>
    <col min="10" max="10" width="3.5" style="2" bestFit="1" customWidth="1"/>
    <col min="11" max="255" width="8.69921875" style="2"/>
    <col min="256" max="256" width="3" style="2" customWidth="1"/>
    <col min="257" max="257" width="3.19921875" style="2" bestFit="1" customWidth="1"/>
    <col min="258" max="258" width="9.59765625" style="2" bestFit="1" customWidth="1"/>
    <col min="259" max="259" width="13.09765625" style="2" bestFit="1" customWidth="1"/>
    <col min="260" max="260" width="3.5" style="2" customWidth="1"/>
    <col min="261" max="261" width="13" style="2" bestFit="1" customWidth="1"/>
    <col min="262" max="262" width="11.19921875" style="2" bestFit="1" customWidth="1"/>
    <col min="263" max="264" width="8.69921875" style="2"/>
    <col min="265" max="265" width="3.5" style="2" bestFit="1" customWidth="1"/>
    <col min="266" max="266" width="36.19921875" style="2" customWidth="1"/>
    <col min="267" max="511" width="8.69921875" style="2"/>
    <col min="512" max="512" width="3" style="2" customWidth="1"/>
    <col min="513" max="513" width="3.19921875" style="2" bestFit="1" customWidth="1"/>
    <col min="514" max="514" width="9.59765625" style="2" bestFit="1" customWidth="1"/>
    <col min="515" max="515" width="13.09765625" style="2" bestFit="1" customWidth="1"/>
    <col min="516" max="516" width="3.5" style="2" customWidth="1"/>
    <col min="517" max="517" width="13" style="2" bestFit="1" customWidth="1"/>
    <col min="518" max="518" width="11.19921875" style="2" bestFit="1" customWidth="1"/>
    <col min="519" max="520" width="8.69921875" style="2"/>
    <col min="521" max="521" width="3.5" style="2" bestFit="1" customWidth="1"/>
    <col min="522" max="522" width="36.19921875" style="2" customWidth="1"/>
    <col min="523" max="767" width="8.69921875" style="2"/>
    <col min="768" max="768" width="3" style="2" customWidth="1"/>
    <col min="769" max="769" width="3.19921875" style="2" bestFit="1" customWidth="1"/>
    <col min="770" max="770" width="9.59765625" style="2" bestFit="1" customWidth="1"/>
    <col min="771" max="771" width="13.09765625" style="2" bestFit="1" customWidth="1"/>
    <col min="772" max="772" width="3.5" style="2" customWidth="1"/>
    <col min="773" max="773" width="13" style="2" bestFit="1" customWidth="1"/>
    <col min="774" max="774" width="11.19921875" style="2" bestFit="1" customWidth="1"/>
    <col min="775" max="776" width="8.69921875" style="2"/>
    <col min="777" max="777" width="3.5" style="2" bestFit="1" customWidth="1"/>
    <col min="778" max="778" width="36.19921875" style="2" customWidth="1"/>
    <col min="779" max="1023" width="8.69921875" style="2"/>
    <col min="1024" max="1024" width="3" style="2" customWidth="1"/>
    <col min="1025" max="1025" width="3.19921875" style="2" bestFit="1" customWidth="1"/>
    <col min="1026" max="1026" width="9.59765625" style="2" bestFit="1" customWidth="1"/>
    <col min="1027" max="1027" width="13.09765625" style="2" bestFit="1" customWidth="1"/>
    <col min="1028" max="1028" width="3.5" style="2" customWidth="1"/>
    <col min="1029" max="1029" width="13" style="2" bestFit="1" customWidth="1"/>
    <col min="1030" max="1030" width="11.19921875" style="2" bestFit="1" customWidth="1"/>
    <col min="1031" max="1032" width="8.69921875" style="2"/>
    <col min="1033" max="1033" width="3.5" style="2" bestFit="1" customWidth="1"/>
    <col min="1034" max="1034" width="36.19921875" style="2" customWidth="1"/>
    <col min="1035" max="1279" width="8.69921875" style="2"/>
    <col min="1280" max="1280" width="3" style="2" customWidth="1"/>
    <col min="1281" max="1281" width="3.19921875" style="2" bestFit="1" customWidth="1"/>
    <col min="1282" max="1282" width="9.59765625" style="2" bestFit="1" customWidth="1"/>
    <col min="1283" max="1283" width="13.09765625" style="2" bestFit="1" customWidth="1"/>
    <col min="1284" max="1284" width="3.5" style="2" customWidth="1"/>
    <col min="1285" max="1285" width="13" style="2" bestFit="1" customWidth="1"/>
    <col min="1286" max="1286" width="11.19921875" style="2" bestFit="1" customWidth="1"/>
    <col min="1287" max="1288" width="8.69921875" style="2"/>
    <col min="1289" max="1289" width="3.5" style="2" bestFit="1" customWidth="1"/>
    <col min="1290" max="1290" width="36.19921875" style="2" customWidth="1"/>
    <col min="1291" max="1535" width="8.69921875" style="2"/>
    <col min="1536" max="1536" width="3" style="2" customWidth="1"/>
    <col min="1537" max="1537" width="3.19921875" style="2" bestFit="1" customWidth="1"/>
    <col min="1538" max="1538" width="9.59765625" style="2" bestFit="1" customWidth="1"/>
    <col min="1539" max="1539" width="13.09765625" style="2" bestFit="1" customWidth="1"/>
    <col min="1540" max="1540" width="3.5" style="2" customWidth="1"/>
    <col min="1541" max="1541" width="13" style="2" bestFit="1" customWidth="1"/>
    <col min="1542" max="1542" width="11.19921875" style="2" bestFit="1" customWidth="1"/>
    <col min="1543" max="1544" width="8.69921875" style="2"/>
    <col min="1545" max="1545" width="3.5" style="2" bestFit="1" customWidth="1"/>
    <col min="1546" max="1546" width="36.19921875" style="2" customWidth="1"/>
    <col min="1547" max="1791" width="8.69921875" style="2"/>
    <col min="1792" max="1792" width="3" style="2" customWidth="1"/>
    <col min="1793" max="1793" width="3.19921875" style="2" bestFit="1" customWidth="1"/>
    <col min="1794" max="1794" width="9.59765625" style="2" bestFit="1" customWidth="1"/>
    <col min="1795" max="1795" width="13.09765625" style="2" bestFit="1" customWidth="1"/>
    <col min="1796" max="1796" width="3.5" style="2" customWidth="1"/>
    <col min="1797" max="1797" width="13" style="2" bestFit="1" customWidth="1"/>
    <col min="1798" max="1798" width="11.19921875" style="2" bestFit="1" customWidth="1"/>
    <col min="1799" max="1800" width="8.69921875" style="2"/>
    <col min="1801" max="1801" width="3.5" style="2" bestFit="1" customWidth="1"/>
    <col min="1802" max="1802" width="36.19921875" style="2" customWidth="1"/>
    <col min="1803" max="2047" width="8.69921875" style="2"/>
    <col min="2048" max="2048" width="3" style="2" customWidth="1"/>
    <col min="2049" max="2049" width="3.19921875" style="2" bestFit="1" customWidth="1"/>
    <col min="2050" max="2050" width="9.59765625" style="2" bestFit="1" customWidth="1"/>
    <col min="2051" max="2051" width="13.09765625" style="2" bestFit="1" customWidth="1"/>
    <col min="2052" max="2052" width="3.5" style="2" customWidth="1"/>
    <col min="2053" max="2053" width="13" style="2" bestFit="1" customWidth="1"/>
    <col min="2054" max="2054" width="11.19921875" style="2" bestFit="1" customWidth="1"/>
    <col min="2055" max="2056" width="8.69921875" style="2"/>
    <col min="2057" max="2057" width="3.5" style="2" bestFit="1" customWidth="1"/>
    <col min="2058" max="2058" width="36.19921875" style="2" customWidth="1"/>
    <col min="2059" max="2303" width="8.69921875" style="2"/>
    <col min="2304" max="2304" width="3" style="2" customWidth="1"/>
    <col min="2305" max="2305" width="3.19921875" style="2" bestFit="1" customWidth="1"/>
    <col min="2306" max="2306" width="9.59765625" style="2" bestFit="1" customWidth="1"/>
    <col min="2307" max="2307" width="13.09765625" style="2" bestFit="1" customWidth="1"/>
    <col min="2308" max="2308" width="3.5" style="2" customWidth="1"/>
    <col min="2309" max="2309" width="13" style="2" bestFit="1" customWidth="1"/>
    <col min="2310" max="2310" width="11.19921875" style="2" bestFit="1" customWidth="1"/>
    <col min="2311" max="2312" width="8.69921875" style="2"/>
    <col min="2313" max="2313" width="3.5" style="2" bestFit="1" customWidth="1"/>
    <col min="2314" max="2314" width="36.19921875" style="2" customWidth="1"/>
    <col min="2315" max="2559" width="8.69921875" style="2"/>
    <col min="2560" max="2560" width="3" style="2" customWidth="1"/>
    <col min="2561" max="2561" width="3.19921875" style="2" bestFit="1" customWidth="1"/>
    <col min="2562" max="2562" width="9.59765625" style="2" bestFit="1" customWidth="1"/>
    <col min="2563" max="2563" width="13.09765625" style="2" bestFit="1" customWidth="1"/>
    <col min="2564" max="2564" width="3.5" style="2" customWidth="1"/>
    <col min="2565" max="2565" width="13" style="2" bestFit="1" customWidth="1"/>
    <col min="2566" max="2566" width="11.19921875" style="2" bestFit="1" customWidth="1"/>
    <col min="2567" max="2568" width="8.69921875" style="2"/>
    <col min="2569" max="2569" width="3.5" style="2" bestFit="1" customWidth="1"/>
    <col min="2570" max="2570" width="36.19921875" style="2" customWidth="1"/>
    <col min="2571" max="2815" width="8.69921875" style="2"/>
    <col min="2816" max="2816" width="3" style="2" customWidth="1"/>
    <col min="2817" max="2817" width="3.19921875" style="2" bestFit="1" customWidth="1"/>
    <col min="2818" max="2818" width="9.59765625" style="2" bestFit="1" customWidth="1"/>
    <col min="2819" max="2819" width="13.09765625" style="2" bestFit="1" customWidth="1"/>
    <col min="2820" max="2820" width="3.5" style="2" customWidth="1"/>
    <col min="2821" max="2821" width="13" style="2" bestFit="1" customWidth="1"/>
    <col min="2822" max="2822" width="11.19921875" style="2" bestFit="1" customWidth="1"/>
    <col min="2823" max="2824" width="8.69921875" style="2"/>
    <col min="2825" max="2825" width="3.5" style="2" bestFit="1" customWidth="1"/>
    <col min="2826" max="2826" width="36.19921875" style="2" customWidth="1"/>
    <col min="2827" max="3071" width="8.69921875" style="2"/>
    <col min="3072" max="3072" width="3" style="2" customWidth="1"/>
    <col min="3073" max="3073" width="3.19921875" style="2" bestFit="1" customWidth="1"/>
    <col min="3074" max="3074" width="9.59765625" style="2" bestFit="1" customWidth="1"/>
    <col min="3075" max="3075" width="13.09765625" style="2" bestFit="1" customWidth="1"/>
    <col min="3076" max="3076" width="3.5" style="2" customWidth="1"/>
    <col min="3077" max="3077" width="13" style="2" bestFit="1" customWidth="1"/>
    <col min="3078" max="3078" width="11.19921875" style="2" bestFit="1" customWidth="1"/>
    <col min="3079" max="3080" width="8.69921875" style="2"/>
    <col min="3081" max="3081" width="3.5" style="2" bestFit="1" customWidth="1"/>
    <col min="3082" max="3082" width="36.19921875" style="2" customWidth="1"/>
    <col min="3083" max="3327" width="8.69921875" style="2"/>
    <col min="3328" max="3328" width="3" style="2" customWidth="1"/>
    <col min="3329" max="3329" width="3.19921875" style="2" bestFit="1" customWidth="1"/>
    <col min="3330" max="3330" width="9.59765625" style="2" bestFit="1" customWidth="1"/>
    <col min="3331" max="3331" width="13.09765625" style="2" bestFit="1" customWidth="1"/>
    <col min="3332" max="3332" width="3.5" style="2" customWidth="1"/>
    <col min="3333" max="3333" width="13" style="2" bestFit="1" customWidth="1"/>
    <col min="3334" max="3334" width="11.19921875" style="2" bestFit="1" customWidth="1"/>
    <col min="3335" max="3336" width="8.69921875" style="2"/>
    <col min="3337" max="3337" width="3.5" style="2" bestFit="1" customWidth="1"/>
    <col min="3338" max="3338" width="36.19921875" style="2" customWidth="1"/>
    <col min="3339" max="3583" width="8.69921875" style="2"/>
    <col min="3584" max="3584" width="3" style="2" customWidth="1"/>
    <col min="3585" max="3585" width="3.19921875" style="2" bestFit="1" customWidth="1"/>
    <col min="3586" max="3586" width="9.59765625" style="2" bestFit="1" customWidth="1"/>
    <col min="3587" max="3587" width="13.09765625" style="2" bestFit="1" customWidth="1"/>
    <col min="3588" max="3588" width="3.5" style="2" customWidth="1"/>
    <col min="3589" max="3589" width="13" style="2" bestFit="1" customWidth="1"/>
    <col min="3590" max="3590" width="11.19921875" style="2" bestFit="1" customWidth="1"/>
    <col min="3591" max="3592" width="8.69921875" style="2"/>
    <col min="3593" max="3593" width="3.5" style="2" bestFit="1" customWidth="1"/>
    <col min="3594" max="3594" width="36.19921875" style="2" customWidth="1"/>
    <col min="3595" max="3839" width="8.69921875" style="2"/>
    <col min="3840" max="3840" width="3" style="2" customWidth="1"/>
    <col min="3841" max="3841" width="3.19921875" style="2" bestFit="1" customWidth="1"/>
    <col min="3842" max="3842" width="9.59765625" style="2" bestFit="1" customWidth="1"/>
    <col min="3843" max="3843" width="13.09765625" style="2" bestFit="1" customWidth="1"/>
    <col min="3844" max="3844" width="3.5" style="2" customWidth="1"/>
    <col min="3845" max="3845" width="13" style="2" bestFit="1" customWidth="1"/>
    <col min="3846" max="3846" width="11.19921875" style="2" bestFit="1" customWidth="1"/>
    <col min="3847" max="3848" width="8.69921875" style="2"/>
    <col min="3849" max="3849" width="3.5" style="2" bestFit="1" customWidth="1"/>
    <col min="3850" max="3850" width="36.19921875" style="2" customWidth="1"/>
    <col min="3851" max="4095" width="8.69921875" style="2"/>
    <col min="4096" max="4096" width="3" style="2" customWidth="1"/>
    <col min="4097" max="4097" width="3.19921875" style="2" bestFit="1" customWidth="1"/>
    <col min="4098" max="4098" width="9.59765625" style="2" bestFit="1" customWidth="1"/>
    <col min="4099" max="4099" width="13.09765625" style="2" bestFit="1" customWidth="1"/>
    <col min="4100" max="4100" width="3.5" style="2" customWidth="1"/>
    <col min="4101" max="4101" width="13" style="2" bestFit="1" customWidth="1"/>
    <col min="4102" max="4102" width="11.19921875" style="2" bestFit="1" customWidth="1"/>
    <col min="4103" max="4104" width="8.69921875" style="2"/>
    <col min="4105" max="4105" width="3.5" style="2" bestFit="1" customWidth="1"/>
    <col min="4106" max="4106" width="36.19921875" style="2" customWidth="1"/>
    <col min="4107" max="4351" width="8.69921875" style="2"/>
    <col min="4352" max="4352" width="3" style="2" customWidth="1"/>
    <col min="4353" max="4353" width="3.19921875" style="2" bestFit="1" customWidth="1"/>
    <col min="4354" max="4354" width="9.59765625" style="2" bestFit="1" customWidth="1"/>
    <col min="4355" max="4355" width="13.09765625" style="2" bestFit="1" customWidth="1"/>
    <col min="4356" max="4356" width="3.5" style="2" customWidth="1"/>
    <col min="4357" max="4357" width="13" style="2" bestFit="1" customWidth="1"/>
    <col min="4358" max="4358" width="11.19921875" style="2" bestFit="1" customWidth="1"/>
    <col min="4359" max="4360" width="8.69921875" style="2"/>
    <col min="4361" max="4361" width="3.5" style="2" bestFit="1" customWidth="1"/>
    <col min="4362" max="4362" width="36.19921875" style="2" customWidth="1"/>
    <col min="4363" max="4607" width="8.69921875" style="2"/>
    <col min="4608" max="4608" width="3" style="2" customWidth="1"/>
    <col min="4609" max="4609" width="3.19921875" style="2" bestFit="1" customWidth="1"/>
    <col min="4610" max="4610" width="9.59765625" style="2" bestFit="1" customWidth="1"/>
    <col min="4611" max="4611" width="13.09765625" style="2" bestFit="1" customWidth="1"/>
    <col min="4612" max="4612" width="3.5" style="2" customWidth="1"/>
    <col min="4613" max="4613" width="13" style="2" bestFit="1" customWidth="1"/>
    <col min="4614" max="4614" width="11.19921875" style="2" bestFit="1" customWidth="1"/>
    <col min="4615" max="4616" width="8.69921875" style="2"/>
    <col min="4617" max="4617" width="3.5" style="2" bestFit="1" customWidth="1"/>
    <col min="4618" max="4618" width="36.19921875" style="2" customWidth="1"/>
    <col min="4619" max="4863" width="8.69921875" style="2"/>
    <col min="4864" max="4864" width="3" style="2" customWidth="1"/>
    <col min="4865" max="4865" width="3.19921875" style="2" bestFit="1" customWidth="1"/>
    <col min="4866" max="4866" width="9.59765625" style="2" bestFit="1" customWidth="1"/>
    <col min="4867" max="4867" width="13.09765625" style="2" bestFit="1" customWidth="1"/>
    <col min="4868" max="4868" width="3.5" style="2" customWidth="1"/>
    <col min="4869" max="4869" width="13" style="2" bestFit="1" customWidth="1"/>
    <col min="4870" max="4870" width="11.19921875" style="2" bestFit="1" customWidth="1"/>
    <col min="4871" max="4872" width="8.69921875" style="2"/>
    <col min="4873" max="4873" width="3.5" style="2" bestFit="1" customWidth="1"/>
    <col min="4874" max="4874" width="36.19921875" style="2" customWidth="1"/>
    <col min="4875" max="5119" width="8.69921875" style="2"/>
    <col min="5120" max="5120" width="3" style="2" customWidth="1"/>
    <col min="5121" max="5121" width="3.19921875" style="2" bestFit="1" customWidth="1"/>
    <col min="5122" max="5122" width="9.59765625" style="2" bestFit="1" customWidth="1"/>
    <col min="5123" max="5123" width="13.09765625" style="2" bestFit="1" customWidth="1"/>
    <col min="5124" max="5124" width="3.5" style="2" customWidth="1"/>
    <col min="5125" max="5125" width="13" style="2" bestFit="1" customWidth="1"/>
    <col min="5126" max="5126" width="11.19921875" style="2" bestFit="1" customWidth="1"/>
    <col min="5127" max="5128" width="8.69921875" style="2"/>
    <col min="5129" max="5129" width="3.5" style="2" bestFit="1" customWidth="1"/>
    <col min="5130" max="5130" width="36.19921875" style="2" customWidth="1"/>
    <col min="5131" max="5375" width="8.69921875" style="2"/>
    <col min="5376" max="5376" width="3" style="2" customWidth="1"/>
    <col min="5377" max="5377" width="3.19921875" style="2" bestFit="1" customWidth="1"/>
    <col min="5378" max="5378" width="9.59765625" style="2" bestFit="1" customWidth="1"/>
    <col min="5379" max="5379" width="13.09765625" style="2" bestFit="1" customWidth="1"/>
    <col min="5380" max="5380" width="3.5" style="2" customWidth="1"/>
    <col min="5381" max="5381" width="13" style="2" bestFit="1" customWidth="1"/>
    <col min="5382" max="5382" width="11.19921875" style="2" bestFit="1" customWidth="1"/>
    <col min="5383" max="5384" width="8.69921875" style="2"/>
    <col min="5385" max="5385" width="3.5" style="2" bestFit="1" customWidth="1"/>
    <col min="5386" max="5386" width="36.19921875" style="2" customWidth="1"/>
    <col min="5387" max="5631" width="8.69921875" style="2"/>
    <col min="5632" max="5632" width="3" style="2" customWidth="1"/>
    <col min="5633" max="5633" width="3.19921875" style="2" bestFit="1" customWidth="1"/>
    <col min="5634" max="5634" width="9.59765625" style="2" bestFit="1" customWidth="1"/>
    <col min="5635" max="5635" width="13.09765625" style="2" bestFit="1" customWidth="1"/>
    <col min="5636" max="5636" width="3.5" style="2" customWidth="1"/>
    <col min="5637" max="5637" width="13" style="2" bestFit="1" customWidth="1"/>
    <col min="5638" max="5638" width="11.19921875" style="2" bestFit="1" customWidth="1"/>
    <col min="5639" max="5640" width="8.69921875" style="2"/>
    <col min="5641" max="5641" width="3.5" style="2" bestFit="1" customWidth="1"/>
    <col min="5642" max="5642" width="36.19921875" style="2" customWidth="1"/>
    <col min="5643" max="5887" width="8.69921875" style="2"/>
    <col min="5888" max="5888" width="3" style="2" customWidth="1"/>
    <col min="5889" max="5889" width="3.19921875" style="2" bestFit="1" customWidth="1"/>
    <col min="5890" max="5890" width="9.59765625" style="2" bestFit="1" customWidth="1"/>
    <col min="5891" max="5891" width="13.09765625" style="2" bestFit="1" customWidth="1"/>
    <col min="5892" max="5892" width="3.5" style="2" customWidth="1"/>
    <col min="5893" max="5893" width="13" style="2" bestFit="1" customWidth="1"/>
    <col min="5894" max="5894" width="11.19921875" style="2" bestFit="1" customWidth="1"/>
    <col min="5895" max="5896" width="8.69921875" style="2"/>
    <col min="5897" max="5897" width="3.5" style="2" bestFit="1" customWidth="1"/>
    <col min="5898" max="5898" width="36.19921875" style="2" customWidth="1"/>
    <col min="5899" max="6143" width="8.69921875" style="2"/>
    <col min="6144" max="6144" width="3" style="2" customWidth="1"/>
    <col min="6145" max="6145" width="3.19921875" style="2" bestFit="1" customWidth="1"/>
    <col min="6146" max="6146" width="9.59765625" style="2" bestFit="1" customWidth="1"/>
    <col min="6147" max="6147" width="13.09765625" style="2" bestFit="1" customWidth="1"/>
    <col min="6148" max="6148" width="3.5" style="2" customWidth="1"/>
    <col min="6149" max="6149" width="13" style="2" bestFit="1" customWidth="1"/>
    <col min="6150" max="6150" width="11.19921875" style="2" bestFit="1" customWidth="1"/>
    <col min="6151" max="6152" width="8.69921875" style="2"/>
    <col min="6153" max="6153" width="3.5" style="2" bestFit="1" customWidth="1"/>
    <col min="6154" max="6154" width="36.19921875" style="2" customWidth="1"/>
    <col min="6155" max="6399" width="8.69921875" style="2"/>
    <col min="6400" max="6400" width="3" style="2" customWidth="1"/>
    <col min="6401" max="6401" width="3.19921875" style="2" bestFit="1" customWidth="1"/>
    <col min="6402" max="6402" width="9.59765625" style="2" bestFit="1" customWidth="1"/>
    <col min="6403" max="6403" width="13.09765625" style="2" bestFit="1" customWidth="1"/>
    <col min="6404" max="6404" width="3.5" style="2" customWidth="1"/>
    <col min="6405" max="6405" width="13" style="2" bestFit="1" customWidth="1"/>
    <col min="6406" max="6406" width="11.19921875" style="2" bestFit="1" customWidth="1"/>
    <col min="6407" max="6408" width="8.69921875" style="2"/>
    <col min="6409" max="6409" width="3.5" style="2" bestFit="1" customWidth="1"/>
    <col min="6410" max="6410" width="36.19921875" style="2" customWidth="1"/>
    <col min="6411" max="6655" width="8.69921875" style="2"/>
    <col min="6656" max="6656" width="3" style="2" customWidth="1"/>
    <col min="6657" max="6657" width="3.19921875" style="2" bestFit="1" customWidth="1"/>
    <col min="6658" max="6658" width="9.59765625" style="2" bestFit="1" customWidth="1"/>
    <col min="6659" max="6659" width="13.09765625" style="2" bestFit="1" customWidth="1"/>
    <col min="6660" max="6660" width="3.5" style="2" customWidth="1"/>
    <col min="6661" max="6661" width="13" style="2" bestFit="1" customWidth="1"/>
    <col min="6662" max="6662" width="11.19921875" style="2" bestFit="1" customWidth="1"/>
    <col min="6663" max="6664" width="8.69921875" style="2"/>
    <col min="6665" max="6665" width="3.5" style="2" bestFit="1" customWidth="1"/>
    <col min="6666" max="6666" width="36.19921875" style="2" customWidth="1"/>
    <col min="6667" max="6911" width="8.69921875" style="2"/>
    <col min="6912" max="6912" width="3" style="2" customWidth="1"/>
    <col min="6913" max="6913" width="3.19921875" style="2" bestFit="1" customWidth="1"/>
    <col min="6914" max="6914" width="9.59765625" style="2" bestFit="1" customWidth="1"/>
    <col min="6915" max="6915" width="13.09765625" style="2" bestFit="1" customWidth="1"/>
    <col min="6916" max="6916" width="3.5" style="2" customWidth="1"/>
    <col min="6917" max="6917" width="13" style="2" bestFit="1" customWidth="1"/>
    <col min="6918" max="6918" width="11.19921875" style="2" bestFit="1" customWidth="1"/>
    <col min="6919" max="6920" width="8.69921875" style="2"/>
    <col min="6921" max="6921" width="3.5" style="2" bestFit="1" customWidth="1"/>
    <col min="6922" max="6922" width="36.19921875" style="2" customWidth="1"/>
    <col min="6923" max="7167" width="8.69921875" style="2"/>
    <col min="7168" max="7168" width="3" style="2" customWidth="1"/>
    <col min="7169" max="7169" width="3.19921875" style="2" bestFit="1" customWidth="1"/>
    <col min="7170" max="7170" width="9.59765625" style="2" bestFit="1" customWidth="1"/>
    <col min="7171" max="7171" width="13.09765625" style="2" bestFit="1" customWidth="1"/>
    <col min="7172" max="7172" width="3.5" style="2" customWidth="1"/>
    <col min="7173" max="7173" width="13" style="2" bestFit="1" customWidth="1"/>
    <col min="7174" max="7174" width="11.19921875" style="2" bestFit="1" customWidth="1"/>
    <col min="7175" max="7176" width="8.69921875" style="2"/>
    <col min="7177" max="7177" width="3.5" style="2" bestFit="1" customWidth="1"/>
    <col min="7178" max="7178" width="36.19921875" style="2" customWidth="1"/>
    <col min="7179" max="7423" width="8.69921875" style="2"/>
    <col min="7424" max="7424" width="3" style="2" customWidth="1"/>
    <col min="7425" max="7425" width="3.19921875" style="2" bestFit="1" customWidth="1"/>
    <col min="7426" max="7426" width="9.59765625" style="2" bestFit="1" customWidth="1"/>
    <col min="7427" max="7427" width="13.09765625" style="2" bestFit="1" customWidth="1"/>
    <col min="7428" max="7428" width="3.5" style="2" customWidth="1"/>
    <col min="7429" max="7429" width="13" style="2" bestFit="1" customWidth="1"/>
    <col min="7430" max="7430" width="11.19921875" style="2" bestFit="1" customWidth="1"/>
    <col min="7431" max="7432" width="8.69921875" style="2"/>
    <col min="7433" max="7433" width="3.5" style="2" bestFit="1" customWidth="1"/>
    <col min="7434" max="7434" width="36.19921875" style="2" customWidth="1"/>
    <col min="7435" max="7679" width="8.69921875" style="2"/>
    <col min="7680" max="7680" width="3" style="2" customWidth="1"/>
    <col min="7681" max="7681" width="3.19921875" style="2" bestFit="1" customWidth="1"/>
    <col min="7682" max="7682" width="9.59765625" style="2" bestFit="1" customWidth="1"/>
    <col min="7683" max="7683" width="13.09765625" style="2" bestFit="1" customWidth="1"/>
    <col min="7684" max="7684" width="3.5" style="2" customWidth="1"/>
    <col min="7685" max="7685" width="13" style="2" bestFit="1" customWidth="1"/>
    <col min="7686" max="7686" width="11.19921875" style="2" bestFit="1" customWidth="1"/>
    <col min="7687" max="7688" width="8.69921875" style="2"/>
    <col min="7689" max="7689" width="3.5" style="2" bestFit="1" customWidth="1"/>
    <col min="7690" max="7690" width="36.19921875" style="2" customWidth="1"/>
    <col min="7691" max="7935" width="8.69921875" style="2"/>
    <col min="7936" max="7936" width="3" style="2" customWidth="1"/>
    <col min="7937" max="7937" width="3.19921875" style="2" bestFit="1" customWidth="1"/>
    <col min="7938" max="7938" width="9.59765625" style="2" bestFit="1" customWidth="1"/>
    <col min="7939" max="7939" width="13.09765625" style="2" bestFit="1" customWidth="1"/>
    <col min="7940" max="7940" width="3.5" style="2" customWidth="1"/>
    <col min="7941" max="7941" width="13" style="2" bestFit="1" customWidth="1"/>
    <col min="7942" max="7942" width="11.19921875" style="2" bestFit="1" customWidth="1"/>
    <col min="7943" max="7944" width="8.69921875" style="2"/>
    <col min="7945" max="7945" width="3.5" style="2" bestFit="1" customWidth="1"/>
    <col min="7946" max="7946" width="36.19921875" style="2" customWidth="1"/>
    <col min="7947" max="8191" width="8.69921875" style="2"/>
    <col min="8192" max="8192" width="3" style="2" customWidth="1"/>
    <col min="8193" max="8193" width="3.19921875" style="2" bestFit="1" customWidth="1"/>
    <col min="8194" max="8194" width="9.59765625" style="2" bestFit="1" customWidth="1"/>
    <col min="8195" max="8195" width="13.09765625" style="2" bestFit="1" customWidth="1"/>
    <col min="8196" max="8196" width="3.5" style="2" customWidth="1"/>
    <col min="8197" max="8197" width="13" style="2" bestFit="1" customWidth="1"/>
    <col min="8198" max="8198" width="11.19921875" style="2" bestFit="1" customWidth="1"/>
    <col min="8199" max="8200" width="8.69921875" style="2"/>
    <col min="8201" max="8201" width="3.5" style="2" bestFit="1" customWidth="1"/>
    <col min="8202" max="8202" width="36.19921875" style="2" customWidth="1"/>
    <col min="8203" max="8447" width="8.69921875" style="2"/>
    <col min="8448" max="8448" width="3" style="2" customWidth="1"/>
    <col min="8449" max="8449" width="3.19921875" style="2" bestFit="1" customWidth="1"/>
    <col min="8450" max="8450" width="9.59765625" style="2" bestFit="1" customWidth="1"/>
    <col min="8451" max="8451" width="13.09765625" style="2" bestFit="1" customWidth="1"/>
    <col min="8452" max="8452" width="3.5" style="2" customWidth="1"/>
    <col min="8453" max="8453" width="13" style="2" bestFit="1" customWidth="1"/>
    <col min="8454" max="8454" width="11.19921875" style="2" bestFit="1" customWidth="1"/>
    <col min="8455" max="8456" width="8.69921875" style="2"/>
    <col min="8457" max="8457" width="3.5" style="2" bestFit="1" customWidth="1"/>
    <col min="8458" max="8458" width="36.19921875" style="2" customWidth="1"/>
    <col min="8459" max="8703" width="8.69921875" style="2"/>
    <col min="8704" max="8704" width="3" style="2" customWidth="1"/>
    <col min="8705" max="8705" width="3.19921875" style="2" bestFit="1" customWidth="1"/>
    <col min="8706" max="8706" width="9.59765625" style="2" bestFit="1" customWidth="1"/>
    <col min="8707" max="8707" width="13.09765625" style="2" bestFit="1" customWidth="1"/>
    <col min="8708" max="8708" width="3.5" style="2" customWidth="1"/>
    <col min="8709" max="8709" width="13" style="2" bestFit="1" customWidth="1"/>
    <col min="8710" max="8710" width="11.19921875" style="2" bestFit="1" customWidth="1"/>
    <col min="8711" max="8712" width="8.69921875" style="2"/>
    <col min="8713" max="8713" width="3.5" style="2" bestFit="1" customWidth="1"/>
    <col min="8714" max="8714" width="36.19921875" style="2" customWidth="1"/>
    <col min="8715" max="8959" width="8.69921875" style="2"/>
    <col min="8960" max="8960" width="3" style="2" customWidth="1"/>
    <col min="8961" max="8961" width="3.19921875" style="2" bestFit="1" customWidth="1"/>
    <col min="8962" max="8962" width="9.59765625" style="2" bestFit="1" customWidth="1"/>
    <col min="8963" max="8963" width="13.09765625" style="2" bestFit="1" customWidth="1"/>
    <col min="8964" max="8964" width="3.5" style="2" customWidth="1"/>
    <col min="8965" max="8965" width="13" style="2" bestFit="1" customWidth="1"/>
    <col min="8966" max="8966" width="11.19921875" style="2" bestFit="1" customWidth="1"/>
    <col min="8967" max="8968" width="8.69921875" style="2"/>
    <col min="8969" max="8969" width="3.5" style="2" bestFit="1" customWidth="1"/>
    <col min="8970" max="8970" width="36.19921875" style="2" customWidth="1"/>
    <col min="8971" max="9215" width="8.69921875" style="2"/>
    <col min="9216" max="9216" width="3" style="2" customWidth="1"/>
    <col min="9217" max="9217" width="3.19921875" style="2" bestFit="1" customWidth="1"/>
    <col min="9218" max="9218" width="9.59765625" style="2" bestFit="1" customWidth="1"/>
    <col min="9219" max="9219" width="13.09765625" style="2" bestFit="1" customWidth="1"/>
    <col min="9220" max="9220" width="3.5" style="2" customWidth="1"/>
    <col min="9221" max="9221" width="13" style="2" bestFit="1" customWidth="1"/>
    <col min="9222" max="9222" width="11.19921875" style="2" bestFit="1" customWidth="1"/>
    <col min="9223" max="9224" width="8.69921875" style="2"/>
    <col min="9225" max="9225" width="3.5" style="2" bestFit="1" customWidth="1"/>
    <col min="9226" max="9226" width="36.19921875" style="2" customWidth="1"/>
    <col min="9227" max="9471" width="8.69921875" style="2"/>
    <col min="9472" max="9472" width="3" style="2" customWidth="1"/>
    <col min="9473" max="9473" width="3.19921875" style="2" bestFit="1" customWidth="1"/>
    <col min="9474" max="9474" width="9.59765625" style="2" bestFit="1" customWidth="1"/>
    <col min="9475" max="9475" width="13.09765625" style="2" bestFit="1" customWidth="1"/>
    <col min="9476" max="9476" width="3.5" style="2" customWidth="1"/>
    <col min="9477" max="9477" width="13" style="2" bestFit="1" customWidth="1"/>
    <col min="9478" max="9478" width="11.19921875" style="2" bestFit="1" customWidth="1"/>
    <col min="9479" max="9480" width="8.69921875" style="2"/>
    <col min="9481" max="9481" width="3.5" style="2" bestFit="1" customWidth="1"/>
    <col min="9482" max="9482" width="36.19921875" style="2" customWidth="1"/>
    <col min="9483" max="9727" width="8.69921875" style="2"/>
    <col min="9728" max="9728" width="3" style="2" customWidth="1"/>
    <col min="9729" max="9729" width="3.19921875" style="2" bestFit="1" customWidth="1"/>
    <col min="9730" max="9730" width="9.59765625" style="2" bestFit="1" customWidth="1"/>
    <col min="9731" max="9731" width="13.09765625" style="2" bestFit="1" customWidth="1"/>
    <col min="9732" max="9732" width="3.5" style="2" customWidth="1"/>
    <col min="9733" max="9733" width="13" style="2" bestFit="1" customWidth="1"/>
    <col min="9734" max="9734" width="11.19921875" style="2" bestFit="1" customWidth="1"/>
    <col min="9735" max="9736" width="8.69921875" style="2"/>
    <col min="9737" max="9737" width="3.5" style="2" bestFit="1" customWidth="1"/>
    <col min="9738" max="9738" width="36.19921875" style="2" customWidth="1"/>
    <col min="9739" max="9983" width="8.69921875" style="2"/>
    <col min="9984" max="9984" width="3" style="2" customWidth="1"/>
    <col min="9985" max="9985" width="3.19921875" style="2" bestFit="1" customWidth="1"/>
    <col min="9986" max="9986" width="9.59765625" style="2" bestFit="1" customWidth="1"/>
    <col min="9987" max="9987" width="13.09765625" style="2" bestFit="1" customWidth="1"/>
    <col min="9988" max="9988" width="3.5" style="2" customWidth="1"/>
    <col min="9989" max="9989" width="13" style="2" bestFit="1" customWidth="1"/>
    <col min="9990" max="9990" width="11.19921875" style="2" bestFit="1" customWidth="1"/>
    <col min="9991" max="9992" width="8.69921875" style="2"/>
    <col min="9993" max="9993" width="3.5" style="2" bestFit="1" customWidth="1"/>
    <col min="9994" max="9994" width="36.19921875" style="2" customWidth="1"/>
    <col min="9995" max="10239" width="8.69921875" style="2"/>
    <col min="10240" max="10240" width="3" style="2" customWidth="1"/>
    <col min="10241" max="10241" width="3.19921875" style="2" bestFit="1" customWidth="1"/>
    <col min="10242" max="10242" width="9.59765625" style="2" bestFit="1" customWidth="1"/>
    <col min="10243" max="10243" width="13.09765625" style="2" bestFit="1" customWidth="1"/>
    <col min="10244" max="10244" width="3.5" style="2" customWidth="1"/>
    <col min="10245" max="10245" width="13" style="2" bestFit="1" customWidth="1"/>
    <col min="10246" max="10246" width="11.19921875" style="2" bestFit="1" customWidth="1"/>
    <col min="10247" max="10248" width="8.69921875" style="2"/>
    <col min="10249" max="10249" width="3.5" style="2" bestFit="1" customWidth="1"/>
    <col min="10250" max="10250" width="36.19921875" style="2" customWidth="1"/>
    <col min="10251" max="10495" width="8.69921875" style="2"/>
    <col min="10496" max="10496" width="3" style="2" customWidth="1"/>
    <col min="10497" max="10497" width="3.19921875" style="2" bestFit="1" customWidth="1"/>
    <col min="10498" max="10498" width="9.59765625" style="2" bestFit="1" customWidth="1"/>
    <col min="10499" max="10499" width="13.09765625" style="2" bestFit="1" customWidth="1"/>
    <col min="10500" max="10500" width="3.5" style="2" customWidth="1"/>
    <col min="10501" max="10501" width="13" style="2" bestFit="1" customWidth="1"/>
    <col min="10502" max="10502" width="11.19921875" style="2" bestFit="1" customWidth="1"/>
    <col min="10503" max="10504" width="8.69921875" style="2"/>
    <col min="10505" max="10505" width="3.5" style="2" bestFit="1" customWidth="1"/>
    <col min="10506" max="10506" width="36.19921875" style="2" customWidth="1"/>
    <col min="10507" max="10751" width="8.69921875" style="2"/>
    <col min="10752" max="10752" width="3" style="2" customWidth="1"/>
    <col min="10753" max="10753" width="3.19921875" style="2" bestFit="1" customWidth="1"/>
    <col min="10754" max="10754" width="9.59765625" style="2" bestFit="1" customWidth="1"/>
    <col min="10755" max="10755" width="13.09765625" style="2" bestFit="1" customWidth="1"/>
    <col min="10756" max="10756" width="3.5" style="2" customWidth="1"/>
    <col min="10757" max="10757" width="13" style="2" bestFit="1" customWidth="1"/>
    <col min="10758" max="10758" width="11.19921875" style="2" bestFit="1" customWidth="1"/>
    <col min="10759" max="10760" width="8.69921875" style="2"/>
    <col min="10761" max="10761" width="3.5" style="2" bestFit="1" customWidth="1"/>
    <col min="10762" max="10762" width="36.19921875" style="2" customWidth="1"/>
    <col min="10763" max="11007" width="8.69921875" style="2"/>
    <col min="11008" max="11008" width="3" style="2" customWidth="1"/>
    <col min="11009" max="11009" width="3.19921875" style="2" bestFit="1" customWidth="1"/>
    <col min="11010" max="11010" width="9.59765625" style="2" bestFit="1" customWidth="1"/>
    <col min="11011" max="11011" width="13.09765625" style="2" bestFit="1" customWidth="1"/>
    <col min="11012" max="11012" width="3.5" style="2" customWidth="1"/>
    <col min="11013" max="11013" width="13" style="2" bestFit="1" customWidth="1"/>
    <col min="11014" max="11014" width="11.19921875" style="2" bestFit="1" customWidth="1"/>
    <col min="11015" max="11016" width="8.69921875" style="2"/>
    <col min="11017" max="11017" width="3.5" style="2" bestFit="1" customWidth="1"/>
    <col min="11018" max="11018" width="36.19921875" style="2" customWidth="1"/>
    <col min="11019" max="11263" width="8.69921875" style="2"/>
    <col min="11264" max="11264" width="3" style="2" customWidth="1"/>
    <col min="11265" max="11265" width="3.19921875" style="2" bestFit="1" customWidth="1"/>
    <col min="11266" max="11266" width="9.59765625" style="2" bestFit="1" customWidth="1"/>
    <col min="11267" max="11267" width="13.09765625" style="2" bestFit="1" customWidth="1"/>
    <col min="11268" max="11268" width="3.5" style="2" customWidth="1"/>
    <col min="11269" max="11269" width="13" style="2" bestFit="1" customWidth="1"/>
    <col min="11270" max="11270" width="11.19921875" style="2" bestFit="1" customWidth="1"/>
    <col min="11271" max="11272" width="8.69921875" style="2"/>
    <col min="11273" max="11273" width="3.5" style="2" bestFit="1" customWidth="1"/>
    <col min="11274" max="11274" width="36.19921875" style="2" customWidth="1"/>
    <col min="11275" max="11519" width="8.69921875" style="2"/>
    <col min="11520" max="11520" width="3" style="2" customWidth="1"/>
    <col min="11521" max="11521" width="3.19921875" style="2" bestFit="1" customWidth="1"/>
    <col min="11522" max="11522" width="9.59765625" style="2" bestFit="1" customWidth="1"/>
    <col min="11523" max="11523" width="13.09765625" style="2" bestFit="1" customWidth="1"/>
    <col min="11524" max="11524" width="3.5" style="2" customWidth="1"/>
    <col min="11525" max="11525" width="13" style="2" bestFit="1" customWidth="1"/>
    <col min="11526" max="11526" width="11.19921875" style="2" bestFit="1" customWidth="1"/>
    <col min="11527" max="11528" width="8.69921875" style="2"/>
    <col min="11529" max="11529" width="3.5" style="2" bestFit="1" customWidth="1"/>
    <col min="11530" max="11530" width="36.19921875" style="2" customWidth="1"/>
    <col min="11531" max="11775" width="8.69921875" style="2"/>
    <col min="11776" max="11776" width="3" style="2" customWidth="1"/>
    <col min="11777" max="11777" width="3.19921875" style="2" bestFit="1" customWidth="1"/>
    <col min="11778" max="11778" width="9.59765625" style="2" bestFit="1" customWidth="1"/>
    <col min="11779" max="11779" width="13.09765625" style="2" bestFit="1" customWidth="1"/>
    <col min="11780" max="11780" width="3.5" style="2" customWidth="1"/>
    <col min="11781" max="11781" width="13" style="2" bestFit="1" customWidth="1"/>
    <col min="11782" max="11782" width="11.19921875" style="2" bestFit="1" customWidth="1"/>
    <col min="11783" max="11784" width="8.69921875" style="2"/>
    <col min="11785" max="11785" width="3.5" style="2" bestFit="1" customWidth="1"/>
    <col min="11786" max="11786" width="36.19921875" style="2" customWidth="1"/>
    <col min="11787" max="12031" width="8.69921875" style="2"/>
    <col min="12032" max="12032" width="3" style="2" customWidth="1"/>
    <col min="12033" max="12033" width="3.19921875" style="2" bestFit="1" customWidth="1"/>
    <col min="12034" max="12034" width="9.59765625" style="2" bestFit="1" customWidth="1"/>
    <col min="12035" max="12035" width="13.09765625" style="2" bestFit="1" customWidth="1"/>
    <col min="12036" max="12036" width="3.5" style="2" customWidth="1"/>
    <col min="12037" max="12037" width="13" style="2" bestFit="1" customWidth="1"/>
    <col min="12038" max="12038" width="11.19921875" style="2" bestFit="1" customWidth="1"/>
    <col min="12039" max="12040" width="8.69921875" style="2"/>
    <col min="12041" max="12041" width="3.5" style="2" bestFit="1" customWidth="1"/>
    <col min="12042" max="12042" width="36.19921875" style="2" customWidth="1"/>
    <col min="12043" max="12287" width="8.69921875" style="2"/>
    <col min="12288" max="12288" width="3" style="2" customWidth="1"/>
    <col min="12289" max="12289" width="3.19921875" style="2" bestFit="1" customWidth="1"/>
    <col min="12290" max="12290" width="9.59765625" style="2" bestFit="1" customWidth="1"/>
    <col min="12291" max="12291" width="13.09765625" style="2" bestFit="1" customWidth="1"/>
    <col min="12292" max="12292" width="3.5" style="2" customWidth="1"/>
    <col min="12293" max="12293" width="13" style="2" bestFit="1" customWidth="1"/>
    <col min="12294" max="12294" width="11.19921875" style="2" bestFit="1" customWidth="1"/>
    <col min="12295" max="12296" width="8.69921875" style="2"/>
    <col min="12297" max="12297" width="3.5" style="2" bestFit="1" customWidth="1"/>
    <col min="12298" max="12298" width="36.19921875" style="2" customWidth="1"/>
    <col min="12299" max="12543" width="8.69921875" style="2"/>
    <col min="12544" max="12544" width="3" style="2" customWidth="1"/>
    <col min="12545" max="12545" width="3.19921875" style="2" bestFit="1" customWidth="1"/>
    <col min="12546" max="12546" width="9.59765625" style="2" bestFit="1" customWidth="1"/>
    <col min="12547" max="12547" width="13.09765625" style="2" bestFit="1" customWidth="1"/>
    <col min="12548" max="12548" width="3.5" style="2" customWidth="1"/>
    <col min="12549" max="12549" width="13" style="2" bestFit="1" customWidth="1"/>
    <col min="12550" max="12550" width="11.19921875" style="2" bestFit="1" customWidth="1"/>
    <col min="12551" max="12552" width="8.69921875" style="2"/>
    <col min="12553" max="12553" width="3.5" style="2" bestFit="1" customWidth="1"/>
    <col min="12554" max="12554" width="36.19921875" style="2" customWidth="1"/>
    <col min="12555" max="12799" width="8.69921875" style="2"/>
    <col min="12800" max="12800" width="3" style="2" customWidth="1"/>
    <col min="12801" max="12801" width="3.19921875" style="2" bestFit="1" customWidth="1"/>
    <col min="12802" max="12802" width="9.59765625" style="2" bestFit="1" customWidth="1"/>
    <col min="12803" max="12803" width="13.09765625" style="2" bestFit="1" customWidth="1"/>
    <col min="12804" max="12804" width="3.5" style="2" customWidth="1"/>
    <col min="12805" max="12805" width="13" style="2" bestFit="1" customWidth="1"/>
    <col min="12806" max="12806" width="11.19921875" style="2" bestFit="1" customWidth="1"/>
    <col min="12807" max="12808" width="8.69921875" style="2"/>
    <col min="12809" max="12809" width="3.5" style="2" bestFit="1" customWidth="1"/>
    <col min="12810" max="12810" width="36.19921875" style="2" customWidth="1"/>
    <col min="12811" max="13055" width="8.69921875" style="2"/>
    <col min="13056" max="13056" width="3" style="2" customWidth="1"/>
    <col min="13057" max="13057" width="3.19921875" style="2" bestFit="1" customWidth="1"/>
    <col min="13058" max="13058" width="9.59765625" style="2" bestFit="1" customWidth="1"/>
    <col min="13059" max="13059" width="13.09765625" style="2" bestFit="1" customWidth="1"/>
    <col min="13060" max="13060" width="3.5" style="2" customWidth="1"/>
    <col min="13061" max="13061" width="13" style="2" bestFit="1" customWidth="1"/>
    <col min="13062" max="13062" width="11.19921875" style="2" bestFit="1" customWidth="1"/>
    <col min="13063" max="13064" width="8.69921875" style="2"/>
    <col min="13065" max="13065" width="3.5" style="2" bestFit="1" customWidth="1"/>
    <col min="13066" max="13066" width="36.19921875" style="2" customWidth="1"/>
    <col min="13067" max="13311" width="8.69921875" style="2"/>
    <col min="13312" max="13312" width="3" style="2" customWidth="1"/>
    <col min="13313" max="13313" width="3.19921875" style="2" bestFit="1" customWidth="1"/>
    <col min="13314" max="13314" width="9.59765625" style="2" bestFit="1" customWidth="1"/>
    <col min="13315" max="13315" width="13.09765625" style="2" bestFit="1" customWidth="1"/>
    <col min="13316" max="13316" width="3.5" style="2" customWidth="1"/>
    <col min="13317" max="13317" width="13" style="2" bestFit="1" customWidth="1"/>
    <col min="13318" max="13318" width="11.19921875" style="2" bestFit="1" customWidth="1"/>
    <col min="13319" max="13320" width="8.69921875" style="2"/>
    <col min="13321" max="13321" width="3.5" style="2" bestFit="1" customWidth="1"/>
    <col min="13322" max="13322" width="36.19921875" style="2" customWidth="1"/>
    <col min="13323" max="13567" width="8.69921875" style="2"/>
    <col min="13568" max="13568" width="3" style="2" customWidth="1"/>
    <col min="13569" max="13569" width="3.19921875" style="2" bestFit="1" customWidth="1"/>
    <col min="13570" max="13570" width="9.59765625" style="2" bestFit="1" customWidth="1"/>
    <col min="13571" max="13571" width="13.09765625" style="2" bestFit="1" customWidth="1"/>
    <col min="13572" max="13572" width="3.5" style="2" customWidth="1"/>
    <col min="13573" max="13573" width="13" style="2" bestFit="1" customWidth="1"/>
    <col min="13574" max="13574" width="11.19921875" style="2" bestFit="1" customWidth="1"/>
    <col min="13575" max="13576" width="8.69921875" style="2"/>
    <col min="13577" max="13577" width="3.5" style="2" bestFit="1" customWidth="1"/>
    <col min="13578" max="13578" width="36.19921875" style="2" customWidth="1"/>
    <col min="13579" max="13823" width="8.69921875" style="2"/>
    <col min="13824" max="13824" width="3" style="2" customWidth="1"/>
    <col min="13825" max="13825" width="3.19921875" style="2" bestFit="1" customWidth="1"/>
    <col min="13826" max="13826" width="9.59765625" style="2" bestFit="1" customWidth="1"/>
    <col min="13827" max="13827" width="13.09765625" style="2" bestFit="1" customWidth="1"/>
    <col min="13828" max="13828" width="3.5" style="2" customWidth="1"/>
    <col min="13829" max="13829" width="13" style="2" bestFit="1" customWidth="1"/>
    <col min="13830" max="13830" width="11.19921875" style="2" bestFit="1" customWidth="1"/>
    <col min="13831" max="13832" width="8.69921875" style="2"/>
    <col min="13833" max="13833" width="3.5" style="2" bestFit="1" customWidth="1"/>
    <col min="13834" max="13834" width="36.19921875" style="2" customWidth="1"/>
    <col min="13835" max="14079" width="8.69921875" style="2"/>
    <col min="14080" max="14080" width="3" style="2" customWidth="1"/>
    <col min="14081" max="14081" width="3.19921875" style="2" bestFit="1" customWidth="1"/>
    <col min="14082" max="14082" width="9.59765625" style="2" bestFit="1" customWidth="1"/>
    <col min="14083" max="14083" width="13.09765625" style="2" bestFit="1" customWidth="1"/>
    <col min="14084" max="14084" width="3.5" style="2" customWidth="1"/>
    <col min="14085" max="14085" width="13" style="2" bestFit="1" customWidth="1"/>
    <col min="14086" max="14086" width="11.19921875" style="2" bestFit="1" customWidth="1"/>
    <col min="14087" max="14088" width="8.69921875" style="2"/>
    <col min="14089" max="14089" width="3.5" style="2" bestFit="1" customWidth="1"/>
    <col min="14090" max="14090" width="36.19921875" style="2" customWidth="1"/>
    <col min="14091" max="14335" width="8.69921875" style="2"/>
    <col min="14336" max="14336" width="3" style="2" customWidth="1"/>
    <col min="14337" max="14337" width="3.19921875" style="2" bestFit="1" customWidth="1"/>
    <col min="14338" max="14338" width="9.59765625" style="2" bestFit="1" customWidth="1"/>
    <col min="14339" max="14339" width="13.09765625" style="2" bestFit="1" customWidth="1"/>
    <col min="14340" max="14340" width="3.5" style="2" customWidth="1"/>
    <col min="14341" max="14341" width="13" style="2" bestFit="1" customWidth="1"/>
    <col min="14342" max="14342" width="11.19921875" style="2" bestFit="1" customWidth="1"/>
    <col min="14343" max="14344" width="8.69921875" style="2"/>
    <col min="14345" max="14345" width="3.5" style="2" bestFit="1" customWidth="1"/>
    <col min="14346" max="14346" width="36.19921875" style="2" customWidth="1"/>
    <col min="14347" max="14591" width="8.69921875" style="2"/>
    <col min="14592" max="14592" width="3" style="2" customWidth="1"/>
    <col min="14593" max="14593" width="3.19921875" style="2" bestFit="1" customWidth="1"/>
    <col min="14594" max="14594" width="9.59765625" style="2" bestFit="1" customWidth="1"/>
    <col min="14595" max="14595" width="13.09765625" style="2" bestFit="1" customWidth="1"/>
    <col min="14596" max="14596" width="3.5" style="2" customWidth="1"/>
    <col min="14597" max="14597" width="13" style="2" bestFit="1" customWidth="1"/>
    <col min="14598" max="14598" width="11.19921875" style="2" bestFit="1" customWidth="1"/>
    <col min="14599" max="14600" width="8.69921875" style="2"/>
    <col min="14601" max="14601" width="3.5" style="2" bestFit="1" customWidth="1"/>
    <col min="14602" max="14602" width="36.19921875" style="2" customWidth="1"/>
    <col min="14603" max="14847" width="8.69921875" style="2"/>
    <col min="14848" max="14848" width="3" style="2" customWidth="1"/>
    <col min="14849" max="14849" width="3.19921875" style="2" bestFit="1" customWidth="1"/>
    <col min="14850" max="14850" width="9.59765625" style="2" bestFit="1" customWidth="1"/>
    <col min="14851" max="14851" width="13.09765625" style="2" bestFit="1" customWidth="1"/>
    <col min="14852" max="14852" width="3.5" style="2" customWidth="1"/>
    <col min="14853" max="14853" width="13" style="2" bestFit="1" customWidth="1"/>
    <col min="14854" max="14854" width="11.19921875" style="2" bestFit="1" customWidth="1"/>
    <col min="14855" max="14856" width="8.69921875" style="2"/>
    <col min="14857" max="14857" width="3.5" style="2" bestFit="1" customWidth="1"/>
    <col min="14858" max="14858" width="36.19921875" style="2" customWidth="1"/>
    <col min="14859" max="15103" width="8.69921875" style="2"/>
    <col min="15104" max="15104" width="3" style="2" customWidth="1"/>
    <col min="15105" max="15105" width="3.19921875" style="2" bestFit="1" customWidth="1"/>
    <col min="15106" max="15106" width="9.59765625" style="2" bestFit="1" customWidth="1"/>
    <col min="15107" max="15107" width="13.09765625" style="2" bestFit="1" customWidth="1"/>
    <col min="15108" max="15108" width="3.5" style="2" customWidth="1"/>
    <col min="15109" max="15109" width="13" style="2" bestFit="1" customWidth="1"/>
    <col min="15110" max="15110" width="11.19921875" style="2" bestFit="1" customWidth="1"/>
    <col min="15111" max="15112" width="8.69921875" style="2"/>
    <col min="15113" max="15113" width="3.5" style="2" bestFit="1" customWidth="1"/>
    <col min="15114" max="15114" width="36.19921875" style="2" customWidth="1"/>
    <col min="15115" max="15359" width="8.69921875" style="2"/>
    <col min="15360" max="15360" width="3" style="2" customWidth="1"/>
    <col min="15361" max="15361" width="3.19921875" style="2" bestFit="1" customWidth="1"/>
    <col min="15362" max="15362" width="9.59765625" style="2" bestFit="1" customWidth="1"/>
    <col min="15363" max="15363" width="13.09765625" style="2" bestFit="1" customWidth="1"/>
    <col min="15364" max="15364" width="3.5" style="2" customWidth="1"/>
    <col min="15365" max="15365" width="13" style="2" bestFit="1" customWidth="1"/>
    <col min="15366" max="15366" width="11.19921875" style="2" bestFit="1" customWidth="1"/>
    <col min="15367" max="15368" width="8.69921875" style="2"/>
    <col min="15369" max="15369" width="3.5" style="2" bestFit="1" customWidth="1"/>
    <col min="15370" max="15370" width="36.19921875" style="2" customWidth="1"/>
    <col min="15371" max="15615" width="8.69921875" style="2"/>
    <col min="15616" max="15616" width="3" style="2" customWidth="1"/>
    <col min="15617" max="15617" width="3.19921875" style="2" bestFit="1" customWidth="1"/>
    <col min="15618" max="15618" width="9.59765625" style="2" bestFit="1" customWidth="1"/>
    <col min="15619" max="15619" width="13.09765625" style="2" bestFit="1" customWidth="1"/>
    <col min="15620" max="15620" width="3.5" style="2" customWidth="1"/>
    <col min="15621" max="15621" width="13" style="2" bestFit="1" customWidth="1"/>
    <col min="15622" max="15622" width="11.19921875" style="2" bestFit="1" customWidth="1"/>
    <col min="15623" max="15624" width="8.69921875" style="2"/>
    <col min="15625" max="15625" width="3.5" style="2" bestFit="1" customWidth="1"/>
    <col min="15626" max="15626" width="36.19921875" style="2" customWidth="1"/>
    <col min="15627" max="15871" width="8.69921875" style="2"/>
    <col min="15872" max="15872" width="3" style="2" customWidth="1"/>
    <col min="15873" max="15873" width="3.19921875" style="2" bestFit="1" customWidth="1"/>
    <col min="15874" max="15874" width="9.59765625" style="2" bestFit="1" customWidth="1"/>
    <col min="15875" max="15875" width="13.09765625" style="2" bestFit="1" customWidth="1"/>
    <col min="15876" max="15876" width="3.5" style="2" customWidth="1"/>
    <col min="15877" max="15877" width="13" style="2" bestFit="1" customWidth="1"/>
    <col min="15878" max="15878" width="11.19921875" style="2" bestFit="1" customWidth="1"/>
    <col min="15879" max="15880" width="8.69921875" style="2"/>
    <col min="15881" max="15881" width="3.5" style="2" bestFit="1" customWidth="1"/>
    <col min="15882" max="15882" width="36.19921875" style="2" customWidth="1"/>
    <col min="15883" max="16127" width="8.69921875" style="2"/>
    <col min="16128" max="16128" width="3" style="2" customWidth="1"/>
    <col min="16129" max="16129" width="3.19921875" style="2" bestFit="1" customWidth="1"/>
    <col min="16130" max="16130" width="9.59765625" style="2" bestFit="1" customWidth="1"/>
    <col min="16131" max="16131" width="13.09765625" style="2" bestFit="1" customWidth="1"/>
    <col min="16132" max="16132" width="3.5" style="2" customWidth="1"/>
    <col min="16133" max="16133" width="13" style="2" bestFit="1" customWidth="1"/>
    <col min="16134" max="16134" width="11.19921875" style="2" bestFit="1" customWidth="1"/>
    <col min="16135" max="16136" width="8.69921875" style="2"/>
    <col min="16137" max="16137" width="3.5" style="2" bestFit="1" customWidth="1"/>
    <col min="16138" max="16138" width="36.19921875" style="2" customWidth="1"/>
    <col min="16139" max="16384" width="8.69921875" style="2"/>
  </cols>
  <sheetData>
    <row r="1" spans="1:12">
      <c r="A1" s="1"/>
      <c r="B1" s="120"/>
      <c r="C1" s="120"/>
      <c r="D1" s="120"/>
      <c r="E1" s="120"/>
      <c r="F1" s="1"/>
      <c r="G1" s="1"/>
      <c r="H1" s="1"/>
      <c r="I1" s="1"/>
      <c r="L1" s="1"/>
    </row>
    <row r="2" spans="1:12" ht="43.2">
      <c r="A2" s="1"/>
      <c r="B2" s="3" t="s">
        <v>28</v>
      </c>
      <c r="C2" s="26" t="s">
        <v>29</v>
      </c>
      <c r="D2" s="26" t="s">
        <v>30</v>
      </c>
      <c r="E2" s="1"/>
      <c r="F2" s="4" t="s">
        <v>31</v>
      </c>
      <c r="G2" s="121">
        <v>0.2</v>
      </c>
      <c r="H2" s="1"/>
      <c r="I2" s="1"/>
      <c r="L2" s="1"/>
    </row>
    <row r="3" spans="1:12">
      <c r="A3" s="1"/>
      <c r="B3" s="3">
        <v>1</v>
      </c>
      <c r="C3" s="5">
        <v>150</v>
      </c>
      <c r="D3" s="6"/>
      <c r="E3" s="1"/>
      <c r="F3" s="4" t="s">
        <v>33</v>
      </c>
      <c r="G3" s="122">
        <f>SUMXMY2(D3:D22,C3:C22)/COUNT(D3:D22)</f>
        <v>201.0765478942057</v>
      </c>
      <c r="H3" s="1"/>
      <c r="I3" s="1"/>
      <c r="L3" s="1"/>
    </row>
    <row r="4" spans="1:12">
      <c r="A4" s="1"/>
      <c r="B4" s="3">
        <v>2</v>
      </c>
      <c r="C4" s="5">
        <v>166</v>
      </c>
      <c r="D4" s="6">
        <f>C3</f>
        <v>150</v>
      </c>
      <c r="E4" s="1"/>
      <c r="F4" s="1"/>
      <c r="G4" s="1"/>
      <c r="H4" s="1"/>
      <c r="I4" s="1"/>
      <c r="L4" s="1"/>
    </row>
    <row r="5" spans="1:12">
      <c r="A5" s="1"/>
      <c r="B5" s="3">
        <v>3</v>
      </c>
      <c r="C5" s="5">
        <v>177</v>
      </c>
      <c r="D5" s="123">
        <f>$G$2*C4+(1-$G$2)*D4</f>
        <v>153.19999999999999</v>
      </c>
      <c r="E5" s="1"/>
      <c r="F5" s="4" t="s">
        <v>34</v>
      </c>
      <c r="G5" s="7">
        <f>F12</f>
        <v>0.2</v>
      </c>
      <c r="H5" s="1"/>
      <c r="I5" s="1"/>
      <c r="L5" s="1"/>
    </row>
    <row r="6" spans="1:12">
      <c r="A6" s="1"/>
      <c r="B6" s="3">
        <v>4</v>
      </c>
      <c r="C6" s="5">
        <v>163</v>
      </c>
      <c r="D6" s="123">
        <f>$G$2*C5+(1-$G$2)*D5</f>
        <v>157.96</v>
      </c>
      <c r="E6" s="1"/>
      <c r="F6" s="4" t="str">
        <f>"MSE="</f>
        <v>MSE=</v>
      </c>
      <c r="G6" s="8">
        <f>G12</f>
        <v>201.0765478942057</v>
      </c>
      <c r="H6" s="1"/>
      <c r="I6" s="1"/>
      <c r="L6" s="1"/>
    </row>
    <row r="7" spans="1:12">
      <c r="A7" s="1"/>
      <c r="B7" s="3">
        <v>5</v>
      </c>
      <c r="C7" s="5">
        <v>158</v>
      </c>
      <c r="D7" s="123">
        <f t="shared" ref="D7:D23" si="0">$G$2*C6+(1-$G$2)*D6</f>
        <v>158.96800000000002</v>
      </c>
      <c r="E7" s="1"/>
      <c r="F7" s="4" t="s">
        <v>32</v>
      </c>
      <c r="G7" s="8">
        <f>C22*G2+(1-G2)*D22</f>
        <v>164.12342693342435</v>
      </c>
      <c r="H7" s="1"/>
      <c r="I7" s="1"/>
      <c r="L7" s="1"/>
    </row>
    <row r="8" spans="1:12">
      <c r="A8" s="1"/>
      <c r="B8" s="3">
        <v>6</v>
      </c>
      <c r="C8" s="5">
        <v>183</v>
      </c>
      <c r="D8" s="123">
        <f t="shared" si="0"/>
        <v>158.77440000000001</v>
      </c>
      <c r="E8" s="1"/>
      <c r="H8" s="1"/>
      <c r="I8" s="1"/>
      <c r="L8" s="1"/>
    </row>
    <row r="9" spans="1:12">
      <c r="A9" s="1"/>
      <c r="B9" s="3">
        <v>7</v>
      </c>
      <c r="C9" s="5">
        <v>155</v>
      </c>
      <c r="D9" s="123">
        <f t="shared" si="0"/>
        <v>163.61952000000002</v>
      </c>
      <c r="E9" s="1"/>
      <c r="F9" s="25" t="s">
        <v>39</v>
      </c>
      <c r="H9" s="1"/>
      <c r="I9" s="1"/>
      <c r="L9" s="1"/>
    </row>
    <row r="10" spans="1:12">
      <c r="A10" s="1"/>
      <c r="B10" s="3">
        <v>8</v>
      </c>
      <c r="C10" s="5">
        <v>152</v>
      </c>
      <c r="D10" s="123">
        <f t="shared" si="0"/>
        <v>161.89561600000002</v>
      </c>
      <c r="E10" s="1"/>
      <c r="F10" s="1"/>
      <c r="G10" s="9">
        <f>G3</f>
        <v>201.0765478942057</v>
      </c>
      <c r="H10" s="1"/>
      <c r="I10" s="1"/>
      <c r="L10" s="1"/>
    </row>
    <row r="11" spans="1:12">
      <c r="A11" s="1"/>
      <c r="B11" s="3">
        <v>9</v>
      </c>
      <c r="C11" s="5">
        <v>178</v>
      </c>
      <c r="D11" s="123">
        <f t="shared" si="0"/>
        <v>159.91649280000001</v>
      </c>
      <c r="E11" s="1"/>
      <c r="F11" s="10">
        <v>0.1</v>
      </c>
      <c r="G11" s="9">
        <f t="dataTable" ref="G11:G16" dt2D="0" dtr="0" r1="G2"/>
        <v>208.57826533683155</v>
      </c>
      <c r="H11" s="1"/>
      <c r="I11" s="1"/>
      <c r="L11" s="1"/>
    </row>
    <row r="12" spans="1:12">
      <c r="A12" s="1"/>
      <c r="B12" s="3">
        <v>10</v>
      </c>
      <c r="C12" s="5">
        <v>160</v>
      </c>
      <c r="D12" s="123">
        <f t="shared" si="0"/>
        <v>163.53319424000003</v>
      </c>
      <c r="E12" s="1"/>
      <c r="F12" s="11">
        <v>0.2</v>
      </c>
      <c r="G12" s="12">
        <v>201.0765478942057</v>
      </c>
      <c r="H12" s="1"/>
      <c r="I12" s="1"/>
      <c r="J12" s="1"/>
      <c r="K12" s="1"/>
      <c r="L12" s="1"/>
    </row>
    <row r="13" spans="1:12">
      <c r="A13" s="1"/>
      <c r="B13" s="3">
        <v>11</v>
      </c>
      <c r="C13" s="5">
        <v>152</v>
      </c>
      <c r="D13" s="123">
        <f t="shared" si="0"/>
        <v>162.82655539200002</v>
      </c>
      <c r="E13" s="1"/>
      <c r="F13" s="11">
        <v>0.3</v>
      </c>
      <c r="G13" s="12">
        <v>204.45712552598573</v>
      </c>
      <c r="H13" s="1"/>
      <c r="I13" s="1"/>
      <c r="J13" s="1"/>
      <c r="K13" s="1"/>
      <c r="L13" s="1"/>
    </row>
    <row r="14" spans="1:12">
      <c r="A14" s="1"/>
      <c r="B14" s="3">
        <v>12</v>
      </c>
      <c r="C14" s="5">
        <v>162</v>
      </c>
      <c r="D14" s="123">
        <f t="shared" si="0"/>
        <v>160.66124431360004</v>
      </c>
      <c r="E14" s="1"/>
      <c r="F14" s="11">
        <v>0.4</v>
      </c>
      <c r="G14" s="12">
        <v>212.8057006560652</v>
      </c>
      <c r="H14" s="1"/>
      <c r="I14" s="1"/>
      <c r="J14" s="1"/>
      <c r="K14" s="1"/>
      <c r="L14" s="1"/>
    </row>
    <row r="15" spans="1:12">
      <c r="A15" s="1"/>
      <c r="B15" s="3">
        <v>13</v>
      </c>
      <c r="C15" s="5">
        <v>139</v>
      </c>
      <c r="D15" s="123">
        <f t="shared" si="0"/>
        <v>160.92899545088005</v>
      </c>
      <c r="E15" s="1"/>
      <c r="F15" s="11">
        <v>0.5</v>
      </c>
      <c r="G15" s="12">
        <v>225.96715199098443</v>
      </c>
      <c r="H15" s="1"/>
      <c r="I15" s="1"/>
      <c r="J15" s="1"/>
      <c r="K15" s="1"/>
      <c r="L15" s="1"/>
    </row>
    <row r="16" spans="1:12">
      <c r="A16" s="1"/>
      <c r="B16" s="3">
        <v>14</v>
      </c>
      <c r="C16" s="5">
        <v>169</v>
      </c>
      <c r="D16" s="123">
        <f t="shared" si="0"/>
        <v>156.54319636070406</v>
      </c>
      <c r="E16" s="1"/>
      <c r="F16" s="13">
        <v>0.6</v>
      </c>
      <c r="G16" s="14">
        <v>244.09229514872683</v>
      </c>
      <c r="H16" s="1"/>
      <c r="I16" s="1"/>
      <c r="J16" s="1"/>
      <c r="K16" s="1"/>
      <c r="L16" s="1"/>
    </row>
    <row r="17" spans="1:17">
      <c r="A17" s="1"/>
      <c r="B17" s="3">
        <v>15</v>
      </c>
      <c r="C17" s="5">
        <v>142</v>
      </c>
      <c r="D17" s="123">
        <f t="shared" si="0"/>
        <v>159.03455708856325</v>
      </c>
      <c r="E17" s="1"/>
      <c r="F17" s="1"/>
      <c r="G17" s="1"/>
      <c r="H17" s="1"/>
      <c r="I17" s="1"/>
      <c r="J17" s="1"/>
      <c r="K17" s="1"/>
      <c r="L17" s="1"/>
    </row>
    <row r="18" spans="1:17">
      <c r="A18" s="1"/>
      <c r="B18" s="3">
        <v>16</v>
      </c>
      <c r="C18" s="5">
        <v>168</v>
      </c>
      <c r="D18" s="123">
        <f t="shared" si="0"/>
        <v>155.6276456708506</v>
      </c>
      <c r="E18" s="1"/>
      <c r="F18" s="1"/>
      <c r="G18" s="1"/>
      <c r="H18" s="1"/>
      <c r="I18" s="1"/>
      <c r="J18" s="1"/>
      <c r="K18" s="1"/>
      <c r="L18" s="1"/>
    </row>
    <row r="19" spans="1:17">
      <c r="A19" s="1"/>
      <c r="B19" s="3">
        <v>17</v>
      </c>
      <c r="C19" s="5">
        <v>152</v>
      </c>
      <c r="D19" s="123">
        <f t="shared" si="0"/>
        <v>158.10211653668048</v>
      </c>
      <c r="E19" s="1"/>
      <c r="F19" s="1"/>
      <c r="G19" s="1"/>
      <c r="H19" s="1"/>
      <c r="I19" s="1"/>
      <c r="J19" s="1"/>
      <c r="K19" s="1"/>
      <c r="L19" s="1"/>
      <c r="M19" s="124"/>
      <c r="N19" s="124"/>
      <c r="O19" s="124"/>
      <c r="P19" s="124"/>
      <c r="Q19" s="124"/>
    </row>
    <row r="20" spans="1:17">
      <c r="A20" s="1"/>
      <c r="B20" s="3">
        <v>18</v>
      </c>
      <c r="C20" s="5">
        <v>180</v>
      </c>
      <c r="D20" s="123">
        <f t="shared" si="0"/>
        <v>156.88169322934439</v>
      </c>
      <c r="E20" s="1"/>
      <c r="F20" s="1"/>
      <c r="G20" s="1"/>
      <c r="H20" s="1"/>
      <c r="I20" s="1"/>
      <c r="J20" s="1"/>
      <c r="K20" s="1"/>
      <c r="L20" s="1"/>
      <c r="Q20" s="124"/>
    </row>
    <row r="21" spans="1:17">
      <c r="A21" s="1"/>
      <c r="B21" s="3">
        <v>19</v>
      </c>
      <c r="C21" s="5">
        <v>171</v>
      </c>
      <c r="D21" s="123">
        <f t="shared" si="0"/>
        <v>161.50535458347554</v>
      </c>
      <c r="E21" s="1"/>
      <c r="F21" s="1"/>
      <c r="G21" s="1"/>
      <c r="H21" s="1"/>
      <c r="I21" s="1"/>
      <c r="J21" s="1"/>
      <c r="K21" s="1"/>
      <c r="L21" s="1"/>
      <c r="Q21" s="124"/>
    </row>
    <row r="22" spans="1:17">
      <c r="A22" s="1"/>
      <c r="B22" s="3">
        <v>20</v>
      </c>
      <c r="C22" s="5">
        <v>167</v>
      </c>
      <c r="D22" s="123">
        <f t="shared" si="0"/>
        <v>163.40428366678043</v>
      </c>
      <c r="E22" s="1"/>
      <c r="F22" s="125"/>
      <c r="G22" s="1"/>
      <c r="H22" s="1"/>
      <c r="I22" s="1"/>
      <c r="J22" s="1"/>
      <c r="K22" s="1"/>
      <c r="L22" s="1"/>
    </row>
    <row r="23" spans="1:17">
      <c r="A23" s="1"/>
      <c r="B23" s="1"/>
      <c r="C23" s="125"/>
      <c r="D23" s="123">
        <f t="shared" si="0"/>
        <v>164.12342693342435</v>
      </c>
      <c r="E23" s="1"/>
      <c r="F23" s="1"/>
      <c r="G23" s="1"/>
      <c r="H23" s="1"/>
      <c r="I23" s="1"/>
      <c r="J23" s="1"/>
    </row>
    <row r="24" spans="1:17">
      <c r="A24" s="1"/>
      <c r="B24" s="1"/>
      <c r="C24" s="125"/>
      <c r="D24" s="1"/>
      <c r="E24" s="1"/>
      <c r="F24" s="1"/>
      <c r="G24" s="1"/>
      <c r="H24" s="1"/>
      <c r="I24" s="1"/>
      <c r="J24" s="1"/>
    </row>
    <row r="25" spans="1:17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7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7">
      <c r="A27" s="1"/>
      <c r="B27" s="120"/>
      <c r="C27" s="120"/>
      <c r="D27" s="1"/>
      <c r="E27" s="120"/>
      <c r="F27" s="1"/>
      <c r="G27" s="1"/>
      <c r="H27" s="1"/>
      <c r="I27" s="1"/>
      <c r="J27" s="1"/>
      <c r="K27" s="1"/>
      <c r="L27" s="1"/>
    </row>
  </sheetData>
  <phoneticPr fontId="3" type="noConversion"/>
  <printOptions headings="1"/>
  <pageMargins left="0.70866141732283472" right="0.70866141732283472" top="0.74803149606299213" bottom="0.74803149606299213" header="0.31496062992125984" footer="0.31496062992125984"/>
  <pageSetup paperSize="9" orientation="portrait" blackAndWhite="1" horizontalDpi="0" verticalDpi="0" r:id="rId1"/>
  <drawing r:id="rId2"/>
  <legacyDrawing r:id="rId3"/>
  <oleObjects>
    <mc:AlternateContent xmlns:mc="http://schemas.openxmlformats.org/markup-compatibility/2006">
      <mc:Choice Requires="x14">
        <oleObject progId="Equation.3" shapeId="40961" r:id="rId4">
          <objectPr defaultSize="0" autoPict="0" r:id="rId5">
            <anchor moveWithCells="1" sizeWithCells="1">
              <from>
                <xdr:col>11</xdr:col>
                <xdr:colOff>312420</xdr:colOff>
                <xdr:row>1</xdr:row>
                <xdr:rowOff>274320</xdr:rowOff>
              </from>
              <to>
                <xdr:col>14</xdr:col>
                <xdr:colOff>632460</xdr:colOff>
                <xdr:row>3</xdr:row>
                <xdr:rowOff>53340</xdr:rowOff>
              </to>
            </anchor>
          </objectPr>
        </oleObject>
      </mc:Choice>
      <mc:Fallback>
        <oleObject progId="Equation.3" shapeId="40961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FEA18-3F8F-44B4-8EEF-B4CB13E2E70D}">
  <dimension ref="B2:J38"/>
  <sheetViews>
    <sheetView zoomScale="79" workbookViewId="0">
      <selection activeCell="S14" sqref="S14"/>
    </sheetView>
  </sheetViews>
  <sheetFormatPr defaultRowHeight="14.4"/>
  <cols>
    <col min="1" max="1" width="2.59765625" style="72" customWidth="1"/>
    <col min="2" max="2" width="7.09765625" style="72" bestFit="1" customWidth="1"/>
    <col min="3" max="3" width="9.09765625" style="72" bestFit="1" customWidth="1"/>
    <col min="4" max="4" width="7.796875" style="72" bestFit="1" customWidth="1"/>
    <col min="5" max="5" width="2.59765625" style="72" customWidth="1"/>
    <col min="6" max="6" width="8.09765625" style="72" bestFit="1" customWidth="1"/>
    <col min="7" max="7" width="8.5" style="72" bestFit="1" customWidth="1"/>
    <col min="8" max="8" width="2.59765625" style="72" customWidth="1"/>
    <col min="9" max="254" width="8.69921875" style="72"/>
    <col min="255" max="255" width="7" style="72" bestFit="1" customWidth="1"/>
    <col min="256" max="256" width="8.69921875" style="72"/>
    <col min="257" max="257" width="7.69921875" style="72" bestFit="1" customWidth="1"/>
    <col min="258" max="258" width="14" style="72" customWidth="1"/>
    <col min="259" max="259" width="8.09765625" style="72" bestFit="1" customWidth="1"/>
    <col min="260" max="260" width="7.5" style="72" bestFit="1" customWidth="1"/>
    <col min="261" max="262" width="8.69921875" style="72"/>
    <col min="263" max="263" width="40.5" style="72" bestFit="1" customWidth="1"/>
    <col min="264" max="510" width="8.69921875" style="72"/>
    <col min="511" max="511" width="7" style="72" bestFit="1" customWidth="1"/>
    <col min="512" max="512" width="8.69921875" style="72"/>
    <col min="513" max="513" width="7.69921875" style="72" bestFit="1" customWidth="1"/>
    <col min="514" max="514" width="14" style="72" customWidth="1"/>
    <col min="515" max="515" width="8.09765625" style="72" bestFit="1" customWidth="1"/>
    <col min="516" max="516" width="7.5" style="72" bestFit="1" customWidth="1"/>
    <col min="517" max="518" width="8.69921875" style="72"/>
    <col min="519" max="519" width="40.5" style="72" bestFit="1" customWidth="1"/>
    <col min="520" max="766" width="8.69921875" style="72"/>
    <col min="767" max="767" width="7" style="72" bestFit="1" customWidth="1"/>
    <col min="768" max="768" width="8.69921875" style="72"/>
    <col min="769" max="769" width="7.69921875" style="72" bestFit="1" customWidth="1"/>
    <col min="770" max="770" width="14" style="72" customWidth="1"/>
    <col min="771" max="771" width="8.09765625" style="72" bestFit="1" customWidth="1"/>
    <col min="772" max="772" width="7.5" style="72" bestFit="1" customWidth="1"/>
    <col min="773" max="774" width="8.69921875" style="72"/>
    <col min="775" max="775" width="40.5" style="72" bestFit="1" customWidth="1"/>
    <col min="776" max="1022" width="8.69921875" style="72"/>
    <col min="1023" max="1023" width="7" style="72" bestFit="1" customWidth="1"/>
    <col min="1024" max="1024" width="8.69921875" style="72"/>
    <col min="1025" max="1025" width="7.69921875" style="72" bestFit="1" customWidth="1"/>
    <col min="1026" max="1026" width="14" style="72" customWidth="1"/>
    <col min="1027" max="1027" width="8.09765625" style="72" bestFit="1" customWidth="1"/>
    <col min="1028" max="1028" width="7.5" style="72" bestFit="1" customWidth="1"/>
    <col min="1029" max="1030" width="8.69921875" style="72"/>
    <col min="1031" max="1031" width="40.5" style="72" bestFit="1" customWidth="1"/>
    <col min="1032" max="1278" width="8.69921875" style="72"/>
    <col min="1279" max="1279" width="7" style="72" bestFit="1" customWidth="1"/>
    <col min="1280" max="1280" width="8.69921875" style="72"/>
    <col min="1281" max="1281" width="7.69921875" style="72" bestFit="1" customWidth="1"/>
    <col min="1282" max="1282" width="14" style="72" customWidth="1"/>
    <col min="1283" max="1283" width="8.09765625" style="72" bestFit="1" customWidth="1"/>
    <col min="1284" max="1284" width="7.5" style="72" bestFit="1" customWidth="1"/>
    <col min="1285" max="1286" width="8.69921875" style="72"/>
    <col min="1287" max="1287" width="40.5" style="72" bestFit="1" customWidth="1"/>
    <col min="1288" max="1534" width="8.69921875" style="72"/>
    <col min="1535" max="1535" width="7" style="72" bestFit="1" customWidth="1"/>
    <col min="1536" max="1536" width="8.69921875" style="72"/>
    <col min="1537" max="1537" width="7.69921875" style="72" bestFit="1" customWidth="1"/>
    <col min="1538" max="1538" width="14" style="72" customWidth="1"/>
    <col min="1539" max="1539" width="8.09765625" style="72" bestFit="1" customWidth="1"/>
    <col min="1540" max="1540" width="7.5" style="72" bestFit="1" customWidth="1"/>
    <col min="1541" max="1542" width="8.69921875" style="72"/>
    <col min="1543" max="1543" width="40.5" style="72" bestFit="1" customWidth="1"/>
    <col min="1544" max="1790" width="8.69921875" style="72"/>
    <col min="1791" max="1791" width="7" style="72" bestFit="1" customWidth="1"/>
    <col min="1792" max="1792" width="8.69921875" style="72"/>
    <col min="1793" max="1793" width="7.69921875" style="72" bestFit="1" customWidth="1"/>
    <col min="1794" max="1794" width="14" style="72" customWidth="1"/>
    <col min="1795" max="1795" width="8.09765625" style="72" bestFit="1" customWidth="1"/>
    <col min="1796" max="1796" width="7.5" style="72" bestFit="1" customWidth="1"/>
    <col min="1797" max="1798" width="8.69921875" style="72"/>
    <col min="1799" max="1799" width="40.5" style="72" bestFit="1" customWidth="1"/>
    <col min="1800" max="2046" width="8.69921875" style="72"/>
    <col min="2047" max="2047" width="7" style="72" bestFit="1" customWidth="1"/>
    <col min="2048" max="2048" width="8.69921875" style="72"/>
    <col min="2049" max="2049" width="7.69921875" style="72" bestFit="1" customWidth="1"/>
    <col min="2050" max="2050" width="14" style="72" customWidth="1"/>
    <col min="2051" max="2051" width="8.09765625" style="72" bestFit="1" customWidth="1"/>
    <col min="2052" max="2052" width="7.5" style="72" bestFit="1" customWidth="1"/>
    <col min="2053" max="2054" width="8.69921875" style="72"/>
    <col min="2055" max="2055" width="40.5" style="72" bestFit="1" customWidth="1"/>
    <col min="2056" max="2302" width="8.69921875" style="72"/>
    <col min="2303" max="2303" width="7" style="72" bestFit="1" customWidth="1"/>
    <col min="2304" max="2304" width="8.69921875" style="72"/>
    <col min="2305" max="2305" width="7.69921875" style="72" bestFit="1" customWidth="1"/>
    <col min="2306" max="2306" width="14" style="72" customWidth="1"/>
    <col min="2307" max="2307" width="8.09765625" style="72" bestFit="1" customWidth="1"/>
    <col min="2308" max="2308" width="7.5" style="72" bestFit="1" customWidth="1"/>
    <col min="2309" max="2310" width="8.69921875" style="72"/>
    <col min="2311" max="2311" width="40.5" style="72" bestFit="1" customWidth="1"/>
    <col min="2312" max="2558" width="8.69921875" style="72"/>
    <col min="2559" max="2559" width="7" style="72" bestFit="1" customWidth="1"/>
    <col min="2560" max="2560" width="8.69921875" style="72"/>
    <col min="2561" max="2561" width="7.69921875" style="72" bestFit="1" customWidth="1"/>
    <col min="2562" max="2562" width="14" style="72" customWidth="1"/>
    <col min="2563" max="2563" width="8.09765625" style="72" bestFit="1" customWidth="1"/>
    <col min="2564" max="2564" width="7.5" style="72" bestFit="1" customWidth="1"/>
    <col min="2565" max="2566" width="8.69921875" style="72"/>
    <col min="2567" max="2567" width="40.5" style="72" bestFit="1" customWidth="1"/>
    <col min="2568" max="2814" width="8.69921875" style="72"/>
    <col min="2815" max="2815" width="7" style="72" bestFit="1" customWidth="1"/>
    <col min="2816" max="2816" width="8.69921875" style="72"/>
    <col min="2817" max="2817" width="7.69921875" style="72" bestFit="1" customWidth="1"/>
    <col min="2818" max="2818" width="14" style="72" customWidth="1"/>
    <col min="2819" max="2819" width="8.09765625" style="72" bestFit="1" customWidth="1"/>
    <col min="2820" max="2820" width="7.5" style="72" bestFit="1" customWidth="1"/>
    <col min="2821" max="2822" width="8.69921875" style="72"/>
    <col min="2823" max="2823" width="40.5" style="72" bestFit="1" customWidth="1"/>
    <col min="2824" max="3070" width="8.69921875" style="72"/>
    <col min="3071" max="3071" width="7" style="72" bestFit="1" customWidth="1"/>
    <col min="3072" max="3072" width="8.69921875" style="72"/>
    <col min="3073" max="3073" width="7.69921875" style="72" bestFit="1" customWidth="1"/>
    <col min="3074" max="3074" width="14" style="72" customWidth="1"/>
    <col min="3075" max="3075" width="8.09765625" style="72" bestFit="1" customWidth="1"/>
    <col min="3076" max="3076" width="7.5" style="72" bestFit="1" customWidth="1"/>
    <col min="3077" max="3078" width="8.69921875" style="72"/>
    <col min="3079" max="3079" width="40.5" style="72" bestFit="1" customWidth="1"/>
    <col min="3080" max="3326" width="8.69921875" style="72"/>
    <col min="3327" max="3327" width="7" style="72" bestFit="1" customWidth="1"/>
    <col min="3328" max="3328" width="8.69921875" style="72"/>
    <col min="3329" max="3329" width="7.69921875" style="72" bestFit="1" customWidth="1"/>
    <col min="3330" max="3330" width="14" style="72" customWidth="1"/>
    <col min="3331" max="3331" width="8.09765625" style="72" bestFit="1" customWidth="1"/>
    <col min="3332" max="3332" width="7.5" style="72" bestFit="1" customWidth="1"/>
    <col min="3333" max="3334" width="8.69921875" style="72"/>
    <col min="3335" max="3335" width="40.5" style="72" bestFit="1" customWidth="1"/>
    <col min="3336" max="3582" width="8.69921875" style="72"/>
    <col min="3583" max="3583" width="7" style="72" bestFit="1" customWidth="1"/>
    <col min="3584" max="3584" width="8.69921875" style="72"/>
    <col min="3585" max="3585" width="7.69921875" style="72" bestFit="1" customWidth="1"/>
    <col min="3586" max="3586" width="14" style="72" customWidth="1"/>
    <col min="3587" max="3587" width="8.09765625" style="72" bestFit="1" customWidth="1"/>
    <col min="3588" max="3588" width="7.5" style="72" bestFit="1" customWidth="1"/>
    <col min="3589" max="3590" width="8.69921875" style="72"/>
    <col min="3591" max="3591" width="40.5" style="72" bestFit="1" customWidth="1"/>
    <col min="3592" max="3838" width="8.69921875" style="72"/>
    <col min="3839" max="3839" width="7" style="72" bestFit="1" customWidth="1"/>
    <col min="3840" max="3840" width="8.69921875" style="72"/>
    <col min="3841" max="3841" width="7.69921875" style="72" bestFit="1" customWidth="1"/>
    <col min="3842" max="3842" width="14" style="72" customWidth="1"/>
    <col min="3843" max="3843" width="8.09765625" style="72" bestFit="1" customWidth="1"/>
    <col min="3844" max="3844" width="7.5" style="72" bestFit="1" customWidth="1"/>
    <col min="3845" max="3846" width="8.69921875" style="72"/>
    <col min="3847" max="3847" width="40.5" style="72" bestFit="1" customWidth="1"/>
    <col min="3848" max="4094" width="8.69921875" style="72"/>
    <col min="4095" max="4095" width="7" style="72" bestFit="1" customWidth="1"/>
    <col min="4096" max="4096" width="8.69921875" style="72"/>
    <col min="4097" max="4097" width="7.69921875" style="72" bestFit="1" customWidth="1"/>
    <col min="4098" max="4098" width="14" style="72" customWidth="1"/>
    <col min="4099" max="4099" width="8.09765625" style="72" bestFit="1" customWidth="1"/>
    <col min="4100" max="4100" width="7.5" style="72" bestFit="1" customWidth="1"/>
    <col min="4101" max="4102" width="8.69921875" style="72"/>
    <col min="4103" max="4103" width="40.5" style="72" bestFit="1" customWidth="1"/>
    <col min="4104" max="4350" width="8.69921875" style="72"/>
    <col min="4351" max="4351" width="7" style="72" bestFit="1" customWidth="1"/>
    <col min="4352" max="4352" width="8.69921875" style="72"/>
    <col min="4353" max="4353" width="7.69921875" style="72" bestFit="1" customWidth="1"/>
    <col min="4354" max="4354" width="14" style="72" customWidth="1"/>
    <col min="4355" max="4355" width="8.09765625" style="72" bestFit="1" customWidth="1"/>
    <col min="4356" max="4356" width="7.5" style="72" bestFit="1" customWidth="1"/>
    <col min="4357" max="4358" width="8.69921875" style="72"/>
    <col min="4359" max="4359" width="40.5" style="72" bestFit="1" customWidth="1"/>
    <col min="4360" max="4606" width="8.69921875" style="72"/>
    <col min="4607" max="4607" width="7" style="72" bestFit="1" customWidth="1"/>
    <col min="4608" max="4608" width="8.69921875" style="72"/>
    <col min="4609" max="4609" width="7.69921875" style="72" bestFit="1" customWidth="1"/>
    <col min="4610" max="4610" width="14" style="72" customWidth="1"/>
    <col min="4611" max="4611" width="8.09765625" style="72" bestFit="1" customWidth="1"/>
    <col min="4612" max="4612" width="7.5" style="72" bestFit="1" customWidth="1"/>
    <col min="4613" max="4614" width="8.69921875" style="72"/>
    <col min="4615" max="4615" width="40.5" style="72" bestFit="1" customWidth="1"/>
    <col min="4616" max="4862" width="8.69921875" style="72"/>
    <col min="4863" max="4863" width="7" style="72" bestFit="1" customWidth="1"/>
    <col min="4864" max="4864" width="8.69921875" style="72"/>
    <col min="4865" max="4865" width="7.69921875" style="72" bestFit="1" customWidth="1"/>
    <col min="4866" max="4866" width="14" style="72" customWidth="1"/>
    <col min="4867" max="4867" width="8.09765625" style="72" bestFit="1" customWidth="1"/>
    <col min="4868" max="4868" width="7.5" style="72" bestFit="1" customWidth="1"/>
    <col min="4869" max="4870" width="8.69921875" style="72"/>
    <col min="4871" max="4871" width="40.5" style="72" bestFit="1" customWidth="1"/>
    <col min="4872" max="5118" width="8.69921875" style="72"/>
    <col min="5119" max="5119" width="7" style="72" bestFit="1" customWidth="1"/>
    <col min="5120" max="5120" width="8.69921875" style="72"/>
    <col min="5121" max="5121" width="7.69921875" style="72" bestFit="1" customWidth="1"/>
    <col min="5122" max="5122" width="14" style="72" customWidth="1"/>
    <col min="5123" max="5123" width="8.09765625" style="72" bestFit="1" customWidth="1"/>
    <col min="5124" max="5124" width="7.5" style="72" bestFit="1" customWidth="1"/>
    <col min="5125" max="5126" width="8.69921875" style="72"/>
    <col min="5127" max="5127" width="40.5" style="72" bestFit="1" customWidth="1"/>
    <col min="5128" max="5374" width="8.69921875" style="72"/>
    <col min="5375" max="5375" width="7" style="72" bestFit="1" customWidth="1"/>
    <col min="5376" max="5376" width="8.69921875" style="72"/>
    <col min="5377" max="5377" width="7.69921875" style="72" bestFit="1" customWidth="1"/>
    <col min="5378" max="5378" width="14" style="72" customWidth="1"/>
    <col min="5379" max="5379" width="8.09765625" style="72" bestFit="1" customWidth="1"/>
    <col min="5380" max="5380" width="7.5" style="72" bestFit="1" customWidth="1"/>
    <col min="5381" max="5382" width="8.69921875" style="72"/>
    <col min="5383" max="5383" width="40.5" style="72" bestFit="1" customWidth="1"/>
    <col min="5384" max="5630" width="8.69921875" style="72"/>
    <col min="5631" max="5631" width="7" style="72" bestFit="1" customWidth="1"/>
    <col min="5632" max="5632" width="8.69921875" style="72"/>
    <col min="5633" max="5633" width="7.69921875" style="72" bestFit="1" customWidth="1"/>
    <col min="5634" max="5634" width="14" style="72" customWidth="1"/>
    <col min="5635" max="5635" width="8.09765625" style="72" bestFit="1" customWidth="1"/>
    <col min="5636" max="5636" width="7.5" style="72" bestFit="1" customWidth="1"/>
    <col min="5637" max="5638" width="8.69921875" style="72"/>
    <col min="5639" max="5639" width="40.5" style="72" bestFit="1" customWidth="1"/>
    <col min="5640" max="5886" width="8.69921875" style="72"/>
    <col min="5887" max="5887" width="7" style="72" bestFit="1" customWidth="1"/>
    <col min="5888" max="5888" width="8.69921875" style="72"/>
    <col min="5889" max="5889" width="7.69921875" style="72" bestFit="1" customWidth="1"/>
    <col min="5890" max="5890" width="14" style="72" customWidth="1"/>
    <col min="5891" max="5891" width="8.09765625" style="72" bestFit="1" customWidth="1"/>
    <col min="5892" max="5892" width="7.5" style="72" bestFit="1" customWidth="1"/>
    <col min="5893" max="5894" width="8.69921875" style="72"/>
    <col min="5895" max="5895" width="40.5" style="72" bestFit="1" customWidth="1"/>
    <col min="5896" max="6142" width="8.69921875" style="72"/>
    <col min="6143" max="6143" width="7" style="72" bestFit="1" customWidth="1"/>
    <col min="6144" max="6144" width="8.69921875" style="72"/>
    <col min="6145" max="6145" width="7.69921875" style="72" bestFit="1" customWidth="1"/>
    <col min="6146" max="6146" width="14" style="72" customWidth="1"/>
    <col min="6147" max="6147" width="8.09765625" style="72" bestFit="1" customWidth="1"/>
    <col min="6148" max="6148" width="7.5" style="72" bestFit="1" customWidth="1"/>
    <col min="6149" max="6150" width="8.69921875" style="72"/>
    <col min="6151" max="6151" width="40.5" style="72" bestFit="1" customWidth="1"/>
    <col min="6152" max="6398" width="8.69921875" style="72"/>
    <col min="6399" max="6399" width="7" style="72" bestFit="1" customWidth="1"/>
    <col min="6400" max="6400" width="8.69921875" style="72"/>
    <col min="6401" max="6401" width="7.69921875" style="72" bestFit="1" customWidth="1"/>
    <col min="6402" max="6402" width="14" style="72" customWidth="1"/>
    <col min="6403" max="6403" width="8.09765625" style="72" bestFit="1" customWidth="1"/>
    <col min="6404" max="6404" width="7.5" style="72" bestFit="1" customWidth="1"/>
    <col min="6405" max="6406" width="8.69921875" style="72"/>
    <col min="6407" max="6407" width="40.5" style="72" bestFit="1" customWidth="1"/>
    <col min="6408" max="6654" width="8.69921875" style="72"/>
    <col min="6655" max="6655" width="7" style="72" bestFit="1" customWidth="1"/>
    <col min="6656" max="6656" width="8.69921875" style="72"/>
    <col min="6657" max="6657" width="7.69921875" style="72" bestFit="1" customWidth="1"/>
    <col min="6658" max="6658" width="14" style="72" customWidth="1"/>
    <col min="6659" max="6659" width="8.09765625" style="72" bestFit="1" customWidth="1"/>
    <col min="6660" max="6660" width="7.5" style="72" bestFit="1" customWidth="1"/>
    <col min="6661" max="6662" width="8.69921875" style="72"/>
    <col min="6663" max="6663" width="40.5" style="72" bestFit="1" customWidth="1"/>
    <col min="6664" max="6910" width="8.69921875" style="72"/>
    <col min="6911" max="6911" width="7" style="72" bestFit="1" customWidth="1"/>
    <col min="6912" max="6912" width="8.69921875" style="72"/>
    <col min="6913" max="6913" width="7.69921875" style="72" bestFit="1" customWidth="1"/>
    <col min="6914" max="6914" width="14" style="72" customWidth="1"/>
    <col min="6915" max="6915" width="8.09765625" style="72" bestFit="1" customWidth="1"/>
    <col min="6916" max="6916" width="7.5" style="72" bestFit="1" customWidth="1"/>
    <col min="6917" max="6918" width="8.69921875" style="72"/>
    <col min="6919" max="6919" width="40.5" style="72" bestFit="1" customWidth="1"/>
    <col min="6920" max="7166" width="8.69921875" style="72"/>
    <col min="7167" max="7167" width="7" style="72" bestFit="1" customWidth="1"/>
    <col min="7168" max="7168" width="8.69921875" style="72"/>
    <col min="7169" max="7169" width="7.69921875" style="72" bestFit="1" customWidth="1"/>
    <col min="7170" max="7170" width="14" style="72" customWidth="1"/>
    <col min="7171" max="7171" width="8.09765625" style="72" bestFit="1" customWidth="1"/>
    <col min="7172" max="7172" width="7.5" style="72" bestFit="1" customWidth="1"/>
    <col min="7173" max="7174" width="8.69921875" style="72"/>
    <col min="7175" max="7175" width="40.5" style="72" bestFit="1" customWidth="1"/>
    <col min="7176" max="7422" width="8.69921875" style="72"/>
    <col min="7423" max="7423" width="7" style="72" bestFit="1" customWidth="1"/>
    <col min="7424" max="7424" width="8.69921875" style="72"/>
    <col min="7425" max="7425" width="7.69921875" style="72" bestFit="1" customWidth="1"/>
    <col min="7426" max="7426" width="14" style="72" customWidth="1"/>
    <col min="7427" max="7427" width="8.09765625" style="72" bestFit="1" customWidth="1"/>
    <col min="7428" max="7428" width="7.5" style="72" bestFit="1" customWidth="1"/>
    <col min="7429" max="7430" width="8.69921875" style="72"/>
    <col min="7431" max="7431" width="40.5" style="72" bestFit="1" customWidth="1"/>
    <col min="7432" max="7678" width="8.69921875" style="72"/>
    <col min="7679" max="7679" width="7" style="72" bestFit="1" customWidth="1"/>
    <col min="7680" max="7680" width="8.69921875" style="72"/>
    <col min="7681" max="7681" width="7.69921875" style="72" bestFit="1" customWidth="1"/>
    <col min="7682" max="7682" width="14" style="72" customWidth="1"/>
    <col min="7683" max="7683" width="8.09765625" style="72" bestFit="1" customWidth="1"/>
    <col min="7684" max="7684" width="7.5" style="72" bestFit="1" customWidth="1"/>
    <col min="7685" max="7686" width="8.69921875" style="72"/>
    <col min="7687" max="7687" width="40.5" style="72" bestFit="1" customWidth="1"/>
    <col min="7688" max="7934" width="8.69921875" style="72"/>
    <col min="7935" max="7935" width="7" style="72" bestFit="1" customWidth="1"/>
    <col min="7936" max="7936" width="8.69921875" style="72"/>
    <col min="7937" max="7937" width="7.69921875" style="72" bestFit="1" customWidth="1"/>
    <col min="7938" max="7938" width="14" style="72" customWidth="1"/>
    <col min="7939" max="7939" width="8.09765625" style="72" bestFit="1" customWidth="1"/>
    <col min="7940" max="7940" width="7.5" style="72" bestFit="1" customWidth="1"/>
    <col min="7941" max="7942" width="8.69921875" style="72"/>
    <col min="7943" max="7943" width="40.5" style="72" bestFit="1" customWidth="1"/>
    <col min="7944" max="8190" width="8.69921875" style="72"/>
    <col min="8191" max="8191" width="7" style="72" bestFit="1" customWidth="1"/>
    <col min="8192" max="8192" width="8.69921875" style="72"/>
    <col min="8193" max="8193" width="7.69921875" style="72" bestFit="1" customWidth="1"/>
    <col min="8194" max="8194" width="14" style="72" customWidth="1"/>
    <col min="8195" max="8195" width="8.09765625" style="72" bestFit="1" customWidth="1"/>
    <col min="8196" max="8196" width="7.5" style="72" bestFit="1" customWidth="1"/>
    <col min="8197" max="8198" width="8.69921875" style="72"/>
    <col min="8199" max="8199" width="40.5" style="72" bestFit="1" customWidth="1"/>
    <col min="8200" max="8446" width="8.69921875" style="72"/>
    <col min="8447" max="8447" width="7" style="72" bestFit="1" customWidth="1"/>
    <col min="8448" max="8448" width="8.69921875" style="72"/>
    <col min="8449" max="8449" width="7.69921875" style="72" bestFit="1" customWidth="1"/>
    <col min="8450" max="8450" width="14" style="72" customWidth="1"/>
    <col min="8451" max="8451" width="8.09765625" style="72" bestFit="1" customWidth="1"/>
    <col min="8452" max="8452" width="7.5" style="72" bestFit="1" customWidth="1"/>
    <col min="8453" max="8454" width="8.69921875" style="72"/>
    <col min="8455" max="8455" width="40.5" style="72" bestFit="1" customWidth="1"/>
    <col min="8456" max="8702" width="8.69921875" style="72"/>
    <col min="8703" max="8703" width="7" style="72" bestFit="1" customWidth="1"/>
    <col min="8704" max="8704" width="8.69921875" style="72"/>
    <col min="8705" max="8705" width="7.69921875" style="72" bestFit="1" customWidth="1"/>
    <col min="8706" max="8706" width="14" style="72" customWidth="1"/>
    <col min="8707" max="8707" width="8.09765625" style="72" bestFit="1" customWidth="1"/>
    <col min="8708" max="8708" width="7.5" style="72" bestFit="1" customWidth="1"/>
    <col min="8709" max="8710" width="8.69921875" style="72"/>
    <col min="8711" max="8711" width="40.5" style="72" bestFit="1" customWidth="1"/>
    <col min="8712" max="8958" width="8.69921875" style="72"/>
    <col min="8959" max="8959" width="7" style="72" bestFit="1" customWidth="1"/>
    <col min="8960" max="8960" width="8.69921875" style="72"/>
    <col min="8961" max="8961" width="7.69921875" style="72" bestFit="1" customWidth="1"/>
    <col min="8962" max="8962" width="14" style="72" customWidth="1"/>
    <col min="8963" max="8963" width="8.09765625" style="72" bestFit="1" customWidth="1"/>
    <col min="8964" max="8964" width="7.5" style="72" bestFit="1" customWidth="1"/>
    <col min="8965" max="8966" width="8.69921875" style="72"/>
    <col min="8967" max="8967" width="40.5" style="72" bestFit="1" customWidth="1"/>
    <col min="8968" max="9214" width="8.69921875" style="72"/>
    <col min="9215" max="9215" width="7" style="72" bestFit="1" customWidth="1"/>
    <col min="9216" max="9216" width="8.69921875" style="72"/>
    <col min="9217" max="9217" width="7.69921875" style="72" bestFit="1" customWidth="1"/>
    <col min="9218" max="9218" width="14" style="72" customWidth="1"/>
    <col min="9219" max="9219" width="8.09765625" style="72" bestFit="1" customWidth="1"/>
    <col min="9220" max="9220" width="7.5" style="72" bestFit="1" customWidth="1"/>
    <col min="9221" max="9222" width="8.69921875" style="72"/>
    <col min="9223" max="9223" width="40.5" style="72" bestFit="1" customWidth="1"/>
    <col min="9224" max="9470" width="8.69921875" style="72"/>
    <col min="9471" max="9471" width="7" style="72" bestFit="1" customWidth="1"/>
    <col min="9472" max="9472" width="8.69921875" style="72"/>
    <col min="9473" max="9473" width="7.69921875" style="72" bestFit="1" customWidth="1"/>
    <col min="9474" max="9474" width="14" style="72" customWidth="1"/>
    <col min="9475" max="9475" width="8.09765625" style="72" bestFit="1" customWidth="1"/>
    <col min="9476" max="9476" width="7.5" style="72" bestFit="1" customWidth="1"/>
    <col min="9477" max="9478" width="8.69921875" style="72"/>
    <col min="9479" max="9479" width="40.5" style="72" bestFit="1" customWidth="1"/>
    <col min="9480" max="9726" width="8.69921875" style="72"/>
    <col min="9727" max="9727" width="7" style="72" bestFit="1" customWidth="1"/>
    <col min="9728" max="9728" width="8.69921875" style="72"/>
    <col min="9729" max="9729" width="7.69921875" style="72" bestFit="1" customWidth="1"/>
    <col min="9730" max="9730" width="14" style="72" customWidth="1"/>
    <col min="9731" max="9731" width="8.09765625" style="72" bestFit="1" customWidth="1"/>
    <col min="9732" max="9732" width="7.5" style="72" bestFit="1" customWidth="1"/>
    <col min="9733" max="9734" width="8.69921875" style="72"/>
    <col min="9735" max="9735" width="40.5" style="72" bestFit="1" customWidth="1"/>
    <col min="9736" max="9982" width="8.69921875" style="72"/>
    <col min="9983" max="9983" width="7" style="72" bestFit="1" customWidth="1"/>
    <col min="9984" max="9984" width="8.69921875" style="72"/>
    <col min="9985" max="9985" width="7.69921875" style="72" bestFit="1" customWidth="1"/>
    <col min="9986" max="9986" width="14" style="72" customWidth="1"/>
    <col min="9987" max="9987" width="8.09765625" style="72" bestFit="1" customWidth="1"/>
    <col min="9988" max="9988" width="7.5" style="72" bestFit="1" customWidth="1"/>
    <col min="9989" max="9990" width="8.69921875" style="72"/>
    <col min="9991" max="9991" width="40.5" style="72" bestFit="1" customWidth="1"/>
    <col min="9992" max="10238" width="8.69921875" style="72"/>
    <col min="10239" max="10239" width="7" style="72" bestFit="1" customWidth="1"/>
    <col min="10240" max="10240" width="8.69921875" style="72"/>
    <col min="10241" max="10241" width="7.69921875" style="72" bestFit="1" customWidth="1"/>
    <col min="10242" max="10242" width="14" style="72" customWidth="1"/>
    <col min="10243" max="10243" width="8.09765625" style="72" bestFit="1" customWidth="1"/>
    <col min="10244" max="10244" width="7.5" style="72" bestFit="1" customWidth="1"/>
    <col min="10245" max="10246" width="8.69921875" style="72"/>
    <col min="10247" max="10247" width="40.5" style="72" bestFit="1" customWidth="1"/>
    <col min="10248" max="10494" width="8.69921875" style="72"/>
    <col min="10495" max="10495" width="7" style="72" bestFit="1" customWidth="1"/>
    <col min="10496" max="10496" width="8.69921875" style="72"/>
    <col min="10497" max="10497" width="7.69921875" style="72" bestFit="1" customWidth="1"/>
    <col min="10498" max="10498" width="14" style="72" customWidth="1"/>
    <col min="10499" max="10499" width="8.09765625" style="72" bestFit="1" customWidth="1"/>
    <col min="10500" max="10500" width="7.5" style="72" bestFit="1" customWidth="1"/>
    <col min="10501" max="10502" width="8.69921875" style="72"/>
    <col min="10503" max="10503" width="40.5" style="72" bestFit="1" customWidth="1"/>
    <col min="10504" max="10750" width="8.69921875" style="72"/>
    <col min="10751" max="10751" width="7" style="72" bestFit="1" customWidth="1"/>
    <col min="10752" max="10752" width="8.69921875" style="72"/>
    <col min="10753" max="10753" width="7.69921875" style="72" bestFit="1" customWidth="1"/>
    <col min="10754" max="10754" width="14" style="72" customWidth="1"/>
    <col min="10755" max="10755" width="8.09765625" style="72" bestFit="1" customWidth="1"/>
    <col min="10756" max="10756" width="7.5" style="72" bestFit="1" customWidth="1"/>
    <col min="10757" max="10758" width="8.69921875" style="72"/>
    <col min="10759" max="10759" width="40.5" style="72" bestFit="1" customWidth="1"/>
    <col min="10760" max="11006" width="8.69921875" style="72"/>
    <col min="11007" max="11007" width="7" style="72" bestFit="1" customWidth="1"/>
    <col min="11008" max="11008" width="8.69921875" style="72"/>
    <col min="11009" max="11009" width="7.69921875" style="72" bestFit="1" customWidth="1"/>
    <col min="11010" max="11010" width="14" style="72" customWidth="1"/>
    <col min="11011" max="11011" width="8.09765625" style="72" bestFit="1" customWidth="1"/>
    <col min="11012" max="11012" width="7.5" style="72" bestFit="1" customWidth="1"/>
    <col min="11013" max="11014" width="8.69921875" style="72"/>
    <col min="11015" max="11015" width="40.5" style="72" bestFit="1" customWidth="1"/>
    <col min="11016" max="11262" width="8.69921875" style="72"/>
    <col min="11263" max="11263" width="7" style="72" bestFit="1" customWidth="1"/>
    <col min="11264" max="11264" width="8.69921875" style="72"/>
    <col min="11265" max="11265" width="7.69921875" style="72" bestFit="1" customWidth="1"/>
    <col min="11266" max="11266" width="14" style="72" customWidth="1"/>
    <col min="11267" max="11267" width="8.09765625" style="72" bestFit="1" customWidth="1"/>
    <col min="11268" max="11268" width="7.5" style="72" bestFit="1" customWidth="1"/>
    <col min="11269" max="11270" width="8.69921875" style="72"/>
    <col min="11271" max="11271" width="40.5" style="72" bestFit="1" customWidth="1"/>
    <col min="11272" max="11518" width="8.69921875" style="72"/>
    <col min="11519" max="11519" width="7" style="72" bestFit="1" customWidth="1"/>
    <col min="11520" max="11520" width="8.69921875" style="72"/>
    <col min="11521" max="11521" width="7.69921875" style="72" bestFit="1" customWidth="1"/>
    <col min="11522" max="11522" width="14" style="72" customWidth="1"/>
    <col min="11523" max="11523" width="8.09765625" style="72" bestFit="1" customWidth="1"/>
    <col min="11524" max="11524" width="7.5" style="72" bestFit="1" customWidth="1"/>
    <col min="11525" max="11526" width="8.69921875" style="72"/>
    <col min="11527" max="11527" width="40.5" style="72" bestFit="1" customWidth="1"/>
    <col min="11528" max="11774" width="8.69921875" style="72"/>
    <col min="11775" max="11775" width="7" style="72" bestFit="1" customWidth="1"/>
    <col min="11776" max="11776" width="8.69921875" style="72"/>
    <col min="11777" max="11777" width="7.69921875" style="72" bestFit="1" customWidth="1"/>
    <col min="11778" max="11778" width="14" style="72" customWidth="1"/>
    <col min="11779" max="11779" width="8.09765625" style="72" bestFit="1" customWidth="1"/>
    <col min="11780" max="11780" width="7.5" style="72" bestFit="1" customWidth="1"/>
    <col min="11781" max="11782" width="8.69921875" style="72"/>
    <col min="11783" max="11783" width="40.5" style="72" bestFit="1" customWidth="1"/>
    <col min="11784" max="12030" width="8.69921875" style="72"/>
    <col min="12031" max="12031" width="7" style="72" bestFit="1" customWidth="1"/>
    <col min="12032" max="12032" width="8.69921875" style="72"/>
    <col min="12033" max="12033" width="7.69921875" style="72" bestFit="1" customWidth="1"/>
    <col min="12034" max="12034" width="14" style="72" customWidth="1"/>
    <col min="12035" max="12035" width="8.09765625" style="72" bestFit="1" customWidth="1"/>
    <col min="12036" max="12036" width="7.5" style="72" bestFit="1" customWidth="1"/>
    <col min="12037" max="12038" width="8.69921875" style="72"/>
    <col min="12039" max="12039" width="40.5" style="72" bestFit="1" customWidth="1"/>
    <col min="12040" max="12286" width="8.69921875" style="72"/>
    <col min="12287" max="12287" width="7" style="72" bestFit="1" customWidth="1"/>
    <col min="12288" max="12288" width="8.69921875" style="72"/>
    <col min="12289" max="12289" width="7.69921875" style="72" bestFit="1" customWidth="1"/>
    <col min="12290" max="12290" width="14" style="72" customWidth="1"/>
    <col min="12291" max="12291" width="8.09765625" style="72" bestFit="1" customWidth="1"/>
    <col min="12292" max="12292" width="7.5" style="72" bestFit="1" customWidth="1"/>
    <col min="12293" max="12294" width="8.69921875" style="72"/>
    <col min="12295" max="12295" width="40.5" style="72" bestFit="1" customWidth="1"/>
    <col min="12296" max="12542" width="8.69921875" style="72"/>
    <col min="12543" max="12543" width="7" style="72" bestFit="1" customWidth="1"/>
    <col min="12544" max="12544" width="8.69921875" style="72"/>
    <col min="12545" max="12545" width="7.69921875" style="72" bestFit="1" customWidth="1"/>
    <col min="12546" max="12546" width="14" style="72" customWidth="1"/>
    <col min="12547" max="12547" width="8.09765625" style="72" bestFit="1" customWidth="1"/>
    <col min="12548" max="12548" width="7.5" style="72" bestFit="1" customWidth="1"/>
    <col min="12549" max="12550" width="8.69921875" style="72"/>
    <col min="12551" max="12551" width="40.5" style="72" bestFit="1" customWidth="1"/>
    <col min="12552" max="12798" width="8.69921875" style="72"/>
    <col min="12799" max="12799" width="7" style="72" bestFit="1" customWidth="1"/>
    <col min="12800" max="12800" width="8.69921875" style="72"/>
    <col min="12801" max="12801" width="7.69921875" style="72" bestFit="1" customWidth="1"/>
    <col min="12802" max="12802" width="14" style="72" customWidth="1"/>
    <col min="12803" max="12803" width="8.09765625" style="72" bestFit="1" customWidth="1"/>
    <col min="12804" max="12804" width="7.5" style="72" bestFit="1" customWidth="1"/>
    <col min="12805" max="12806" width="8.69921875" style="72"/>
    <col min="12807" max="12807" width="40.5" style="72" bestFit="1" customWidth="1"/>
    <col min="12808" max="13054" width="8.69921875" style="72"/>
    <col min="13055" max="13055" width="7" style="72" bestFit="1" customWidth="1"/>
    <col min="13056" max="13056" width="8.69921875" style="72"/>
    <col min="13057" max="13057" width="7.69921875" style="72" bestFit="1" customWidth="1"/>
    <col min="13058" max="13058" width="14" style="72" customWidth="1"/>
    <col min="13059" max="13059" width="8.09765625" style="72" bestFit="1" customWidth="1"/>
    <col min="13060" max="13060" width="7.5" style="72" bestFit="1" customWidth="1"/>
    <col min="13061" max="13062" width="8.69921875" style="72"/>
    <col min="13063" max="13063" width="40.5" style="72" bestFit="1" customWidth="1"/>
    <col min="13064" max="13310" width="8.69921875" style="72"/>
    <col min="13311" max="13311" width="7" style="72" bestFit="1" customWidth="1"/>
    <col min="13312" max="13312" width="8.69921875" style="72"/>
    <col min="13313" max="13313" width="7.69921875" style="72" bestFit="1" customWidth="1"/>
    <col min="13314" max="13314" width="14" style="72" customWidth="1"/>
    <col min="13315" max="13315" width="8.09765625" style="72" bestFit="1" customWidth="1"/>
    <col min="13316" max="13316" width="7.5" style="72" bestFit="1" customWidth="1"/>
    <col min="13317" max="13318" width="8.69921875" style="72"/>
    <col min="13319" max="13319" width="40.5" style="72" bestFit="1" customWidth="1"/>
    <col min="13320" max="13566" width="8.69921875" style="72"/>
    <col min="13567" max="13567" width="7" style="72" bestFit="1" customWidth="1"/>
    <col min="13568" max="13568" width="8.69921875" style="72"/>
    <col min="13569" max="13569" width="7.69921875" style="72" bestFit="1" customWidth="1"/>
    <col min="13570" max="13570" width="14" style="72" customWidth="1"/>
    <col min="13571" max="13571" width="8.09765625" style="72" bestFit="1" customWidth="1"/>
    <col min="13572" max="13572" width="7.5" style="72" bestFit="1" customWidth="1"/>
    <col min="13573" max="13574" width="8.69921875" style="72"/>
    <col min="13575" max="13575" width="40.5" style="72" bestFit="1" customWidth="1"/>
    <col min="13576" max="13822" width="8.69921875" style="72"/>
    <col min="13823" max="13823" width="7" style="72" bestFit="1" customWidth="1"/>
    <col min="13824" max="13824" width="8.69921875" style="72"/>
    <col min="13825" max="13825" width="7.69921875" style="72" bestFit="1" customWidth="1"/>
    <col min="13826" max="13826" width="14" style="72" customWidth="1"/>
    <col min="13827" max="13827" width="8.09765625" style="72" bestFit="1" customWidth="1"/>
    <col min="13828" max="13828" width="7.5" style="72" bestFit="1" customWidth="1"/>
    <col min="13829" max="13830" width="8.69921875" style="72"/>
    <col min="13831" max="13831" width="40.5" style="72" bestFit="1" customWidth="1"/>
    <col min="13832" max="14078" width="8.69921875" style="72"/>
    <col min="14079" max="14079" width="7" style="72" bestFit="1" customWidth="1"/>
    <col min="14080" max="14080" width="8.69921875" style="72"/>
    <col min="14081" max="14081" width="7.69921875" style="72" bestFit="1" customWidth="1"/>
    <col min="14082" max="14082" width="14" style="72" customWidth="1"/>
    <col min="14083" max="14083" width="8.09765625" style="72" bestFit="1" customWidth="1"/>
    <col min="14084" max="14084" width="7.5" style="72" bestFit="1" customWidth="1"/>
    <col min="14085" max="14086" width="8.69921875" style="72"/>
    <col min="14087" max="14087" width="40.5" style="72" bestFit="1" customWidth="1"/>
    <col min="14088" max="14334" width="8.69921875" style="72"/>
    <col min="14335" max="14335" width="7" style="72" bestFit="1" customWidth="1"/>
    <col min="14336" max="14336" width="8.69921875" style="72"/>
    <col min="14337" max="14337" width="7.69921875" style="72" bestFit="1" customWidth="1"/>
    <col min="14338" max="14338" width="14" style="72" customWidth="1"/>
    <col min="14339" max="14339" width="8.09765625" style="72" bestFit="1" customWidth="1"/>
    <col min="14340" max="14340" width="7.5" style="72" bestFit="1" customWidth="1"/>
    <col min="14341" max="14342" width="8.69921875" style="72"/>
    <col min="14343" max="14343" width="40.5" style="72" bestFit="1" customWidth="1"/>
    <col min="14344" max="14590" width="8.69921875" style="72"/>
    <col min="14591" max="14591" width="7" style="72" bestFit="1" customWidth="1"/>
    <col min="14592" max="14592" width="8.69921875" style="72"/>
    <col min="14593" max="14593" width="7.69921875" style="72" bestFit="1" customWidth="1"/>
    <col min="14594" max="14594" width="14" style="72" customWidth="1"/>
    <col min="14595" max="14595" width="8.09765625" style="72" bestFit="1" customWidth="1"/>
    <col min="14596" max="14596" width="7.5" style="72" bestFit="1" customWidth="1"/>
    <col min="14597" max="14598" width="8.69921875" style="72"/>
    <col min="14599" max="14599" width="40.5" style="72" bestFit="1" customWidth="1"/>
    <col min="14600" max="14846" width="8.69921875" style="72"/>
    <col min="14847" max="14847" width="7" style="72" bestFit="1" customWidth="1"/>
    <col min="14848" max="14848" width="8.69921875" style="72"/>
    <col min="14849" max="14849" width="7.69921875" style="72" bestFit="1" customWidth="1"/>
    <col min="14850" max="14850" width="14" style="72" customWidth="1"/>
    <col min="14851" max="14851" width="8.09765625" style="72" bestFit="1" customWidth="1"/>
    <col min="14852" max="14852" width="7.5" style="72" bestFit="1" customWidth="1"/>
    <col min="14853" max="14854" width="8.69921875" style="72"/>
    <col min="14855" max="14855" width="40.5" style="72" bestFit="1" customWidth="1"/>
    <col min="14856" max="15102" width="8.69921875" style="72"/>
    <col min="15103" max="15103" width="7" style="72" bestFit="1" customWidth="1"/>
    <col min="15104" max="15104" width="8.69921875" style="72"/>
    <col min="15105" max="15105" width="7.69921875" style="72" bestFit="1" customWidth="1"/>
    <col min="15106" max="15106" width="14" style="72" customWidth="1"/>
    <col min="15107" max="15107" width="8.09765625" style="72" bestFit="1" customWidth="1"/>
    <col min="15108" max="15108" width="7.5" style="72" bestFit="1" customWidth="1"/>
    <col min="15109" max="15110" width="8.69921875" style="72"/>
    <col min="15111" max="15111" width="40.5" style="72" bestFit="1" customWidth="1"/>
    <col min="15112" max="15358" width="8.69921875" style="72"/>
    <col min="15359" max="15359" width="7" style="72" bestFit="1" customWidth="1"/>
    <col min="15360" max="15360" width="8.69921875" style="72"/>
    <col min="15361" max="15361" width="7.69921875" style="72" bestFit="1" customWidth="1"/>
    <col min="15362" max="15362" width="14" style="72" customWidth="1"/>
    <col min="15363" max="15363" width="8.09765625" style="72" bestFit="1" customWidth="1"/>
    <col min="15364" max="15364" width="7.5" style="72" bestFit="1" customWidth="1"/>
    <col min="15365" max="15366" width="8.69921875" style="72"/>
    <col min="15367" max="15367" width="40.5" style="72" bestFit="1" customWidth="1"/>
    <col min="15368" max="15614" width="8.69921875" style="72"/>
    <col min="15615" max="15615" width="7" style="72" bestFit="1" customWidth="1"/>
    <col min="15616" max="15616" width="8.69921875" style="72"/>
    <col min="15617" max="15617" width="7.69921875" style="72" bestFit="1" customWidth="1"/>
    <col min="15618" max="15618" width="14" style="72" customWidth="1"/>
    <col min="15619" max="15619" width="8.09765625" style="72" bestFit="1" customWidth="1"/>
    <col min="15620" max="15620" width="7.5" style="72" bestFit="1" customWidth="1"/>
    <col min="15621" max="15622" width="8.69921875" style="72"/>
    <col min="15623" max="15623" width="40.5" style="72" bestFit="1" customWidth="1"/>
    <col min="15624" max="15870" width="8.69921875" style="72"/>
    <col min="15871" max="15871" width="7" style="72" bestFit="1" customWidth="1"/>
    <col min="15872" max="15872" width="8.69921875" style="72"/>
    <col min="15873" max="15873" width="7.69921875" style="72" bestFit="1" customWidth="1"/>
    <col min="15874" max="15874" width="14" style="72" customWidth="1"/>
    <col min="15875" max="15875" width="8.09765625" style="72" bestFit="1" customWidth="1"/>
    <col min="15876" max="15876" width="7.5" style="72" bestFit="1" customWidth="1"/>
    <col min="15877" max="15878" width="8.69921875" style="72"/>
    <col min="15879" max="15879" width="40.5" style="72" bestFit="1" customWidth="1"/>
    <col min="15880" max="16126" width="8.69921875" style="72"/>
    <col min="16127" max="16127" width="7" style="72" bestFit="1" customWidth="1"/>
    <col min="16128" max="16128" width="8.69921875" style="72"/>
    <col min="16129" max="16129" width="7.69921875" style="72" bestFit="1" customWidth="1"/>
    <col min="16130" max="16130" width="14" style="72" customWidth="1"/>
    <col min="16131" max="16131" width="8.09765625" style="72" bestFit="1" customWidth="1"/>
    <col min="16132" max="16132" width="7.5" style="72" bestFit="1" customWidth="1"/>
    <col min="16133" max="16134" width="8.69921875" style="72"/>
    <col min="16135" max="16135" width="40.5" style="72" bestFit="1" customWidth="1"/>
    <col min="16136" max="16384" width="8.69921875" style="72"/>
  </cols>
  <sheetData>
    <row r="2" spans="2:7">
      <c r="B2" s="113" t="s">
        <v>37</v>
      </c>
      <c r="C2" s="113" t="s">
        <v>38</v>
      </c>
      <c r="D2" s="112" t="s">
        <v>101</v>
      </c>
      <c r="E2" s="104"/>
    </row>
    <row r="3" spans="2:7">
      <c r="B3" s="106">
        <v>18</v>
      </c>
      <c r="C3" s="106">
        <v>44.7</v>
      </c>
      <c r="D3" s="105">
        <f>LN(C3)</f>
        <v>3.7999735016195233</v>
      </c>
      <c r="E3" s="104"/>
      <c r="F3" s="110" t="s">
        <v>102</v>
      </c>
      <c r="G3" s="109">
        <v>8.4385380615908598</v>
      </c>
    </row>
    <row r="4" spans="2:7">
      <c r="B4" s="106">
        <v>17</v>
      </c>
      <c r="C4" s="106">
        <v>46.800000000000004</v>
      </c>
      <c r="D4" s="105">
        <f t="shared" ref="D4:D15" si="0">LN(C4)</f>
        <v>3.8458832029236012</v>
      </c>
      <c r="E4" s="104"/>
      <c r="F4" s="110" t="s">
        <v>35</v>
      </c>
      <c r="G4" s="105">
        <v>-0.31396019952964532</v>
      </c>
    </row>
    <row r="5" spans="2:7">
      <c r="B5" s="106">
        <v>16</v>
      </c>
      <c r="C5" s="106">
        <v>37.65</v>
      </c>
      <c r="D5" s="105">
        <f t="shared" si="0"/>
        <v>3.6283329542459026</v>
      </c>
      <c r="E5" s="104"/>
      <c r="F5" s="110" t="s">
        <v>36</v>
      </c>
      <c r="G5" s="111">
        <f>EXP(G3)</f>
        <v>4621.7932660602601</v>
      </c>
    </row>
    <row r="6" spans="2:7">
      <c r="B6" s="106">
        <v>15</v>
      </c>
      <c r="C6" s="106">
        <v>15.3</v>
      </c>
      <c r="D6" s="105">
        <f t="shared" si="0"/>
        <v>2.7278528283983898</v>
      </c>
      <c r="E6" s="104"/>
    </row>
    <row r="7" spans="2:7">
      <c r="B7" s="106">
        <v>14</v>
      </c>
      <c r="C7" s="106">
        <v>31.349999999999998</v>
      </c>
      <c r="D7" s="105">
        <f t="shared" si="0"/>
        <v>3.4452142670789296</v>
      </c>
      <c r="E7" s="104"/>
      <c r="F7" s="110" t="s">
        <v>103</v>
      </c>
      <c r="G7" s="109">
        <v>0.79418000847009529</v>
      </c>
    </row>
    <row r="8" spans="2:7">
      <c r="B8" s="106">
        <v>13</v>
      </c>
      <c r="C8" s="106">
        <v>34.049999999999997</v>
      </c>
      <c r="D8" s="105">
        <f t="shared" si="0"/>
        <v>3.5278300325955212</v>
      </c>
      <c r="E8" s="104"/>
      <c r="F8" s="108"/>
      <c r="G8" s="107"/>
    </row>
    <row r="9" spans="2:7">
      <c r="B9" s="106">
        <v>12</v>
      </c>
      <c r="C9" s="106">
        <v>66.150000000000006</v>
      </c>
      <c r="D9" s="105">
        <f t="shared" si="0"/>
        <v>4.1919248905609647</v>
      </c>
      <c r="E9" s="104"/>
    </row>
    <row r="10" spans="2:7">
      <c r="B10" s="106">
        <v>11</v>
      </c>
      <c r="C10" s="106">
        <v>121.05000000000001</v>
      </c>
      <c r="D10" s="105">
        <f t="shared" si="0"/>
        <v>4.7962036833840678</v>
      </c>
      <c r="E10" s="104"/>
    </row>
    <row r="11" spans="2:7">
      <c r="B11" s="106">
        <v>10</v>
      </c>
      <c r="C11" s="106">
        <v>217.5</v>
      </c>
      <c r="D11" s="105">
        <f t="shared" si="0"/>
        <v>5.3821988505287388</v>
      </c>
      <c r="E11" s="104"/>
    </row>
    <row r="12" spans="2:7">
      <c r="B12" s="106">
        <v>9</v>
      </c>
      <c r="C12" s="106">
        <v>206.25</v>
      </c>
      <c r="D12" s="105">
        <f t="shared" si="0"/>
        <v>5.32908902521479</v>
      </c>
      <c r="E12" s="104"/>
    </row>
    <row r="13" spans="2:7">
      <c r="B13" s="106">
        <v>8</v>
      </c>
      <c r="C13" s="106">
        <v>582.6</v>
      </c>
      <c r="D13" s="105">
        <f t="shared" si="0"/>
        <v>6.3675008445253338</v>
      </c>
      <c r="E13" s="104"/>
    </row>
    <row r="14" spans="2:7">
      <c r="B14" s="106">
        <v>7</v>
      </c>
      <c r="C14" s="106">
        <v>915.90000000000009</v>
      </c>
      <c r="D14" s="105">
        <f t="shared" si="0"/>
        <v>6.8199071884089424</v>
      </c>
      <c r="E14" s="104"/>
    </row>
    <row r="15" spans="2:7">
      <c r="B15" s="106">
        <v>6</v>
      </c>
      <c r="C15" s="106">
        <v>954.6</v>
      </c>
      <c r="D15" s="105">
        <f t="shared" si="0"/>
        <v>6.8612924045717962</v>
      </c>
      <c r="E15" s="104"/>
    </row>
    <row r="18" spans="2:10" ht="15.6">
      <c r="B18" s="126" t="s">
        <v>105</v>
      </c>
      <c r="C18" s="126"/>
      <c r="D18" s="126"/>
      <c r="E18" s="126"/>
      <c r="F18" s="126"/>
      <c r="G18" s="126"/>
      <c r="H18" s="126"/>
      <c r="I18" s="126"/>
      <c r="J18" s="126"/>
    </row>
    <row r="19" spans="2:10" ht="16.2" thickBot="1">
      <c r="B19" s="126"/>
      <c r="C19" s="126"/>
      <c r="D19" s="126"/>
      <c r="E19" s="126"/>
      <c r="F19" s="126"/>
      <c r="G19" s="126"/>
      <c r="H19" s="126"/>
      <c r="I19" s="126"/>
      <c r="J19" s="126"/>
    </row>
    <row r="20" spans="2:10" ht="15.6">
      <c r="B20" s="127" t="s">
        <v>106</v>
      </c>
      <c r="C20" s="127"/>
      <c r="D20" s="126"/>
      <c r="E20" s="126"/>
      <c r="F20" s="126"/>
      <c r="G20" s="126"/>
      <c r="H20" s="126"/>
      <c r="I20" s="126"/>
      <c r="J20" s="126"/>
    </row>
    <row r="21" spans="2:10" ht="15.6">
      <c r="B21" s="126" t="s">
        <v>107</v>
      </c>
      <c r="C21" s="126">
        <v>0.89116777795771729</v>
      </c>
      <c r="D21" s="126"/>
      <c r="E21" s="126"/>
      <c r="F21" s="126"/>
      <c r="G21" s="126"/>
      <c r="H21" s="126"/>
      <c r="I21" s="126"/>
      <c r="J21" s="126"/>
    </row>
    <row r="22" spans="2:10" ht="15.6">
      <c r="B22" s="126" t="s">
        <v>108</v>
      </c>
      <c r="C22" s="126">
        <v>0.79418000847009529</v>
      </c>
      <c r="D22" s="126"/>
      <c r="E22" s="126"/>
      <c r="F22" s="126"/>
      <c r="G22" s="126"/>
      <c r="H22" s="126"/>
      <c r="I22" s="126"/>
      <c r="J22" s="126"/>
    </row>
    <row r="23" spans="2:10" ht="15.6">
      <c r="B23" s="126" t="s">
        <v>109</v>
      </c>
      <c r="C23" s="126">
        <v>0.7754691001491949</v>
      </c>
      <c r="D23" s="126"/>
      <c r="E23" s="126"/>
      <c r="F23" s="126"/>
      <c r="G23" s="126"/>
      <c r="H23" s="126"/>
      <c r="I23" s="126"/>
      <c r="J23" s="126"/>
    </row>
    <row r="24" spans="2:10" ht="15.6">
      <c r="B24" s="126" t="s">
        <v>110</v>
      </c>
      <c r="C24" s="126">
        <v>0.65012707144573323</v>
      </c>
      <c r="D24" s="126"/>
      <c r="E24" s="126"/>
      <c r="F24" s="126"/>
      <c r="G24" s="126"/>
      <c r="H24" s="126"/>
      <c r="I24" s="126"/>
      <c r="J24" s="126"/>
    </row>
    <row r="25" spans="2:10" ht="16.2" thickBot="1">
      <c r="B25" s="128" t="s">
        <v>111</v>
      </c>
      <c r="C25" s="128">
        <v>13</v>
      </c>
      <c r="D25" s="126"/>
      <c r="E25" s="126"/>
      <c r="F25" s="126"/>
      <c r="G25" s="126"/>
      <c r="H25" s="126"/>
      <c r="I25" s="126"/>
      <c r="J25" s="126"/>
    </row>
    <row r="26" spans="2:10" ht="15.6">
      <c r="B26" s="126"/>
      <c r="C26" s="126"/>
      <c r="D26" s="126"/>
      <c r="E26" s="126"/>
      <c r="F26" s="126"/>
      <c r="G26" s="126"/>
      <c r="H26" s="126"/>
      <c r="I26" s="126"/>
      <c r="J26" s="126"/>
    </row>
    <row r="27" spans="2:10" ht="16.2" thickBot="1">
      <c r="B27" s="126" t="s">
        <v>112</v>
      </c>
      <c r="C27" s="126"/>
      <c r="D27" s="126"/>
      <c r="E27" s="126"/>
      <c r="F27" s="126"/>
      <c r="G27" s="126"/>
      <c r="H27" s="126"/>
      <c r="I27" s="126"/>
      <c r="J27" s="126"/>
    </row>
    <row r="28" spans="2:10" ht="15.6">
      <c r="B28" s="129"/>
      <c r="C28" s="129" t="s">
        <v>113</v>
      </c>
      <c r="D28" s="129" t="s">
        <v>114</v>
      </c>
      <c r="E28" s="129" t="s">
        <v>115</v>
      </c>
      <c r="F28" s="129" t="s">
        <v>116</v>
      </c>
      <c r="G28" s="129" t="s">
        <v>117</v>
      </c>
      <c r="H28" s="126"/>
      <c r="I28" s="126"/>
      <c r="J28" s="126"/>
    </row>
    <row r="29" spans="2:10" ht="15.6">
      <c r="B29" s="126" t="s">
        <v>118</v>
      </c>
      <c r="C29" s="126">
        <v>1</v>
      </c>
      <c r="D29" s="126">
        <v>17.939923253742428</v>
      </c>
      <c r="E29" s="126">
        <v>17.939923253742428</v>
      </c>
      <c r="F29" s="126">
        <v>42.444759754553544</v>
      </c>
      <c r="G29" s="126">
        <v>4.3379985989782489E-5</v>
      </c>
      <c r="H29" s="126"/>
      <c r="I29" s="126"/>
      <c r="J29" s="126"/>
    </row>
    <row r="30" spans="2:10" ht="15.6">
      <c r="B30" s="126" t="s">
        <v>119</v>
      </c>
      <c r="C30" s="126">
        <v>11</v>
      </c>
      <c r="D30" s="126">
        <v>4.6493172992926608</v>
      </c>
      <c r="E30" s="126">
        <v>0.42266520902660554</v>
      </c>
      <c r="F30" s="126"/>
      <c r="G30" s="126"/>
      <c r="H30" s="126"/>
      <c r="I30" s="126"/>
      <c r="J30" s="126"/>
    </row>
    <row r="31" spans="2:10" ht="16.2" thickBot="1">
      <c r="B31" s="128" t="s">
        <v>120</v>
      </c>
      <c r="C31" s="128">
        <v>12</v>
      </c>
      <c r="D31" s="128">
        <v>22.58924055303509</v>
      </c>
      <c r="E31" s="128"/>
      <c r="F31" s="128"/>
      <c r="G31" s="128"/>
      <c r="H31" s="126"/>
      <c r="I31" s="126"/>
      <c r="J31" s="126"/>
    </row>
    <row r="32" spans="2:10" ht="16.2" thickBot="1">
      <c r="B32" s="126"/>
      <c r="C32" s="126"/>
      <c r="D32" s="126"/>
      <c r="E32" s="126"/>
      <c r="F32" s="126"/>
      <c r="G32" s="126"/>
      <c r="H32" s="126"/>
      <c r="I32" s="126"/>
      <c r="J32" s="126"/>
    </row>
    <row r="33" spans="2:10" ht="15.6">
      <c r="B33" s="129"/>
      <c r="C33" s="129" t="s">
        <v>121</v>
      </c>
      <c r="D33" s="129" t="s">
        <v>110</v>
      </c>
      <c r="E33" s="129" t="s">
        <v>122</v>
      </c>
      <c r="F33" s="129" t="s">
        <v>123</v>
      </c>
      <c r="G33" s="129" t="s">
        <v>124</v>
      </c>
      <c r="H33" s="129" t="s">
        <v>125</v>
      </c>
      <c r="I33" s="129" t="s">
        <v>126</v>
      </c>
      <c r="J33" s="129" t="s">
        <v>127</v>
      </c>
    </row>
    <row r="34" spans="2:10" ht="15.6">
      <c r="B34" s="126" t="s">
        <v>128</v>
      </c>
      <c r="C34" s="126">
        <v>8.4385380615908598</v>
      </c>
      <c r="D34" s="126">
        <v>0.60574676021140517</v>
      </c>
      <c r="E34" s="126">
        <v>13.930801806758019</v>
      </c>
      <c r="F34" s="126">
        <v>2.4757830477931658E-8</v>
      </c>
      <c r="G34" s="126">
        <v>7.1052984315919687</v>
      </c>
      <c r="H34" s="126">
        <v>9.771777691589751</v>
      </c>
      <c r="I34" s="126">
        <v>7.1052984315919687</v>
      </c>
      <c r="J34" s="126">
        <v>9.771777691589751</v>
      </c>
    </row>
    <row r="35" spans="2:10" ht="16.2" thickBot="1">
      <c r="B35" s="128" t="s">
        <v>129</v>
      </c>
      <c r="C35" s="128">
        <v>-0.31396019952964532</v>
      </c>
      <c r="D35" s="128">
        <v>4.8190624745203262E-2</v>
      </c>
      <c r="E35" s="128">
        <v>-6.5149642941886929</v>
      </c>
      <c r="F35" s="128">
        <v>4.337998598978234E-5</v>
      </c>
      <c r="G35" s="128">
        <v>-0.42002704944938257</v>
      </c>
      <c r="H35" s="128">
        <v>-0.20789334960990807</v>
      </c>
      <c r="I35" s="128">
        <v>-0.42002704944938257</v>
      </c>
      <c r="J35" s="128">
        <v>-0.20789334960990807</v>
      </c>
    </row>
    <row r="36" spans="2:10" ht="15.6">
      <c r="B36" s="126"/>
      <c r="C36" s="126"/>
      <c r="D36" s="126"/>
      <c r="E36" s="126"/>
      <c r="F36" s="126"/>
      <c r="G36" s="126"/>
      <c r="H36" s="126"/>
      <c r="I36" s="126"/>
      <c r="J36" s="126"/>
    </row>
    <row r="37" spans="2:10" ht="15.6">
      <c r="B37" s="126"/>
      <c r="C37" s="126"/>
      <c r="D37" s="126"/>
      <c r="E37" s="126"/>
      <c r="F37" s="126"/>
      <c r="G37" s="126"/>
      <c r="H37" s="126"/>
      <c r="I37" s="126"/>
      <c r="J37" s="126"/>
    </row>
    <row r="38" spans="2:10" ht="15.6">
      <c r="B38" s="126"/>
      <c r="C38" s="126"/>
      <c r="D38" s="126"/>
      <c r="E38" s="126"/>
      <c r="F38" s="126"/>
      <c r="G38" s="126"/>
      <c r="H38" s="126"/>
      <c r="I38" s="126"/>
      <c r="J38" s="126"/>
    </row>
  </sheetData>
  <phoneticPr fontId="3" type="noConversion"/>
  <printOptions headings="1"/>
  <pageMargins left="0.70866141732283472" right="0.70866141732283472" top="0.74803149606299213" bottom="0.74803149606299213" header="0.31496062992125984" footer="0.31496062992125984"/>
  <pageSetup paperSize="9" orientation="portrait" blackAndWhite="1" horizontalDpi="0" verticalDpi="0" r:id="rId1"/>
  <drawing r:id="rId2"/>
  <legacyDrawing r:id="rId3"/>
  <oleObjects>
    <mc:AlternateContent xmlns:mc="http://schemas.openxmlformats.org/markup-compatibility/2006">
      <mc:Choice Requires="x14">
        <oleObject progId="Equation.3" shapeId="41985" r:id="rId4">
          <objectPr defaultSize="0" autoPict="0" r:id="rId5">
            <anchor moveWithCells="1" sizeWithCells="1">
              <from>
                <xdr:col>11</xdr:col>
                <xdr:colOff>266700</xdr:colOff>
                <xdr:row>3</xdr:row>
                <xdr:rowOff>144780</xdr:rowOff>
              </from>
              <to>
                <xdr:col>12</xdr:col>
                <xdr:colOff>411480</xdr:colOff>
                <xdr:row>5</xdr:row>
                <xdr:rowOff>76200</xdr:rowOff>
              </to>
            </anchor>
          </objectPr>
        </oleObject>
      </mc:Choice>
      <mc:Fallback>
        <oleObject progId="Equation.3" shapeId="41985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5CCE-414D-41AC-9BAD-C3693CC55A0B}">
  <dimension ref="A1:M23"/>
  <sheetViews>
    <sheetView tabSelected="1" zoomScaleNormal="100" workbookViewId="0">
      <selection activeCell="C11" sqref="C11"/>
    </sheetView>
  </sheetViews>
  <sheetFormatPr defaultColWidth="9" defaultRowHeight="14.4"/>
  <cols>
    <col min="1" max="1" width="2.59765625" style="55" customWidth="1"/>
    <col min="2" max="2" width="20.59765625" style="55" customWidth="1"/>
    <col min="3" max="3" width="16.09765625" style="55" customWidth="1"/>
    <col min="4" max="4" width="2.59765625" style="55" customWidth="1"/>
    <col min="5" max="13" width="9" style="55"/>
    <col min="14" max="16384" width="9" style="81"/>
  </cols>
  <sheetData>
    <row r="1" spans="1:13">
      <c r="A1" s="81"/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</row>
    <row r="2" spans="1:13">
      <c r="A2" s="53"/>
      <c r="B2" s="54"/>
      <c r="C2" s="54"/>
      <c r="D2" s="54"/>
    </row>
    <row r="3" spans="1:13">
      <c r="A3" s="53"/>
      <c r="B3" s="56" t="s">
        <v>87</v>
      </c>
      <c r="C3" s="83">
        <v>15000</v>
      </c>
      <c r="D3" s="54"/>
    </row>
    <row r="4" spans="1:13">
      <c r="A4" s="53"/>
      <c r="B4" s="54"/>
      <c r="C4" s="54"/>
      <c r="D4" s="54"/>
    </row>
    <row r="5" spans="1:13">
      <c r="A5" s="53"/>
      <c r="B5" s="57"/>
      <c r="C5" s="58" t="s">
        <v>88</v>
      </c>
      <c r="D5" s="54"/>
    </row>
    <row r="6" spans="1:13">
      <c r="A6" s="53"/>
      <c r="B6" s="56" t="s">
        <v>89</v>
      </c>
      <c r="C6" s="59">
        <v>298</v>
      </c>
      <c r="D6" s="54"/>
    </row>
    <row r="7" spans="1:13">
      <c r="A7" s="53"/>
      <c r="B7" s="56" t="s">
        <v>90</v>
      </c>
      <c r="C7" s="60">
        <v>150</v>
      </c>
      <c r="D7" s="54"/>
    </row>
    <row r="8" spans="1:13">
      <c r="A8" s="53"/>
      <c r="B8" s="56" t="s">
        <v>91</v>
      </c>
      <c r="C8" s="59">
        <v>2000000</v>
      </c>
      <c r="D8" s="54"/>
    </row>
    <row r="9" spans="1:13">
      <c r="A9" s="53"/>
      <c r="B9" s="61"/>
      <c r="C9" s="61"/>
      <c r="D9" s="54"/>
    </row>
    <row r="10" spans="1:13">
      <c r="A10" s="53"/>
      <c r="B10" s="56" t="s">
        <v>0</v>
      </c>
      <c r="C10" s="82">
        <f>C6-C7</f>
        <v>148</v>
      </c>
      <c r="D10" s="54"/>
    </row>
    <row r="11" spans="1:13">
      <c r="A11" s="53"/>
      <c r="B11" s="56" t="s">
        <v>1</v>
      </c>
      <c r="C11" s="63">
        <f>(C10*C3)/(C3*C6)</f>
        <v>0.49664429530201343</v>
      </c>
      <c r="D11" s="54"/>
    </row>
    <row r="12" spans="1:13">
      <c r="A12" s="53"/>
      <c r="B12" s="56" t="s">
        <v>92</v>
      </c>
      <c r="C12" s="62">
        <f>C3*C6</f>
        <v>4470000</v>
      </c>
      <c r="D12" s="54"/>
    </row>
    <row r="13" spans="1:13">
      <c r="A13" s="53"/>
      <c r="B13" s="56" t="s">
        <v>93</v>
      </c>
      <c r="C13" s="62">
        <f>C3*C7+C8</f>
        <v>4250000</v>
      </c>
      <c r="D13" s="54"/>
    </row>
    <row r="14" spans="1:13">
      <c r="A14" s="53"/>
      <c r="B14" s="56" t="s">
        <v>94</v>
      </c>
      <c r="C14" s="64">
        <f>C12-C13</f>
        <v>220000</v>
      </c>
      <c r="D14" s="54"/>
    </row>
    <row r="15" spans="1:13">
      <c r="A15" s="53"/>
      <c r="B15" s="61"/>
      <c r="C15" s="61"/>
      <c r="D15" s="54"/>
    </row>
    <row r="16" spans="1:13" ht="16.8">
      <c r="A16" s="53"/>
      <c r="B16" s="56" t="s">
        <v>95</v>
      </c>
      <c r="C16" s="65">
        <v>13514</v>
      </c>
      <c r="D16" s="54"/>
    </row>
    <row r="17" spans="1:4" ht="16.8">
      <c r="A17" s="53"/>
      <c r="B17" s="56" t="s">
        <v>96</v>
      </c>
      <c r="C17" s="65">
        <v>4027027</v>
      </c>
      <c r="D17" s="54"/>
    </row>
    <row r="18" spans="1:4">
      <c r="A18" s="53"/>
      <c r="B18" s="61"/>
      <c r="C18" s="61"/>
      <c r="D18" s="54"/>
    </row>
    <row r="19" spans="1:4">
      <c r="A19" s="53"/>
      <c r="B19" s="56" t="s">
        <v>97</v>
      </c>
      <c r="C19" s="83">
        <v>1000000</v>
      </c>
      <c r="D19" s="54"/>
    </row>
    <row r="20" spans="1:4">
      <c r="A20" s="53"/>
      <c r="B20" s="56" t="s">
        <v>2</v>
      </c>
      <c r="C20" s="62">
        <f>(C19+C8)/C10</f>
        <v>20270.27027027027</v>
      </c>
      <c r="D20" s="54"/>
    </row>
    <row r="21" spans="1:4">
      <c r="A21" s="53"/>
      <c r="B21" s="56" t="s">
        <v>98</v>
      </c>
      <c r="C21" s="62">
        <f>C20-C16</f>
        <v>6756.27027027027</v>
      </c>
      <c r="D21" s="54"/>
    </row>
    <row r="22" spans="1:4">
      <c r="A22" s="53"/>
      <c r="B22" s="56" t="s">
        <v>99</v>
      </c>
      <c r="C22" s="82">
        <f>C21/C20</f>
        <v>0.33330933333333335</v>
      </c>
      <c r="D22" s="54"/>
    </row>
    <row r="23" spans="1:4">
      <c r="A23" s="54"/>
      <c r="B23" s="54"/>
      <c r="C23" s="54"/>
      <c r="D23" s="54"/>
    </row>
  </sheetData>
  <phoneticPr fontId="3" type="noConversion"/>
  <printOptions headings="1"/>
  <pageMargins left="0.74803149606299213" right="0.74803149606299213" top="0.98425196850393704" bottom="0.98425196850393704" header="0.51181102362204722" footer="0.51181102362204722"/>
  <pageSetup paperSize="9" orientation="portrait" blackAndWhite="1" horizontalDpi="0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792CB-0497-4724-807F-30945E7F065A}">
  <dimension ref="B1:J19"/>
  <sheetViews>
    <sheetView topLeftCell="A2" workbookViewId="0">
      <selection activeCell="C15" sqref="C15"/>
    </sheetView>
  </sheetViews>
  <sheetFormatPr defaultColWidth="9" defaultRowHeight="14.4"/>
  <cols>
    <col min="1" max="1" width="1.796875" style="89" customWidth="1"/>
    <col min="2" max="2" width="20.296875" style="89" bestFit="1" customWidth="1"/>
    <col min="3" max="3" width="7.5" style="89" bestFit="1" customWidth="1"/>
    <col min="4" max="4" width="1.796875" style="89" customWidth="1"/>
    <col min="5" max="5" width="7.5" style="89" customWidth="1"/>
    <col min="6" max="6" width="7.09765625" style="89" bestFit="1" customWidth="1"/>
    <col min="7" max="7" width="2.59765625" style="89" customWidth="1"/>
    <col min="8" max="8" width="6.296875" style="89" customWidth="1"/>
    <col min="9" max="9" width="7.5" style="89" customWidth="1"/>
    <col min="10" max="10" width="9.09765625" style="89" customWidth="1"/>
    <col min="11" max="11" width="1.796875" style="89" customWidth="1"/>
    <col min="12" max="16384" width="9" style="89"/>
  </cols>
  <sheetData>
    <row r="1" spans="2:10" ht="27.75" customHeight="1">
      <c r="E1" s="131" t="s">
        <v>48</v>
      </c>
      <c r="F1" s="131"/>
      <c r="H1" s="130" t="s">
        <v>51</v>
      </c>
      <c r="I1" s="130"/>
      <c r="J1" s="130"/>
    </row>
    <row r="2" spans="2:10" ht="43.2">
      <c r="B2" s="91" t="s">
        <v>19</v>
      </c>
      <c r="C2" s="101">
        <v>8000</v>
      </c>
      <c r="E2" s="102" t="s">
        <v>20</v>
      </c>
      <c r="F2" s="102" t="s">
        <v>21</v>
      </c>
      <c r="H2" s="103" t="s">
        <v>49</v>
      </c>
      <c r="I2" s="103" t="s">
        <v>23</v>
      </c>
      <c r="J2" s="103" t="s">
        <v>24</v>
      </c>
    </row>
    <row r="3" spans="2:10">
      <c r="B3" s="91" t="s">
        <v>47</v>
      </c>
      <c r="C3" s="101">
        <v>30</v>
      </c>
      <c r="E3" s="102"/>
      <c r="F3" s="93">
        <f>SUM(C13:C15)</f>
        <v>85927</v>
      </c>
      <c r="H3" s="102"/>
      <c r="I3" s="96">
        <f>C18</f>
        <v>316.8022038490837</v>
      </c>
      <c r="J3" s="95">
        <f>C19</f>
        <v>85742.412121169968</v>
      </c>
    </row>
    <row r="4" spans="2:10">
      <c r="B4" s="91" t="s">
        <v>25</v>
      </c>
      <c r="C4" s="101">
        <v>5</v>
      </c>
      <c r="E4" s="91">
        <v>50</v>
      </c>
      <c r="F4" s="89">
        <f t="dataTable" ref="F4:F14" dt2D="0" dtr="0" r1="C11"/>
        <v>89657.5</v>
      </c>
      <c r="H4" s="97">
        <v>0.01</v>
      </c>
      <c r="I4" s="96">
        <f t="dataTable" ref="I4:J14" dt2D="0" dtr="0" r1="C7"/>
        <v>316.8022038490837</v>
      </c>
      <c r="J4" s="95">
        <v>82542.412121169968</v>
      </c>
    </row>
    <row r="5" spans="2:10">
      <c r="E5" s="91">
        <v>100</v>
      </c>
      <c r="F5" s="95">
        <v>87035</v>
      </c>
      <c r="H5" s="97">
        <v>0.02</v>
      </c>
      <c r="I5" s="96">
        <v>316.8022038490837</v>
      </c>
      <c r="J5" s="95">
        <v>83342.412121169968</v>
      </c>
    </row>
    <row r="6" spans="2:10">
      <c r="B6" s="91" t="s">
        <v>22</v>
      </c>
      <c r="C6" s="100">
        <v>10</v>
      </c>
      <c r="E6" s="91">
        <v>150</v>
      </c>
      <c r="F6" s="95">
        <v>86252.5</v>
      </c>
      <c r="H6" s="97">
        <v>0.03</v>
      </c>
      <c r="I6" s="96">
        <v>316.8022038490837</v>
      </c>
      <c r="J6" s="95">
        <v>84142.412121169968</v>
      </c>
    </row>
    <row r="7" spans="2:10">
      <c r="B7" s="91" t="s">
        <v>50</v>
      </c>
      <c r="C7" s="99">
        <v>0.05</v>
      </c>
      <c r="E7" s="91">
        <v>200</v>
      </c>
      <c r="F7" s="95">
        <v>85930</v>
      </c>
      <c r="H7" s="97">
        <v>0.04</v>
      </c>
      <c r="I7" s="96">
        <v>316.8022038490837</v>
      </c>
      <c r="J7" s="95">
        <v>84942.412121169968</v>
      </c>
    </row>
    <row r="8" spans="2:10">
      <c r="B8" s="91" t="s">
        <v>26</v>
      </c>
      <c r="C8" s="99">
        <v>0.1</v>
      </c>
      <c r="E8" s="91">
        <v>250</v>
      </c>
      <c r="F8" s="95">
        <v>85791.5</v>
      </c>
      <c r="H8" s="97">
        <v>0.05</v>
      </c>
      <c r="I8" s="96">
        <v>316.8022038490837</v>
      </c>
      <c r="J8" s="95">
        <v>85742.412121169968</v>
      </c>
    </row>
    <row r="9" spans="2:10">
      <c r="B9" s="91" t="s">
        <v>46</v>
      </c>
      <c r="C9" s="99">
        <v>0.15</v>
      </c>
      <c r="E9" s="91">
        <v>300</v>
      </c>
      <c r="F9" s="95">
        <v>85745</v>
      </c>
      <c r="H9" s="97">
        <v>0.06</v>
      </c>
      <c r="I9" s="96">
        <v>316.8022038490837</v>
      </c>
      <c r="J9" s="95">
        <v>86542.412121169968</v>
      </c>
    </row>
    <row r="10" spans="2:10">
      <c r="E10" s="91">
        <v>350</v>
      </c>
      <c r="F10" s="95">
        <v>85751.071428571435</v>
      </c>
      <c r="H10" s="97">
        <v>7.0000000000000007E-2</v>
      </c>
      <c r="I10" s="96">
        <v>316.8022038490837</v>
      </c>
      <c r="J10" s="95">
        <v>87342.412121169968</v>
      </c>
    </row>
    <row r="11" spans="2:10">
      <c r="B11" s="91" t="s">
        <v>20</v>
      </c>
      <c r="C11" s="98">
        <v>500</v>
      </c>
      <c r="E11" s="91">
        <v>400</v>
      </c>
      <c r="F11" s="95">
        <v>85790</v>
      </c>
      <c r="H11" s="97">
        <v>0.08</v>
      </c>
      <c r="I11" s="96">
        <v>316.8022038490837</v>
      </c>
      <c r="J11" s="95">
        <v>88142.412121169968</v>
      </c>
    </row>
    <row r="12" spans="2:10">
      <c r="E12" s="91">
        <v>450</v>
      </c>
      <c r="F12" s="95">
        <v>85850.833333333328</v>
      </c>
      <c r="H12" s="97">
        <v>0.09</v>
      </c>
      <c r="I12" s="96">
        <v>316.8022038490837</v>
      </c>
      <c r="J12" s="95">
        <v>88942.412121169968</v>
      </c>
    </row>
    <row r="13" spans="2:10">
      <c r="B13" s="91" t="s">
        <v>40</v>
      </c>
      <c r="C13" s="94">
        <f>8000*C6*(1+C7)</f>
        <v>84000</v>
      </c>
      <c r="E13" s="91">
        <v>500</v>
      </c>
      <c r="F13" s="95">
        <v>85927</v>
      </c>
      <c r="H13" s="97">
        <v>0.1</v>
      </c>
      <c r="I13" s="96">
        <v>316.8022038490837</v>
      </c>
      <c r="J13" s="95">
        <v>89742.412121169968</v>
      </c>
    </row>
    <row r="14" spans="2:10">
      <c r="B14" s="91" t="s">
        <v>45</v>
      </c>
      <c r="C14" s="94">
        <f>C3*C2*(1+C9)/C11</f>
        <v>552</v>
      </c>
      <c r="E14" s="91">
        <v>550</v>
      </c>
      <c r="F14" s="95">
        <v>86014.318181818177</v>
      </c>
      <c r="H14" s="97">
        <v>0.11</v>
      </c>
      <c r="I14" s="96">
        <v>316.8022038490837</v>
      </c>
      <c r="J14" s="95">
        <v>90542.412121169968</v>
      </c>
    </row>
    <row r="15" spans="2:10">
      <c r="B15" s="91" t="s">
        <v>27</v>
      </c>
      <c r="C15" s="94">
        <f>C4*(1+C8)*C11/2</f>
        <v>1375</v>
      </c>
    </row>
    <row r="16" spans="2:10">
      <c r="B16" s="91" t="s">
        <v>21</v>
      </c>
      <c r="C16" s="93">
        <f>SUM(C13:C15)</f>
        <v>85927</v>
      </c>
    </row>
    <row r="18" spans="2:3">
      <c r="B18" s="91" t="s">
        <v>104</v>
      </c>
      <c r="C18" s="92">
        <f>SQRT((2*C3*(1+15%)*C2)/(C4*(1+C8)))</f>
        <v>316.8022038490837</v>
      </c>
    </row>
    <row r="19" spans="2:3">
      <c r="B19" s="91" t="s">
        <v>24</v>
      </c>
      <c r="C19" s="90">
        <f>C4*(1+C8)*C18+C13</f>
        <v>85742.412121169968</v>
      </c>
    </row>
  </sheetData>
  <mergeCells count="2">
    <mergeCell ref="H1:J1"/>
    <mergeCell ref="E1:F1"/>
  </mergeCells>
  <phoneticPr fontId="3" type="noConversion"/>
  <printOptions headings="1"/>
  <pageMargins left="0.74803149606299213" right="0.74803149606299213" top="0.98425196850393704" bottom="0.98425196850393704" header="0.51181102362204722" footer="0.51181102362204722"/>
  <pageSetup paperSize="9" orientation="portrait" blackAndWhite="1" horizontalDpi="0" verticalDpi="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Q44"/>
  <sheetViews>
    <sheetView workbookViewId="0">
      <selection activeCell="F17" sqref="F17"/>
    </sheetView>
  </sheetViews>
  <sheetFormatPr defaultColWidth="9" defaultRowHeight="14.4"/>
  <cols>
    <col min="1" max="1" width="2.59765625" style="17" customWidth="1"/>
    <col min="2" max="2" width="20.296875" style="17" bestFit="1" customWidth="1"/>
    <col min="3" max="3" width="8.59765625" style="17" bestFit="1" customWidth="1"/>
    <col min="4" max="4" width="2.59765625" style="17" customWidth="1"/>
    <col min="5" max="5" width="6.5" style="17" customWidth="1"/>
    <col min="6" max="6" width="11" style="17" customWidth="1"/>
    <col min="7" max="7" width="2.59765625" style="17" customWidth="1"/>
    <col min="8" max="8" width="4.5" style="17" bestFit="1" customWidth="1"/>
    <col min="9" max="16384" width="9" style="17"/>
  </cols>
  <sheetData>
    <row r="2" spans="2:6">
      <c r="B2" s="15" t="s">
        <v>3</v>
      </c>
      <c r="C2" s="16">
        <v>0.1</v>
      </c>
      <c r="E2" s="24" t="s">
        <v>54</v>
      </c>
      <c r="F2" s="24" t="s">
        <v>55</v>
      </c>
    </row>
    <row r="3" spans="2:6">
      <c r="B3" s="18"/>
      <c r="C3" s="19"/>
      <c r="E3" s="49">
        <v>0</v>
      </c>
      <c r="F3" s="49">
        <v>-375</v>
      </c>
    </row>
    <row r="4" spans="2:6">
      <c r="B4" s="15" t="s">
        <v>4</v>
      </c>
      <c r="C4" s="20">
        <v>375</v>
      </c>
      <c r="E4" s="49">
        <v>1</v>
      </c>
      <c r="F4" s="49">
        <v>12</v>
      </c>
    </row>
    <row r="5" spans="2:6">
      <c r="B5" s="15" t="s">
        <v>5</v>
      </c>
      <c r="C5" s="20">
        <v>3</v>
      </c>
      <c r="E5" s="49">
        <v>2</v>
      </c>
      <c r="F5" s="49">
        <v>12</v>
      </c>
    </row>
    <row r="6" spans="2:6">
      <c r="B6" s="15" t="s">
        <v>6</v>
      </c>
      <c r="C6" s="27">
        <v>12</v>
      </c>
      <c r="E6" s="49">
        <v>3</v>
      </c>
      <c r="F6" s="49">
        <v>447</v>
      </c>
    </row>
    <row r="7" spans="2:6">
      <c r="B7" s="15" t="s">
        <v>7</v>
      </c>
      <c r="C7" s="20">
        <v>435</v>
      </c>
    </row>
    <row r="8" spans="2:6" ht="26.25" customHeight="1">
      <c r="E8" s="132" t="s">
        <v>56</v>
      </c>
      <c r="F8" s="132"/>
    </row>
    <row r="9" spans="2:6">
      <c r="B9" s="15" t="s">
        <v>52</v>
      </c>
      <c r="C9" s="21">
        <f>IRR(F3:F6)</f>
        <v>8.1226566716497972E-2</v>
      </c>
      <c r="F9" s="52">
        <f>C10</f>
        <v>8.1226566716520329E-2</v>
      </c>
    </row>
    <row r="10" spans="2:6">
      <c r="B10" s="15" t="s">
        <v>53</v>
      </c>
      <c r="C10" s="21">
        <f>RATE(C5,C6,-C4,C7,0)</f>
        <v>8.1226566716520329E-2</v>
      </c>
      <c r="E10" s="24">
        <v>17</v>
      </c>
      <c r="F10" s="79">
        <f t="dataTable" ref="F10:F13" dt2D="0" dtr="0" r1="C6"/>
        <v>9.3955303021355199E-2</v>
      </c>
    </row>
    <row r="11" spans="2:6">
      <c r="E11" s="24">
        <v>18</v>
      </c>
      <c r="F11" s="79">
        <v>9.6502202253303929E-2</v>
      </c>
    </row>
    <row r="12" spans="2:6">
      <c r="B12" s="22" t="s">
        <v>8</v>
      </c>
      <c r="C12" s="23">
        <f>PMT(C2,C5,C4,C7,0)</f>
        <v>-282.21299093655597</v>
      </c>
      <c r="E12" s="24">
        <v>19</v>
      </c>
      <c r="F12" s="79">
        <v>9.9049482430867461E-2</v>
      </c>
    </row>
    <row r="13" spans="2:6">
      <c r="B13" s="22" t="s">
        <v>9</v>
      </c>
      <c r="C13" s="23">
        <f>E17</f>
        <v>19.373094381947482</v>
      </c>
      <c r="E13" s="24">
        <v>20</v>
      </c>
      <c r="F13" s="79">
        <v>0.10159714225938329</v>
      </c>
    </row>
    <row r="15" spans="2:6" ht="25.5" customHeight="1">
      <c r="E15" s="133" t="s">
        <v>57</v>
      </c>
      <c r="F15" s="133"/>
    </row>
    <row r="16" spans="2:6">
      <c r="E16" s="49">
        <f>INDEX(E10:E13,MATCH(F17,F10:F13,1),1)</f>
        <v>19</v>
      </c>
      <c r="F16" s="51">
        <f>INDEX(F10:F13,MATCH(F17,F10:F13,1),1)</f>
        <v>9.9049482430867461E-2</v>
      </c>
    </row>
    <row r="17" spans="5:17">
      <c r="E17" s="50">
        <f>E16-(E16-E18)*(F16-F17)/(F16-F18)</f>
        <v>19.373094381947482</v>
      </c>
      <c r="F17" s="51">
        <f>C2</f>
        <v>0.1</v>
      </c>
      <c r="J17" s="80"/>
    </row>
    <row r="18" spans="5:17">
      <c r="E18" s="49">
        <f>INDEX(E10:E13,MATCH(F17,F10:F13,1)+1,1)</f>
        <v>20</v>
      </c>
      <c r="F18" s="51">
        <f>INDEX(F10:F13,MATCH(F17,F10:F13,1)+1,1)</f>
        <v>0.10159714225938329</v>
      </c>
    </row>
    <row r="22" spans="5:17" ht="15.6">
      <c r="I22"/>
      <c r="J22"/>
      <c r="K22"/>
      <c r="L22"/>
      <c r="M22"/>
      <c r="N22"/>
      <c r="O22"/>
      <c r="P22"/>
      <c r="Q22"/>
    </row>
    <row r="23" spans="5:17" ht="15.6">
      <c r="I23"/>
      <c r="J23"/>
      <c r="K23"/>
      <c r="L23"/>
      <c r="M23"/>
      <c r="N23"/>
      <c r="O23"/>
      <c r="P23"/>
      <c r="Q23"/>
    </row>
    <row r="42" spans="9:17" ht="15.6">
      <c r="I42"/>
      <c r="J42"/>
      <c r="K42"/>
      <c r="L42"/>
      <c r="M42"/>
      <c r="N42"/>
      <c r="O42"/>
      <c r="P42"/>
      <c r="Q42"/>
    </row>
    <row r="43" spans="9:17" ht="15.6">
      <c r="I43"/>
      <c r="J43"/>
      <c r="K43"/>
      <c r="L43"/>
      <c r="M43"/>
      <c r="N43"/>
      <c r="O43"/>
      <c r="P43"/>
      <c r="Q43"/>
    </row>
    <row r="44" spans="9:17" ht="15.6">
      <c r="I44"/>
      <c r="J44"/>
      <c r="K44"/>
      <c r="L44"/>
      <c r="M44"/>
      <c r="N44"/>
      <c r="O44"/>
      <c r="P44"/>
      <c r="Q44"/>
    </row>
  </sheetData>
  <mergeCells count="2">
    <mergeCell ref="E8:F8"/>
    <mergeCell ref="E15:F15"/>
  </mergeCells>
  <phoneticPr fontId="3" type="noConversion"/>
  <printOptions headings="1"/>
  <pageMargins left="0.74803149606299213" right="0.74803149606299213" top="0.98425196850393704" bottom="0.98425196850393704" header="0.51181102362204722" footer="0.51181102362204722"/>
  <pageSetup paperSize="9" orientation="portrait" blackAndWhite="1" horizontalDpi="1200" verticalDpi="12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A938D-0A30-4CF9-9CC9-B3995C33EF7C}">
  <dimension ref="A1:AS10"/>
  <sheetViews>
    <sheetView workbookViewId="0">
      <selection activeCell="A6" sqref="A6"/>
    </sheetView>
  </sheetViews>
  <sheetFormatPr defaultColWidth="9" defaultRowHeight="14.4"/>
  <cols>
    <col min="1" max="1" width="9" style="81"/>
    <col min="2" max="2" width="2.59765625" style="81" customWidth="1"/>
    <col min="3" max="3" width="11" style="81" bestFit="1" customWidth="1"/>
    <col min="4" max="7" width="8.296875" style="81" customWidth="1"/>
    <col min="8" max="9" width="9" style="81"/>
    <col min="10" max="10" width="2.59765625" style="81" customWidth="1"/>
    <col min="11" max="16384" width="9" style="81"/>
  </cols>
  <sheetData>
    <row r="1" spans="1:45">
      <c r="A1" s="88"/>
    </row>
    <row r="2" spans="1:45" ht="28.8">
      <c r="A2" s="81">
        <f>MIN($I$9)</f>
        <v>342.4</v>
      </c>
      <c r="C2" s="70" t="s">
        <v>10</v>
      </c>
      <c r="D2" s="71" t="s">
        <v>11</v>
      </c>
      <c r="E2" s="71" t="s">
        <v>12</v>
      </c>
      <c r="F2" s="71" t="s">
        <v>13</v>
      </c>
      <c r="G2" s="71" t="s">
        <v>100</v>
      </c>
      <c r="H2" s="71" t="s">
        <v>14</v>
      </c>
      <c r="I2" s="67" t="s">
        <v>42</v>
      </c>
    </row>
    <row r="3" spans="1:45">
      <c r="A3" s="81">
        <f>COUNT($I$3:$I$7)</f>
        <v>5</v>
      </c>
      <c r="C3" s="70" t="s">
        <v>15</v>
      </c>
      <c r="D3" s="70">
        <v>3</v>
      </c>
      <c r="E3" s="70">
        <v>1</v>
      </c>
      <c r="F3" s="70">
        <v>0.5</v>
      </c>
      <c r="G3" s="70">
        <v>0.2</v>
      </c>
      <c r="H3" s="70">
        <v>200</v>
      </c>
      <c r="I3" s="87">
        <v>200</v>
      </c>
    </row>
    <row r="4" spans="1:45">
      <c r="A4" s="81" t="b">
        <f t="array" ref="A4">$D$9:$F$9&gt;=$D$8:$F$8</f>
        <v>1</v>
      </c>
      <c r="C4" s="70" t="s">
        <v>16</v>
      </c>
      <c r="D4" s="70">
        <v>2</v>
      </c>
      <c r="E4" s="70">
        <v>0.5</v>
      </c>
      <c r="F4" s="70">
        <v>1</v>
      </c>
      <c r="G4" s="70">
        <v>0.7</v>
      </c>
      <c r="H4" s="70">
        <v>100</v>
      </c>
      <c r="I4" s="87">
        <v>10</v>
      </c>
    </row>
    <row r="5" spans="1:45">
      <c r="A5" s="81" t="b">
        <f t="array" ref="A5">$I$3:$I$7&lt;=$H$3:$H$7</f>
        <v>1</v>
      </c>
      <c r="C5" s="70" t="s">
        <v>17</v>
      </c>
      <c r="D5" s="70">
        <v>1</v>
      </c>
      <c r="E5" s="70">
        <v>0.2</v>
      </c>
      <c r="F5" s="70">
        <v>0.2</v>
      </c>
      <c r="G5" s="70">
        <v>0.4</v>
      </c>
      <c r="H5" s="70">
        <v>100</v>
      </c>
      <c r="I5" s="87">
        <v>0</v>
      </c>
    </row>
    <row r="6" spans="1:45">
      <c r="A6" s="81" t="b">
        <f t="array" ref="A6">$I$3:$I$7=INT($I$3:$I$7)</f>
        <v>1</v>
      </c>
      <c r="C6" s="70" t="s">
        <v>18</v>
      </c>
      <c r="D6" s="70">
        <v>6</v>
      </c>
      <c r="E6" s="70">
        <v>2</v>
      </c>
      <c r="F6" s="70">
        <v>2</v>
      </c>
      <c r="G6" s="70">
        <v>0.3</v>
      </c>
      <c r="H6" s="70">
        <v>350</v>
      </c>
      <c r="I6" s="87">
        <v>350</v>
      </c>
    </row>
    <row r="7" spans="1:45">
      <c r="A7" s="81" t="b">
        <f t="array" ref="A7">$I$3:$I$7&gt;=0</f>
        <v>1</v>
      </c>
      <c r="C7" s="70" t="s">
        <v>41</v>
      </c>
      <c r="D7" s="70">
        <v>18</v>
      </c>
      <c r="E7" s="70">
        <v>0.5</v>
      </c>
      <c r="F7" s="70">
        <v>0.8</v>
      </c>
      <c r="G7" s="70">
        <v>0.8</v>
      </c>
      <c r="H7" s="70">
        <v>250</v>
      </c>
      <c r="I7" s="87">
        <v>238</v>
      </c>
    </row>
    <row r="8" spans="1:45">
      <c r="A8" s="81">
        <f>{32767,32767,0.000001,0.01,FALSE,FALSE,TRUE,1,1,1,0.0001,TRUE}</f>
        <v>32767</v>
      </c>
      <c r="C8" s="66" t="s">
        <v>43</v>
      </c>
      <c r="D8" s="68">
        <v>7000</v>
      </c>
      <c r="E8" s="68">
        <v>300</v>
      </c>
      <c r="F8" s="68">
        <v>1000</v>
      </c>
    </row>
    <row r="9" spans="1:45">
      <c r="A9" s="81">
        <f>{0,0,1,100,0,FALSE,TRUE,0.075,0,0,FALSE,30}</f>
        <v>0</v>
      </c>
      <c r="C9" s="66" t="s">
        <v>44</v>
      </c>
      <c r="D9" s="69">
        <f>SUMPRODUCT(D3:D7,I3:I7)</f>
        <v>7004</v>
      </c>
      <c r="E9" s="69">
        <f>SUMPRODUCT(E3:E7,I3:I7)</f>
        <v>1024</v>
      </c>
      <c r="F9" s="69">
        <f>SUMPRODUCT(F3:F7,I3:I7)</f>
        <v>1000.4</v>
      </c>
      <c r="H9" s="86" t="s">
        <v>40</v>
      </c>
      <c r="I9" s="85">
        <f>SUMPRODUCT(G3:G7,I3:I7)</f>
        <v>342.4</v>
      </c>
    </row>
    <row r="10" spans="1:45">
      <c r="AJ10" s="84"/>
      <c r="AK10" s="84"/>
      <c r="AL10" s="84"/>
      <c r="AM10" s="84"/>
      <c r="AN10" s="84"/>
      <c r="AO10" s="84"/>
      <c r="AP10" s="84"/>
      <c r="AQ10" s="84"/>
      <c r="AR10" s="84"/>
      <c r="AS10" s="84"/>
    </row>
  </sheetData>
  <phoneticPr fontId="3" type="noConversion"/>
  <printOptions headings="1"/>
  <pageMargins left="0.74803149606299213" right="0.74803149606299213" top="0.98425196850393704" bottom="0.98425196850393704" header="0.51181102362204722" footer="0.51181102362204722"/>
  <pageSetup paperSize="9" orientation="portrait" blackAndWhite="1" horizontalDpi="0" verticalDpi="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0B22A-46B3-415D-B4F1-0279DBB05FA4}">
  <dimension ref="B1:AD57"/>
  <sheetViews>
    <sheetView showGridLines="0" topLeftCell="A19" workbookViewId="0">
      <selection activeCell="H9" sqref="H9"/>
    </sheetView>
  </sheetViews>
  <sheetFormatPr defaultRowHeight="14.4"/>
  <cols>
    <col min="1" max="1" width="2.59765625" style="28" customWidth="1"/>
    <col min="2" max="2" width="30.796875" style="28" customWidth="1"/>
    <col min="3" max="3" width="8.59765625" style="28" customWidth="1"/>
    <col min="4" max="4" width="2.59765625" style="28" customWidth="1"/>
    <col min="5" max="5" width="5.19921875" style="28" customWidth="1"/>
    <col min="6" max="6" width="7.19921875" style="28" customWidth="1"/>
    <col min="7" max="7" width="7.296875" style="28" customWidth="1"/>
    <col min="8" max="8" width="7.5" style="28" customWidth="1"/>
    <col min="9" max="10" width="5.19921875" style="28" customWidth="1"/>
    <col min="11" max="11" width="7.5" style="28" customWidth="1"/>
    <col min="12" max="12" width="8.796875" style="28" customWidth="1"/>
    <col min="13" max="13" width="5.59765625" style="28" customWidth="1"/>
    <col min="14" max="14" width="8.296875" style="28" customWidth="1"/>
    <col min="15" max="15" width="2.5" style="28" customWidth="1"/>
    <col min="16" max="16" width="8.796875" style="28"/>
    <col min="17" max="20" width="6.5" style="28" bestFit="1" customWidth="1"/>
    <col min="21" max="26" width="6.5" style="28" hidden="1" customWidth="1"/>
    <col min="27" max="28" width="6.5" style="28" customWidth="1"/>
    <col min="29" max="30" width="6.5" style="28" bestFit="1" customWidth="1"/>
    <col min="31" max="31" width="2.5" style="28" customWidth="1"/>
    <col min="32" max="32" width="3.09765625" style="28" customWidth="1"/>
    <col min="33" max="256" width="8.796875" style="28"/>
    <col min="257" max="257" width="2.59765625" style="28" customWidth="1"/>
    <col min="258" max="258" width="30.796875" style="28" customWidth="1"/>
    <col min="259" max="259" width="8.59765625" style="28" customWidth="1"/>
    <col min="260" max="260" width="2.59765625" style="28" customWidth="1"/>
    <col min="261" max="261" width="5.19921875" style="28" customWidth="1"/>
    <col min="262" max="262" width="7.19921875" style="28" customWidth="1"/>
    <col min="263" max="263" width="7.296875" style="28" customWidth="1"/>
    <col min="264" max="264" width="7.5" style="28" customWidth="1"/>
    <col min="265" max="266" width="5.19921875" style="28" customWidth="1"/>
    <col min="267" max="267" width="7.5" style="28" customWidth="1"/>
    <col min="268" max="268" width="8.796875" style="28" customWidth="1"/>
    <col min="269" max="269" width="5.59765625" style="28" customWidth="1"/>
    <col min="270" max="270" width="8.296875" style="28" customWidth="1"/>
    <col min="271" max="271" width="2.5" style="28" customWidth="1"/>
    <col min="272" max="272" width="8.796875" style="28"/>
    <col min="273" max="286" width="5.69921875" style="28" customWidth="1"/>
    <col min="287" max="512" width="8.796875" style="28"/>
    <col min="513" max="513" width="2.59765625" style="28" customWidth="1"/>
    <col min="514" max="514" width="30.796875" style="28" customWidth="1"/>
    <col min="515" max="515" width="8.59765625" style="28" customWidth="1"/>
    <col min="516" max="516" width="2.59765625" style="28" customWidth="1"/>
    <col min="517" max="517" width="5.19921875" style="28" customWidth="1"/>
    <col min="518" max="518" width="7.19921875" style="28" customWidth="1"/>
    <col min="519" max="519" width="7.296875" style="28" customWidth="1"/>
    <col min="520" max="520" width="7.5" style="28" customWidth="1"/>
    <col min="521" max="522" width="5.19921875" style="28" customWidth="1"/>
    <col min="523" max="523" width="7.5" style="28" customWidth="1"/>
    <col min="524" max="524" width="8.796875" style="28" customWidth="1"/>
    <col min="525" max="525" width="5.59765625" style="28" customWidth="1"/>
    <col min="526" max="526" width="8.296875" style="28" customWidth="1"/>
    <col min="527" max="527" width="2.5" style="28" customWidth="1"/>
    <col min="528" max="528" width="8.796875" style="28"/>
    <col min="529" max="542" width="5.69921875" style="28" customWidth="1"/>
    <col min="543" max="768" width="8.796875" style="28"/>
    <col min="769" max="769" width="2.59765625" style="28" customWidth="1"/>
    <col min="770" max="770" width="30.796875" style="28" customWidth="1"/>
    <col min="771" max="771" width="8.59765625" style="28" customWidth="1"/>
    <col min="772" max="772" width="2.59765625" style="28" customWidth="1"/>
    <col min="773" max="773" width="5.19921875" style="28" customWidth="1"/>
    <col min="774" max="774" width="7.19921875" style="28" customWidth="1"/>
    <col min="775" max="775" width="7.296875" style="28" customWidth="1"/>
    <col min="776" max="776" width="7.5" style="28" customWidth="1"/>
    <col min="777" max="778" width="5.19921875" style="28" customWidth="1"/>
    <col min="779" max="779" width="7.5" style="28" customWidth="1"/>
    <col min="780" max="780" width="8.796875" style="28" customWidth="1"/>
    <col min="781" max="781" width="5.59765625" style="28" customWidth="1"/>
    <col min="782" max="782" width="8.296875" style="28" customWidth="1"/>
    <col min="783" max="783" width="2.5" style="28" customWidth="1"/>
    <col min="784" max="784" width="8.796875" style="28"/>
    <col min="785" max="798" width="5.69921875" style="28" customWidth="1"/>
    <col min="799" max="1024" width="8.796875" style="28"/>
    <col min="1025" max="1025" width="2.59765625" style="28" customWidth="1"/>
    <col min="1026" max="1026" width="30.796875" style="28" customWidth="1"/>
    <col min="1027" max="1027" width="8.59765625" style="28" customWidth="1"/>
    <col min="1028" max="1028" width="2.59765625" style="28" customWidth="1"/>
    <col min="1029" max="1029" width="5.19921875" style="28" customWidth="1"/>
    <col min="1030" max="1030" width="7.19921875" style="28" customWidth="1"/>
    <col min="1031" max="1031" width="7.296875" style="28" customWidth="1"/>
    <col min="1032" max="1032" width="7.5" style="28" customWidth="1"/>
    <col min="1033" max="1034" width="5.19921875" style="28" customWidth="1"/>
    <col min="1035" max="1035" width="7.5" style="28" customWidth="1"/>
    <col min="1036" max="1036" width="8.796875" style="28" customWidth="1"/>
    <col min="1037" max="1037" width="5.59765625" style="28" customWidth="1"/>
    <col min="1038" max="1038" width="8.296875" style="28" customWidth="1"/>
    <col min="1039" max="1039" width="2.5" style="28" customWidth="1"/>
    <col min="1040" max="1040" width="8.796875" style="28"/>
    <col min="1041" max="1054" width="5.69921875" style="28" customWidth="1"/>
    <col min="1055" max="1280" width="8.796875" style="28"/>
    <col min="1281" max="1281" width="2.59765625" style="28" customWidth="1"/>
    <col min="1282" max="1282" width="30.796875" style="28" customWidth="1"/>
    <col min="1283" max="1283" width="8.59765625" style="28" customWidth="1"/>
    <col min="1284" max="1284" width="2.59765625" style="28" customWidth="1"/>
    <col min="1285" max="1285" width="5.19921875" style="28" customWidth="1"/>
    <col min="1286" max="1286" width="7.19921875" style="28" customWidth="1"/>
    <col min="1287" max="1287" width="7.296875" style="28" customWidth="1"/>
    <col min="1288" max="1288" width="7.5" style="28" customWidth="1"/>
    <col min="1289" max="1290" width="5.19921875" style="28" customWidth="1"/>
    <col min="1291" max="1291" width="7.5" style="28" customWidth="1"/>
    <col min="1292" max="1292" width="8.796875" style="28" customWidth="1"/>
    <col min="1293" max="1293" width="5.59765625" style="28" customWidth="1"/>
    <col min="1294" max="1294" width="8.296875" style="28" customWidth="1"/>
    <col min="1295" max="1295" width="2.5" style="28" customWidth="1"/>
    <col min="1296" max="1296" width="8.796875" style="28"/>
    <col min="1297" max="1310" width="5.69921875" style="28" customWidth="1"/>
    <col min="1311" max="1536" width="8.796875" style="28"/>
    <col min="1537" max="1537" width="2.59765625" style="28" customWidth="1"/>
    <col min="1538" max="1538" width="30.796875" style="28" customWidth="1"/>
    <col min="1539" max="1539" width="8.59765625" style="28" customWidth="1"/>
    <col min="1540" max="1540" width="2.59765625" style="28" customWidth="1"/>
    <col min="1541" max="1541" width="5.19921875" style="28" customWidth="1"/>
    <col min="1542" max="1542" width="7.19921875" style="28" customWidth="1"/>
    <col min="1543" max="1543" width="7.296875" style="28" customWidth="1"/>
    <col min="1544" max="1544" width="7.5" style="28" customWidth="1"/>
    <col min="1545" max="1546" width="5.19921875" style="28" customWidth="1"/>
    <col min="1547" max="1547" width="7.5" style="28" customWidth="1"/>
    <col min="1548" max="1548" width="8.796875" style="28" customWidth="1"/>
    <col min="1549" max="1549" width="5.59765625" style="28" customWidth="1"/>
    <col min="1550" max="1550" width="8.296875" style="28" customWidth="1"/>
    <col min="1551" max="1551" width="2.5" style="28" customWidth="1"/>
    <col min="1552" max="1552" width="8.796875" style="28"/>
    <col min="1553" max="1566" width="5.69921875" style="28" customWidth="1"/>
    <col min="1567" max="1792" width="8.796875" style="28"/>
    <col min="1793" max="1793" width="2.59765625" style="28" customWidth="1"/>
    <col min="1794" max="1794" width="30.796875" style="28" customWidth="1"/>
    <col min="1795" max="1795" width="8.59765625" style="28" customWidth="1"/>
    <col min="1796" max="1796" width="2.59765625" style="28" customWidth="1"/>
    <col min="1797" max="1797" width="5.19921875" style="28" customWidth="1"/>
    <col min="1798" max="1798" width="7.19921875" style="28" customWidth="1"/>
    <col min="1799" max="1799" width="7.296875" style="28" customWidth="1"/>
    <col min="1800" max="1800" width="7.5" style="28" customWidth="1"/>
    <col min="1801" max="1802" width="5.19921875" style="28" customWidth="1"/>
    <col min="1803" max="1803" width="7.5" style="28" customWidth="1"/>
    <col min="1804" max="1804" width="8.796875" style="28" customWidth="1"/>
    <col min="1805" max="1805" width="5.59765625" style="28" customWidth="1"/>
    <col min="1806" max="1806" width="8.296875" style="28" customWidth="1"/>
    <col min="1807" max="1807" width="2.5" style="28" customWidth="1"/>
    <col min="1808" max="1808" width="8.796875" style="28"/>
    <col min="1809" max="1822" width="5.69921875" style="28" customWidth="1"/>
    <col min="1823" max="2048" width="8.796875" style="28"/>
    <col min="2049" max="2049" width="2.59765625" style="28" customWidth="1"/>
    <col min="2050" max="2050" width="30.796875" style="28" customWidth="1"/>
    <col min="2051" max="2051" width="8.59765625" style="28" customWidth="1"/>
    <col min="2052" max="2052" width="2.59765625" style="28" customWidth="1"/>
    <col min="2053" max="2053" width="5.19921875" style="28" customWidth="1"/>
    <col min="2054" max="2054" width="7.19921875" style="28" customWidth="1"/>
    <col min="2055" max="2055" width="7.296875" style="28" customWidth="1"/>
    <col min="2056" max="2056" width="7.5" style="28" customWidth="1"/>
    <col min="2057" max="2058" width="5.19921875" style="28" customWidth="1"/>
    <col min="2059" max="2059" width="7.5" style="28" customWidth="1"/>
    <col min="2060" max="2060" width="8.796875" style="28" customWidth="1"/>
    <col min="2061" max="2061" width="5.59765625" style="28" customWidth="1"/>
    <col min="2062" max="2062" width="8.296875" style="28" customWidth="1"/>
    <col min="2063" max="2063" width="2.5" style="28" customWidth="1"/>
    <col min="2064" max="2064" width="8.796875" style="28"/>
    <col min="2065" max="2078" width="5.69921875" style="28" customWidth="1"/>
    <col min="2079" max="2304" width="8.796875" style="28"/>
    <col min="2305" max="2305" width="2.59765625" style="28" customWidth="1"/>
    <col min="2306" max="2306" width="30.796875" style="28" customWidth="1"/>
    <col min="2307" max="2307" width="8.59765625" style="28" customWidth="1"/>
    <col min="2308" max="2308" width="2.59765625" style="28" customWidth="1"/>
    <col min="2309" max="2309" width="5.19921875" style="28" customWidth="1"/>
    <col min="2310" max="2310" width="7.19921875" style="28" customWidth="1"/>
    <col min="2311" max="2311" width="7.296875" style="28" customWidth="1"/>
    <col min="2312" max="2312" width="7.5" style="28" customWidth="1"/>
    <col min="2313" max="2314" width="5.19921875" style="28" customWidth="1"/>
    <col min="2315" max="2315" width="7.5" style="28" customWidth="1"/>
    <col min="2316" max="2316" width="8.796875" style="28" customWidth="1"/>
    <col min="2317" max="2317" width="5.59765625" style="28" customWidth="1"/>
    <col min="2318" max="2318" width="8.296875" style="28" customWidth="1"/>
    <col min="2319" max="2319" width="2.5" style="28" customWidth="1"/>
    <col min="2320" max="2320" width="8.796875" style="28"/>
    <col min="2321" max="2334" width="5.69921875" style="28" customWidth="1"/>
    <col min="2335" max="2560" width="8.796875" style="28"/>
    <col min="2561" max="2561" width="2.59765625" style="28" customWidth="1"/>
    <col min="2562" max="2562" width="30.796875" style="28" customWidth="1"/>
    <col min="2563" max="2563" width="8.59765625" style="28" customWidth="1"/>
    <col min="2564" max="2564" width="2.59765625" style="28" customWidth="1"/>
    <col min="2565" max="2565" width="5.19921875" style="28" customWidth="1"/>
    <col min="2566" max="2566" width="7.19921875" style="28" customWidth="1"/>
    <col min="2567" max="2567" width="7.296875" style="28" customWidth="1"/>
    <col min="2568" max="2568" width="7.5" style="28" customWidth="1"/>
    <col min="2569" max="2570" width="5.19921875" style="28" customWidth="1"/>
    <col min="2571" max="2571" width="7.5" style="28" customWidth="1"/>
    <col min="2572" max="2572" width="8.796875" style="28" customWidth="1"/>
    <col min="2573" max="2573" width="5.59765625" style="28" customWidth="1"/>
    <col min="2574" max="2574" width="8.296875" style="28" customWidth="1"/>
    <col min="2575" max="2575" width="2.5" style="28" customWidth="1"/>
    <col min="2576" max="2576" width="8.796875" style="28"/>
    <col min="2577" max="2590" width="5.69921875" style="28" customWidth="1"/>
    <col min="2591" max="2816" width="8.796875" style="28"/>
    <col min="2817" max="2817" width="2.59765625" style="28" customWidth="1"/>
    <col min="2818" max="2818" width="30.796875" style="28" customWidth="1"/>
    <col min="2819" max="2819" width="8.59765625" style="28" customWidth="1"/>
    <col min="2820" max="2820" width="2.59765625" style="28" customWidth="1"/>
    <col min="2821" max="2821" width="5.19921875" style="28" customWidth="1"/>
    <col min="2822" max="2822" width="7.19921875" style="28" customWidth="1"/>
    <col min="2823" max="2823" width="7.296875" style="28" customWidth="1"/>
    <col min="2824" max="2824" width="7.5" style="28" customWidth="1"/>
    <col min="2825" max="2826" width="5.19921875" style="28" customWidth="1"/>
    <col min="2827" max="2827" width="7.5" style="28" customWidth="1"/>
    <col min="2828" max="2828" width="8.796875" style="28" customWidth="1"/>
    <col min="2829" max="2829" width="5.59765625" style="28" customWidth="1"/>
    <col min="2830" max="2830" width="8.296875" style="28" customWidth="1"/>
    <col min="2831" max="2831" width="2.5" style="28" customWidth="1"/>
    <col min="2832" max="2832" width="8.796875" style="28"/>
    <col min="2833" max="2846" width="5.69921875" style="28" customWidth="1"/>
    <col min="2847" max="3072" width="8.796875" style="28"/>
    <col min="3073" max="3073" width="2.59765625" style="28" customWidth="1"/>
    <col min="3074" max="3074" width="30.796875" style="28" customWidth="1"/>
    <col min="3075" max="3075" width="8.59765625" style="28" customWidth="1"/>
    <col min="3076" max="3076" width="2.59765625" style="28" customWidth="1"/>
    <col min="3077" max="3077" width="5.19921875" style="28" customWidth="1"/>
    <col min="3078" max="3078" width="7.19921875" style="28" customWidth="1"/>
    <col min="3079" max="3079" width="7.296875" style="28" customWidth="1"/>
    <col min="3080" max="3080" width="7.5" style="28" customWidth="1"/>
    <col min="3081" max="3082" width="5.19921875" style="28" customWidth="1"/>
    <col min="3083" max="3083" width="7.5" style="28" customWidth="1"/>
    <col min="3084" max="3084" width="8.796875" style="28" customWidth="1"/>
    <col min="3085" max="3085" width="5.59765625" style="28" customWidth="1"/>
    <col min="3086" max="3086" width="8.296875" style="28" customWidth="1"/>
    <col min="3087" max="3087" width="2.5" style="28" customWidth="1"/>
    <col min="3088" max="3088" width="8.796875" style="28"/>
    <col min="3089" max="3102" width="5.69921875" style="28" customWidth="1"/>
    <col min="3103" max="3328" width="8.796875" style="28"/>
    <col min="3329" max="3329" width="2.59765625" style="28" customWidth="1"/>
    <col min="3330" max="3330" width="30.796875" style="28" customWidth="1"/>
    <col min="3331" max="3331" width="8.59765625" style="28" customWidth="1"/>
    <col min="3332" max="3332" width="2.59765625" style="28" customWidth="1"/>
    <col min="3333" max="3333" width="5.19921875" style="28" customWidth="1"/>
    <col min="3334" max="3334" width="7.19921875" style="28" customWidth="1"/>
    <col min="3335" max="3335" width="7.296875" style="28" customWidth="1"/>
    <col min="3336" max="3336" width="7.5" style="28" customWidth="1"/>
    <col min="3337" max="3338" width="5.19921875" style="28" customWidth="1"/>
    <col min="3339" max="3339" width="7.5" style="28" customWidth="1"/>
    <col min="3340" max="3340" width="8.796875" style="28" customWidth="1"/>
    <col min="3341" max="3341" width="5.59765625" style="28" customWidth="1"/>
    <col min="3342" max="3342" width="8.296875" style="28" customWidth="1"/>
    <col min="3343" max="3343" width="2.5" style="28" customWidth="1"/>
    <col min="3344" max="3344" width="8.796875" style="28"/>
    <col min="3345" max="3358" width="5.69921875" style="28" customWidth="1"/>
    <col min="3359" max="3584" width="8.796875" style="28"/>
    <col min="3585" max="3585" width="2.59765625" style="28" customWidth="1"/>
    <col min="3586" max="3586" width="30.796875" style="28" customWidth="1"/>
    <col min="3587" max="3587" width="8.59765625" style="28" customWidth="1"/>
    <col min="3588" max="3588" width="2.59765625" style="28" customWidth="1"/>
    <col min="3589" max="3589" width="5.19921875" style="28" customWidth="1"/>
    <col min="3590" max="3590" width="7.19921875" style="28" customWidth="1"/>
    <col min="3591" max="3591" width="7.296875" style="28" customWidth="1"/>
    <col min="3592" max="3592" width="7.5" style="28" customWidth="1"/>
    <col min="3593" max="3594" width="5.19921875" style="28" customWidth="1"/>
    <col min="3595" max="3595" width="7.5" style="28" customWidth="1"/>
    <col min="3596" max="3596" width="8.796875" style="28" customWidth="1"/>
    <col min="3597" max="3597" width="5.59765625" style="28" customWidth="1"/>
    <col min="3598" max="3598" width="8.296875" style="28" customWidth="1"/>
    <col min="3599" max="3599" width="2.5" style="28" customWidth="1"/>
    <col min="3600" max="3600" width="8.796875" style="28"/>
    <col min="3601" max="3614" width="5.69921875" style="28" customWidth="1"/>
    <col min="3615" max="3840" width="8.796875" style="28"/>
    <col min="3841" max="3841" width="2.59765625" style="28" customWidth="1"/>
    <col min="3842" max="3842" width="30.796875" style="28" customWidth="1"/>
    <col min="3843" max="3843" width="8.59765625" style="28" customWidth="1"/>
    <col min="3844" max="3844" width="2.59765625" style="28" customWidth="1"/>
    <col min="3845" max="3845" width="5.19921875" style="28" customWidth="1"/>
    <col min="3846" max="3846" width="7.19921875" style="28" customWidth="1"/>
    <col min="3847" max="3847" width="7.296875" style="28" customWidth="1"/>
    <col min="3848" max="3848" width="7.5" style="28" customWidth="1"/>
    <col min="3849" max="3850" width="5.19921875" style="28" customWidth="1"/>
    <col min="3851" max="3851" width="7.5" style="28" customWidth="1"/>
    <col min="3852" max="3852" width="8.796875" style="28" customWidth="1"/>
    <col min="3853" max="3853" width="5.59765625" style="28" customWidth="1"/>
    <col min="3854" max="3854" width="8.296875" style="28" customWidth="1"/>
    <col min="3855" max="3855" width="2.5" style="28" customWidth="1"/>
    <col min="3856" max="3856" width="8.796875" style="28"/>
    <col min="3857" max="3870" width="5.69921875" style="28" customWidth="1"/>
    <col min="3871" max="4096" width="8.796875" style="28"/>
    <col min="4097" max="4097" width="2.59765625" style="28" customWidth="1"/>
    <col min="4098" max="4098" width="30.796875" style="28" customWidth="1"/>
    <col min="4099" max="4099" width="8.59765625" style="28" customWidth="1"/>
    <col min="4100" max="4100" width="2.59765625" style="28" customWidth="1"/>
    <col min="4101" max="4101" width="5.19921875" style="28" customWidth="1"/>
    <col min="4102" max="4102" width="7.19921875" style="28" customWidth="1"/>
    <col min="4103" max="4103" width="7.296875" style="28" customWidth="1"/>
    <col min="4104" max="4104" width="7.5" style="28" customWidth="1"/>
    <col min="4105" max="4106" width="5.19921875" style="28" customWidth="1"/>
    <col min="4107" max="4107" width="7.5" style="28" customWidth="1"/>
    <col min="4108" max="4108" width="8.796875" style="28" customWidth="1"/>
    <col min="4109" max="4109" width="5.59765625" style="28" customWidth="1"/>
    <col min="4110" max="4110" width="8.296875" style="28" customWidth="1"/>
    <col min="4111" max="4111" width="2.5" style="28" customWidth="1"/>
    <col min="4112" max="4112" width="8.796875" style="28"/>
    <col min="4113" max="4126" width="5.69921875" style="28" customWidth="1"/>
    <col min="4127" max="4352" width="8.796875" style="28"/>
    <col min="4353" max="4353" width="2.59765625" style="28" customWidth="1"/>
    <col min="4354" max="4354" width="30.796875" style="28" customWidth="1"/>
    <col min="4355" max="4355" width="8.59765625" style="28" customWidth="1"/>
    <col min="4356" max="4356" width="2.59765625" style="28" customWidth="1"/>
    <col min="4357" max="4357" width="5.19921875" style="28" customWidth="1"/>
    <col min="4358" max="4358" width="7.19921875" style="28" customWidth="1"/>
    <col min="4359" max="4359" width="7.296875" style="28" customWidth="1"/>
    <col min="4360" max="4360" width="7.5" style="28" customWidth="1"/>
    <col min="4361" max="4362" width="5.19921875" style="28" customWidth="1"/>
    <col min="4363" max="4363" width="7.5" style="28" customWidth="1"/>
    <col min="4364" max="4364" width="8.796875" style="28" customWidth="1"/>
    <col min="4365" max="4365" width="5.59765625" style="28" customWidth="1"/>
    <col min="4366" max="4366" width="8.296875" style="28" customWidth="1"/>
    <col min="4367" max="4367" width="2.5" style="28" customWidth="1"/>
    <col min="4368" max="4368" width="8.796875" style="28"/>
    <col min="4369" max="4382" width="5.69921875" style="28" customWidth="1"/>
    <col min="4383" max="4608" width="8.796875" style="28"/>
    <col min="4609" max="4609" width="2.59765625" style="28" customWidth="1"/>
    <col min="4610" max="4610" width="30.796875" style="28" customWidth="1"/>
    <col min="4611" max="4611" width="8.59765625" style="28" customWidth="1"/>
    <col min="4612" max="4612" width="2.59765625" style="28" customWidth="1"/>
    <col min="4613" max="4613" width="5.19921875" style="28" customWidth="1"/>
    <col min="4614" max="4614" width="7.19921875" style="28" customWidth="1"/>
    <col min="4615" max="4615" width="7.296875" style="28" customWidth="1"/>
    <col min="4616" max="4616" width="7.5" style="28" customWidth="1"/>
    <col min="4617" max="4618" width="5.19921875" style="28" customWidth="1"/>
    <col min="4619" max="4619" width="7.5" style="28" customWidth="1"/>
    <col min="4620" max="4620" width="8.796875" style="28" customWidth="1"/>
    <col min="4621" max="4621" width="5.59765625" style="28" customWidth="1"/>
    <col min="4622" max="4622" width="8.296875" style="28" customWidth="1"/>
    <col min="4623" max="4623" width="2.5" style="28" customWidth="1"/>
    <col min="4624" max="4624" width="8.796875" style="28"/>
    <col min="4625" max="4638" width="5.69921875" style="28" customWidth="1"/>
    <col min="4639" max="4864" width="8.796875" style="28"/>
    <col min="4865" max="4865" width="2.59765625" style="28" customWidth="1"/>
    <col min="4866" max="4866" width="30.796875" style="28" customWidth="1"/>
    <col min="4867" max="4867" width="8.59765625" style="28" customWidth="1"/>
    <col min="4868" max="4868" width="2.59765625" style="28" customWidth="1"/>
    <col min="4869" max="4869" width="5.19921875" style="28" customWidth="1"/>
    <col min="4870" max="4870" width="7.19921875" style="28" customWidth="1"/>
    <col min="4871" max="4871" width="7.296875" style="28" customWidth="1"/>
    <col min="4872" max="4872" width="7.5" style="28" customWidth="1"/>
    <col min="4873" max="4874" width="5.19921875" style="28" customWidth="1"/>
    <col min="4875" max="4875" width="7.5" style="28" customWidth="1"/>
    <col min="4876" max="4876" width="8.796875" style="28" customWidth="1"/>
    <col min="4877" max="4877" width="5.59765625" style="28" customWidth="1"/>
    <col min="4878" max="4878" width="8.296875" style="28" customWidth="1"/>
    <col min="4879" max="4879" width="2.5" style="28" customWidth="1"/>
    <col min="4880" max="4880" width="8.796875" style="28"/>
    <col min="4881" max="4894" width="5.69921875" style="28" customWidth="1"/>
    <col min="4895" max="5120" width="8.796875" style="28"/>
    <col min="5121" max="5121" width="2.59765625" style="28" customWidth="1"/>
    <col min="5122" max="5122" width="30.796875" style="28" customWidth="1"/>
    <col min="5123" max="5123" width="8.59765625" style="28" customWidth="1"/>
    <col min="5124" max="5124" width="2.59765625" style="28" customWidth="1"/>
    <col min="5125" max="5125" width="5.19921875" style="28" customWidth="1"/>
    <col min="5126" max="5126" width="7.19921875" style="28" customWidth="1"/>
    <col min="5127" max="5127" width="7.296875" style="28" customWidth="1"/>
    <col min="5128" max="5128" width="7.5" style="28" customWidth="1"/>
    <col min="5129" max="5130" width="5.19921875" style="28" customWidth="1"/>
    <col min="5131" max="5131" width="7.5" style="28" customWidth="1"/>
    <col min="5132" max="5132" width="8.796875" style="28" customWidth="1"/>
    <col min="5133" max="5133" width="5.59765625" style="28" customWidth="1"/>
    <col min="5134" max="5134" width="8.296875" style="28" customWidth="1"/>
    <col min="5135" max="5135" width="2.5" style="28" customWidth="1"/>
    <col min="5136" max="5136" width="8.796875" style="28"/>
    <col min="5137" max="5150" width="5.69921875" style="28" customWidth="1"/>
    <col min="5151" max="5376" width="8.796875" style="28"/>
    <col min="5377" max="5377" width="2.59765625" style="28" customWidth="1"/>
    <col min="5378" max="5378" width="30.796875" style="28" customWidth="1"/>
    <col min="5379" max="5379" width="8.59765625" style="28" customWidth="1"/>
    <col min="5380" max="5380" width="2.59765625" style="28" customWidth="1"/>
    <col min="5381" max="5381" width="5.19921875" style="28" customWidth="1"/>
    <col min="5382" max="5382" width="7.19921875" style="28" customWidth="1"/>
    <col min="5383" max="5383" width="7.296875" style="28" customWidth="1"/>
    <col min="5384" max="5384" width="7.5" style="28" customWidth="1"/>
    <col min="5385" max="5386" width="5.19921875" style="28" customWidth="1"/>
    <col min="5387" max="5387" width="7.5" style="28" customWidth="1"/>
    <col min="5388" max="5388" width="8.796875" style="28" customWidth="1"/>
    <col min="5389" max="5389" width="5.59765625" style="28" customWidth="1"/>
    <col min="5390" max="5390" width="8.296875" style="28" customWidth="1"/>
    <col min="5391" max="5391" width="2.5" style="28" customWidth="1"/>
    <col min="5392" max="5392" width="8.796875" style="28"/>
    <col min="5393" max="5406" width="5.69921875" style="28" customWidth="1"/>
    <col min="5407" max="5632" width="8.796875" style="28"/>
    <col min="5633" max="5633" width="2.59765625" style="28" customWidth="1"/>
    <col min="5634" max="5634" width="30.796875" style="28" customWidth="1"/>
    <col min="5635" max="5635" width="8.59765625" style="28" customWidth="1"/>
    <col min="5636" max="5636" width="2.59765625" style="28" customWidth="1"/>
    <col min="5637" max="5637" width="5.19921875" style="28" customWidth="1"/>
    <col min="5638" max="5638" width="7.19921875" style="28" customWidth="1"/>
    <col min="5639" max="5639" width="7.296875" style="28" customWidth="1"/>
    <col min="5640" max="5640" width="7.5" style="28" customWidth="1"/>
    <col min="5641" max="5642" width="5.19921875" style="28" customWidth="1"/>
    <col min="5643" max="5643" width="7.5" style="28" customWidth="1"/>
    <col min="5644" max="5644" width="8.796875" style="28" customWidth="1"/>
    <col min="5645" max="5645" width="5.59765625" style="28" customWidth="1"/>
    <col min="5646" max="5646" width="8.296875" style="28" customWidth="1"/>
    <col min="5647" max="5647" width="2.5" style="28" customWidth="1"/>
    <col min="5648" max="5648" width="8.796875" style="28"/>
    <col min="5649" max="5662" width="5.69921875" style="28" customWidth="1"/>
    <col min="5663" max="5888" width="8.796875" style="28"/>
    <col min="5889" max="5889" width="2.59765625" style="28" customWidth="1"/>
    <col min="5890" max="5890" width="30.796875" style="28" customWidth="1"/>
    <col min="5891" max="5891" width="8.59765625" style="28" customWidth="1"/>
    <col min="5892" max="5892" width="2.59765625" style="28" customWidth="1"/>
    <col min="5893" max="5893" width="5.19921875" style="28" customWidth="1"/>
    <col min="5894" max="5894" width="7.19921875" style="28" customWidth="1"/>
    <col min="5895" max="5895" width="7.296875" style="28" customWidth="1"/>
    <col min="5896" max="5896" width="7.5" style="28" customWidth="1"/>
    <col min="5897" max="5898" width="5.19921875" style="28" customWidth="1"/>
    <col min="5899" max="5899" width="7.5" style="28" customWidth="1"/>
    <col min="5900" max="5900" width="8.796875" style="28" customWidth="1"/>
    <col min="5901" max="5901" width="5.59765625" style="28" customWidth="1"/>
    <col min="5902" max="5902" width="8.296875" style="28" customWidth="1"/>
    <col min="5903" max="5903" width="2.5" style="28" customWidth="1"/>
    <col min="5904" max="5904" width="8.796875" style="28"/>
    <col min="5905" max="5918" width="5.69921875" style="28" customWidth="1"/>
    <col min="5919" max="6144" width="8.796875" style="28"/>
    <col min="6145" max="6145" width="2.59765625" style="28" customWidth="1"/>
    <col min="6146" max="6146" width="30.796875" style="28" customWidth="1"/>
    <col min="6147" max="6147" width="8.59765625" style="28" customWidth="1"/>
    <col min="6148" max="6148" width="2.59765625" style="28" customWidth="1"/>
    <col min="6149" max="6149" width="5.19921875" style="28" customWidth="1"/>
    <col min="6150" max="6150" width="7.19921875" style="28" customWidth="1"/>
    <col min="6151" max="6151" width="7.296875" style="28" customWidth="1"/>
    <col min="6152" max="6152" width="7.5" style="28" customWidth="1"/>
    <col min="6153" max="6154" width="5.19921875" style="28" customWidth="1"/>
    <col min="6155" max="6155" width="7.5" style="28" customWidth="1"/>
    <col min="6156" max="6156" width="8.796875" style="28" customWidth="1"/>
    <col min="6157" max="6157" width="5.59765625" style="28" customWidth="1"/>
    <col min="6158" max="6158" width="8.296875" style="28" customWidth="1"/>
    <col min="6159" max="6159" width="2.5" style="28" customWidth="1"/>
    <col min="6160" max="6160" width="8.796875" style="28"/>
    <col min="6161" max="6174" width="5.69921875" style="28" customWidth="1"/>
    <col min="6175" max="6400" width="8.796875" style="28"/>
    <col min="6401" max="6401" width="2.59765625" style="28" customWidth="1"/>
    <col min="6402" max="6402" width="30.796875" style="28" customWidth="1"/>
    <col min="6403" max="6403" width="8.59765625" style="28" customWidth="1"/>
    <col min="6404" max="6404" width="2.59765625" style="28" customWidth="1"/>
    <col min="6405" max="6405" width="5.19921875" style="28" customWidth="1"/>
    <col min="6406" max="6406" width="7.19921875" style="28" customWidth="1"/>
    <col min="6407" max="6407" width="7.296875" style="28" customWidth="1"/>
    <col min="6408" max="6408" width="7.5" style="28" customWidth="1"/>
    <col min="6409" max="6410" width="5.19921875" style="28" customWidth="1"/>
    <col min="6411" max="6411" width="7.5" style="28" customWidth="1"/>
    <col min="6412" max="6412" width="8.796875" style="28" customWidth="1"/>
    <col min="6413" max="6413" width="5.59765625" style="28" customWidth="1"/>
    <col min="6414" max="6414" width="8.296875" style="28" customWidth="1"/>
    <col min="6415" max="6415" width="2.5" style="28" customWidth="1"/>
    <col min="6416" max="6416" width="8.796875" style="28"/>
    <col min="6417" max="6430" width="5.69921875" style="28" customWidth="1"/>
    <col min="6431" max="6656" width="8.796875" style="28"/>
    <col min="6657" max="6657" width="2.59765625" style="28" customWidth="1"/>
    <col min="6658" max="6658" width="30.796875" style="28" customWidth="1"/>
    <col min="6659" max="6659" width="8.59765625" style="28" customWidth="1"/>
    <col min="6660" max="6660" width="2.59765625" style="28" customWidth="1"/>
    <col min="6661" max="6661" width="5.19921875" style="28" customWidth="1"/>
    <col min="6662" max="6662" width="7.19921875" style="28" customWidth="1"/>
    <col min="6663" max="6663" width="7.296875" style="28" customWidth="1"/>
    <col min="6664" max="6664" width="7.5" style="28" customWidth="1"/>
    <col min="6665" max="6666" width="5.19921875" style="28" customWidth="1"/>
    <col min="6667" max="6667" width="7.5" style="28" customWidth="1"/>
    <col min="6668" max="6668" width="8.796875" style="28" customWidth="1"/>
    <col min="6669" max="6669" width="5.59765625" style="28" customWidth="1"/>
    <col min="6670" max="6670" width="8.296875" style="28" customWidth="1"/>
    <col min="6671" max="6671" width="2.5" style="28" customWidth="1"/>
    <col min="6672" max="6672" width="8.796875" style="28"/>
    <col min="6673" max="6686" width="5.69921875" style="28" customWidth="1"/>
    <col min="6687" max="6912" width="8.796875" style="28"/>
    <col min="6913" max="6913" width="2.59765625" style="28" customWidth="1"/>
    <col min="6914" max="6914" width="30.796875" style="28" customWidth="1"/>
    <col min="6915" max="6915" width="8.59765625" style="28" customWidth="1"/>
    <col min="6916" max="6916" width="2.59765625" style="28" customWidth="1"/>
    <col min="6917" max="6917" width="5.19921875" style="28" customWidth="1"/>
    <col min="6918" max="6918" width="7.19921875" style="28" customWidth="1"/>
    <col min="6919" max="6919" width="7.296875" style="28" customWidth="1"/>
    <col min="6920" max="6920" width="7.5" style="28" customWidth="1"/>
    <col min="6921" max="6922" width="5.19921875" style="28" customWidth="1"/>
    <col min="6923" max="6923" width="7.5" style="28" customWidth="1"/>
    <col min="6924" max="6924" width="8.796875" style="28" customWidth="1"/>
    <col min="6925" max="6925" width="5.59765625" style="28" customWidth="1"/>
    <col min="6926" max="6926" width="8.296875" style="28" customWidth="1"/>
    <col min="6927" max="6927" width="2.5" style="28" customWidth="1"/>
    <col min="6928" max="6928" width="8.796875" style="28"/>
    <col min="6929" max="6942" width="5.69921875" style="28" customWidth="1"/>
    <col min="6943" max="7168" width="8.796875" style="28"/>
    <col min="7169" max="7169" width="2.59765625" style="28" customWidth="1"/>
    <col min="7170" max="7170" width="30.796875" style="28" customWidth="1"/>
    <col min="7171" max="7171" width="8.59765625" style="28" customWidth="1"/>
    <col min="7172" max="7172" width="2.59765625" style="28" customWidth="1"/>
    <col min="7173" max="7173" width="5.19921875" style="28" customWidth="1"/>
    <col min="7174" max="7174" width="7.19921875" style="28" customWidth="1"/>
    <col min="7175" max="7175" width="7.296875" style="28" customWidth="1"/>
    <col min="7176" max="7176" width="7.5" style="28" customWidth="1"/>
    <col min="7177" max="7178" width="5.19921875" style="28" customWidth="1"/>
    <col min="7179" max="7179" width="7.5" style="28" customWidth="1"/>
    <col min="7180" max="7180" width="8.796875" style="28" customWidth="1"/>
    <col min="7181" max="7181" width="5.59765625" style="28" customWidth="1"/>
    <col min="7182" max="7182" width="8.296875" style="28" customWidth="1"/>
    <col min="7183" max="7183" width="2.5" style="28" customWidth="1"/>
    <col min="7184" max="7184" width="8.796875" style="28"/>
    <col min="7185" max="7198" width="5.69921875" style="28" customWidth="1"/>
    <col min="7199" max="7424" width="8.796875" style="28"/>
    <col min="7425" max="7425" width="2.59765625" style="28" customWidth="1"/>
    <col min="7426" max="7426" width="30.796875" style="28" customWidth="1"/>
    <col min="7427" max="7427" width="8.59765625" style="28" customWidth="1"/>
    <col min="7428" max="7428" width="2.59765625" style="28" customWidth="1"/>
    <col min="7429" max="7429" width="5.19921875" style="28" customWidth="1"/>
    <col min="7430" max="7430" width="7.19921875" style="28" customWidth="1"/>
    <col min="7431" max="7431" width="7.296875" style="28" customWidth="1"/>
    <col min="7432" max="7432" width="7.5" style="28" customWidth="1"/>
    <col min="7433" max="7434" width="5.19921875" style="28" customWidth="1"/>
    <col min="7435" max="7435" width="7.5" style="28" customWidth="1"/>
    <col min="7436" max="7436" width="8.796875" style="28" customWidth="1"/>
    <col min="7437" max="7437" width="5.59765625" style="28" customWidth="1"/>
    <col min="7438" max="7438" width="8.296875" style="28" customWidth="1"/>
    <col min="7439" max="7439" width="2.5" style="28" customWidth="1"/>
    <col min="7440" max="7440" width="8.796875" style="28"/>
    <col min="7441" max="7454" width="5.69921875" style="28" customWidth="1"/>
    <col min="7455" max="7680" width="8.796875" style="28"/>
    <col min="7681" max="7681" width="2.59765625" style="28" customWidth="1"/>
    <col min="7682" max="7682" width="30.796875" style="28" customWidth="1"/>
    <col min="7683" max="7683" width="8.59765625" style="28" customWidth="1"/>
    <col min="7684" max="7684" width="2.59765625" style="28" customWidth="1"/>
    <col min="7685" max="7685" width="5.19921875" style="28" customWidth="1"/>
    <col min="7686" max="7686" width="7.19921875" style="28" customWidth="1"/>
    <col min="7687" max="7687" width="7.296875" style="28" customWidth="1"/>
    <col min="7688" max="7688" width="7.5" style="28" customWidth="1"/>
    <col min="7689" max="7690" width="5.19921875" style="28" customWidth="1"/>
    <col min="7691" max="7691" width="7.5" style="28" customWidth="1"/>
    <col min="7692" max="7692" width="8.796875" style="28" customWidth="1"/>
    <col min="7693" max="7693" width="5.59765625" style="28" customWidth="1"/>
    <col min="7694" max="7694" width="8.296875" style="28" customWidth="1"/>
    <col min="7695" max="7695" width="2.5" style="28" customWidth="1"/>
    <col min="7696" max="7696" width="8.796875" style="28"/>
    <col min="7697" max="7710" width="5.69921875" style="28" customWidth="1"/>
    <col min="7711" max="7936" width="8.796875" style="28"/>
    <col min="7937" max="7937" width="2.59765625" style="28" customWidth="1"/>
    <col min="7938" max="7938" width="30.796875" style="28" customWidth="1"/>
    <col min="7939" max="7939" width="8.59765625" style="28" customWidth="1"/>
    <col min="7940" max="7940" width="2.59765625" style="28" customWidth="1"/>
    <col min="7941" max="7941" width="5.19921875" style="28" customWidth="1"/>
    <col min="7942" max="7942" width="7.19921875" style="28" customWidth="1"/>
    <col min="7943" max="7943" width="7.296875" style="28" customWidth="1"/>
    <col min="7944" max="7944" width="7.5" style="28" customWidth="1"/>
    <col min="7945" max="7946" width="5.19921875" style="28" customWidth="1"/>
    <col min="7947" max="7947" width="7.5" style="28" customWidth="1"/>
    <col min="7948" max="7948" width="8.796875" style="28" customWidth="1"/>
    <col min="7949" max="7949" width="5.59765625" style="28" customWidth="1"/>
    <col min="7950" max="7950" width="8.296875" style="28" customWidth="1"/>
    <col min="7951" max="7951" width="2.5" style="28" customWidth="1"/>
    <col min="7952" max="7952" width="8.796875" style="28"/>
    <col min="7953" max="7966" width="5.69921875" style="28" customWidth="1"/>
    <col min="7967" max="8192" width="8.796875" style="28"/>
    <col min="8193" max="8193" width="2.59765625" style="28" customWidth="1"/>
    <col min="8194" max="8194" width="30.796875" style="28" customWidth="1"/>
    <col min="8195" max="8195" width="8.59765625" style="28" customWidth="1"/>
    <col min="8196" max="8196" width="2.59765625" style="28" customWidth="1"/>
    <col min="8197" max="8197" width="5.19921875" style="28" customWidth="1"/>
    <col min="8198" max="8198" width="7.19921875" style="28" customWidth="1"/>
    <col min="8199" max="8199" width="7.296875" style="28" customWidth="1"/>
    <col min="8200" max="8200" width="7.5" style="28" customWidth="1"/>
    <col min="8201" max="8202" width="5.19921875" style="28" customWidth="1"/>
    <col min="8203" max="8203" width="7.5" style="28" customWidth="1"/>
    <col min="8204" max="8204" width="8.796875" style="28" customWidth="1"/>
    <col min="8205" max="8205" width="5.59765625" style="28" customWidth="1"/>
    <col min="8206" max="8206" width="8.296875" style="28" customWidth="1"/>
    <col min="8207" max="8207" width="2.5" style="28" customWidth="1"/>
    <col min="8208" max="8208" width="8.796875" style="28"/>
    <col min="8209" max="8222" width="5.69921875" style="28" customWidth="1"/>
    <col min="8223" max="8448" width="8.796875" style="28"/>
    <col min="8449" max="8449" width="2.59765625" style="28" customWidth="1"/>
    <col min="8450" max="8450" width="30.796875" style="28" customWidth="1"/>
    <col min="8451" max="8451" width="8.59765625" style="28" customWidth="1"/>
    <col min="8452" max="8452" width="2.59765625" style="28" customWidth="1"/>
    <col min="8453" max="8453" width="5.19921875" style="28" customWidth="1"/>
    <col min="8454" max="8454" width="7.19921875" style="28" customWidth="1"/>
    <col min="8455" max="8455" width="7.296875" style="28" customWidth="1"/>
    <col min="8456" max="8456" width="7.5" style="28" customWidth="1"/>
    <col min="8457" max="8458" width="5.19921875" style="28" customWidth="1"/>
    <col min="8459" max="8459" width="7.5" style="28" customWidth="1"/>
    <col min="8460" max="8460" width="8.796875" style="28" customWidth="1"/>
    <col min="8461" max="8461" width="5.59765625" style="28" customWidth="1"/>
    <col min="8462" max="8462" width="8.296875" style="28" customWidth="1"/>
    <col min="8463" max="8463" width="2.5" style="28" customWidth="1"/>
    <col min="8464" max="8464" width="8.796875" style="28"/>
    <col min="8465" max="8478" width="5.69921875" style="28" customWidth="1"/>
    <col min="8479" max="8704" width="8.796875" style="28"/>
    <col min="8705" max="8705" width="2.59765625" style="28" customWidth="1"/>
    <col min="8706" max="8706" width="30.796875" style="28" customWidth="1"/>
    <col min="8707" max="8707" width="8.59765625" style="28" customWidth="1"/>
    <col min="8708" max="8708" width="2.59765625" style="28" customWidth="1"/>
    <col min="8709" max="8709" width="5.19921875" style="28" customWidth="1"/>
    <col min="8710" max="8710" width="7.19921875" style="28" customWidth="1"/>
    <col min="8711" max="8711" width="7.296875" style="28" customWidth="1"/>
    <col min="8712" max="8712" width="7.5" style="28" customWidth="1"/>
    <col min="8713" max="8714" width="5.19921875" style="28" customWidth="1"/>
    <col min="8715" max="8715" width="7.5" style="28" customWidth="1"/>
    <col min="8716" max="8716" width="8.796875" style="28" customWidth="1"/>
    <col min="8717" max="8717" width="5.59765625" style="28" customWidth="1"/>
    <col min="8718" max="8718" width="8.296875" style="28" customWidth="1"/>
    <col min="8719" max="8719" width="2.5" style="28" customWidth="1"/>
    <col min="8720" max="8720" width="8.796875" style="28"/>
    <col min="8721" max="8734" width="5.69921875" style="28" customWidth="1"/>
    <col min="8735" max="8960" width="8.796875" style="28"/>
    <col min="8961" max="8961" width="2.59765625" style="28" customWidth="1"/>
    <col min="8962" max="8962" width="30.796875" style="28" customWidth="1"/>
    <col min="8963" max="8963" width="8.59765625" style="28" customWidth="1"/>
    <col min="8964" max="8964" width="2.59765625" style="28" customWidth="1"/>
    <col min="8965" max="8965" width="5.19921875" style="28" customWidth="1"/>
    <col min="8966" max="8966" width="7.19921875" style="28" customWidth="1"/>
    <col min="8967" max="8967" width="7.296875" style="28" customWidth="1"/>
    <col min="8968" max="8968" width="7.5" style="28" customWidth="1"/>
    <col min="8969" max="8970" width="5.19921875" style="28" customWidth="1"/>
    <col min="8971" max="8971" width="7.5" style="28" customWidth="1"/>
    <col min="8972" max="8972" width="8.796875" style="28" customWidth="1"/>
    <col min="8973" max="8973" width="5.59765625" style="28" customWidth="1"/>
    <col min="8974" max="8974" width="8.296875" style="28" customWidth="1"/>
    <col min="8975" max="8975" width="2.5" style="28" customWidth="1"/>
    <col min="8976" max="8976" width="8.796875" style="28"/>
    <col min="8977" max="8990" width="5.69921875" style="28" customWidth="1"/>
    <col min="8991" max="9216" width="8.796875" style="28"/>
    <col min="9217" max="9217" width="2.59765625" style="28" customWidth="1"/>
    <col min="9218" max="9218" width="30.796875" style="28" customWidth="1"/>
    <col min="9219" max="9219" width="8.59765625" style="28" customWidth="1"/>
    <col min="9220" max="9220" width="2.59765625" style="28" customWidth="1"/>
    <col min="9221" max="9221" width="5.19921875" style="28" customWidth="1"/>
    <col min="9222" max="9222" width="7.19921875" style="28" customWidth="1"/>
    <col min="9223" max="9223" width="7.296875" style="28" customWidth="1"/>
    <col min="9224" max="9224" width="7.5" style="28" customWidth="1"/>
    <col min="9225" max="9226" width="5.19921875" style="28" customWidth="1"/>
    <col min="9227" max="9227" width="7.5" style="28" customWidth="1"/>
    <col min="9228" max="9228" width="8.796875" style="28" customWidth="1"/>
    <col min="9229" max="9229" width="5.59765625" style="28" customWidth="1"/>
    <col min="9230" max="9230" width="8.296875" style="28" customWidth="1"/>
    <col min="9231" max="9231" width="2.5" style="28" customWidth="1"/>
    <col min="9232" max="9232" width="8.796875" style="28"/>
    <col min="9233" max="9246" width="5.69921875" style="28" customWidth="1"/>
    <col min="9247" max="9472" width="8.796875" style="28"/>
    <col min="9473" max="9473" width="2.59765625" style="28" customWidth="1"/>
    <col min="9474" max="9474" width="30.796875" style="28" customWidth="1"/>
    <col min="9475" max="9475" width="8.59765625" style="28" customWidth="1"/>
    <col min="9476" max="9476" width="2.59765625" style="28" customWidth="1"/>
    <col min="9477" max="9477" width="5.19921875" style="28" customWidth="1"/>
    <col min="9478" max="9478" width="7.19921875" style="28" customWidth="1"/>
    <col min="9479" max="9479" width="7.296875" style="28" customWidth="1"/>
    <col min="9480" max="9480" width="7.5" style="28" customWidth="1"/>
    <col min="9481" max="9482" width="5.19921875" style="28" customWidth="1"/>
    <col min="9483" max="9483" width="7.5" style="28" customWidth="1"/>
    <col min="9484" max="9484" width="8.796875" style="28" customWidth="1"/>
    <col min="9485" max="9485" width="5.59765625" style="28" customWidth="1"/>
    <col min="9486" max="9486" width="8.296875" style="28" customWidth="1"/>
    <col min="9487" max="9487" width="2.5" style="28" customWidth="1"/>
    <col min="9488" max="9488" width="8.796875" style="28"/>
    <col min="9489" max="9502" width="5.69921875" style="28" customWidth="1"/>
    <col min="9503" max="9728" width="8.796875" style="28"/>
    <col min="9729" max="9729" width="2.59765625" style="28" customWidth="1"/>
    <col min="9730" max="9730" width="30.796875" style="28" customWidth="1"/>
    <col min="9731" max="9731" width="8.59765625" style="28" customWidth="1"/>
    <col min="9732" max="9732" width="2.59765625" style="28" customWidth="1"/>
    <col min="9733" max="9733" width="5.19921875" style="28" customWidth="1"/>
    <col min="9734" max="9734" width="7.19921875" style="28" customWidth="1"/>
    <col min="9735" max="9735" width="7.296875" style="28" customWidth="1"/>
    <col min="9736" max="9736" width="7.5" style="28" customWidth="1"/>
    <col min="9737" max="9738" width="5.19921875" style="28" customWidth="1"/>
    <col min="9739" max="9739" width="7.5" style="28" customWidth="1"/>
    <col min="9740" max="9740" width="8.796875" style="28" customWidth="1"/>
    <col min="9741" max="9741" width="5.59765625" style="28" customWidth="1"/>
    <col min="9742" max="9742" width="8.296875" style="28" customWidth="1"/>
    <col min="9743" max="9743" width="2.5" style="28" customWidth="1"/>
    <col min="9744" max="9744" width="8.796875" style="28"/>
    <col min="9745" max="9758" width="5.69921875" style="28" customWidth="1"/>
    <col min="9759" max="9984" width="8.796875" style="28"/>
    <col min="9985" max="9985" width="2.59765625" style="28" customWidth="1"/>
    <col min="9986" max="9986" width="30.796875" style="28" customWidth="1"/>
    <col min="9987" max="9987" width="8.59765625" style="28" customWidth="1"/>
    <col min="9988" max="9988" width="2.59765625" style="28" customWidth="1"/>
    <col min="9989" max="9989" width="5.19921875" style="28" customWidth="1"/>
    <col min="9990" max="9990" width="7.19921875" style="28" customWidth="1"/>
    <col min="9991" max="9991" width="7.296875" style="28" customWidth="1"/>
    <col min="9992" max="9992" width="7.5" style="28" customWidth="1"/>
    <col min="9993" max="9994" width="5.19921875" style="28" customWidth="1"/>
    <col min="9995" max="9995" width="7.5" style="28" customWidth="1"/>
    <col min="9996" max="9996" width="8.796875" style="28" customWidth="1"/>
    <col min="9997" max="9997" width="5.59765625" style="28" customWidth="1"/>
    <col min="9998" max="9998" width="8.296875" style="28" customWidth="1"/>
    <col min="9999" max="9999" width="2.5" style="28" customWidth="1"/>
    <col min="10000" max="10000" width="8.796875" style="28"/>
    <col min="10001" max="10014" width="5.69921875" style="28" customWidth="1"/>
    <col min="10015" max="10240" width="8.796875" style="28"/>
    <col min="10241" max="10241" width="2.59765625" style="28" customWidth="1"/>
    <col min="10242" max="10242" width="30.796875" style="28" customWidth="1"/>
    <col min="10243" max="10243" width="8.59765625" style="28" customWidth="1"/>
    <col min="10244" max="10244" width="2.59765625" style="28" customWidth="1"/>
    <col min="10245" max="10245" width="5.19921875" style="28" customWidth="1"/>
    <col min="10246" max="10246" width="7.19921875" style="28" customWidth="1"/>
    <col min="10247" max="10247" width="7.296875" style="28" customWidth="1"/>
    <col min="10248" max="10248" width="7.5" style="28" customWidth="1"/>
    <col min="10249" max="10250" width="5.19921875" style="28" customWidth="1"/>
    <col min="10251" max="10251" width="7.5" style="28" customWidth="1"/>
    <col min="10252" max="10252" width="8.796875" style="28" customWidth="1"/>
    <col min="10253" max="10253" width="5.59765625" style="28" customWidth="1"/>
    <col min="10254" max="10254" width="8.296875" style="28" customWidth="1"/>
    <col min="10255" max="10255" width="2.5" style="28" customWidth="1"/>
    <col min="10256" max="10256" width="8.796875" style="28"/>
    <col min="10257" max="10270" width="5.69921875" style="28" customWidth="1"/>
    <col min="10271" max="10496" width="8.796875" style="28"/>
    <col min="10497" max="10497" width="2.59765625" style="28" customWidth="1"/>
    <col min="10498" max="10498" width="30.796875" style="28" customWidth="1"/>
    <col min="10499" max="10499" width="8.59765625" style="28" customWidth="1"/>
    <col min="10500" max="10500" width="2.59765625" style="28" customWidth="1"/>
    <col min="10501" max="10501" width="5.19921875" style="28" customWidth="1"/>
    <col min="10502" max="10502" width="7.19921875" style="28" customWidth="1"/>
    <col min="10503" max="10503" width="7.296875" style="28" customWidth="1"/>
    <col min="10504" max="10504" width="7.5" style="28" customWidth="1"/>
    <col min="10505" max="10506" width="5.19921875" style="28" customWidth="1"/>
    <col min="10507" max="10507" width="7.5" style="28" customWidth="1"/>
    <col min="10508" max="10508" width="8.796875" style="28" customWidth="1"/>
    <col min="10509" max="10509" width="5.59765625" style="28" customWidth="1"/>
    <col min="10510" max="10510" width="8.296875" style="28" customWidth="1"/>
    <col min="10511" max="10511" width="2.5" style="28" customWidth="1"/>
    <col min="10512" max="10512" width="8.796875" style="28"/>
    <col min="10513" max="10526" width="5.69921875" style="28" customWidth="1"/>
    <col min="10527" max="10752" width="8.796875" style="28"/>
    <col min="10753" max="10753" width="2.59765625" style="28" customWidth="1"/>
    <col min="10754" max="10754" width="30.796875" style="28" customWidth="1"/>
    <col min="10755" max="10755" width="8.59765625" style="28" customWidth="1"/>
    <col min="10756" max="10756" width="2.59765625" style="28" customWidth="1"/>
    <col min="10757" max="10757" width="5.19921875" style="28" customWidth="1"/>
    <col min="10758" max="10758" width="7.19921875" style="28" customWidth="1"/>
    <col min="10759" max="10759" width="7.296875" style="28" customWidth="1"/>
    <col min="10760" max="10760" width="7.5" style="28" customWidth="1"/>
    <col min="10761" max="10762" width="5.19921875" style="28" customWidth="1"/>
    <col min="10763" max="10763" width="7.5" style="28" customWidth="1"/>
    <col min="10764" max="10764" width="8.796875" style="28" customWidth="1"/>
    <col min="10765" max="10765" width="5.59765625" style="28" customWidth="1"/>
    <col min="10766" max="10766" width="8.296875" style="28" customWidth="1"/>
    <col min="10767" max="10767" width="2.5" style="28" customWidth="1"/>
    <col min="10768" max="10768" width="8.796875" style="28"/>
    <col min="10769" max="10782" width="5.69921875" style="28" customWidth="1"/>
    <col min="10783" max="11008" width="8.796875" style="28"/>
    <col min="11009" max="11009" width="2.59765625" style="28" customWidth="1"/>
    <col min="11010" max="11010" width="30.796875" style="28" customWidth="1"/>
    <col min="11011" max="11011" width="8.59765625" style="28" customWidth="1"/>
    <col min="11012" max="11012" width="2.59765625" style="28" customWidth="1"/>
    <col min="11013" max="11013" width="5.19921875" style="28" customWidth="1"/>
    <col min="11014" max="11014" width="7.19921875" style="28" customWidth="1"/>
    <col min="11015" max="11015" width="7.296875" style="28" customWidth="1"/>
    <col min="11016" max="11016" width="7.5" style="28" customWidth="1"/>
    <col min="11017" max="11018" width="5.19921875" style="28" customWidth="1"/>
    <col min="11019" max="11019" width="7.5" style="28" customWidth="1"/>
    <col min="11020" max="11020" width="8.796875" style="28" customWidth="1"/>
    <col min="11021" max="11021" width="5.59765625" style="28" customWidth="1"/>
    <col min="11022" max="11022" width="8.296875" style="28" customWidth="1"/>
    <col min="11023" max="11023" width="2.5" style="28" customWidth="1"/>
    <col min="11024" max="11024" width="8.796875" style="28"/>
    <col min="11025" max="11038" width="5.69921875" style="28" customWidth="1"/>
    <col min="11039" max="11264" width="8.796875" style="28"/>
    <col min="11265" max="11265" width="2.59765625" style="28" customWidth="1"/>
    <col min="11266" max="11266" width="30.796875" style="28" customWidth="1"/>
    <col min="11267" max="11267" width="8.59765625" style="28" customWidth="1"/>
    <col min="11268" max="11268" width="2.59765625" style="28" customWidth="1"/>
    <col min="11269" max="11269" width="5.19921875" style="28" customWidth="1"/>
    <col min="11270" max="11270" width="7.19921875" style="28" customWidth="1"/>
    <col min="11271" max="11271" width="7.296875" style="28" customWidth="1"/>
    <col min="11272" max="11272" width="7.5" style="28" customWidth="1"/>
    <col min="11273" max="11274" width="5.19921875" style="28" customWidth="1"/>
    <col min="11275" max="11275" width="7.5" style="28" customWidth="1"/>
    <col min="11276" max="11276" width="8.796875" style="28" customWidth="1"/>
    <col min="11277" max="11277" width="5.59765625" style="28" customWidth="1"/>
    <col min="11278" max="11278" width="8.296875" style="28" customWidth="1"/>
    <col min="11279" max="11279" width="2.5" style="28" customWidth="1"/>
    <col min="11280" max="11280" width="8.796875" style="28"/>
    <col min="11281" max="11294" width="5.69921875" style="28" customWidth="1"/>
    <col min="11295" max="11520" width="8.796875" style="28"/>
    <col min="11521" max="11521" width="2.59765625" style="28" customWidth="1"/>
    <col min="11522" max="11522" width="30.796875" style="28" customWidth="1"/>
    <col min="11523" max="11523" width="8.59765625" style="28" customWidth="1"/>
    <col min="11524" max="11524" width="2.59765625" style="28" customWidth="1"/>
    <col min="11525" max="11525" width="5.19921875" style="28" customWidth="1"/>
    <col min="11526" max="11526" width="7.19921875" style="28" customWidth="1"/>
    <col min="11527" max="11527" width="7.296875" style="28" customWidth="1"/>
    <col min="11528" max="11528" width="7.5" style="28" customWidth="1"/>
    <col min="11529" max="11530" width="5.19921875" style="28" customWidth="1"/>
    <col min="11531" max="11531" width="7.5" style="28" customWidth="1"/>
    <col min="11532" max="11532" width="8.796875" style="28" customWidth="1"/>
    <col min="11533" max="11533" width="5.59765625" style="28" customWidth="1"/>
    <col min="11534" max="11534" width="8.296875" style="28" customWidth="1"/>
    <col min="11535" max="11535" width="2.5" style="28" customWidth="1"/>
    <col min="11536" max="11536" width="8.796875" style="28"/>
    <col min="11537" max="11550" width="5.69921875" style="28" customWidth="1"/>
    <col min="11551" max="11776" width="8.796875" style="28"/>
    <col min="11777" max="11777" width="2.59765625" style="28" customWidth="1"/>
    <col min="11778" max="11778" width="30.796875" style="28" customWidth="1"/>
    <col min="11779" max="11779" width="8.59765625" style="28" customWidth="1"/>
    <col min="11780" max="11780" width="2.59765625" style="28" customWidth="1"/>
    <col min="11781" max="11781" width="5.19921875" style="28" customWidth="1"/>
    <col min="11782" max="11782" width="7.19921875" style="28" customWidth="1"/>
    <col min="11783" max="11783" width="7.296875" style="28" customWidth="1"/>
    <col min="11784" max="11784" width="7.5" style="28" customWidth="1"/>
    <col min="11785" max="11786" width="5.19921875" style="28" customWidth="1"/>
    <col min="11787" max="11787" width="7.5" style="28" customWidth="1"/>
    <col min="11788" max="11788" width="8.796875" style="28" customWidth="1"/>
    <col min="11789" max="11789" width="5.59765625" style="28" customWidth="1"/>
    <col min="11790" max="11790" width="8.296875" style="28" customWidth="1"/>
    <col min="11791" max="11791" width="2.5" style="28" customWidth="1"/>
    <col min="11792" max="11792" width="8.796875" style="28"/>
    <col min="11793" max="11806" width="5.69921875" style="28" customWidth="1"/>
    <col min="11807" max="12032" width="8.796875" style="28"/>
    <col min="12033" max="12033" width="2.59765625" style="28" customWidth="1"/>
    <col min="12034" max="12034" width="30.796875" style="28" customWidth="1"/>
    <col min="12035" max="12035" width="8.59765625" style="28" customWidth="1"/>
    <col min="12036" max="12036" width="2.59765625" style="28" customWidth="1"/>
    <col min="12037" max="12037" width="5.19921875" style="28" customWidth="1"/>
    <col min="12038" max="12038" width="7.19921875" style="28" customWidth="1"/>
    <col min="12039" max="12039" width="7.296875" style="28" customWidth="1"/>
    <col min="12040" max="12040" width="7.5" style="28" customWidth="1"/>
    <col min="12041" max="12042" width="5.19921875" style="28" customWidth="1"/>
    <col min="12043" max="12043" width="7.5" style="28" customWidth="1"/>
    <col min="12044" max="12044" width="8.796875" style="28" customWidth="1"/>
    <col min="12045" max="12045" width="5.59765625" style="28" customWidth="1"/>
    <col min="12046" max="12046" width="8.296875" style="28" customWidth="1"/>
    <col min="12047" max="12047" width="2.5" style="28" customWidth="1"/>
    <col min="12048" max="12048" width="8.796875" style="28"/>
    <col min="12049" max="12062" width="5.69921875" style="28" customWidth="1"/>
    <col min="12063" max="12288" width="8.796875" style="28"/>
    <col min="12289" max="12289" width="2.59765625" style="28" customWidth="1"/>
    <col min="12290" max="12290" width="30.796875" style="28" customWidth="1"/>
    <col min="12291" max="12291" width="8.59765625" style="28" customWidth="1"/>
    <col min="12292" max="12292" width="2.59765625" style="28" customWidth="1"/>
    <col min="12293" max="12293" width="5.19921875" style="28" customWidth="1"/>
    <col min="12294" max="12294" width="7.19921875" style="28" customWidth="1"/>
    <col min="12295" max="12295" width="7.296875" style="28" customWidth="1"/>
    <col min="12296" max="12296" width="7.5" style="28" customWidth="1"/>
    <col min="12297" max="12298" width="5.19921875" style="28" customWidth="1"/>
    <col min="12299" max="12299" width="7.5" style="28" customWidth="1"/>
    <col min="12300" max="12300" width="8.796875" style="28" customWidth="1"/>
    <col min="12301" max="12301" width="5.59765625" style="28" customWidth="1"/>
    <col min="12302" max="12302" width="8.296875" style="28" customWidth="1"/>
    <col min="12303" max="12303" width="2.5" style="28" customWidth="1"/>
    <col min="12304" max="12304" width="8.796875" style="28"/>
    <col min="12305" max="12318" width="5.69921875" style="28" customWidth="1"/>
    <col min="12319" max="12544" width="8.796875" style="28"/>
    <col min="12545" max="12545" width="2.59765625" style="28" customWidth="1"/>
    <col min="12546" max="12546" width="30.796875" style="28" customWidth="1"/>
    <col min="12547" max="12547" width="8.59765625" style="28" customWidth="1"/>
    <col min="12548" max="12548" width="2.59765625" style="28" customWidth="1"/>
    <col min="12549" max="12549" width="5.19921875" style="28" customWidth="1"/>
    <col min="12550" max="12550" width="7.19921875" style="28" customWidth="1"/>
    <col min="12551" max="12551" width="7.296875" style="28" customWidth="1"/>
    <col min="12552" max="12552" width="7.5" style="28" customWidth="1"/>
    <col min="12553" max="12554" width="5.19921875" style="28" customWidth="1"/>
    <col min="12555" max="12555" width="7.5" style="28" customWidth="1"/>
    <col min="12556" max="12556" width="8.796875" style="28" customWidth="1"/>
    <col min="12557" max="12557" width="5.59765625" style="28" customWidth="1"/>
    <col min="12558" max="12558" width="8.296875" style="28" customWidth="1"/>
    <col min="12559" max="12559" width="2.5" style="28" customWidth="1"/>
    <col min="12560" max="12560" width="8.796875" style="28"/>
    <col min="12561" max="12574" width="5.69921875" style="28" customWidth="1"/>
    <col min="12575" max="12800" width="8.796875" style="28"/>
    <col min="12801" max="12801" width="2.59765625" style="28" customWidth="1"/>
    <col min="12802" max="12802" width="30.796875" style="28" customWidth="1"/>
    <col min="12803" max="12803" width="8.59765625" style="28" customWidth="1"/>
    <col min="12804" max="12804" width="2.59765625" style="28" customWidth="1"/>
    <col min="12805" max="12805" width="5.19921875" style="28" customWidth="1"/>
    <col min="12806" max="12806" width="7.19921875" style="28" customWidth="1"/>
    <col min="12807" max="12807" width="7.296875" style="28" customWidth="1"/>
    <col min="12808" max="12808" width="7.5" style="28" customWidth="1"/>
    <col min="12809" max="12810" width="5.19921875" style="28" customWidth="1"/>
    <col min="12811" max="12811" width="7.5" style="28" customWidth="1"/>
    <col min="12812" max="12812" width="8.796875" style="28" customWidth="1"/>
    <col min="12813" max="12813" width="5.59765625" style="28" customWidth="1"/>
    <col min="12814" max="12814" width="8.296875" style="28" customWidth="1"/>
    <col min="12815" max="12815" width="2.5" style="28" customWidth="1"/>
    <col min="12816" max="12816" width="8.796875" style="28"/>
    <col min="12817" max="12830" width="5.69921875" style="28" customWidth="1"/>
    <col min="12831" max="13056" width="8.796875" style="28"/>
    <col min="13057" max="13057" width="2.59765625" style="28" customWidth="1"/>
    <col min="13058" max="13058" width="30.796875" style="28" customWidth="1"/>
    <col min="13059" max="13059" width="8.59765625" style="28" customWidth="1"/>
    <col min="13060" max="13060" width="2.59765625" style="28" customWidth="1"/>
    <col min="13061" max="13061" width="5.19921875" style="28" customWidth="1"/>
    <col min="13062" max="13062" width="7.19921875" style="28" customWidth="1"/>
    <col min="13063" max="13063" width="7.296875" style="28" customWidth="1"/>
    <col min="13064" max="13064" width="7.5" style="28" customWidth="1"/>
    <col min="13065" max="13066" width="5.19921875" style="28" customWidth="1"/>
    <col min="13067" max="13067" width="7.5" style="28" customWidth="1"/>
    <col min="13068" max="13068" width="8.796875" style="28" customWidth="1"/>
    <col min="13069" max="13069" width="5.59765625" style="28" customWidth="1"/>
    <col min="13070" max="13070" width="8.296875" style="28" customWidth="1"/>
    <col min="13071" max="13071" width="2.5" style="28" customWidth="1"/>
    <col min="13072" max="13072" width="8.796875" style="28"/>
    <col min="13073" max="13086" width="5.69921875" style="28" customWidth="1"/>
    <col min="13087" max="13312" width="8.796875" style="28"/>
    <col min="13313" max="13313" width="2.59765625" style="28" customWidth="1"/>
    <col min="13314" max="13314" width="30.796875" style="28" customWidth="1"/>
    <col min="13315" max="13315" width="8.59765625" style="28" customWidth="1"/>
    <col min="13316" max="13316" width="2.59765625" style="28" customWidth="1"/>
    <col min="13317" max="13317" width="5.19921875" style="28" customWidth="1"/>
    <col min="13318" max="13318" width="7.19921875" style="28" customWidth="1"/>
    <col min="13319" max="13319" width="7.296875" style="28" customWidth="1"/>
    <col min="13320" max="13320" width="7.5" style="28" customWidth="1"/>
    <col min="13321" max="13322" width="5.19921875" style="28" customWidth="1"/>
    <col min="13323" max="13323" width="7.5" style="28" customWidth="1"/>
    <col min="13324" max="13324" width="8.796875" style="28" customWidth="1"/>
    <col min="13325" max="13325" width="5.59765625" style="28" customWidth="1"/>
    <col min="13326" max="13326" width="8.296875" style="28" customWidth="1"/>
    <col min="13327" max="13327" width="2.5" style="28" customWidth="1"/>
    <col min="13328" max="13328" width="8.796875" style="28"/>
    <col min="13329" max="13342" width="5.69921875" style="28" customWidth="1"/>
    <col min="13343" max="13568" width="8.796875" style="28"/>
    <col min="13569" max="13569" width="2.59765625" style="28" customWidth="1"/>
    <col min="13570" max="13570" width="30.796875" style="28" customWidth="1"/>
    <col min="13571" max="13571" width="8.59765625" style="28" customWidth="1"/>
    <col min="13572" max="13572" width="2.59765625" style="28" customWidth="1"/>
    <col min="13573" max="13573" width="5.19921875" style="28" customWidth="1"/>
    <col min="13574" max="13574" width="7.19921875" style="28" customWidth="1"/>
    <col min="13575" max="13575" width="7.296875" style="28" customWidth="1"/>
    <col min="13576" max="13576" width="7.5" style="28" customWidth="1"/>
    <col min="13577" max="13578" width="5.19921875" style="28" customWidth="1"/>
    <col min="13579" max="13579" width="7.5" style="28" customWidth="1"/>
    <col min="13580" max="13580" width="8.796875" style="28" customWidth="1"/>
    <col min="13581" max="13581" width="5.59765625" style="28" customWidth="1"/>
    <col min="13582" max="13582" width="8.296875" style="28" customWidth="1"/>
    <col min="13583" max="13583" width="2.5" style="28" customWidth="1"/>
    <col min="13584" max="13584" width="8.796875" style="28"/>
    <col min="13585" max="13598" width="5.69921875" style="28" customWidth="1"/>
    <col min="13599" max="13824" width="8.796875" style="28"/>
    <col min="13825" max="13825" width="2.59765625" style="28" customWidth="1"/>
    <col min="13826" max="13826" width="30.796875" style="28" customWidth="1"/>
    <col min="13827" max="13827" width="8.59765625" style="28" customWidth="1"/>
    <col min="13828" max="13828" width="2.59765625" style="28" customWidth="1"/>
    <col min="13829" max="13829" width="5.19921875" style="28" customWidth="1"/>
    <col min="13830" max="13830" width="7.19921875" style="28" customWidth="1"/>
    <col min="13831" max="13831" width="7.296875" style="28" customWidth="1"/>
    <col min="13832" max="13832" width="7.5" style="28" customWidth="1"/>
    <col min="13833" max="13834" width="5.19921875" style="28" customWidth="1"/>
    <col min="13835" max="13835" width="7.5" style="28" customWidth="1"/>
    <col min="13836" max="13836" width="8.796875" style="28" customWidth="1"/>
    <col min="13837" max="13837" width="5.59765625" style="28" customWidth="1"/>
    <col min="13838" max="13838" width="8.296875" style="28" customWidth="1"/>
    <col min="13839" max="13839" width="2.5" style="28" customWidth="1"/>
    <col min="13840" max="13840" width="8.796875" style="28"/>
    <col min="13841" max="13854" width="5.69921875" style="28" customWidth="1"/>
    <col min="13855" max="14080" width="8.796875" style="28"/>
    <col min="14081" max="14081" width="2.59765625" style="28" customWidth="1"/>
    <col min="14082" max="14082" width="30.796875" style="28" customWidth="1"/>
    <col min="14083" max="14083" width="8.59765625" style="28" customWidth="1"/>
    <col min="14084" max="14084" width="2.59765625" style="28" customWidth="1"/>
    <col min="14085" max="14085" width="5.19921875" style="28" customWidth="1"/>
    <col min="14086" max="14086" width="7.19921875" style="28" customWidth="1"/>
    <col min="14087" max="14087" width="7.296875" style="28" customWidth="1"/>
    <col min="14088" max="14088" width="7.5" style="28" customWidth="1"/>
    <col min="14089" max="14090" width="5.19921875" style="28" customWidth="1"/>
    <col min="14091" max="14091" width="7.5" style="28" customWidth="1"/>
    <col min="14092" max="14092" width="8.796875" style="28" customWidth="1"/>
    <col min="14093" max="14093" width="5.59765625" style="28" customWidth="1"/>
    <col min="14094" max="14094" width="8.296875" style="28" customWidth="1"/>
    <col min="14095" max="14095" width="2.5" style="28" customWidth="1"/>
    <col min="14096" max="14096" width="8.796875" style="28"/>
    <col min="14097" max="14110" width="5.69921875" style="28" customWidth="1"/>
    <col min="14111" max="14336" width="8.796875" style="28"/>
    <col min="14337" max="14337" width="2.59765625" style="28" customWidth="1"/>
    <col min="14338" max="14338" width="30.796875" style="28" customWidth="1"/>
    <col min="14339" max="14339" width="8.59765625" style="28" customWidth="1"/>
    <col min="14340" max="14340" width="2.59765625" style="28" customWidth="1"/>
    <col min="14341" max="14341" width="5.19921875" style="28" customWidth="1"/>
    <col min="14342" max="14342" width="7.19921875" style="28" customWidth="1"/>
    <col min="14343" max="14343" width="7.296875" style="28" customWidth="1"/>
    <col min="14344" max="14344" width="7.5" style="28" customWidth="1"/>
    <col min="14345" max="14346" width="5.19921875" style="28" customWidth="1"/>
    <col min="14347" max="14347" width="7.5" style="28" customWidth="1"/>
    <col min="14348" max="14348" width="8.796875" style="28" customWidth="1"/>
    <col min="14349" max="14349" width="5.59765625" style="28" customWidth="1"/>
    <col min="14350" max="14350" width="8.296875" style="28" customWidth="1"/>
    <col min="14351" max="14351" width="2.5" style="28" customWidth="1"/>
    <col min="14352" max="14352" width="8.796875" style="28"/>
    <col min="14353" max="14366" width="5.69921875" style="28" customWidth="1"/>
    <col min="14367" max="14592" width="8.796875" style="28"/>
    <col min="14593" max="14593" width="2.59765625" style="28" customWidth="1"/>
    <col min="14594" max="14594" width="30.796875" style="28" customWidth="1"/>
    <col min="14595" max="14595" width="8.59765625" style="28" customWidth="1"/>
    <col min="14596" max="14596" width="2.59765625" style="28" customWidth="1"/>
    <col min="14597" max="14597" width="5.19921875" style="28" customWidth="1"/>
    <col min="14598" max="14598" width="7.19921875" style="28" customWidth="1"/>
    <col min="14599" max="14599" width="7.296875" style="28" customWidth="1"/>
    <col min="14600" max="14600" width="7.5" style="28" customWidth="1"/>
    <col min="14601" max="14602" width="5.19921875" style="28" customWidth="1"/>
    <col min="14603" max="14603" width="7.5" style="28" customWidth="1"/>
    <col min="14604" max="14604" width="8.796875" style="28" customWidth="1"/>
    <col min="14605" max="14605" width="5.59765625" style="28" customWidth="1"/>
    <col min="14606" max="14606" width="8.296875" style="28" customWidth="1"/>
    <col min="14607" max="14607" width="2.5" style="28" customWidth="1"/>
    <col min="14608" max="14608" width="8.796875" style="28"/>
    <col min="14609" max="14622" width="5.69921875" style="28" customWidth="1"/>
    <col min="14623" max="14848" width="8.796875" style="28"/>
    <col min="14849" max="14849" width="2.59765625" style="28" customWidth="1"/>
    <col min="14850" max="14850" width="30.796875" style="28" customWidth="1"/>
    <col min="14851" max="14851" width="8.59765625" style="28" customWidth="1"/>
    <col min="14852" max="14852" width="2.59765625" style="28" customWidth="1"/>
    <col min="14853" max="14853" width="5.19921875" style="28" customWidth="1"/>
    <col min="14854" max="14854" width="7.19921875" style="28" customWidth="1"/>
    <col min="14855" max="14855" width="7.296875" style="28" customWidth="1"/>
    <col min="14856" max="14856" width="7.5" style="28" customWidth="1"/>
    <col min="14857" max="14858" width="5.19921875" style="28" customWidth="1"/>
    <col min="14859" max="14859" width="7.5" style="28" customWidth="1"/>
    <col min="14860" max="14860" width="8.796875" style="28" customWidth="1"/>
    <col min="14861" max="14861" width="5.59765625" style="28" customWidth="1"/>
    <col min="14862" max="14862" width="8.296875" style="28" customWidth="1"/>
    <col min="14863" max="14863" width="2.5" style="28" customWidth="1"/>
    <col min="14864" max="14864" width="8.796875" style="28"/>
    <col min="14865" max="14878" width="5.69921875" style="28" customWidth="1"/>
    <col min="14879" max="15104" width="8.796875" style="28"/>
    <col min="15105" max="15105" width="2.59765625" style="28" customWidth="1"/>
    <col min="15106" max="15106" width="30.796875" style="28" customWidth="1"/>
    <col min="15107" max="15107" width="8.59765625" style="28" customWidth="1"/>
    <col min="15108" max="15108" width="2.59765625" style="28" customWidth="1"/>
    <col min="15109" max="15109" width="5.19921875" style="28" customWidth="1"/>
    <col min="15110" max="15110" width="7.19921875" style="28" customWidth="1"/>
    <col min="15111" max="15111" width="7.296875" style="28" customWidth="1"/>
    <col min="15112" max="15112" width="7.5" style="28" customWidth="1"/>
    <col min="15113" max="15114" width="5.19921875" style="28" customWidth="1"/>
    <col min="15115" max="15115" width="7.5" style="28" customWidth="1"/>
    <col min="15116" max="15116" width="8.796875" style="28" customWidth="1"/>
    <col min="15117" max="15117" width="5.59765625" style="28" customWidth="1"/>
    <col min="15118" max="15118" width="8.296875" style="28" customWidth="1"/>
    <col min="15119" max="15119" width="2.5" style="28" customWidth="1"/>
    <col min="15120" max="15120" width="8.796875" style="28"/>
    <col min="15121" max="15134" width="5.69921875" style="28" customWidth="1"/>
    <col min="15135" max="15360" width="8.796875" style="28"/>
    <col min="15361" max="15361" width="2.59765625" style="28" customWidth="1"/>
    <col min="15362" max="15362" width="30.796875" style="28" customWidth="1"/>
    <col min="15363" max="15363" width="8.59765625" style="28" customWidth="1"/>
    <col min="15364" max="15364" width="2.59765625" style="28" customWidth="1"/>
    <col min="15365" max="15365" width="5.19921875" style="28" customWidth="1"/>
    <col min="15366" max="15366" width="7.19921875" style="28" customWidth="1"/>
    <col min="15367" max="15367" width="7.296875" style="28" customWidth="1"/>
    <col min="15368" max="15368" width="7.5" style="28" customWidth="1"/>
    <col min="15369" max="15370" width="5.19921875" style="28" customWidth="1"/>
    <col min="15371" max="15371" width="7.5" style="28" customWidth="1"/>
    <col min="15372" max="15372" width="8.796875" style="28" customWidth="1"/>
    <col min="15373" max="15373" width="5.59765625" style="28" customWidth="1"/>
    <col min="15374" max="15374" width="8.296875" style="28" customWidth="1"/>
    <col min="15375" max="15375" width="2.5" style="28" customWidth="1"/>
    <col min="15376" max="15376" width="8.796875" style="28"/>
    <col min="15377" max="15390" width="5.69921875" style="28" customWidth="1"/>
    <col min="15391" max="15616" width="8.796875" style="28"/>
    <col min="15617" max="15617" width="2.59765625" style="28" customWidth="1"/>
    <col min="15618" max="15618" width="30.796875" style="28" customWidth="1"/>
    <col min="15619" max="15619" width="8.59765625" style="28" customWidth="1"/>
    <col min="15620" max="15620" width="2.59765625" style="28" customWidth="1"/>
    <col min="15621" max="15621" width="5.19921875" style="28" customWidth="1"/>
    <col min="15622" max="15622" width="7.19921875" style="28" customWidth="1"/>
    <col min="15623" max="15623" width="7.296875" style="28" customWidth="1"/>
    <col min="15624" max="15624" width="7.5" style="28" customWidth="1"/>
    <col min="15625" max="15626" width="5.19921875" style="28" customWidth="1"/>
    <col min="15627" max="15627" width="7.5" style="28" customWidth="1"/>
    <col min="15628" max="15628" width="8.796875" style="28" customWidth="1"/>
    <col min="15629" max="15629" width="5.59765625" style="28" customWidth="1"/>
    <col min="15630" max="15630" width="8.296875" style="28" customWidth="1"/>
    <col min="15631" max="15631" width="2.5" style="28" customWidth="1"/>
    <col min="15632" max="15632" width="8.796875" style="28"/>
    <col min="15633" max="15646" width="5.69921875" style="28" customWidth="1"/>
    <col min="15647" max="15872" width="8.796875" style="28"/>
    <col min="15873" max="15873" width="2.59765625" style="28" customWidth="1"/>
    <col min="15874" max="15874" width="30.796875" style="28" customWidth="1"/>
    <col min="15875" max="15875" width="8.59765625" style="28" customWidth="1"/>
    <col min="15876" max="15876" width="2.59765625" style="28" customWidth="1"/>
    <col min="15877" max="15877" width="5.19921875" style="28" customWidth="1"/>
    <col min="15878" max="15878" width="7.19921875" style="28" customWidth="1"/>
    <col min="15879" max="15879" width="7.296875" style="28" customWidth="1"/>
    <col min="15880" max="15880" width="7.5" style="28" customWidth="1"/>
    <col min="15881" max="15882" width="5.19921875" style="28" customWidth="1"/>
    <col min="15883" max="15883" width="7.5" style="28" customWidth="1"/>
    <col min="15884" max="15884" width="8.796875" style="28" customWidth="1"/>
    <col min="15885" max="15885" width="5.59765625" style="28" customWidth="1"/>
    <col min="15886" max="15886" width="8.296875" style="28" customWidth="1"/>
    <col min="15887" max="15887" width="2.5" style="28" customWidth="1"/>
    <col min="15888" max="15888" width="8.796875" style="28"/>
    <col min="15889" max="15902" width="5.69921875" style="28" customWidth="1"/>
    <col min="15903" max="16128" width="8.796875" style="28"/>
    <col min="16129" max="16129" width="2.59765625" style="28" customWidth="1"/>
    <col min="16130" max="16130" width="30.796875" style="28" customWidth="1"/>
    <col min="16131" max="16131" width="8.59765625" style="28" customWidth="1"/>
    <col min="16132" max="16132" width="2.59765625" style="28" customWidth="1"/>
    <col min="16133" max="16133" width="5.19921875" style="28" customWidth="1"/>
    <col min="16134" max="16134" width="7.19921875" style="28" customWidth="1"/>
    <col min="16135" max="16135" width="7.296875" style="28" customWidth="1"/>
    <col min="16136" max="16136" width="7.5" style="28" customWidth="1"/>
    <col min="16137" max="16138" width="5.19921875" style="28" customWidth="1"/>
    <col min="16139" max="16139" width="7.5" style="28" customWidth="1"/>
    <col min="16140" max="16140" width="8.796875" style="28" customWidth="1"/>
    <col min="16141" max="16141" width="5.59765625" style="28" customWidth="1"/>
    <col min="16142" max="16142" width="8.296875" style="28" customWidth="1"/>
    <col min="16143" max="16143" width="2.5" style="28" customWidth="1"/>
    <col min="16144" max="16144" width="8.796875" style="28"/>
    <col min="16145" max="16158" width="5.69921875" style="28" customWidth="1"/>
    <col min="16159" max="16384" width="8.796875" style="28"/>
  </cols>
  <sheetData>
    <row r="1" spans="2:30">
      <c r="B1" s="29"/>
    </row>
    <row r="3" spans="2:30" ht="43.2">
      <c r="B3" s="30" t="s">
        <v>58</v>
      </c>
      <c r="C3" s="31">
        <v>900000</v>
      </c>
      <c r="J3" s="37" t="s">
        <v>69</v>
      </c>
      <c r="M3" s="37" t="s">
        <v>70</v>
      </c>
      <c r="N3" s="37" t="s">
        <v>71</v>
      </c>
      <c r="P3" s="43" t="s">
        <v>83</v>
      </c>
      <c r="Q3" s="73">
        <f t="shared" ref="Q3:AD3" si="0">Q7</f>
        <v>20000</v>
      </c>
      <c r="R3" s="73">
        <f t="shared" si="0"/>
        <v>25000</v>
      </c>
      <c r="S3" s="73">
        <f t="shared" si="0"/>
        <v>30000</v>
      </c>
      <c r="T3" s="73">
        <f t="shared" si="0"/>
        <v>35000</v>
      </c>
      <c r="U3" s="73">
        <f t="shared" si="0"/>
        <v>40000</v>
      </c>
      <c r="V3" s="73">
        <f t="shared" si="0"/>
        <v>45000</v>
      </c>
      <c r="W3" s="73">
        <f t="shared" si="0"/>
        <v>50000</v>
      </c>
      <c r="X3" s="73">
        <f t="shared" si="0"/>
        <v>55000</v>
      </c>
      <c r="Y3" s="73">
        <f t="shared" si="0"/>
        <v>60000</v>
      </c>
      <c r="Z3" s="73">
        <f t="shared" si="0"/>
        <v>65000</v>
      </c>
      <c r="AA3" s="73">
        <f t="shared" si="0"/>
        <v>70000</v>
      </c>
      <c r="AB3" s="73">
        <f t="shared" si="0"/>
        <v>75000</v>
      </c>
      <c r="AC3" s="73">
        <f t="shared" si="0"/>
        <v>80000</v>
      </c>
      <c r="AD3" s="73">
        <f t="shared" si="0"/>
        <v>85000</v>
      </c>
    </row>
    <row r="4" spans="2:30" ht="28.8">
      <c r="B4" s="30" t="s">
        <v>59</v>
      </c>
      <c r="C4" s="32">
        <v>20000</v>
      </c>
      <c r="J4" s="39">
        <f ca="1">SUM(J6:J36)</f>
        <v>2600</v>
      </c>
      <c r="M4" s="39">
        <f ca="1">SUM(M6:M36)</f>
        <v>831.97499227358492</v>
      </c>
      <c r="N4" s="39">
        <f ca="1">N36</f>
        <v>250831.97499227367</v>
      </c>
      <c r="P4" s="43" t="s">
        <v>84</v>
      </c>
      <c r="Q4" s="78">
        <f>AVERAGE(Q8:Q57)</f>
        <v>-1993.3150516694056</v>
      </c>
      <c r="R4" s="78">
        <f t="shared" ref="R4:AD4" si="1">AVERAGE(R8:R57)</f>
        <v>-1534.5952528920473</v>
      </c>
      <c r="S4" s="78">
        <f t="shared" si="1"/>
        <v>-1138.4343927530599</v>
      </c>
      <c r="T4" s="78">
        <f t="shared" si="1"/>
        <v>-836.8068067613973</v>
      </c>
      <c r="U4" s="78">
        <f t="shared" si="1"/>
        <v>-704.26199485663892</v>
      </c>
      <c r="V4" s="78">
        <f t="shared" si="1"/>
        <v>-469.81350739373818</v>
      </c>
      <c r="W4" s="78">
        <f t="shared" si="1"/>
        <v>-373.4124673298266</v>
      </c>
      <c r="X4" s="78">
        <f t="shared" si="1"/>
        <v>-277.22129423130031</v>
      </c>
      <c r="Y4" s="78">
        <f t="shared" si="1"/>
        <v>-204.23425595670361</v>
      </c>
      <c r="Z4" s="78">
        <f t="shared" si="1"/>
        <v>-102.0156787859807</v>
      </c>
      <c r="AA4" s="78">
        <f t="shared" si="1"/>
        <v>-35.672307452059897</v>
      </c>
      <c r="AB4" s="78">
        <f t="shared" si="1"/>
        <v>5.3257304649528256</v>
      </c>
      <c r="AC4" s="78">
        <f t="shared" si="1"/>
        <v>52.877542623083315</v>
      </c>
      <c r="AD4" s="78">
        <f t="shared" si="1"/>
        <v>102.54973810659281</v>
      </c>
    </row>
    <row r="5" spans="2:30" ht="28.8">
      <c r="B5" s="30" t="s">
        <v>60</v>
      </c>
      <c r="C5" s="31">
        <v>7000</v>
      </c>
      <c r="E5" s="40" t="s">
        <v>73</v>
      </c>
      <c r="F5" s="41" t="s">
        <v>74</v>
      </c>
      <c r="G5" s="42" t="s">
        <v>75</v>
      </c>
      <c r="H5" s="37" t="s">
        <v>76</v>
      </c>
      <c r="I5" s="37" t="s">
        <v>77</v>
      </c>
      <c r="J5" s="37" t="s">
        <v>78</v>
      </c>
      <c r="K5" s="42" t="s">
        <v>79</v>
      </c>
      <c r="L5" s="41" t="s">
        <v>80</v>
      </c>
      <c r="M5" s="41" t="s">
        <v>81</v>
      </c>
      <c r="N5" s="41" t="s">
        <v>82</v>
      </c>
    </row>
    <row r="6" spans="2:30">
      <c r="B6" s="30" t="s">
        <v>61</v>
      </c>
      <c r="C6" s="33">
        <v>5.0000000000000002E-5</v>
      </c>
      <c r="E6" s="44">
        <v>0</v>
      </c>
      <c r="F6" s="44"/>
      <c r="G6" s="44"/>
      <c r="H6" s="44"/>
      <c r="I6" s="44"/>
      <c r="J6" s="44"/>
      <c r="K6" s="44">
        <f>C9</f>
        <v>30000</v>
      </c>
      <c r="L6" s="44"/>
      <c r="M6" s="44"/>
      <c r="N6" s="44">
        <f>C3</f>
        <v>900000</v>
      </c>
      <c r="P6" s="36" t="s">
        <v>86</v>
      </c>
    </row>
    <row r="7" spans="2:30">
      <c r="B7" s="30" t="s">
        <v>62</v>
      </c>
      <c r="C7" s="34">
        <v>100</v>
      </c>
      <c r="E7" s="44">
        <v>1</v>
      </c>
      <c r="F7" s="45">
        <f t="shared" ref="F7:F36" si="2">N6</f>
        <v>900000</v>
      </c>
      <c r="G7" s="45">
        <f>K6</f>
        <v>30000</v>
      </c>
      <c r="H7" s="45">
        <f t="shared" ref="H7:H36" ca="1" si="3">NORMINV(RAND(),$C$4,$C$5)</f>
        <v>13489.239747446374</v>
      </c>
      <c r="I7" s="45">
        <f t="shared" ref="I7:I36" ca="1" si="4">IF(K7&lt;21000,1,0)</f>
        <v>1</v>
      </c>
      <c r="J7" s="45">
        <f t="shared" ref="J7:J36" ca="1" si="5">IF(I7=1,100,0)</f>
        <v>100</v>
      </c>
      <c r="K7" s="45">
        <f t="shared" ref="K7:K36" ca="1" si="6">G7-H7</f>
        <v>16510.760252553628</v>
      </c>
      <c r="L7" s="45">
        <f t="shared" ref="L7:L36" ca="1" si="7">F7-IF(I7=1,$C$10,0)</f>
        <v>875000</v>
      </c>
      <c r="M7" s="45">
        <f t="shared" ref="M7:M36" ca="1" si="8">L7*$C$6</f>
        <v>43.75</v>
      </c>
      <c r="N7" s="45">
        <f t="shared" ref="N7:N36" ca="1" si="9">L7+M7</f>
        <v>875043.75</v>
      </c>
      <c r="P7" s="119">
        <f ca="1">C13</f>
        <v>-1768.025007726415</v>
      </c>
      <c r="Q7" s="73">
        <v>20000</v>
      </c>
      <c r="R7" s="74">
        <f t="shared" ref="R7:AD7" si="10">Q7+5000</f>
        <v>25000</v>
      </c>
      <c r="S7" s="74">
        <f t="shared" si="10"/>
        <v>30000</v>
      </c>
      <c r="T7" s="74">
        <f t="shared" si="10"/>
        <v>35000</v>
      </c>
      <c r="U7" s="74">
        <f t="shared" si="10"/>
        <v>40000</v>
      </c>
      <c r="V7" s="74">
        <f t="shared" si="10"/>
        <v>45000</v>
      </c>
      <c r="W7" s="74">
        <f t="shared" si="10"/>
        <v>50000</v>
      </c>
      <c r="X7" s="74">
        <f t="shared" si="10"/>
        <v>55000</v>
      </c>
      <c r="Y7" s="74">
        <f t="shared" si="10"/>
        <v>60000</v>
      </c>
      <c r="Z7" s="74">
        <f t="shared" si="10"/>
        <v>65000</v>
      </c>
      <c r="AA7" s="74">
        <f t="shared" si="10"/>
        <v>70000</v>
      </c>
      <c r="AB7" s="74">
        <f t="shared" si="10"/>
        <v>75000</v>
      </c>
      <c r="AC7" s="74">
        <f t="shared" si="10"/>
        <v>80000</v>
      </c>
      <c r="AD7" s="74">
        <f t="shared" si="10"/>
        <v>85000</v>
      </c>
    </row>
    <row r="8" spans="2:30">
      <c r="B8" s="30" t="s">
        <v>63</v>
      </c>
      <c r="C8" s="35">
        <v>21000</v>
      </c>
      <c r="E8" s="44">
        <v>2</v>
      </c>
      <c r="F8" s="45">
        <f t="shared" ca="1" si="2"/>
        <v>875043.75</v>
      </c>
      <c r="G8" s="45">
        <f t="shared" ref="G8:G36" ca="1" si="11">IF(I7=1,$C$10,0)+K7</f>
        <v>41510.760252553628</v>
      </c>
      <c r="H8" s="45">
        <f t="shared" ca="1" si="3"/>
        <v>26674.052916508874</v>
      </c>
      <c r="I8" s="45">
        <f t="shared" ca="1" si="4"/>
        <v>1</v>
      </c>
      <c r="J8" s="45">
        <f t="shared" ca="1" si="5"/>
        <v>100</v>
      </c>
      <c r="K8" s="45">
        <f t="shared" ca="1" si="6"/>
        <v>14836.707336044754</v>
      </c>
      <c r="L8" s="45">
        <f t="shared" ca="1" si="7"/>
        <v>850043.75</v>
      </c>
      <c r="M8" s="45">
        <f t="shared" ca="1" si="8"/>
        <v>42.502187500000005</v>
      </c>
      <c r="N8" s="45">
        <f t="shared" ca="1" si="9"/>
        <v>850086.25218750001</v>
      </c>
      <c r="P8" s="118">
        <v>1</v>
      </c>
      <c r="Q8" s="75">
        <f t="dataTable" ref="Q8:AD57" dt2D="1" dtr="1" r1="C10" r2="E3" ca="1"/>
        <v>-2114.2456217795502</v>
      </c>
      <c r="R8" s="75">
        <v>-1517.9988734207984</v>
      </c>
      <c r="S8" s="75">
        <v>-1006.7488005362382</v>
      </c>
      <c r="T8" s="75">
        <v>-807.74224716523588</v>
      </c>
      <c r="U8" s="75">
        <v>-759.27508414085696</v>
      </c>
      <c r="V8" s="75">
        <v>-437.51421720500275</v>
      </c>
      <c r="W8" s="75">
        <v>-461.78151341621469</v>
      </c>
      <c r="X8" s="75">
        <v>-504.79080099186069</v>
      </c>
      <c r="Y8" s="75">
        <v>-392.28653787697954</v>
      </c>
      <c r="Z8" s="75">
        <v>2.2543867169109717</v>
      </c>
      <c r="AA8" s="75">
        <v>-49.773410863370486</v>
      </c>
      <c r="AB8" s="75">
        <v>59.475236992523037</v>
      </c>
      <c r="AC8" s="75">
        <v>166.72791325742901</v>
      </c>
      <c r="AD8" s="75">
        <v>221.52109389207351</v>
      </c>
    </row>
    <row r="9" spans="2:30">
      <c r="B9" s="30" t="s">
        <v>64</v>
      </c>
      <c r="C9" s="31">
        <v>30000</v>
      </c>
      <c r="E9" s="44">
        <v>3</v>
      </c>
      <c r="F9" s="45">
        <f t="shared" ca="1" si="2"/>
        <v>850086.25218750001</v>
      </c>
      <c r="G9" s="45">
        <f t="shared" ca="1" si="11"/>
        <v>39836.707336044754</v>
      </c>
      <c r="H9" s="45">
        <f t="shared" ca="1" si="3"/>
        <v>30246.144424401748</v>
      </c>
      <c r="I9" s="45">
        <f t="shared" ca="1" si="4"/>
        <v>1</v>
      </c>
      <c r="J9" s="45">
        <f t="shared" ca="1" si="5"/>
        <v>100</v>
      </c>
      <c r="K9" s="45">
        <f t="shared" ca="1" si="6"/>
        <v>9590.5629116430064</v>
      </c>
      <c r="L9" s="45">
        <f t="shared" ca="1" si="7"/>
        <v>825086.25218750001</v>
      </c>
      <c r="M9" s="45">
        <f t="shared" ca="1" si="8"/>
        <v>41.254312609374999</v>
      </c>
      <c r="N9" s="45">
        <f t="shared" ca="1" si="9"/>
        <v>825127.50650010933</v>
      </c>
      <c r="P9" s="115">
        <v>2</v>
      </c>
      <c r="Q9" s="76">
        <v>-2114.2456217795502</v>
      </c>
      <c r="R9" s="76">
        <v>-1615.4862402990072</v>
      </c>
      <c r="S9" s="76">
        <v>-1094.7276382993973</v>
      </c>
      <c r="T9" s="76">
        <v>-939.25782626076989</v>
      </c>
      <c r="U9" s="76">
        <v>-739.26608223071071</v>
      </c>
      <c r="V9" s="76">
        <v>-401.49632575044632</v>
      </c>
      <c r="W9" s="76">
        <v>-591.78726291562998</v>
      </c>
      <c r="X9" s="76">
        <v>-280.04328090978242</v>
      </c>
      <c r="Y9" s="76">
        <v>-168.29314462218485</v>
      </c>
      <c r="Z9" s="76">
        <v>-156.27064404419536</v>
      </c>
      <c r="AA9" s="76">
        <v>-209.3038713660228</v>
      </c>
      <c r="AB9" s="76">
        <v>104.50205962978623</v>
      </c>
      <c r="AC9" s="76">
        <v>14.696300093435411</v>
      </c>
      <c r="AD9" s="76">
        <v>144.97645268456279</v>
      </c>
    </row>
    <row r="10" spans="2:30">
      <c r="B10" s="30" t="s">
        <v>65</v>
      </c>
      <c r="C10" s="117">
        <v>25000</v>
      </c>
      <c r="E10" s="44">
        <v>4</v>
      </c>
      <c r="F10" s="45">
        <f t="shared" ca="1" si="2"/>
        <v>825127.50650010933</v>
      </c>
      <c r="G10" s="45">
        <f t="shared" ca="1" si="11"/>
        <v>34590.562911643006</v>
      </c>
      <c r="H10" s="45">
        <f t="shared" ca="1" si="3"/>
        <v>18764.492390453186</v>
      </c>
      <c r="I10" s="45">
        <f t="shared" ca="1" si="4"/>
        <v>1</v>
      </c>
      <c r="J10" s="45">
        <f t="shared" ca="1" si="5"/>
        <v>100</v>
      </c>
      <c r="K10" s="45">
        <f t="shared" ca="1" si="6"/>
        <v>15826.07052118982</v>
      </c>
      <c r="L10" s="45">
        <f t="shared" ca="1" si="7"/>
        <v>800127.50650010933</v>
      </c>
      <c r="M10" s="45">
        <f t="shared" ca="1" si="8"/>
        <v>40.006375325005472</v>
      </c>
      <c r="N10" s="45">
        <f t="shared" ca="1" si="9"/>
        <v>800167.51287543436</v>
      </c>
      <c r="P10" s="115">
        <v>3</v>
      </c>
      <c r="Q10" s="76">
        <v>-2114.2456217795502</v>
      </c>
      <c r="R10" s="76">
        <v>-1410.4976859645506</v>
      </c>
      <c r="S10" s="76">
        <v>-766.22599040784257</v>
      </c>
      <c r="T10" s="76">
        <v>-841.02122239597338</v>
      </c>
      <c r="U10" s="76">
        <v>-737.25877799929788</v>
      </c>
      <c r="V10" s="76">
        <v>-578.03773892714162</v>
      </c>
      <c r="W10" s="76">
        <v>-309.2490010191641</v>
      </c>
      <c r="X10" s="76">
        <v>-338.75875301184215</v>
      </c>
      <c r="Y10" s="76">
        <v>-162.28143821497611</v>
      </c>
      <c r="Z10" s="76">
        <v>-208.30266987344407</v>
      </c>
      <c r="AA10" s="76">
        <v>-188.29231745383618</v>
      </c>
      <c r="AB10" s="76">
        <v>66.995311900230718</v>
      </c>
      <c r="AC10" s="76">
        <v>-133.31309791488923</v>
      </c>
      <c r="AD10" s="76">
        <v>157.72836529081542</v>
      </c>
    </row>
    <row r="11" spans="2:30">
      <c r="E11" s="44">
        <v>5</v>
      </c>
      <c r="F11" s="45">
        <f t="shared" ca="1" si="2"/>
        <v>800167.51287543436</v>
      </c>
      <c r="G11" s="45">
        <f t="shared" ca="1" si="11"/>
        <v>40826.070521189817</v>
      </c>
      <c r="H11" s="45">
        <f t="shared" ca="1" si="3"/>
        <v>27453.035525780233</v>
      </c>
      <c r="I11" s="45">
        <f t="shared" ca="1" si="4"/>
        <v>1</v>
      </c>
      <c r="J11" s="45">
        <f t="shared" ca="1" si="5"/>
        <v>100</v>
      </c>
      <c r="K11" s="45">
        <f t="shared" ca="1" si="6"/>
        <v>13373.034995409584</v>
      </c>
      <c r="L11" s="45">
        <f t="shared" ca="1" si="7"/>
        <v>775167.51287543436</v>
      </c>
      <c r="M11" s="45">
        <f t="shared" ca="1" si="8"/>
        <v>38.758375643771721</v>
      </c>
      <c r="N11" s="45">
        <f t="shared" ca="1" si="9"/>
        <v>775206.27125107811</v>
      </c>
      <c r="P11" s="115">
        <v>4</v>
      </c>
      <c r="Q11" s="76">
        <v>-2114.2456217795502</v>
      </c>
      <c r="R11" s="76">
        <v>-1259.2150474323739</v>
      </c>
      <c r="S11" s="76">
        <v>-1003.7471492344581</v>
      </c>
      <c r="T11" s="76">
        <v>-784.97596393730123</v>
      </c>
      <c r="U11" s="76">
        <v>-761.27258263041972</v>
      </c>
      <c r="V11" s="76">
        <v>-551.01871915200888</v>
      </c>
      <c r="W11" s="76">
        <v>-459.27313409627595</v>
      </c>
      <c r="X11" s="76">
        <v>-349.76411677697718</v>
      </c>
      <c r="Y11" s="76">
        <v>-123.25592792198222</v>
      </c>
      <c r="Z11" s="76">
        <v>-140.01024177756153</v>
      </c>
      <c r="AA11" s="76">
        <v>-21.756954114996006</v>
      </c>
      <c r="AB11" s="76">
        <v>-85.543518830678067</v>
      </c>
      <c r="AC11" s="76">
        <v>-9.3107004863343263</v>
      </c>
      <c r="AD11" s="76">
        <v>-10.303095889745009</v>
      </c>
    </row>
    <row r="12" spans="2:30">
      <c r="B12" s="36" t="s">
        <v>66</v>
      </c>
      <c r="E12" s="44">
        <v>6</v>
      </c>
      <c r="F12" s="45">
        <f t="shared" ca="1" si="2"/>
        <v>775206.27125107811</v>
      </c>
      <c r="G12" s="45">
        <f t="shared" ca="1" si="11"/>
        <v>38373.034995409587</v>
      </c>
      <c r="H12" s="45">
        <f t="shared" ca="1" si="3"/>
        <v>10403.604886724024</v>
      </c>
      <c r="I12" s="45">
        <f t="shared" ca="1" si="4"/>
        <v>0</v>
      </c>
      <c r="J12" s="45">
        <f t="shared" ca="1" si="5"/>
        <v>0</v>
      </c>
      <c r="K12" s="45">
        <f t="shared" ca="1" si="6"/>
        <v>27969.430108685563</v>
      </c>
      <c r="L12" s="45">
        <f t="shared" ca="1" si="7"/>
        <v>775206.27125107811</v>
      </c>
      <c r="M12" s="45">
        <f t="shared" ca="1" si="8"/>
        <v>38.760313562553911</v>
      </c>
      <c r="N12" s="45">
        <f t="shared" ca="1" si="9"/>
        <v>775245.0315646407</v>
      </c>
      <c r="P12" s="115">
        <v>5</v>
      </c>
      <c r="Q12" s="76">
        <v>-2114.2456217795502</v>
      </c>
      <c r="R12" s="76">
        <v>-1497.9844921343738</v>
      </c>
      <c r="S12" s="76">
        <v>-994.73499199788625</v>
      </c>
      <c r="T12" s="76">
        <v>-705.99802383650785</v>
      </c>
      <c r="U12" s="76">
        <v>-773.28418794192214</v>
      </c>
      <c r="V12" s="76">
        <v>-410.49587304338115</v>
      </c>
      <c r="W12" s="76">
        <v>-309.25025093754971</v>
      </c>
      <c r="X12" s="76">
        <v>-252.52787514007809</v>
      </c>
      <c r="Y12" s="76">
        <v>18.768381860879572</v>
      </c>
      <c r="Z12" s="76">
        <v>5.5162558165750397</v>
      </c>
      <c r="AA12" s="76">
        <v>-49.766231092813314</v>
      </c>
      <c r="AB12" s="76">
        <v>-78.037890529407719</v>
      </c>
      <c r="AC12" s="76">
        <v>-97.295294014589217</v>
      </c>
      <c r="AD12" s="76">
        <v>144.97092492156503</v>
      </c>
    </row>
    <row r="13" spans="2:30">
      <c r="B13" s="30" t="s">
        <v>67</v>
      </c>
      <c r="C13" s="39">
        <f ca="1">M4-J4</f>
        <v>-1768.025007726415</v>
      </c>
      <c r="E13" s="44">
        <v>7</v>
      </c>
      <c r="F13" s="45">
        <f t="shared" ca="1" si="2"/>
        <v>775245.0315646407</v>
      </c>
      <c r="G13" s="45">
        <f t="shared" ca="1" si="11"/>
        <v>27969.430108685563</v>
      </c>
      <c r="H13" s="45">
        <f t="shared" ca="1" si="3"/>
        <v>25940.642500264694</v>
      </c>
      <c r="I13" s="45">
        <f t="shared" ca="1" si="4"/>
        <v>1</v>
      </c>
      <c r="J13" s="45">
        <f t="shared" ca="1" si="5"/>
        <v>100</v>
      </c>
      <c r="K13" s="45">
        <f t="shared" ca="1" si="6"/>
        <v>2028.7876084208692</v>
      </c>
      <c r="L13" s="45">
        <f t="shared" ca="1" si="7"/>
        <v>750245.0315646407</v>
      </c>
      <c r="M13" s="45">
        <f t="shared" ca="1" si="8"/>
        <v>37.512251578232039</v>
      </c>
      <c r="N13" s="45">
        <f t="shared" ca="1" si="9"/>
        <v>750282.54381621897</v>
      </c>
      <c r="P13" s="115">
        <v>6</v>
      </c>
      <c r="Q13" s="76">
        <v>-2114.2456217795502</v>
      </c>
      <c r="R13" s="76">
        <v>-1165.4775550226796</v>
      </c>
      <c r="S13" s="76">
        <v>-1115.7425683366041</v>
      </c>
      <c r="T13" s="76">
        <v>-923.50038639778984</v>
      </c>
      <c r="U13" s="76">
        <v>-863.2724832808525</v>
      </c>
      <c r="V13" s="76">
        <v>-675.78233691856042</v>
      </c>
      <c r="W13" s="76">
        <v>-351.77250897110127</v>
      </c>
      <c r="X13" s="76">
        <v>-241.51741964494499</v>
      </c>
      <c r="Y13" s="76">
        <v>-96.23867032208625</v>
      </c>
      <c r="Z13" s="76">
        <v>-30.264306902685917</v>
      </c>
      <c r="AA13" s="76">
        <v>-191.7924911930487</v>
      </c>
      <c r="AB13" s="76">
        <v>-108.05739921346151</v>
      </c>
      <c r="AC13" s="76">
        <v>166.73131565826338</v>
      </c>
      <c r="AD13" s="76">
        <v>44.980704703918036</v>
      </c>
    </row>
    <row r="14" spans="2:30">
      <c r="B14" s="36" t="s">
        <v>68</v>
      </c>
      <c r="E14" s="44">
        <v>8</v>
      </c>
      <c r="F14" s="45">
        <f t="shared" ca="1" si="2"/>
        <v>750282.54381621897</v>
      </c>
      <c r="G14" s="45">
        <f t="shared" ca="1" si="11"/>
        <v>27028.787608420869</v>
      </c>
      <c r="H14" s="45">
        <f t="shared" ca="1" si="3"/>
        <v>24550.000523838778</v>
      </c>
      <c r="I14" s="45">
        <f t="shared" ca="1" si="4"/>
        <v>1</v>
      </c>
      <c r="J14" s="45">
        <f t="shared" ca="1" si="5"/>
        <v>100</v>
      </c>
      <c r="K14" s="45">
        <f t="shared" ca="1" si="6"/>
        <v>2478.7870845820908</v>
      </c>
      <c r="L14" s="45">
        <f t="shared" ca="1" si="7"/>
        <v>725282.54381621897</v>
      </c>
      <c r="M14" s="45">
        <f t="shared" ca="1" si="8"/>
        <v>36.264127190810953</v>
      </c>
      <c r="N14" s="45">
        <f t="shared" ca="1" si="9"/>
        <v>725318.80794340977</v>
      </c>
      <c r="P14" s="115">
        <v>7</v>
      </c>
      <c r="Q14" s="76">
        <v>-2114.2456217795502</v>
      </c>
      <c r="R14" s="76">
        <v>-1623.0048775254672</v>
      </c>
      <c r="S14" s="76">
        <v>-1387.7869122689096</v>
      </c>
      <c r="T14" s="76">
        <v>-670.96869825125214</v>
      </c>
      <c r="U14" s="76">
        <v>-781.28618732151995</v>
      </c>
      <c r="V14" s="76">
        <v>-521.74632288596933</v>
      </c>
      <c r="W14" s="76">
        <v>-294.23662044238188</v>
      </c>
      <c r="X14" s="76">
        <v>-502.04437904570455</v>
      </c>
      <c r="Y14" s="76">
        <v>-262.27438461383576</v>
      </c>
      <c r="Z14" s="76">
        <v>-146.52194773495114</v>
      </c>
      <c r="AA14" s="76">
        <v>106.25092192599186</v>
      </c>
      <c r="AB14" s="76">
        <v>97.006000975107213</v>
      </c>
      <c r="AC14" s="76">
        <v>30.713509236619188</v>
      </c>
      <c r="AD14" s="76">
        <v>36.469436741060008</v>
      </c>
    </row>
    <row r="15" spans="2:30">
      <c r="B15" s="30" t="s">
        <v>67</v>
      </c>
      <c r="C15" s="38">
        <v>0</v>
      </c>
      <c r="E15" s="44">
        <v>9</v>
      </c>
      <c r="F15" s="45">
        <f t="shared" ca="1" si="2"/>
        <v>725318.80794340977</v>
      </c>
      <c r="G15" s="45">
        <f t="shared" ca="1" si="11"/>
        <v>27478.787084582091</v>
      </c>
      <c r="H15" s="45">
        <f t="shared" ca="1" si="3"/>
        <v>28059.400333020967</v>
      </c>
      <c r="I15" s="45">
        <f t="shared" ca="1" si="4"/>
        <v>1</v>
      </c>
      <c r="J15" s="45">
        <f t="shared" ca="1" si="5"/>
        <v>100</v>
      </c>
      <c r="K15" s="45">
        <f t="shared" ca="1" si="6"/>
        <v>-580.61324843887633</v>
      </c>
      <c r="L15" s="45">
        <f t="shared" ca="1" si="7"/>
        <v>700318.80794340977</v>
      </c>
      <c r="M15" s="45">
        <f t="shared" ca="1" si="8"/>
        <v>35.015940397170489</v>
      </c>
      <c r="N15" s="45">
        <f t="shared" ca="1" si="9"/>
        <v>700353.82388380694</v>
      </c>
      <c r="P15" s="115">
        <v>8</v>
      </c>
      <c r="Q15" s="76">
        <v>-1873.2220120915188</v>
      </c>
      <c r="R15" s="76">
        <v>-1397.9918721082331</v>
      </c>
      <c r="S15" s="76">
        <v>-1120.2545023104617</v>
      </c>
      <c r="T15" s="76">
        <v>-520.19471601347016</v>
      </c>
      <c r="U15" s="76">
        <v>-643.27418639719713</v>
      </c>
      <c r="V15" s="76">
        <v>-401.50364299983039</v>
      </c>
      <c r="W15" s="76">
        <v>-486.78513650249113</v>
      </c>
      <c r="X15" s="76">
        <v>-371.77030547347556</v>
      </c>
      <c r="Y15" s="76">
        <v>-153.28113998595484</v>
      </c>
      <c r="Z15" s="76">
        <v>-7.4967501570391732</v>
      </c>
      <c r="AA15" s="76">
        <v>-91.80317371237436</v>
      </c>
      <c r="AB15" s="76">
        <v>81.995684104972156</v>
      </c>
      <c r="AC15" s="76">
        <v>14.712712408457037</v>
      </c>
      <c r="AD15" s="76">
        <v>178.99069411667392</v>
      </c>
    </row>
    <row r="16" spans="2:30">
      <c r="B16" s="30" t="s">
        <v>72</v>
      </c>
      <c r="C16" s="116">
        <f>B20</f>
        <v>74350.489592241822</v>
      </c>
      <c r="E16" s="44">
        <v>10</v>
      </c>
      <c r="F16" s="45">
        <f t="shared" ca="1" si="2"/>
        <v>700353.82388380694</v>
      </c>
      <c r="G16" s="45">
        <f t="shared" ca="1" si="11"/>
        <v>24419.386751561124</v>
      </c>
      <c r="H16" s="45">
        <f t="shared" ca="1" si="3"/>
        <v>21128.68286535309</v>
      </c>
      <c r="I16" s="45">
        <f t="shared" ca="1" si="4"/>
        <v>1</v>
      </c>
      <c r="J16" s="45">
        <f t="shared" ca="1" si="5"/>
        <v>100</v>
      </c>
      <c r="K16" s="45">
        <f t="shared" ca="1" si="6"/>
        <v>3290.7038862080335</v>
      </c>
      <c r="L16" s="45">
        <f t="shared" ca="1" si="7"/>
        <v>675353.82388380694</v>
      </c>
      <c r="M16" s="45">
        <f t="shared" ca="1" si="8"/>
        <v>33.767691194190348</v>
      </c>
      <c r="N16" s="45">
        <f t="shared" ca="1" si="9"/>
        <v>675387.59157500113</v>
      </c>
      <c r="P16" s="115">
        <v>9</v>
      </c>
      <c r="Q16" s="76">
        <v>-1786.2367696491638</v>
      </c>
      <c r="R16" s="76">
        <v>-1666.7833251999195</v>
      </c>
      <c r="S16" s="76">
        <v>-870.73064429463261</v>
      </c>
      <c r="T16" s="76">
        <v>-970.78636516919403</v>
      </c>
      <c r="U16" s="76">
        <v>-465.22326472532927</v>
      </c>
      <c r="V16" s="76">
        <v>-405.99542405093734</v>
      </c>
      <c r="W16" s="76">
        <v>-171.72161295209764</v>
      </c>
      <c r="X16" s="76">
        <v>-349.77030909835571</v>
      </c>
      <c r="Y16" s="76">
        <v>-81.231769017004808</v>
      </c>
      <c r="Z16" s="76">
        <v>-13.99869980731296</v>
      </c>
      <c r="AA16" s="76">
        <v>-195.29476747987781</v>
      </c>
      <c r="AB16" s="76">
        <v>108.25843928186043</v>
      </c>
      <c r="AC16" s="76">
        <v>50.732116968627565</v>
      </c>
      <c r="AD16" s="76">
        <v>136.46008160748022</v>
      </c>
    </row>
    <row r="17" spans="2:30">
      <c r="E17" s="44">
        <v>11</v>
      </c>
      <c r="F17" s="45">
        <f t="shared" ca="1" si="2"/>
        <v>675387.59157500113</v>
      </c>
      <c r="G17" s="45">
        <f t="shared" ca="1" si="11"/>
        <v>28290.703886208034</v>
      </c>
      <c r="H17" s="45">
        <f t="shared" ca="1" si="3"/>
        <v>19616.278315064174</v>
      </c>
      <c r="I17" s="45">
        <f t="shared" ca="1" si="4"/>
        <v>1</v>
      </c>
      <c r="J17" s="45">
        <f t="shared" ca="1" si="5"/>
        <v>100</v>
      </c>
      <c r="K17" s="45">
        <f t="shared" ca="1" si="6"/>
        <v>8674.42557114386</v>
      </c>
      <c r="L17" s="45">
        <f t="shared" ca="1" si="7"/>
        <v>650387.59157500113</v>
      </c>
      <c r="M17" s="45">
        <f t="shared" ca="1" si="8"/>
        <v>32.519379578750055</v>
      </c>
      <c r="N17" s="45">
        <f t="shared" ca="1" si="9"/>
        <v>650420.1109545799</v>
      </c>
      <c r="P17" s="115">
        <v>10</v>
      </c>
      <c r="Q17" s="76">
        <v>-2114.2456217795502</v>
      </c>
      <c r="R17" s="76">
        <v>-1528.0088784974675</v>
      </c>
      <c r="S17" s="76">
        <v>-1350.2643296921592</v>
      </c>
      <c r="T17" s="76">
        <v>-851.52375915166772</v>
      </c>
      <c r="U17" s="76">
        <v>-613.24507175209374</v>
      </c>
      <c r="V17" s="76">
        <v>-548.76331605165183</v>
      </c>
      <c r="W17" s="76">
        <v>-574.27738495876872</v>
      </c>
      <c r="X17" s="76">
        <v>-396.54148912461721</v>
      </c>
      <c r="Y17" s="76">
        <v>-150.2701829258292</v>
      </c>
      <c r="Z17" s="76">
        <v>-188.79551879300357</v>
      </c>
      <c r="AA17" s="76">
        <v>95.753550672777465</v>
      </c>
      <c r="AB17" s="76">
        <v>-51.76706870777889</v>
      </c>
      <c r="AC17" s="76">
        <v>50.731516268399218</v>
      </c>
      <c r="AD17" s="76">
        <v>140.71284493638257</v>
      </c>
    </row>
    <row r="18" spans="2:30">
      <c r="B18" s="36" t="s">
        <v>85</v>
      </c>
      <c r="E18" s="44">
        <v>12</v>
      </c>
      <c r="F18" s="45">
        <f t="shared" ca="1" si="2"/>
        <v>650420.1109545799</v>
      </c>
      <c r="G18" s="45">
        <f t="shared" ca="1" si="11"/>
        <v>33674.42557114386</v>
      </c>
      <c r="H18" s="45">
        <f t="shared" ca="1" si="3"/>
        <v>33671.29505826316</v>
      </c>
      <c r="I18" s="45">
        <f t="shared" ca="1" si="4"/>
        <v>1</v>
      </c>
      <c r="J18" s="45">
        <f t="shared" ca="1" si="5"/>
        <v>100</v>
      </c>
      <c r="K18" s="45">
        <f t="shared" ca="1" si="6"/>
        <v>3.1305128806998255</v>
      </c>
      <c r="L18" s="45">
        <f t="shared" ca="1" si="7"/>
        <v>625420.1109545799</v>
      </c>
      <c r="M18" s="45">
        <f t="shared" ca="1" si="8"/>
        <v>31.271005547728997</v>
      </c>
      <c r="N18" s="45">
        <f t="shared" ca="1" si="9"/>
        <v>625451.38196012762</v>
      </c>
      <c r="P18" s="115">
        <v>11</v>
      </c>
      <c r="Q18" s="76">
        <v>-1992.234067928636</v>
      </c>
      <c r="R18" s="76">
        <v>-1251.7095453974589</v>
      </c>
      <c r="S18" s="76">
        <v>-1220.2412186071908</v>
      </c>
      <c r="T18" s="76">
        <v>-1063.7728821644209</v>
      </c>
      <c r="U18" s="76">
        <v>-639.26768190023142</v>
      </c>
      <c r="V18" s="76">
        <v>-324.01298128672033</v>
      </c>
      <c r="W18" s="76">
        <v>-304.23987039204212</v>
      </c>
      <c r="X18" s="76">
        <v>-252.51920681470313</v>
      </c>
      <c r="Y18" s="76">
        <v>-268.28473931769088</v>
      </c>
      <c r="Z18" s="76">
        <v>115.25796370029684</v>
      </c>
      <c r="AA18" s="76">
        <v>-56.779538025144689</v>
      </c>
      <c r="AB18" s="76">
        <v>51.972236730182772</v>
      </c>
      <c r="AC18" s="76">
        <v>62.739320219792717</v>
      </c>
      <c r="AD18" s="76">
        <v>119.45498083177836</v>
      </c>
    </row>
    <row r="19" spans="2:30">
      <c r="B19" s="46">
        <f>INDEX(Q3:AD3,MATCH(C20,Q4:AD4))</f>
        <v>70000</v>
      </c>
      <c r="C19" s="46">
        <f>INDEX(Q4:AD4,MATCH(C20,Q4:AD4))</f>
        <v>-35.672307452059897</v>
      </c>
      <c r="E19" s="44">
        <v>13</v>
      </c>
      <c r="F19" s="45">
        <f t="shared" ca="1" si="2"/>
        <v>625451.38196012762</v>
      </c>
      <c r="G19" s="45">
        <f t="shared" ca="1" si="11"/>
        <v>25003.1305128807</v>
      </c>
      <c r="H19" s="45">
        <f t="shared" ca="1" si="3"/>
        <v>17721.592996750092</v>
      </c>
      <c r="I19" s="45">
        <f t="shared" ca="1" si="4"/>
        <v>1</v>
      </c>
      <c r="J19" s="45">
        <f t="shared" ca="1" si="5"/>
        <v>100</v>
      </c>
      <c r="K19" s="45">
        <f t="shared" ca="1" si="6"/>
        <v>7281.5375161306074</v>
      </c>
      <c r="L19" s="45">
        <f t="shared" ca="1" si="7"/>
        <v>600451.38196012762</v>
      </c>
      <c r="M19" s="45">
        <f t="shared" ca="1" si="8"/>
        <v>30.022569098006382</v>
      </c>
      <c r="N19" s="45">
        <f t="shared" ca="1" si="9"/>
        <v>600481.40452922566</v>
      </c>
      <c r="P19" s="115">
        <v>12</v>
      </c>
      <c r="Q19" s="76">
        <v>-1765.2227144503356</v>
      </c>
      <c r="R19" s="76">
        <v>-1514.2461219421093</v>
      </c>
      <c r="S19" s="76">
        <v>-1168.2855640099049</v>
      </c>
      <c r="T19" s="76">
        <v>-956.77165652532926</v>
      </c>
      <c r="U19" s="76">
        <v>-609.24957556873869</v>
      </c>
      <c r="V19" s="76">
        <v>-539.75903918345728</v>
      </c>
      <c r="W19" s="76">
        <v>-326.74674523489034</v>
      </c>
      <c r="X19" s="76">
        <v>-222.25572841108237</v>
      </c>
      <c r="Y19" s="76">
        <v>-156.27918624135111</v>
      </c>
      <c r="Z19" s="76">
        <v>-172.53137522175984</v>
      </c>
      <c r="AA19" s="76">
        <v>78.238493040116055</v>
      </c>
      <c r="AB19" s="76">
        <v>-70.533577307753262</v>
      </c>
      <c r="AC19" s="76">
        <v>174.73191464776971</v>
      </c>
      <c r="AD19" s="76">
        <v>127.95859422443243</v>
      </c>
    </row>
    <row r="20" spans="2:30">
      <c r="B20" s="48">
        <f>B19-(B19-B21)*C19/(C19-C21)</f>
        <v>74350.489592241822</v>
      </c>
      <c r="C20" s="47">
        <v>0</v>
      </c>
      <c r="E20" s="44">
        <v>14</v>
      </c>
      <c r="F20" s="45">
        <f t="shared" ca="1" si="2"/>
        <v>600481.40452922566</v>
      </c>
      <c r="G20" s="45">
        <f t="shared" ca="1" si="11"/>
        <v>32281.537516130607</v>
      </c>
      <c r="H20" s="45">
        <f t="shared" ca="1" si="3"/>
        <v>18788.698587905801</v>
      </c>
      <c r="I20" s="45">
        <f t="shared" ca="1" si="4"/>
        <v>1</v>
      </c>
      <c r="J20" s="45">
        <f t="shared" ca="1" si="5"/>
        <v>100</v>
      </c>
      <c r="K20" s="45">
        <f t="shared" ca="1" si="6"/>
        <v>13492.838928224806</v>
      </c>
      <c r="L20" s="45">
        <f t="shared" ca="1" si="7"/>
        <v>575481.40452922566</v>
      </c>
      <c r="M20" s="45">
        <f t="shared" ca="1" si="8"/>
        <v>28.774070226461284</v>
      </c>
      <c r="N20" s="45">
        <f t="shared" ca="1" si="9"/>
        <v>575510.17859945213</v>
      </c>
      <c r="P20" s="115">
        <v>13</v>
      </c>
      <c r="Q20" s="76">
        <v>-2001.2417210644608</v>
      </c>
      <c r="R20" s="76">
        <v>-1727.9968085572177</v>
      </c>
      <c r="S20" s="76">
        <v>-1129.2629053748624</v>
      </c>
      <c r="T20" s="76">
        <v>-697.23918290133463</v>
      </c>
      <c r="U20" s="76">
        <v>-619.25157529844159</v>
      </c>
      <c r="V20" s="76">
        <v>-546.51039021342547</v>
      </c>
      <c r="W20" s="76">
        <v>-356.78176397276809</v>
      </c>
      <c r="X20" s="76">
        <v>-371.78131147716624</v>
      </c>
      <c r="Y20" s="76">
        <v>-253.27528715013341</v>
      </c>
      <c r="Z20" s="76">
        <v>-36.767721223365243</v>
      </c>
      <c r="AA20" s="76">
        <v>-67.281113165153556</v>
      </c>
      <c r="AB20" s="76">
        <v>-78.036389441530673</v>
      </c>
      <c r="AC20" s="76">
        <v>-9.3147029872189933</v>
      </c>
      <c r="AD20" s="76">
        <v>-23.063300045267624</v>
      </c>
    </row>
    <row r="21" spans="2:30">
      <c r="B21" s="47">
        <f>INDEX(Q3:AD3,MATCH(C20,Q4:AD4)+1)</f>
        <v>75000</v>
      </c>
      <c r="C21" s="46">
        <f>INDEX(Q4:AD4,MATCH(C20,Q4:AD4)+1)</f>
        <v>5.3257304649528256</v>
      </c>
      <c r="E21" s="44">
        <v>15</v>
      </c>
      <c r="F21" s="45">
        <f t="shared" ca="1" si="2"/>
        <v>575510.17859945213</v>
      </c>
      <c r="G21" s="45">
        <f t="shared" ca="1" si="11"/>
        <v>38492.83892822481</v>
      </c>
      <c r="H21" s="45">
        <f t="shared" ca="1" si="3"/>
        <v>26817.323978707642</v>
      </c>
      <c r="I21" s="45">
        <f t="shared" ca="1" si="4"/>
        <v>1</v>
      </c>
      <c r="J21" s="45">
        <f t="shared" ca="1" si="5"/>
        <v>100</v>
      </c>
      <c r="K21" s="45">
        <f t="shared" ca="1" si="6"/>
        <v>11675.514949517168</v>
      </c>
      <c r="L21" s="45">
        <f t="shared" ca="1" si="7"/>
        <v>550510.17859945213</v>
      </c>
      <c r="M21" s="45">
        <f t="shared" ca="1" si="8"/>
        <v>27.525508929972609</v>
      </c>
      <c r="N21" s="45">
        <f t="shared" ca="1" si="9"/>
        <v>550537.70410838211</v>
      </c>
      <c r="P21" s="115">
        <v>14</v>
      </c>
      <c r="Q21" s="76">
        <v>-2114.2456217795502</v>
      </c>
      <c r="R21" s="76">
        <v>-1267.9728640432504</v>
      </c>
      <c r="S21" s="76">
        <v>-1166.7855646664671</v>
      </c>
      <c r="T21" s="76">
        <v>-939.26167940348819</v>
      </c>
      <c r="U21" s="76">
        <v>-923.30409258771283</v>
      </c>
      <c r="V21" s="76">
        <v>-410.49801134787947</v>
      </c>
      <c r="W21" s="76">
        <v>-621.80677063033954</v>
      </c>
      <c r="X21" s="76">
        <v>-241.51741964494499</v>
      </c>
      <c r="Y21" s="76">
        <v>-283.28713873222716</v>
      </c>
      <c r="Z21" s="76">
        <v>-334.31632533501988</v>
      </c>
      <c r="AA21" s="76">
        <v>113.26055220425053</v>
      </c>
      <c r="AB21" s="76">
        <v>70.735741522097214</v>
      </c>
      <c r="AC21" s="76">
        <v>18.707506765838957</v>
      </c>
      <c r="AD21" s="76">
        <v>23.713059168926293</v>
      </c>
    </row>
    <row r="22" spans="2:30">
      <c r="E22" s="44">
        <v>16</v>
      </c>
      <c r="F22" s="45">
        <f t="shared" ca="1" si="2"/>
        <v>550537.70410838211</v>
      </c>
      <c r="G22" s="45">
        <f t="shared" ca="1" si="11"/>
        <v>36675.514949517164</v>
      </c>
      <c r="H22" s="45">
        <f t="shared" ca="1" si="3"/>
        <v>12285.250662961924</v>
      </c>
      <c r="I22" s="45">
        <f t="shared" ca="1" si="4"/>
        <v>0</v>
      </c>
      <c r="J22" s="45">
        <f t="shared" ca="1" si="5"/>
        <v>0</v>
      </c>
      <c r="K22" s="45">
        <f t="shared" ca="1" si="6"/>
        <v>24390.264286555241</v>
      </c>
      <c r="L22" s="45">
        <f t="shared" ca="1" si="7"/>
        <v>550537.70410838211</v>
      </c>
      <c r="M22" s="45">
        <f t="shared" ca="1" si="8"/>
        <v>27.526885205419106</v>
      </c>
      <c r="N22" s="45">
        <f t="shared" ca="1" si="9"/>
        <v>550565.23099358752</v>
      </c>
      <c r="P22" s="115">
        <v>15</v>
      </c>
      <c r="Q22" s="76">
        <v>-1862.2130587132747</v>
      </c>
      <c r="R22" s="76">
        <v>-1855.5131278499994</v>
      </c>
      <c r="S22" s="76">
        <v>-976.72786731770771</v>
      </c>
      <c r="T22" s="76">
        <v>-862.0331259054127</v>
      </c>
      <c r="U22" s="76">
        <v>-739.258877368904</v>
      </c>
      <c r="V22" s="76">
        <v>-530.75476420645543</v>
      </c>
      <c r="W22" s="76">
        <v>-306.74474814917016</v>
      </c>
      <c r="X22" s="76">
        <v>-105.75504232114156</v>
      </c>
      <c r="Y22" s="76">
        <v>-5.251126676712488</v>
      </c>
      <c r="Z22" s="76">
        <v>-46.524060698132757</v>
      </c>
      <c r="AA22" s="76">
        <v>-25.255378371088227</v>
      </c>
      <c r="AB22" s="76">
        <v>85.742870029563392</v>
      </c>
      <c r="AC22" s="76">
        <v>158.72711423792146</v>
      </c>
      <c r="AD22" s="76">
        <v>166.23729348971051</v>
      </c>
    </row>
    <row r="23" spans="2:30">
      <c r="E23" s="44">
        <v>17</v>
      </c>
      <c r="F23" s="45">
        <f t="shared" ca="1" si="2"/>
        <v>550565.23099358752</v>
      </c>
      <c r="G23" s="45">
        <f t="shared" ca="1" si="11"/>
        <v>24390.264286555241</v>
      </c>
      <c r="H23" s="45">
        <f t="shared" ca="1" si="3"/>
        <v>25945.735060539115</v>
      </c>
      <c r="I23" s="45">
        <f t="shared" ca="1" si="4"/>
        <v>1</v>
      </c>
      <c r="J23" s="45">
        <f t="shared" ca="1" si="5"/>
        <v>100</v>
      </c>
      <c r="K23" s="45">
        <f t="shared" ca="1" si="6"/>
        <v>-1555.4707739838741</v>
      </c>
      <c r="L23" s="45">
        <f t="shared" ca="1" si="7"/>
        <v>525565.23099358752</v>
      </c>
      <c r="M23" s="45">
        <f t="shared" ca="1" si="8"/>
        <v>26.278261549679378</v>
      </c>
      <c r="N23" s="45">
        <f t="shared" ca="1" si="9"/>
        <v>525591.50925513718</v>
      </c>
      <c r="P23" s="115">
        <v>16</v>
      </c>
      <c r="Q23" s="76">
        <v>-2011.2454717770502</v>
      </c>
      <c r="R23" s="76">
        <v>-1523.0024384781691</v>
      </c>
      <c r="S23" s="76">
        <v>-1105.2409949464375</v>
      </c>
      <c r="T23" s="76">
        <v>-658.71248476267647</v>
      </c>
      <c r="U23" s="76">
        <v>-505.24607351299358</v>
      </c>
      <c r="V23" s="76">
        <v>-544.26613132029456</v>
      </c>
      <c r="W23" s="76">
        <v>-451.77313497156592</v>
      </c>
      <c r="X23" s="76">
        <v>-277.29617046611054</v>
      </c>
      <c r="Y23" s="76">
        <v>-295.29254084794877</v>
      </c>
      <c r="Z23" s="76">
        <v>-40.020322198592908</v>
      </c>
      <c r="AA23" s="76">
        <v>-74.289867488962727</v>
      </c>
      <c r="AB23" s="76">
        <v>59.478238718131024</v>
      </c>
      <c r="AC23" s="76">
        <v>62.735518599411421</v>
      </c>
      <c r="AD23" s="76">
        <v>-1.8039476967389874</v>
      </c>
    </row>
    <row r="24" spans="2:30">
      <c r="E24" s="44">
        <v>18</v>
      </c>
      <c r="F24" s="45">
        <f t="shared" ca="1" si="2"/>
        <v>525591.50925513718</v>
      </c>
      <c r="G24" s="45">
        <f t="shared" ca="1" si="11"/>
        <v>23444.529226016126</v>
      </c>
      <c r="H24" s="45">
        <f t="shared" ca="1" si="3"/>
        <v>18855.031003604203</v>
      </c>
      <c r="I24" s="45">
        <f t="shared" ca="1" si="4"/>
        <v>1</v>
      </c>
      <c r="J24" s="45">
        <f t="shared" ca="1" si="5"/>
        <v>100</v>
      </c>
      <c r="K24" s="45">
        <f t="shared" ca="1" si="6"/>
        <v>4589.4982224119231</v>
      </c>
      <c r="L24" s="45">
        <f t="shared" ca="1" si="7"/>
        <v>500591.50925513718</v>
      </c>
      <c r="M24" s="45">
        <f t="shared" ca="1" si="8"/>
        <v>25.02957546275686</v>
      </c>
      <c r="N24" s="45">
        <f t="shared" ca="1" si="9"/>
        <v>500616.53883059992</v>
      </c>
      <c r="P24" s="115">
        <v>17</v>
      </c>
      <c r="Q24" s="76">
        <v>-1989.2306160279686</v>
      </c>
      <c r="R24" s="76">
        <v>-1975.5206919595016</v>
      </c>
      <c r="S24" s="76">
        <v>-1269.7753566494821</v>
      </c>
      <c r="T24" s="76">
        <v>-579.7334052665517</v>
      </c>
      <c r="U24" s="76">
        <v>-617.25217620885121</v>
      </c>
      <c r="V24" s="76">
        <v>-258.72404167452623</v>
      </c>
      <c r="W24" s="76">
        <v>-441.75362348613896</v>
      </c>
      <c r="X24" s="76">
        <v>-338.75545024691655</v>
      </c>
      <c r="Y24" s="76">
        <v>-247.26162779390893</v>
      </c>
      <c r="Z24" s="76">
        <v>-33.513493752479235</v>
      </c>
      <c r="AA24" s="76">
        <v>-170.78128800744014</v>
      </c>
      <c r="AB24" s="76">
        <v>36.962106984863567</v>
      </c>
      <c r="AC24" s="76">
        <v>162.7321172390715</v>
      </c>
      <c r="AD24" s="76">
        <v>166.2336790022307</v>
      </c>
    </row>
    <row r="25" spans="2:30">
      <c r="E25" s="44">
        <v>19</v>
      </c>
      <c r="F25" s="45">
        <f t="shared" ca="1" si="2"/>
        <v>500616.53883059992</v>
      </c>
      <c r="G25" s="45">
        <f t="shared" ca="1" si="11"/>
        <v>29589.498222411923</v>
      </c>
      <c r="H25" s="45">
        <f t="shared" ca="1" si="3"/>
        <v>19726.068936487136</v>
      </c>
      <c r="I25" s="45">
        <f t="shared" ca="1" si="4"/>
        <v>1</v>
      </c>
      <c r="J25" s="45">
        <f t="shared" ca="1" si="5"/>
        <v>100</v>
      </c>
      <c r="K25" s="45">
        <f t="shared" ca="1" si="6"/>
        <v>9863.4292859247871</v>
      </c>
      <c r="L25" s="45">
        <f t="shared" ca="1" si="7"/>
        <v>475616.53883059992</v>
      </c>
      <c r="M25" s="45">
        <f t="shared" ca="1" si="8"/>
        <v>23.780826941529998</v>
      </c>
      <c r="N25" s="45">
        <f t="shared" ca="1" si="9"/>
        <v>475640.31965754146</v>
      </c>
      <c r="P25" s="115">
        <v>18</v>
      </c>
      <c r="Q25" s="76">
        <v>-1768.2246645876107</v>
      </c>
      <c r="R25" s="76">
        <v>-1832.9903038649293</v>
      </c>
      <c r="S25" s="76">
        <v>-1126.2481963491268</v>
      </c>
      <c r="T25" s="76">
        <v>-681.47578986982592</v>
      </c>
      <c r="U25" s="76">
        <v>-637.26398077019076</v>
      </c>
      <c r="V25" s="76">
        <v>-682.53447480110992</v>
      </c>
      <c r="W25" s="76">
        <v>-324.24912339908883</v>
      </c>
      <c r="X25" s="76">
        <v>-194.73151676093187</v>
      </c>
      <c r="Y25" s="76">
        <v>-93.2314663755634</v>
      </c>
      <c r="Z25" s="76">
        <v>-175.78771500537619</v>
      </c>
      <c r="AA25" s="76">
        <v>102.7602037011568</v>
      </c>
      <c r="AB25" s="76">
        <v>-93.049333965909796</v>
      </c>
      <c r="AC25" s="76">
        <v>170.73291521787689</v>
      </c>
      <c r="AD25" s="76">
        <v>-18.814363576238634</v>
      </c>
    </row>
    <row r="26" spans="2:30">
      <c r="E26" s="44">
        <v>20</v>
      </c>
      <c r="F26" s="45">
        <f t="shared" ca="1" si="2"/>
        <v>475640.31965754146</v>
      </c>
      <c r="G26" s="45">
        <f t="shared" ca="1" si="11"/>
        <v>34863.429285924787</v>
      </c>
      <c r="H26" s="45">
        <f t="shared" ca="1" si="3"/>
        <v>28813.402638077492</v>
      </c>
      <c r="I26" s="45">
        <f t="shared" ca="1" si="4"/>
        <v>1</v>
      </c>
      <c r="J26" s="45">
        <f t="shared" ca="1" si="5"/>
        <v>100</v>
      </c>
      <c r="K26" s="45">
        <f t="shared" ca="1" si="6"/>
        <v>6050.026647847295</v>
      </c>
      <c r="L26" s="45">
        <f t="shared" ca="1" si="7"/>
        <v>450640.31965754146</v>
      </c>
      <c r="M26" s="45">
        <f t="shared" ca="1" si="8"/>
        <v>22.532015982877073</v>
      </c>
      <c r="N26" s="45">
        <f t="shared" ca="1" si="9"/>
        <v>450662.85167352436</v>
      </c>
      <c r="P26" s="115">
        <v>19</v>
      </c>
      <c r="Q26" s="76">
        <v>-1767.2202628673072</v>
      </c>
      <c r="R26" s="76">
        <v>-1271.7246133706499</v>
      </c>
      <c r="S26" s="76">
        <v>-1029.2627555062372</v>
      </c>
      <c r="T26" s="76">
        <v>-835.75607484714862</v>
      </c>
      <c r="U26" s="76">
        <v>-577.22186283967562</v>
      </c>
      <c r="V26" s="76">
        <v>-566.77321968647095</v>
      </c>
      <c r="W26" s="76">
        <v>-344.27238615364809</v>
      </c>
      <c r="X26" s="76">
        <v>-80.979592221911844</v>
      </c>
      <c r="Y26" s="76">
        <v>-289.30064658755475</v>
      </c>
      <c r="Z26" s="76">
        <v>-156.27568589314728</v>
      </c>
      <c r="AA26" s="76">
        <v>-223.30509471132484</v>
      </c>
      <c r="AB26" s="76">
        <v>-89.286763334661487</v>
      </c>
      <c r="AC26" s="76">
        <v>22.708706915656649</v>
      </c>
      <c r="AD26" s="76">
        <v>174.73431651285568</v>
      </c>
    </row>
    <row r="27" spans="2:30">
      <c r="E27" s="44">
        <v>21</v>
      </c>
      <c r="F27" s="45">
        <f t="shared" ca="1" si="2"/>
        <v>450662.85167352436</v>
      </c>
      <c r="G27" s="45">
        <f t="shared" ca="1" si="11"/>
        <v>31050.026647847295</v>
      </c>
      <c r="H27" s="45">
        <f t="shared" ca="1" si="3"/>
        <v>34481.918367008329</v>
      </c>
      <c r="I27" s="45">
        <f t="shared" ca="1" si="4"/>
        <v>1</v>
      </c>
      <c r="J27" s="45">
        <f t="shared" ca="1" si="5"/>
        <v>100</v>
      </c>
      <c r="K27" s="45">
        <f t="shared" ca="1" si="6"/>
        <v>-3431.8917191610344</v>
      </c>
      <c r="L27" s="45">
        <f t="shared" ca="1" si="7"/>
        <v>425662.85167352436</v>
      </c>
      <c r="M27" s="45">
        <f t="shared" ca="1" si="8"/>
        <v>21.28314258367622</v>
      </c>
      <c r="N27" s="45">
        <f t="shared" ca="1" si="9"/>
        <v>425684.13481610804</v>
      </c>
      <c r="P27" s="115">
        <v>20</v>
      </c>
      <c r="Q27" s="76">
        <v>-2114.2456217795502</v>
      </c>
      <c r="R27" s="76">
        <v>-1501.7355547531895</v>
      </c>
      <c r="S27" s="76">
        <v>-990.22988940964171</v>
      </c>
      <c r="T27" s="76">
        <v>-841.01596739305967</v>
      </c>
      <c r="U27" s="76">
        <v>-619.25147561873109</v>
      </c>
      <c r="V27" s="76">
        <v>-301.49497411293942</v>
      </c>
      <c r="W27" s="76">
        <v>-474.28676529803579</v>
      </c>
      <c r="X27" s="76">
        <v>-374.53020983315707</v>
      </c>
      <c r="Y27" s="76">
        <v>-262.27828643680505</v>
      </c>
      <c r="Z27" s="76">
        <v>-175.78169927860915</v>
      </c>
      <c r="AA27" s="76">
        <v>-60.277961230502342</v>
      </c>
      <c r="AB27" s="76">
        <v>3.1972912313858615</v>
      </c>
      <c r="AC27" s="76">
        <v>34.7255161689543</v>
      </c>
      <c r="AD27" s="76">
        <v>149.2273024081619</v>
      </c>
    </row>
    <row r="28" spans="2:30">
      <c r="E28" s="44">
        <v>22</v>
      </c>
      <c r="F28" s="45">
        <f t="shared" ca="1" si="2"/>
        <v>425684.13481610804</v>
      </c>
      <c r="G28" s="45">
        <f t="shared" ca="1" si="11"/>
        <v>21568.108280838966</v>
      </c>
      <c r="H28" s="45">
        <f t="shared" ca="1" si="3"/>
        <v>8805.0849266153946</v>
      </c>
      <c r="I28" s="45">
        <f t="shared" ca="1" si="4"/>
        <v>1</v>
      </c>
      <c r="J28" s="45">
        <f t="shared" ca="1" si="5"/>
        <v>100</v>
      </c>
      <c r="K28" s="45">
        <f t="shared" ca="1" si="6"/>
        <v>12763.023354223571</v>
      </c>
      <c r="L28" s="45">
        <f t="shared" ca="1" si="7"/>
        <v>400684.13481610804</v>
      </c>
      <c r="M28" s="45">
        <f t="shared" ca="1" si="8"/>
        <v>20.034206740805402</v>
      </c>
      <c r="N28" s="45">
        <f t="shared" ca="1" si="9"/>
        <v>400704.16902284883</v>
      </c>
      <c r="P28" s="115">
        <v>21</v>
      </c>
      <c r="Q28" s="76">
        <v>-1986.2267135869906</v>
      </c>
      <c r="R28" s="76">
        <v>-1394.2348672281144</v>
      </c>
      <c r="S28" s="76">
        <v>-1242.7653052508592</v>
      </c>
      <c r="T28" s="76">
        <v>-935.76036618562989</v>
      </c>
      <c r="U28" s="76">
        <v>-617.25207570355883</v>
      </c>
      <c r="V28" s="76">
        <v>-276.72944272092559</v>
      </c>
      <c r="W28" s="76">
        <v>-186.73912206170303</v>
      </c>
      <c r="X28" s="76">
        <v>-214.00063824942299</v>
      </c>
      <c r="Y28" s="76">
        <v>-277.2868388672573</v>
      </c>
      <c r="Z28" s="76">
        <v>-179.03397531088785</v>
      </c>
      <c r="AA28" s="76">
        <v>-84.794244292214898</v>
      </c>
      <c r="AB28" s="76">
        <v>14.4497287500742</v>
      </c>
      <c r="AC28" s="76">
        <v>182.74272171074756</v>
      </c>
      <c r="AD28" s="76">
        <v>200.25642562108055</v>
      </c>
    </row>
    <row r="29" spans="2:30">
      <c r="E29" s="44">
        <v>23</v>
      </c>
      <c r="F29" s="45">
        <f t="shared" ca="1" si="2"/>
        <v>400704.16902284883</v>
      </c>
      <c r="G29" s="45">
        <f t="shared" ca="1" si="11"/>
        <v>37763.023354223573</v>
      </c>
      <c r="H29" s="45">
        <f t="shared" ca="1" si="3"/>
        <v>20682.355238862576</v>
      </c>
      <c r="I29" s="45">
        <f t="shared" ca="1" si="4"/>
        <v>1</v>
      </c>
      <c r="J29" s="45">
        <f t="shared" ca="1" si="5"/>
        <v>100</v>
      </c>
      <c r="K29" s="45">
        <f t="shared" ca="1" si="6"/>
        <v>17080.668115360997</v>
      </c>
      <c r="L29" s="45">
        <f t="shared" ca="1" si="7"/>
        <v>375704.16902284883</v>
      </c>
      <c r="M29" s="45">
        <f t="shared" ca="1" si="8"/>
        <v>18.785208451142442</v>
      </c>
      <c r="N29" s="45">
        <f t="shared" ca="1" si="9"/>
        <v>375722.95423129998</v>
      </c>
      <c r="P29" s="115">
        <v>22</v>
      </c>
      <c r="Q29" s="76">
        <v>-2114.2456217795502</v>
      </c>
      <c r="R29" s="76">
        <v>-1644.2642551167178</v>
      </c>
      <c r="S29" s="76">
        <v>-1259.2696559523499</v>
      </c>
      <c r="T29" s="76">
        <v>-832.26649538282902</v>
      </c>
      <c r="U29" s="76">
        <v>-1035.3092953787204</v>
      </c>
      <c r="V29" s="76">
        <v>-675.77693246167235</v>
      </c>
      <c r="W29" s="76">
        <v>-454.27250897110127</v>
      </c>
      <c r="X29" s="76">
        <v>-241.51755693848315</v>
      </c>
      <c r="Y29" s="76">
        <v>-277.28804003780613</v>
      </c>
      <c r="Z29" s="76">
        <v>-62.790644183531185</v>
      </c>
      <c r="AA29" s="76">
        <v>-60.283740020773621</v>
      </c>
      <c r="AB29" s="76">
        <v>-63.031514029149889</v>
      </c>
      <c r="AC29" s="76">
        <v>-141.32190396730664</v>
      </c>
      <c r="AD29" s="76">
        <v>149.2187964344912</v>
      </c>
    </row>
    <row r="30" spans="2:30">
      <c r="E30" s="44">
        <v>24</v>
      </c>
      <c r="F30" s="45">
        <f t="shared" ca="1" si="2"/>
        <v>375722.95423129998</v>
      </c>
      <c r="G30" s="45">
        <f t="shared" ca="1" si="11"/>
        <v>42080.668115360997</v>
      </c>
      <c r="H30" s="45">
        <f t="shared" ca="1" si="3"/>
        <v>14249.930673388895</v>
      </c>
      <c r="I30" s="45">
        <f t="shared" ca="1" si="4"/>
        <v>0</v>
      </c>
      <c r="J30" s="45">
        <f t="shared" ca="1" si="5"/>
        <v>0</v>
      </c>
      <c r="K30" s="45">
        <f t="shared" ca="1" si="6"/>
        <v>27830.737441972102</v>
      </c>
      <c r="L30" s="45">
        <f t="shared" ca="1" si="7"/>
        <v>375722.95423129998</v>
      </c>
      <c r="M30" s="45">
        <f t="shared" ca="1" si="8"/>
        <v>18.786147711565</v>
      </c>
      <c r="N30" s="45">
        <f t="shared" ca="1" si="9"/>
        <v>375741.74037901155</v>
      </c>
      <c r="P30" s="115">
        <v>23</v>
      </c>
      <c r="Q30" s="76">
        <v>-2114.2456217795502</v>
      </c>
      <c r="R30" s="76">
        <v>-1381.726051752466</v>
      </c>
      <c r="S30" s="76">
        <v>-1351.7627527412037</v>
      </c>
      <c r="T30" s="76">
        <v>-834.0142181637741</v>
      </c>
      <c r="U30" s="76">
        <v>-639.26348026497533</v>
      </c>
      <c r="V30" s="76">
        <v>-387.98326916127894</v>
      </c>
      <c r="W30" s="76">
        <v>-324.25700256257801</v>
      </c>
      <c r="X30" s="76">
        <v>-247.02512493400991</v>
      </c>
      <c r="Y30" s="76">
        <v>-301.29779291846057</v>
      </c>
      <c r="Z30" s="76">
        <v>-175.77974810827448</v>
      </c>
      <c r="AA30" s="76">
        <v>-49.781290712644591</v>
      </c>
      <c r="AB30" s="76">
        <v>66.987807379908531</v>
      </c>
      <c r="AC30" s="76">
        <v>186.74432094986503</v>
      </c>
      <c r="AD30" s="76">
        <v>23.712208382330687</v>
      </c>
    </row>
    <row r="31" spans="2:30">
      <c r="E31" s="44">
        <v>25</v>
      </c>
      <c r="F31" s="45">
        <f t="shared" ca="1" si="2"/>
        <v>375741.74037901155</v>
      </c>
      <c r="G31" s="45">
        <f t="shared" ca="1" si="11"/>
        <v>27830.737441972102</v>
      </c>
      <c r="H31" s="45">
        <f t="shared" ca="1" si="3"/>
        <v>13665.406866850044</v>
      </c>
      <c r="I31" s="45">
        <f t="shared" ca="1" si="4"/>
        <v>1</v>
      </c>
      <c r="J31" s="45">
        <f t="shared" ca="1" si="5"/>
        <v>100</v>
      </c>
      <c r="K31" s="45">
        <f t="shared" ca="1" si="6"/>
        <v>14165.330575122058</v>
      </c>
      <c r="L31" s="45">
        <f t="shared" ca="1" si="7"/>
        <v>350741.74037901155</v>
      </c>
      <c r="M31" s="45">
        <f t="shared" ca="1" si="8"/>
        <v>17.537087018950579</v>
      </c>
      <c r="N31" s="45">
        <f t="shared" ca="1" si="9"/>
        <v>350759.2774660305</v>
      </c>
      <c r="P31" s="115">
        <v>24</v>
      </c>
      <c r="Q31" s="76">
        <v>-1988.2293652776812</v>
      </c>
      <c r="R31" s="76">
        <v>-1859.2639401123797</v>
      </c>
      <c r="S31" s="76">
        <v>-1253.2657542829711</v>
      </c>
      <c r="T31" s="76">
        <v>-674.47447680511368</v>
      </c>
      <c r="U31" s="76">
        <v>-623.25417631872858</v>
      </c>
      <c r="V31" s="76">
        <v>-533.01680854323365</v>
      </c>
      <c r="W31" s="76">
        <v>-336.76850876509388</v>
      </c>
      <c r="X31" s="76">
        <v>-222.26233278518259</v>
      </c>
      <c r="Y31" s="76">
        <v>-2.2457236756301882</v>
      </c>
      <c r="Z31" s="76">
        <v>-185.53901509475531</v>
      </c>
      <c r="AA31" s="76">
        <v>-67.280587534882898</v>
      </c>
      <c r="AB31" s="76">
        <v>36.970550909329631</v>
      </c>
      <c r="AC31" s="76">
        <v>-137.32730711820989</v>
      </c>
      <c r="AD31" s="76">
        <v>161.98580576656707</v>
      </c>
    </row>
    <row r="32" spans="2:30">
      <c r="E32" s="44">
        <v>26</v>
      </c>
      <c r="F32" s="45">
        <f t="shared" ca="1" si="2"/>
        <v>350759.2774660305</v>
      </c>
      <c r="G32" s="45">
        <f t="shared" ca="1" si="11"/>
        <v>39165.330575122061</v>
      </c>
      <c r="H32" s="45">
        <f t="shared" ca="1" si="3"/>
        <v>19752.913599142357</v>
      </c>
      <c r="I32" s="45">
        <f t="shared" ca="1" si="4"/>
        <v>1</v>
      </c>
      <c r="J32" s="45">
        <f t="shared" ca="1" si="5"/>
        <v>100</v>
      </c>
      <c r="K32" s="45">
        <f t="shared" ca="1" si="6"/>
        <v>19412.416975979704</v>
      </c>
      <c r="L32" s="45">
        <f t="shared" ca="1" si="7"/>
        <v>325759.2774660305</v>
      </c>
      <c r="M32" s="45">
        <f t="shared" ca="1" si="8"/>
        <v>16.287963873301525</v>
      </c>
      <c r="N32" s="45">
        <f t="shared" ca="1" si="9"/>
        <v>325775.5654299038</v>
      </c>
      <c r="P32" s="115">
        <v>25</v>
      </c>
      <c r="Q32" s="76">
        <v>-1987.2280644648565</v>
      </c>
      <c r="R32" s="76">
        <v>-1755.5096247737451</v>
      </c>
      <c r="S32" s="76">
        <v>-1227.7445939556821</v>
      </c>
      <c r="T32" s="76">
        <v>-904.23690623825371</v>
      </c>
      <c r="U32" s="76">
        <v>-881.27888347029432</v>
      </c>
      <c r="V32" s="76">
        <v>-546.51748125824315</v>
      </c>
      <c r="W32" s="76">
        <v>-326.75762806317493</v>
      </c>
      <c r="X32" s="76">
        <v>-216.75311411585108</v>
      </c>
      <c r="Y32" s="76">
        <v>-150.27708719487134</v>
      </c>
      <c r="Z32" s="76">
        <v>-182.29226785843969</v>
      </c>
      <c r="AA32" s="76">
        <v>-39.261328703123695</v>
      </c>
      <c r="AB32" s="76">
        <v>-33.008254276421212</v>
      </c>
      <c r="AC32" s="76">
        <v>62.729714337741143</v>
      </c>
      <c r="AD32" s="76">
        <v>170.48112640859597</v>
      </c>
    </row>
    <row r="33" spans="5:30">
      <c r="E33" s="44">
        <v>27</v>
      </c>
      <c r="F33" s="45">
        <f t="shared" ca="1" si="2"/>
        <v>325775.5654299038</v>
      </c>
      <c r="G33" s="45">
        <f t="shared" ca="1" si="11"/>
        <v>44412.416975979708</v>
      </c>
      <c r="H33" s="45">
        <f t="shared" ca="1" si="3"/>
        <v>26296.260661233355</v>
      </c>
      <c r="I33" s="45">
        <f t="shared" ca="1" si="4"/>
        <v>1</v>
      </c>
      <c r="J33" s="45">
        <f t="shared" ca="1" si="5"/>
        <v>100</v>
      </c>
      <c r="K33" s="45">
        <f t="shared" ca="1" si="6"/>
        <v>18116.156314746353</v>
      </c>
      <c r="L33" s="45">
        <f t="shared" ca="1" si="7"/>
        <v>300775.5654299038</v>
      </c>
      <c r="M33" s="45">
        <f t="shared" ca="1" si="8"/>
        <v>15.038778271495191</v>
      </c>
      <c r="N33" s="45">
        <f t="shared" ca="1" si="9"/>
        <v>300790.60420817527</v>
      </c>
      <c r="P33" s="115">
        <v>26</v>
      </c>
      <c r="Q33" s="76">
        <v>-1857.2064044490203</v>
      </c>
      <c r="R33" s="76">
        <v>-1650.5151295475955</v>
      </c>
      <c r="S33" s="76">
        <v>-987.22853956737185</v>
      </c>
      <c r="T33" s="76">
        <v>-909.49373483134627</v>
      </c>
      <c r="U33" s="76">
        <v>-641.2637795895215</v>
      </c>
      <c r="V33" s="76">
        <v>-274.47809114506538</v>
      </c>
      <c r="W33" s="76">
        <v>-199.23999497290299</v>
      </c>
      <c r="X33" s="76">
        <v>-222.25971791218751</v>
      </c>
      <c r="Y33" s="76">
        <v>-114.24887385535658</v>
      </c>
      <c r="Z33" s="76">
        <v>-17.254552407903702</v>
      </c>
      <c r="AA33" s="76">
        <v>-35.769210084522115</v>
      </c>
      <c r="AB33" s="76">
        <v>-36.756001912899478</v>
      </c>
      <c r="AC33" s="76">
        <v>38.71991167720887</v>
      </c>
      <c r="AD33" s="76">
        <v>40.726454343347427</v>
      </c>
    </row>
    <row r="34" spans="5:30">
      <c r="E34" s="44">
        <v>28</v>
      </c>
      <c r="F34" s="45">
        <f t="shared" ca="1" si="2"/>
        <v>300790.60420817527</v>
      </c>
      <c r="G34" s="45">
        <f t="shared" ca="1" si="11"/>
        <v>43116.156314746353</v>
      </c>
      <c r="H34" s="45">
        <f t="shared" ca="1" si="3"/>
        <v>20919.137586420682</v>
      </c>
      <c r="I34" s="45">
        <f t="shared" ca="1" si="4"/>
        <v>0</v>
      </c>
      <c r="J34" s="45">
        <f t="shared" ca="1" si="5"/>
        <v>0</v>
      </c>
      <c r="K34" s="45">
        <f t="shared" ca="1" si="6"/>
        <v>22197.018728325671</v>
      </c>
      <c r="L34" s="45">
        <f t="shared" ca="1" si="7"/>
        <v>300790.60420817527</v>
      </c>
      <c r="M34" s="45">
        <f t="shared" ca="1" si="8"/>
        <v>15.039530210408763</v>
      </c>
      <c r="N34" s="45">
        <f t="shared" ca="1" si="9"/>
        <v>300805.6437383857</v>
      </c>
      <c r="P34" s="115">
        <v>27</v>
      </c>
      <c r="Q34" s="76">
        <v>-2114.2456217795502</v>
      </c>
      <c r="R34" s="76">
        <v>-1524.256877519013</v>
      </c>
      <c r="S34" s="76">
        <v>-1012.7539781397292</v>
      </c>
      <c r="T34" s="76">
        <v>-1067.271568237602</v>
      </c>
      <c r="U34" s="76">
        <v>-741.25607399220792</v>
      </c>
      <c r="V34" s="76">
        <v>-136.21188699873289</v>
      </c>
      <c r="W34" s="76">
        <v>-314.24987611292022</v>
      </c>
      <c r="X34" s="76">
        <v>-366.28007440387671</v>
      </c>
      <c r="Y34" s="76">
        <v>-117.26148369200132</v>
      </c>
      <c r="Z34" s="76">
        <v>-172.53137485595209</v>
      </c>
      <c r="AA34" s="76">
        <v>-46.277263603118513</v>
      </c>
      <c r="AB34" s="76">
        <v>93.249059817580019</v>
      </c>
      <c r="AC34" s="76">
        <v>206.74791962893983</v>
      </c>
      <c r="AD34" s="76">
        <v>6.7060454471766207</v>
      </c>
    </row>
    <row r="35" spans="5:30">
      <c r="E35" s="44">
        <v>29</v>
      </c>
      <c r="F35" s="45">
        <f t="shared" ca="1" si="2"/>
        <v>300805.6437383857</v>
      </c>
      <c r="G35" s="45">
        <f t="shared" ca="1" si="11"/>
        <v>22197.018728325671</v>
      </c>
      <c r="H35" s="45">
        <f t="shared" ca="1" si="3"/>
        <v>22376.425298968046</v>
      </c>
      <c r="I35" s="45">
        <f t="shared" ca="1" si="4"/>
        <v>1</v>
      </c>
      <c r="J35" s="45">
        <f t="shared" ca="1" si="5"/>
        <v>100</v>
      </c>
      <c r="K35" s="45">
        <f t="shared" ca="1" si="6"/>
        <v>-179.4065706423753</v>
      </c>
      <c r="L35" s="45">
        <f t="shared" ca="1" si="7"/>
        <v>275805.6437383857</v>
      </c>
      <c r="M35" s="45">
        <f t="shared" ca="1" si="8"/>
        <v>13.790282186919285</v>
      </c>
      <c r="N35" s="45">
        <f t="shared" ca="1" si="9"/>
        <v>275819.43402057263</v>
      </c>
      <c r="P35" s="115">
        <v>28</v>
      </c>
      <c r="Q35" s="76">
        <v>-2001.2417210644608</v>
      </c>
      <c r="R35" s="76">
        <v>-1505.4896807905775</v>
      </c>
      <c r="S35" s="76">
        <v>-1356.2681552657064</v>
      </c>
      <c r="T35" s="76">
        <v>-797.23576872517685</v>
      </c>
      <c r="U35" s="76">
        <v>-607.24547340798199</v>
      </c>
      <c r="V35" s="76">
        <v>-439.76173931803783</v>
      </c>
      <c r="W35" s="76">
        <v>-349.27163380862169</v>
      </c>
      <c r="X35" s="76">
        <v>-111.25146347632688</v>
      </c>
      <c r="Y35" s="76">
        <v>-117.26058231885679</v>
      </c>
      <c r="Z35" s="76">
        <v>-188.79128998061287</v>
      </c>
      <c r="AA35" s="76">
        <v>-42.771310382048455</v>
      </c>
      <c r="AB35" s="76">
        <v>55.730678516003422</v>
      </c>
      <c r="AC35" s="76">
        <v>-113.31310246713724</v>
      </c>
      <c r="AD35" s="76">
        <v>295.99218097882556</v>
      </c>
    </row>
    <row r="36" spans="5:30">
      <c r="E36" s="44">
        <v>30</v>
      </c>
      <c r="F36" s="45">
        <f t="shared" ca="1" si="2"/>
        <v>275819.43402057263</v>
      </c>
      <c r="G36" s="45">
        <f t="shared" ca="1" si="11"/>
        <v>24820.593429357625</v>
      </c>
      <c r="H36" s="45">
        <f t="shared" ca="1" si="3"/>
        <v>21540.665953555868</v>
      </c>
      <c r="I36" s="45">
        <f t="shared" ca="1" si="4"/>
        <v>1</v>
      </c>
      <c r="J36" s="45">
        <f t="shared" ca="1" si="5"/>
        <v>100</v>
      </c>
      <c r="K36" s="45">
        <f t="shared" ca="1" si="6"/>
        <v>3279.9274758017564</v>
      </c>
      <c r="L36" s="45">
        <f t="shared" ca="1" si="7"/>
        <v>250819.43402057263</v>
      </c>
      <c r="M36" s="45">
        <f t="shared" ca="1" si="8"/>
        <v>12.540971701028631</v>
      </c>
      <c r="N36" s="45">
        <f t="shared" ca="1" si="9"/>
        <v>250831.97499227367</v>
      </c>
      <c r="P36" s="115">
        <v>29</v>
      </c>
      <c r="Q36" s="76">
        <v>-1876.2253140523148</v>
      </c>
      <c r="R36" s="76">
        <v>-1382.9789911062667</v>
      </c>
      <c r="S36" s="76">
        <v>-1136.7687597155077</v>
      </c>
      <c r="T36" s="76">
        <v>-1072.5253317044462</v>
      </c>
      <c r="U36" s="76">
        <v>-871.27808489595816</v>
      </c>
      <c r="V36" s="76">
        <v>-412.75026331202253</v>
      </c>
      <c r="W36" s="76">
        <v>-626.81189764336114</v>
      </c>
      <c r="X36" s="76">
        <v>-125.01191789130417</v>
      </c>
      <c r="Y36" s="76">
        <v>-159.27783587408862</v>
      </c>
      <c r="Z36" s="76">
        <v>-17.258455626884711</v>
      </c>
      <c r="AA36" s="76">
        <v>-63.77901083632787</v>
      </c>
      <c r="AB36" s="76">
        <v>70.738931394839483</v>
      </c>
      <c r="AC36" s="76">
        <v>162.73051591854937</v>
      </c>
      <c r="AD36" s="76">
        <v>32.215822795699182</v>
      </c>
    </row>
    <row r="37" spans="5:30">
      <c r="P37" s="115">
        <v>30</v>
      </c>
      <c r="Q37" s="76">
        <v>-2114.2456217795502</v>
      </c>
      <c r="R37" s="76">
        <v>-1516.7486851420031</v>
      </c>
      <c r="S37" s="76">
        <v>-1271.27925995851</v>
      </c>
      <c r="T37" s="76">
        <v>-821.75117497901601</v>
      </c>
      <c r="U37" s="76">
        <v>-755.27538445580524</v>
      </c>
      <c r="V37" s="76">
        <v>-396.98225359423543</v>
      </c>
      <c r="W37" s="76">
        <v>-196.73736846617976</v>
      </c>
      <c r="X37" s="76">
        <v>-222.24499597632359</v>
      </c>
      <c r="Y37" s="76">
        <v>-280.2899907579847</v>
      </c>
      <c r="Z37" s="76">
        <v>-20.512357122334265</v>
      </c>
      <c r="AA37" s="76">
        <v>-77.789516744960792</v>
      </c>
      <c r="AB37" s="76">
        <v>81.998687181550963</v>
      </c>
      <c r="AC37" s="76">
        <v>178.73051226659686</v>
      </c>
      <c r="AD37" s="76">
        <v>153.47347431506716</v>
      </c>
    </row>
    <row r="38" spans="5:30">
      <c r="P38" s="115">
        <v>31</v>
      </c>
      <c r="Q38" s="76">
        <v>-1888.233767918636</v>
      </c>
      <c r="R38" s="76">
        <v>-1861.7704444921351</v>
      </c>
      <c r="S38" s="76">
        <v>-1260.7708552691104</v>
      </c>
      <c r="T38" s="76">
        <v>-948.01684399988051</v>
      </c>
      <c r="U38" s="76">
        <v>-619.25297550830692</v>
      </c>
      <c r="V38" s="76">
        <v>-533.00487584544067</v>
      </c>
      <c r="W38" s="76">
        <v>-284.23086815416946</v>
      </c>
      <c r="X38" s="76">
        <v>-213.99417148522855</v>
      </c>
      <c r="Y38" s="76">
        <v>-138.26373093040604</v>
      </c>
      <c r="Z38" s="76">
        <v>-198.55803796584939</v>
      </c>
      <c r="AA38" s="76">
        <v>92.24497063099011</v>
      </c>
      <c r="AB38" s="76">
        <v>-66.781513044282747</v>
      </c>
      <c r="AC38" s="76">
        <v>22.708507736331512</v>
      </c>
      <c r="AD38" s="76">
        <v>40.727303428620871</v>
      </c>
    </row>
    <row r="39" spans="5:30">
      <c r="P39" s="115">
        <v>32</v>
      </c>
      <c r="Q39" s="76">
        <v>-1985.2253126415808</v>
      </c>
      <c r="R39" s="76">
        <v>-1639.2587510742451</v>
      </c>
      <c r="S39" s="76">
        <v>-884.2350688063558</v>
      </c>
      <c r="T39" s="76">
        <v>-965.53154980690908</v>
      </c>
      <c r="U39" s="76">
        <v>-873.28268860262585</v>
      </c>
      <c r="V39" s="76">
        <v>-542.00600018683485</v>
      </c>
      <c r="W39" s="76">
        <v>-456.78026392288029</v>
      </c>
      <c r="X39" s="76">
        <v>-225.01095565971639</v>
      </c>
      <c r="Y39" s="76">
        <v>-105.2511276522248</v>
      </c>
      <c r="Z39" s="76">
        <v>-149.76771869512129</v>
      </c>
      <c r="AA39" s="76">
        <v>-81.294944466998686</v>
      </c>
      <c r="AB39" s="76">
        <v>-66.782076107050216</v>
      </c>
      <c r="AC39" s="76">
        <v>66.729312967109308</v>
      </c>
      <c r="AD39" s="76">
        <v>149.21900958311028</v>
      </c>
    </row>
    <row r="40" spans="5:30">
      <c r="P40" s="115">
        <v>33</v>
      </c>
      <c r="Q40" s="76">
        <v>-1990.2318167182218</v>
      </c>
      <c r="R40" s="76">
        <v>-1605.48030118624</v>
      </c>
      <c r="S40" s="76">
        <v>-1378.783161199935</v>
      </c>
      <c r="T40" s="76">
        <v>-858.526559707204</v>
      </c>
      <c r="U40" s="76">
        <v>-519.26118056008067</v>
      </c>
      <c r="V40" s="76">
        <v>-555.52558489307398</v>
      </c>
      <c r="W40" s="76">
        <v>-174.22774252283841</v>
      </c>
      <c r="X40" s="76">
        <v>-255.27773682149916</v>
      </c>
      <c r="Y40" s="76">
        <v>-307.31024963332868</v>
      </c>
      <c r="Z40" s="76">
        <v>-166.02926204717528</v>
      </c>
      <c r="AA40" s="76">
        <v>-56.774634917697654</v>
      </c>
      <c r="AB40" s="76">
        <v>-85.544831593204435</v>
      </c>
      <c r="AC40" s="76">
        <v>2.7005045851482237</v>
      </c>
      <c r="AD40" s="76">
        <v>149.22092361370028</v>
      </c>
    </row>
    <row r="41" spans="5:30">
      <c r="P41" s="115">
        <v>34</v>
      </c>
      <c r="Q41" s="76">
        <v>-1758.2168112465818</v>
      </c>
      <c r="R41" s="76">
        <v>-1729.2507492742768</v>
      </c>
      <c r="S41" s="76">
        <v>-867.7157080475929</v>
      </c>
      <c r="T41" s="76">
        <v>-849.77568659847407</v>
      </c>
      <c r="U41" s="76">
        <v>-879.27898452090221</v>
      </c>
      <c r="V41" s="76">
        <v>-578.03650076882661</v>
      </c>
      <c r="W41" s="76">
        <v>-469.28864184857594</v>
      </c>
      <c r="X41" s="76">
        <v>-255.27539815241607</v>
      </c>
      <c r="Y41" s="76">
        <v>-268.27528406599208</v>
      </c>
      <c r="Z41" s="76">
        <v>118.51219062642406</v>
      </c>
      <c r="AA41" s="76">
        <v>67.730089337753157</v>
      </c>
      <c r="AB41" s="76">
        <v>82.000562106080679</v>
      </c>
      <c r="AC41" s="76">
        <v>178.7429213401266</v>
      </c>
      <c r="AD41" s="76">
        <v>153.47347431506716</v>
      </c>
    </row>
    <row r="42" spans="5:30">
      <c r="P42" s="115">
        <v>35</v>
      </c>
      <c r="Q42" s="76">
        <v>-2114.2456217795502</v>
      </c>
      <c r="R42" s="76">
        <v>-1756.7691314325657</v>
      </c>
      <c r="S42" s="76">
        <v>-982.71953434172269</v>
      </c>
      <c r="T42" s="76">
        <v>-714.75388876100715</v>
      </c>
      <c r="U42" s="76">
        <v>-737.25777709386273</v>
      </c>
      <c r="V42" s="76">
        <v>-426.26793489930503</v>
      </c>
      <c r="W42" s="76">
        <v>-431.76050443218321</v>
      </c>
      <c r="X42" s="76">
        <v>-369.03378937288778</v>
      </c>
      <c r="Y42" s="76">
        <v>-271.28549017325258</v>
      </c>
      <c r="Z42" s="76">
        <v>-285.53495084739495</v>
      </c>
      <c r="AA42" s="76">
        <v>95.740593013972102</v>
      </c>
      <c r="AB42" s="76">
        <v>-55.523260334409088</v>
      </c>
      <c r="AC42" s="76">
        <v>58.738320119787659</v>
      </c>
      <c r="AD42" s="76">
        <v>-1.7982067849978876</v>
      </c>
    </row>
    <row r="43" spans="5:30">
      <c r="P43" s="115">
        <v>36</v>
      </c>
      <c r="Q43" s="76">
        <v>-1987.2280644648565</v>
      </c>
      <c r="R43" s="76">
        <v>-1533.0112541475346</v>
      </c>
      <c r="S43" s="76">
        <v>-1259.2806888528112</v>
      </c>
      <c r="T43" s="76">
        <v>-951.51754213037248</v>
      </c>
      <c r="U43" s="76">
        <v>-615.24577211737892</v>
      </c>
      <c r="V43" s="76">
        <v>-428.50825305673675</v>
      </c>
      <c r="W43" s="76">
        <v>-339.26463079522637</v>
      </c>
      <c r="X43" s="76">
        <v>-344.26838338990979</v>
      </c>
      <c r="Y43" s="76">
        <v>-165.28488909246039</v>
      </c>
      <c r="Z43" s="76">
        <v>-192.05316063326313</v>
      </c>
      <c r="AA43" s="76">
        <v>71.231840992385287</v>
      </c>
      <c r="AB43" s="76">
        <v>-51.761440941361798</v>
      </c>
      <c r="AC43" s="76">
        <v>14.704506115761319</v>
      </c>
      <c r="AD43" s="76">
        <v>15.21178474314695</v>
      </c>
    </row>
    <row r="44" spans="5:30">
      <c r="P44" s="115">
        <v>37</v>
      </c>
      <c r="Q44" s="76">
        <v>-2114.2456217795502</v>
      </c>
      <c r="R44" s="76">
        <v>-1671.7785712640953</v>
      </c>
      <c r="S44" s="76">
        <v>-1135.2650061964323</v>
      </c>
      <c r="T44" s="76">
        <v>-798.98927092233589</v>
      </c>
      <c r="U44" s="76">
        <v>-615.25447729406369</v>
      </c>
      <c r="V44" s="76">
        <v>-462.28042318048233</v>
      </c>
      <c r="W44" s="76">
        <v>-496.79889409893701</v>
      </c>
      <c r="X44" s="76">
        <v>-252.52292048345441</v>
      </c>
      <c r="Y44" s="76">
        <v>-401.2961431664429</v>
      </c>
      <c r="Z44" s="76">
        <v>8.7591024519592793</v>
      </c>
      <c r="AA44" s="76">
        <v>123.78156359166292</v>
      </c>
      <c r="AB44" s="76">
        <v>70.73611762889584</v>
      </c>
      <c r="AC44" s="76">
        <v>42.722312127255805</v>
      </c>
      <c r="AD44" s="76">
        <v>19.470076356235722</v>
      </c>
    </row>
    <row r="45" spans="5:30">
      <c r="P45" s="115">
        <v>38</v>
      </c>
      <c r="Q45" s="76">
        <v>-1861.2112071975166</v>
      </c>
      <c r="R45" s="76">
        <v>-1142.9581705319638</v>
      </c>
      <c r="S45" s="76">
        <v>-1099.2379198981544</v>
      </c>
      <c r="T45" s="76">
        <v>-1062.0241098215383</v>
      </c>
      <c r="U45" s="76">
        <v>-623.25377574843242</v>
      </c>
      <c r="V45" s="76">
        <v>-319.51365742339499</v>
      </c>
      <c r="W45" s="76">
        <v>-349.27851333519334</v>
      </c>
      <c r="X45" s="76">
        <v>-244.26521738900681</v>
      </c>
      <c r="Y45" s="76">
        <v>-241.25727499514608</v>
      </c>
      <c r="Z45" s="76">
        <v>-149.77893881098782</v>
      </c>
      <c r="AA45" s="76">
        <v>-56.771832659321149</v>
      </c>
      <c r="AB45" s="76">
        <v>-89.294456424432838</v>
      </c>
      <c r="AC45" s="76">
        <v>34.712107836030782</v>
      </c>
      <c r="AD45" s="76">
        <v>127.95582965178346</v>
      </c>
    </row>
    <row r="46" spans="5:30">
      <c r="P46" s="115">
        <v>39</v>
      </c>
      <c r="Q46" s="76">
        <v>-2114.2456217795502</v>
      </c>
      <c r="R46" s="76">
        <v>-1536.7627541193506</v>
      </c>
      <c r="S46" s="76">
        <v>-1009.7492504837787</v>
      </c>
      <c r="T46" s="76">
        <v>-811.24408357498976</v>
      </c>
      <c r="U46" s="76">
        <v>-739.25947756393293</v>
      </c>
      <c r="V46" s="76">
        <v>-539.76410496959193</v>
      </c>
      <c r="W46" s="76">
        <v>-421.7461219922742</v>
      </c>
      <c r="X46" s="76">
        <v>-202.99885135477462</v>
      </c>
      <c r="Y46" s="76">
        <v>-262.27738625690222</v>
      </c>
      <c r="Z46" s="76">
        <v>170.54502895553628</v>
      </c>
      <c r="AA46" s="76">
        <v>-84.801598213403508</v>
      </c>
      <c r="AB46" s="76">
        <v>-134.32184184300309</v>
      </c>
      <c r="AC46" s="76">
        <v>42.72411377787455</v>
      </c>
      <c r="AD46" s="76">
        <v>157.72857614295185</v>
      </c>
    </row>
    <row r="47" spans="5:30">
      <c r="P47" s="115">
        <v>40</v>
      </c>
      <c r="Q47" s="76">
        <v>-1857.2064044490203</v>
      </c>
      <c r="R47" s="76">
        <v>-1506.7393064130829</v>
      </c>
      <c r="S47" s="76">
        <v>-1360.767629635593</v>
      </c>
      <c r="T47" s="76">
        <v>-956.77498418641892</v>
      </c>
      <c r="U47" s="76">
        <v>-741.25867696376633</v>
      </c>
      <c r="V47" s="76">
        <v>-671.27704744375524</v>
      </c>
      <c r="W47" s="76">
        <v>-299.24237228634149</v>
      </c>
      <c r="X47" s="76">
        <v>-219.50105004070451</v>
      </c>
      <c r="Y47" s="76">
        <v>-280.2881902180518</v>
      </c>
      <c r="Z47" s="76">
        <v>-46.520320580826592</v>
      </c>
      <c r="AA47" s="76">
        <v>81.745497539320695</v>
      </c>
      <c r="AB47" s="76">
        <v>81.996435249387105</v>
      </c>
      <c r="AC47" s="76">
        <v>14.708508416531345</v>
      </c>
      <c r="AD47" s="76">
        <v>140.71369555284161</v>
      </c>
    </row>
    <row r="48" spans="5:30">
      <c r="P48" s="115">
        <v>41</v>
      </c>
      <c r="Q48" s="76">
        <v>-1999.24037064188</v>
      </c>
      <c r="R48" s="76">
        <v>-1381.7304299193715</v>
      </c>
      <c r="S48" s="76">
        <v>-1363.7761850450611</v>
      </c>
      <c r="T48" s="76">
        <v>-593.74688748352753</v>
      </c>
      <c r="U48" s="76">
        <v>-745.26197810400981</v>
      </c>
      <c r="V48" s="76">
        <v>-421.75577734220303</v>
      </c>
      <c r="W48" s="76">
        <v>-334.26037716202518</v>
      </c>
      <c r="X48" s="76">
        <v>-349.77072124047459</v>
      </c>
      <c r="Y48" s="76">
        <v>-277.28759080345947</v>
      </c>
      <c r="Z48" s="76">
        <v>-211.55722336067322</v>
      </c>
      <c r="AA48" s="76">
        <v>-42.767457773457863</v>
      </c>
      <c r="AB48" s="76">
        <v>48.223926021610055</v>
      </c>
      <c r="AC48" s="76">
        <v>6.7047059854107829</v>
      </c>
      <c r="AD48" s="76">
        <v>10.952004864709806</v>
      </c>
    </row>
    <row r="49" spans="16:30">
      <c r="P49" s="115">
        <v>42</v>
      </c>
      <c r="Q49" s="76">
        <v>-2011.2454717770502</v>
      </c>
      <c r="R49" s="76">
        <v>-1151.7123599888805</v>
      </c>
      <c r="S49" s="76">
        <v>-1135.2658316315619</v>
      </c>
      <c r="T49" s="76">
        <v>-684.98104173393358</v>
      </c>
      <c r="U49" s="76">
        <v>-769.27788473601572</v>
      </c>
      <c r="V49" s="76">
        <v>-442.01331629919559</v>
      </c>
      <c r="W49" s="76">
        <v>-306.74299743023892</v>
      </c>
      <c r="X49" s="76">
        <v>-402.05222076832479</v>
      </c>
      <c r="Y49" s="76">
        <v>-268.28098704439515</v>
      </c>
      <c r="Z49" s="76">
        <v>-140.00454995317023</v>
      </c>
      <c r="AA49" s="76">
        <v>116.76983285866299</v>
      </c>
      <c r="AB49" s="76">
        <v>51.975238155565535</v>
      </c>
      <c r="AC49" s="76">
        <v>166.73051507806667</v>
      </c>
      <c r="AD49" s="76">
        <v>32.220073921909716</v>
      </c>
    </row>
    <row r="50" spans="16:30">
      <c r="P50" s="115">
        <v>43</v>
      </c>
      <c r="Q50" s="76">
        <v>-1883.2298659779667</v>
      </c>
      <c r="R50" s="76">
        <v>-1531.7548120801666</v>
      </c>
      <c r="S50" s="76">
        <v>-984.23446988714579</v>
      </c>
      <c r="T50" s="76">
        <v>-811.24592272945802</v>
      </c>
      <c r="U50" s="76">
        <v>-579.21695952849143</v>
      </c>
      <c r="V50" s="76">
        <v>-415.0000371187532</v>
      </c>
      <c r="W50" s="76">
        <v>-334.26575727064596</v>
      </c>
      <c r="X50" s="76">
        <v>-313.98550382039082</v>
      </c>
      <c r="Y50" s="76">
        <v>-132.25862861967948</v>
      </c>
      <c r="Z50" s="76">
        <v>-159.52048291845176</v>
      </c>
      <c r="AA50" s="76">
        <v>-49.77796393590063</v>
      </c>
      <c r="AB50" s="76">
        <v>63.234617478886321</v>
      </c>
      <c r="AC50" s="76">
        <v>38.71991167720887</v>
      </c>
      <c r="AD50" s="76">
        <v>191.75004752811913</v>
      </c>
    </row>
    <row r="51" spans="16:30">
      <c r="P51" s="115">
        <v>44</v>
      </c>
      <c r="Q51" s="76">
        <v>-2114.2456217795502</v>
      </c>
      <c r="R51" s="76">
        <v>-1641.7615028063187</v>
      </c>
      <c r="S51" s="76">
        <v>-1348.7610269384418</v>
      </c>
      <c r="T51" s="76">
        <v>-420.20031853406874</v>
      </c>
      <c r="U51" s="76">
        <v>-723.24707199699162</v>
      </c>
      <c r="V51" s="76">
        <v>-401.49463531263405</v>
      </c>
      <c r="W51" s="76">
        <v>-316.75225124376243</v>
      </c>
      <c r="X51" s="76">
        <v>-338.75545024691655</v>
      </c>
      <c r="Y51" s="76">
        <v>-310.30379489886377</v>
      </c>
      <c r="Z51" s="76">
        <v>-10.753416834940026</v>
      </c>
      <c r="AA51" s="76">
        <v>-42.77008354357713</v>
      </c>
      <c r="AB51" s="76">
        <v>63.234617478886321</v>
      </c>
      <c r="AC51" s="76">
        <v>-137.32730711820989</v>
      </c>
      <c r="AD51" s="76">
        <v>27.961144234759558</v>
      </c>
    </row>
    <row r="52" spans="16:30">
      <c r="P52" s="115">
        <v>45</v>
      </c>
      <c r="Q52" s="76">
        <v>-1894.2403208194232</v>
      </c>
      <c r="R52" s="76">
        <v>-1399.2381187004746</v>
      </c>
      <c r="S52" s="76">
        <v>-1163.7847394827049</v>
      </c>
      <c r="T52" s="76">
        <v>-1034.0007357062186</v>
      </c>
      <c r="U52" s="76">
        <v>-881.27738379083473</v>
      </c>
      <c r="V52" s="76">
        <v>-651.01331600663843</v>
      </c>
      <c r="W52" s="76">
        <v>-309.23699302868533</v>
      </c>
      <c r="X52" s="76">
        <v>-214.00022554312625</v>
      </c>
      <c r="Y52" s="76">
        <v>-274.286089452699</v>
      </c>
      <c r="Z52" s="76">
        <v>-331.06323644525128</v>
      </c>
      <c r="AA52" s="76">
        <v>-53.275511440966739</v>
      </c>
      <c r="AB52" s="76">
        <v>-108.05796153516417</v>
      </c>
      <c r="AC52" s="76">
        <v>14.706906255430226</v>
      </c>
      <c r="AD52" s="76">
        <v>-10.313302777303875</v>
      </c>
    </row>
    <row r="53" spans="16:30">
      <c r="P53" s="115">
        <v>46</v>
      </c>
      <c r="Q53" s="76">
        <v>-1985.2253126415808</v>
      </c>
      <c r="R53" s="76">
        <v>-1636.7571884495064</v>
      </c>
      <c r="S53" s="76">
        <v>-891.74032164621792</v>
      </c>
      <c r="T53" s="76">
        <v>-1049.7578243742723</v>
      </c>
      <c r="U53" s="76">
        <v>-775.27828405560876</v>
      </c>
      <c r="V53" s="76">
        <v>-521.74395785913555</v>
      </c>
      <c r="W53" s="76">
        <v>-471.78026182823783</v>
      </c>
      <c r="X53" s="76">
        <v>-260.78117411450387</v>
      </c>
      <c r="Y53" s="76">
        <v>0.7511234957163424</v>
      </c>
      <c r="Z53" s="76">
        <v>-33.519185023941986</v>
      </c>
      <c r="AA53" s="76">
        <v>-42.771310565844374</v>
      </c>
      <c r="AB53" s="76">
        <v>-96.796331696334164</v>
      </c>
      <c r="AC53" s="76">
        <v>62.737119279549574</v>
      </c>
      <c r="AD53" s="76">
        <v>144.96837205123484</v>
      </c>
    </row>
    <row r="54" spans="16:30">
      <c r="P54" s="115">
        <v>47</v>
      </c>
      <c r="Q54" s="76">
        <v>-2114.2456217795502</v>
      </c>
      <c r="R54" s="76">
        <v>-1509.2439343986371</v>
      </c>
      <c r="S54" s="76">
        <v>-1226.2505242117679</v>
      </c>
      <c r="T54" s="76">
        <v>-1091.7879373895898</v>
      </c>
      <c r="U54" s="76">
        <v>-897.29329106301122</v>
      </c>
      <c r="V54" s="76">
        <v>-310.50183852564282</v>
      </c>
      <c r="W54" s="76">
        <v>-456.76612943187331</v>
      </c>
      <c r="X54" s="76">
        <v>-80.979179433067543</v>
      </c>
      <c r="Y54" s="76">
        <v>-274.28518967799209</v>
      </c>
      <c r="Z54" s="76">
        <v>-27.009591346463708</v>
      </c>
      <c r="AA54" s="76">
        <v>-21.755728257210876</v>
      </c>
      <c r="AB54" s="76">
        <v>89.500561918550375</v>
      </c>
      <c r="AC54" s="76">
        <v>38.725915298492623</v>
      </c>
      <c r="AD54" s="76">
        <v>-14.563939118376084</v>
      </c>
    </row>
    <row r="55" spans="16:30">
      <c r="P55" s="115">
        <v>48</v>
      </c>
      <c r="Q55" s="76">
        <v>-2009.2451217545497</v>
      </c>
      <c r="R55" s="76">
        <v>-1374.2238639461882</v>
      </c>
      <c r="S55" s="76">
        <v>-1268.2763332515219</v>
      </c>
      <c r="T55" s="76">
        <v>-783.22964172531726</v>
      </c>
      <c r="U55" s="76">
        <v>-613.23876730534209</v>
      </c>
      <c r="V55" s="76">
        <v>-551.02175746198418</v>
      </c>
      <c r="W55" s="76">
        <v>-331.75224925548139</v>
      </c>
      <c r="X55" s="76">
        <v>-344.26920909145008</v>
      </c>
      <c r="Y55" s="76">
        <v>-268.27588436609176</v>
      </c>
      <c r="Z55" s="76">
        <v>-0.98162705775428094</v>
      </c>
      <c r="AA55" s="76">
        <v>-46.26237802880587</v>
      </c>
      <c r="AB55" s="76">
        <v>74.487241259203415</v>
      </c>
      <c r="AC55" s="76">
        <v>-5.3109012767347394</v>
      </c>
      <c r="AD55" s="76">
        <v>157.72496203821083</v>
      </c>
    </row>
    <row r="56" spans="16:30">
      <c r="P56" s="115">
        <v>49</v>
      </c>
      <c r="Q56" s="76">
        <v>-1861.2115075802524</v>
      </c>
      <c r="R56" s="76">
        <v>-1604.2325531089477</v>
      </c>
      <c r="S56" s="76">
        <v>-1235.2597537620186</v>
      </c>
      <c r="T56" s="76">
        <v>-777.97123723935272</v>
      </c>
      <c r="U56" s="76">
        <v>-725.24697115165043</v>
      </c>
      <c r="V56" s="76">
        <v>-442.02840132106553</v>
      </c>
      <c r="W56" s="76">
        <v>-474.28651431005744</v>
      </c>
      <c r="X56" s="76">
        <v>-358.02663593414422</v>
      </c>
      <c r="Y56" s="76">
        <v>-135.26673271588174</v>
      </c>
      <c r="Z56" s="76">
        <v>-7.4975622179340462</v>
      </c>
      <c r="AA56" s="76">
        <v>-81.300897819515399</v>
      </c>
      <c r="AB56" s="76">
        <v>36.968674361835838</v>
      </c>
      <c r="AC56" s="76">
        <v>42.718310146582212</v>
      </c>
      <c r="AD56" s="76">
        <v>153.47517486765412</v>
      </c>
    </row>
    <row r="57" spans="16:30">
      <c r="P57" s="114">
        <v>50</v>
      </c>
      <c r="Q57" s="77">
        <v>-2011.2454717770502</v>
      </c>
      <c r="R57" s="77">
        <v>-1495.4794263581684</v>
      </c>
      <c r="S57" s="77">
        <v>-1073.7150340195117</v>
      </c>
      <c r="T57" s="77">
        <v>-695.49277277340082</v>
      </c>
      <c r="U57" s="77">
        <v>-505.25337755420753</v>
      </c>
      <c r="V57" s="77">
        <v>-560.02783644055796</v>
      </c>
      <c r="W57" s="77">
        <v>-334.26638281470355</v>
      </c>
      <c r="X57" s="77">
        <v>-380.03860312434836</v>
      </c>
      <c r="Y57" s="77">
        <v>-310.30814857546454</v>
      </c>
      <c r="Z57" s="77">
        <v>-146.51674458128707</v>
      </c>
      <c r="AA57" s="77">
        <v>-25.258179298761547</v>
      </c>
      <c r="AB57" s="77">
        <v>-100.54670539235553</v>
      </c>
      <c r="AC57" s="77">
        <v>194.74531936892504</v>
      </c>
      <c r="AD57" s="77">
        <v>166.23644329844251</v>
      </c>
    </row>
  </sheetData>
  <phoneticPr fontId="3" type="noConversion"/>
  <printOptions headings="1"/>
  <pageMargins left="0.74803149606299213" right="0.74803149606299213" top="0.98425196850393704" bottom="0.98425196850393704" header="0.51181102362204722" footer="0.51181102362204722"/>
  <pageSetup paperSize="9" orientation="portrait" blackAndWhite="1" horizontalDpi="360" verticalDpi="36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第1题</vt:lpstr>
      <vt:lpstr>第2题</vt:lpstr>
      <vt:lpstr>第3题 </vt:lpstr>
      <vt:lpstr>第4题 </vt:lpstr>
      <vt:lpstr>第5题</vt:lpstr>
      <vt:lpstr>第6题 </vt:lpstr>
      <vt:lpstr>第7题</vt:lpstr>
    </vt:vector>
  </TitlesOfParts>
  <Company>番茄花园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番茄花园</dc:creator>
  <cp:lastModifiedBy>admin</cp:lastModifiedBy>
  <dcterms:created xsi:type="dcterms:W3CDTF">2012-12-23T07:56:05Z</dcterms:created>
  <dcterms:modified xsi:type="dcterms:W3CDTF">2022-06-18T05:04:00Z</dcterms:modified>
</cp:coreProperties>
</file>