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"/>
    </mc:Choice>
  </mc:AlternateContent>
  <xr:revisionPtr revIDLastSave="0" documentId="13_ncr:1_{703DD8CE-A5D6-4177-958D-7D835235AFC7}" xr6:coauthVersionLast="45" xr6:coauthVersionMax="45" xr10:uidLastSave="{00000000-0000-0000-0000-000000000000}"/>
  <bookViews>
    <workbookView xWindow="20370" yWindow="-120" windowWidth="21840" windowHeight="13140" tabRatio="719" firstSheet="1" activeTab="3" xr2:uid="{00000000-000D-0000-FFFF-FFFF00000000}"/>
  </bookViews>
  <sheets>
    <sheet name="总体" sheetId="6" state="hidden" r:id="rId1"/>
    <sheet name="考核指标表" sheetId="8" r:id="rId2"/>
    <sheet name="资产负债表" sheetId="14" r:id="rId3"/>
    <sheet name="现金流量表汇总底稿" sheetId="13" r:id="rId4"/>
    <sheet name="利润表汇总底稿" sheetId="12" r:id="rId5"/>
    <sheet name="资产负债表1" sheetId="9" r:id="rId6"/>
    <sheet name="利润表" sheetId="2" r:id="rId7"/>
    <sheet name="2020年预测（签字页）" sheetId="3" r:id="rId8"/>
    <sheet name="2020年与2019年对比" sheetId="4" r:id="rId9"/>
    <sheet name="现金流量表" sheetId="10" r:id="rId10"/>
    <sheet name="财务费用" sheetId="7" r:id="rId11"/>
    <sheet name="2019年1-12月利润完成情况（自动取数）" sheetId="5" state="hidden" r:id="rId12"/>
  </sheets>
  <externalReferences>
    <externalReference r:id="rId13"/>
    <externalReference r:id="rId14"/>
    <externalReference r:id="rId15"/>
  </externalReferences>
  <definedNames>
    <definedName name="_xlnm.Print_Area" localSheetId="7">'2020年预测（签字页）'!$A$1:$AC$29</definedName>
    <definedName name="_xlnm.Print_Area" localSheetId="6">利润表!$A$2:$B$32</definedName>
    <definedName name="_xlnm.Print_Area" localSheetId="4">利润表汇总底稿!$A$2:$B$32</definedName>
    <definedName name="_xlnm.Print_Area" localSheetId="9">现金流量表!$A$2:$B$46</definedName>
    <definedName name="_xlnm.Print_Area" localSheetId="3">现金流量表汇总底稿!$A$2:$B$46</definedName>
    <definedName name="_xlnm.Print_Area" localSheetId="2">资产负债表!$A$2:$H$50</definedName>
    <definedName name="_xlnm.Print_Area" localSheetId="5">资产负债表1!#REF!</definedName>
    <definedName name="往来单位名单" localSheetId="9">[1]总控表!$A$2:$A$41</definedName>
    <definedName name="往来单位名单" localSheetId="3">[1]总控表!$A$2:$A$41</definedName>
    <definedName name="往来单位名单">[1]总控表!$A$2:$A$41</definedName>
    <definedName name="往来内容" localSheetId="9">[1]总控表!$G$2:$G$17</definedName>
    <definedName name="往来内容" localSheetId="3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I46" i="13" l="1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I51" i="14" l="1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B50" i="14" l="1"/>
  <c r="H48" i="14"/>
  <c r="H50" i="14" s="1"/>
  <c r="F48" i="14"/>
  <c r="F50" i="14" s="1"/>
  <c r="H34" i="14"/>
  <c r="F34" i="14"/>
  <c r="H22" i="14"/>
  <c r="H35" i="14" s="1"/>
  <c r="H51" i="14" s="1"/>
  <c r="F22" i="14"/>
  <c r="B22" i="14"/>
  <c r="B51" i="14" s="1"/>
  <c r="F35" i="14" l="1"/>
  <c r="F51" i="14" s="1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A3" i="13" l="1"/>
  <c r="A3" i="10"/>
  <c r="I51" i="9" l="1"/>
  <c r="I50" i="9"/>
  <c r="I22" i="9"/>
  <c r="D51" i="9"/>
  <c r="D50" i="9"/>
  <c r="D22" i="9"/>
  <c r="C50" i="9" l="1"/>
  <c r="J49" i="9"/>
  <c r="H49" i="9"/>
  <c r="B49" i="9"/>
  <c r="B48" i="9"/>
  <c r="J47" i="9"/>
  <c r="H47" i="9"/>
  <c r="B47" i="9"/>
  <c r="G46" i="9"/>
  <c r="B46" i="9"/>
  <c r="J45" i="9"/>
  <c r="H45" i="9"/>
  <c r="B45" i="9"/>
  <c r="G44" i="9"/>
  <c r="B44" i="9"/>
  <c r="J43" i="9"/>
  <c r="H43" i="9"/>
  <c r="E43" i="9"/>
  <c r="G42" i="9"/>
  <c r="E42" i="9"/>
  <c r="B42" i="9" s="1"/>
  <c r="J41" i="9"/>
  <c r="G41" i="9" s="1"/>
  <c r="E41" i="9"/>
  <c r="J40" i="9"/>
  <c r="G40" i="9" s="1"/>
  <c r="E40" i="9"/>
  <c r="B40" i="9" s="1"/>
  <c r="G39" i="9"/>
  <c r="E39" i="9"/>
  <c r="J38" i="9"/>
  <c r="G38" i="9" s="1"/>
  <c r="E38" i="9"/>
  <c r="B38" i="9" s="1"/>
  <c r="J37" i="9"/>
  <c r="J48" i="9" s="1"/>
  <c r="H37" i="9"/>
  <c r="B37" i="9"/>
  <c r="B36" i="9"/>
  <c r="B35" i="9"/>
  <c r="E34" i="9"/>
  <c r="B34" i="9" s="1"/>
  <c r="J33" i="9"/>
  <c r="G33" i="9" s="1"/>
  <c r="E33" i="9"/>
  <c r="J32" i="9"/>
  <c r="G32" i="9" s="1"/>
  <c r="E32" i="9"/>
  <c r="J31" i="9"/>
  <c r="G31" i="9" s="1"/>
  <c r="E31" i="9"/>
  <c r="J30" i="9"/>
  <c r="B30" i="9"/>
  <c r="J29" i="9"/>
  <c r="E29" i="9"/>
  <c r="H28" i="9"/>
  <c r="G28" i="9" s="1"/>
  <c r="E28" i="9"/>
  <c r="G27" i="9"/>
  <c r="B27" i="9"/>
  <c r="G26" i="9"/>
  <c r="B26" i="9"/>
  <c r="G25" i="9"/>
  <c r="B25" i="9"/>
  <c r="J24" i="9"/>
  <c r="J34" i="9" s="1"/>
  <c r="E24" i="9"/>
  <c r="E50" i="9" s="1"/>
  <c r="J21" i="9"/>
  <c r="E21" i="9"/>
  <c r="J20" i="9"/>
  <c r="G20" i="9" s="1"/>
  <c r="E20" i="9"/>
  <c r="H19" i="9"/>
  <c r="G19" i="9" s="1"/>
  <c r="B19" i="9"/>
  <c r="J18" i="9"/>
  <c r="G18" i="9" s="1"/>
  <c r="E18" i="9"/>
  <c r="J17" i="9"/>
  <c r="G17" i="9" s="1"/>
  <c r="E17" i="9"/>
  <c r="H16" i="9"/>
  <c r="G16" i="9" s="1"/>
  <c r="C16" i="9"/>
  <c r="B16" i="9" s="1"/>
  <c r="J15" i="9"/>
  <c r="E15" i="9"/>
  <c r="B15" i="9" s="1"/>
  <c r="J14" i="9"/>
  <c r="G14" i="9" s="1"/>
  <c r="B14" i="9"/>
  <c r="G13" i="9"/>
  <c r="B13" i="9"/>
  <c r="G12" i="9"/>
  <c r="E12" i="9"/>
  <c r="J11" i="9"/>
  <c r="H11" i="9"/>
  <c r="E11" i="9"/>
  <c r="J10" i="9"/>
  <c r="G10" i="9" s="1"/>
  <c r="E10" i="9"/>
  <c r="J9" i="9"/>
  <c r="G9" i="9" s="1"/>
  <c r="E9" i="9"/>
  <c r="C9" i="9"/>
  <c r="J8" i="9"/>
  <c r="J6" i="9" s="1"/>
  <c r="E8" i="9"/>
  <c r="B8" i="9" s="1"/>
  <c r="G7" i="9"/>
  <c r="E7" i="9"/>
  <c r="E6" i="9"/>
  <c r="E22" i="9" s="1"/>
  <c r="G8" i="9" l="1"/>
  <c r="G24" i="9"/>
  <c r="G34" i="9" s="1"/>
  <c r="E51" i="9"/>
  <c r="J50" i="9"/>
  <c r="G47" i="9"/>
  <c r="G43" i="9"/>
  <c r="G49" i="9"/>
  <c r="B10" i="9"/>
  <c r="B29" i="9"/>
  <c r="B31" i="9"/>
  <c r="B32" i="9"/>
  <c r="B6" i="9"/>
  <c r="B22" i="9" s="1"/>
  <c r="B11" i="9"/>
  <c r="B12" i="9"/>
  <c r="B17" i="9"/>
  <c r="B20" i="9"/>
  <c r="B21" i="9"/>
  <c r="B28" i="9"/>
  <c r="B39" i="9"/>
  <c r="B41" i="9"/>
  <c r="B43" i="9"/>
  <c r="B7" i="9"/>
  <c r="G15" i="9"/>
  <c r="B24" i="9"/>
  <c r="B50" i="9" s="1"/>
  <c r="B18" i="9"/>
  <c r="G21" i="9"/>
  <c r="G29" i="9"/>
  <c r="G30" i="9"/>
  <c r="B33" i="9"/>
  <c r="G45" i="9"/>
  <c r="C22" i="9"/>
  <c r="C51" i="9" s="1"/>
  <c r="B9" i="9"/>
  <c r="H22" i="9"/>
  <c r="H35" i="9" s="1"/>
  <c r="G11" i="9"/>
  <c r="H48" i="9"/>
  <c r="H50" i="9" s="1"/>
  <c r="G37" i="9"/>
  <c r="G6" i="9"/>
  <c r="G22" i="9" s="1"/>
  <c r="G35" i="9" s="1"/>
  <c r="J22" i="9"/>
  <c r="J35" i="9" s="1"/>
  <c r="J51" i="9" l="1"/>
  <c r="B51" i="9"/>
  <c r="G48" i="9"/>
  <c r="G50" i="9" s="1"/>
  <c r="G51" i="9" s="1"/>
  <c r="H51" i="9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7" i="2"/>
  <c r="G29" i="2"/>
  <c r="G30" i="2"/>
  <c r="G31" i="2"/>
  <c r="G32" i="2"/>
  <c r="G33" i="2"/>
  <c r="G34" i="2"/>
  <c r="G5" i="2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G6" i="10"/>
  <c r="G7" i="10"/>
  <c r="G8" i="10"/>
  <c r="G9" i="10"/>
  <c r="G11" i="10"/>
  <c r="G12" i="10"/>
  <c r="G13" i="10"/>
  <c r="G14" i="10"/>
  <c r="G17" i="10"/>
  <c r="G18" i="10"/>
  <c r="G19" i="10"/>
  <c r="G20" i="10"/>
  <c r="G21" i="10"/>
  <c r="G22" i="10"/>
  <c r="G24" i="10"/>
  <c r="G25" i="10"/>
  <c r="G26" i="10"/>
  <c r="G27" i="10"/>
  <c r="G30" i="10"/>
  <c r="G31" i="10"/>
  <c r="G32" i="10"/>
  <c r="G33" i="10"/>
  <c r="G34" i="10"/>
  <c r="G36" i="10"/>
  <c r="G37" i="10"/>
  <c r="G38" i="10"/>
  <c r="G39" i="10"/>
  <c r="G40" i="10"/>
  <c r="G43" i="10"/>
  <c r="G45" i="10"/>
  <c r="G5" i="10"/>
  <c r="J4" i="3" l="1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J41" i="10" l="1"/>
  <c r="I41" i="10"/>
  <c r="J35" i="10"/>
  <c r="I35" i="10"/>
  <c r="J28" i="10"/>
  <c r="I28" i="10"/>
  <c r="J23" i="10"/>
  <c r="I23" i="10"/>
  <c r="J15" i="10"/>
  <c r="I15" i="10"/>
  <c r="J10" i="10"/>
  <c r="J16" i="10" s="1"/>
  <c r="I10" i="10"/>
  <c r="B10" i="10"/>
  <c r="G10" i="10" s="1"/>
  <c r="I42" i="10" l="1"/>
  <c r="I29" i="10"/>
  <c r="I16" i="10"/>
  <c r="J42" i="10"/>
  <c r="B15" i="10"/>
  <c r="J29" i="10"/>
  <c r="B28" i="10"/>
  <c r="G28" i="10" s="1"/>
  <c r="B35" i="10"/>
  <c r="G35" i="10" s="1"/>
  <c r="B41" i="10"/>
  <c r="G41" i="10" s="1"/>
  <c r="B16" i="10" l="1"/>
  <c r="G16" i="10" s="1"/>
  <c r="G15" i="10"/>
  <c r="J44" i="10"/>
  <c r="J46" i="10" s="1"/>
  <c r="I44" i="10"/>
  <c r="I46" i="10" s="1"/>
  <c r="B42" i="10"/>
  <c r="G42" i="10" s="1"/>
  <c r="B23" i="10"/>
  <c r="B29" i="10" l="1"/>
  <c r="G23" i="10"/>
  <c r="F23" i="2"/>
  <c r="F26" i="2" s="1"/>
  <c r="F28" i="2" s="1"/>
  <c r="G4" i="7"/>
  <c r="A2" i="4"/>
  <c r="B5" i="4"/>
  <c r="E5" i="4"/>
  <c r="B44" i="10" l="1"/>
  <c r="G29" i="10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46" i="10" l="1"/>
  <c r="G46" i="10" s="1"/>
  <c r="G44" i="10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C23" i="2"/>
  <c r="C26" i="2" s="1"/>
  <c r="C28" i="2" s="1"/>
  <c r="D23" i="2"/>
  <c r="D26" i="2" s="1"/>
  <c r="D28" i="2" s="1"/>
  <c r="E23" i="2"/>
  <c r="E26" i="2" s="1"/>
  <c r="E28" i="2" s="1"/>
  <c r="B23" i="2"/>
  <c r="G23" i="2" l="1"/>
  <c r="G12" i="7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E18" i="6" s="1"/>
  <c r="F11" i="6"/>
  <c r="G11" i="6"/>
  <c r="H11" i="6"/>
  <c r="H18" i="6" s="1"/>
  <c r="I11" i="6"/>
  <c r="I18" i="6" s="1"/>
  <c r="J11" i="6"/>
  <c r="J18" i="6" s="1"/>
  <c r="B11" i="6"/>
  <c r="B18" i="6" s="1"/>
  <c r="F18" i="6" l="1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B26" i="2"/>
  <c r="B28" i="2" l="1"/>
  <c r="G28" i="2" s="1"/>
  <c r="G26" i="2"/>
  <c r="G51" i="5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<sst xmlns="http://schemas.openxmlformats.org/spreadsheetml/2006/main" count="730" uniqueCount="329">
  <si>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</si>
  <si>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</si>
  <si>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</si>
  <si>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</si>
  <si>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</si>
  <si>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</si>
  <si>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</si>
  <si>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</si>
  <si>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</si>
  <si>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</si>
  <si>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</si>
  <si>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</si>
  <si>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</si>
  <si>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</si>
  <si>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</si>
  <si>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</si>
  <si>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</si>
  <si>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</si>
  <si>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</si>
  <si>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</si>
  <si>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</si>
  <si>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</si>
  <si>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</si>
  <si>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</si>
  <si>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</si>
  <si>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</si>
  <si>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</si>
  <si>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</si>
  <si>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</si>
  <si>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</si>
  <si>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</si>
  <si>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</si>
  <si>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</si>
  <si>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</si>
  <si>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</si>
  <si>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</si>
  <si>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</si>
  <si>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</si>
  <si>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</si>
  <si>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</si>
  <si>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</si>
  <si>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</si>
  <si>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</si>
  <si>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</si>
  <si>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</si>
  <si>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</si>
  <si>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</si>
  <si>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</si>
  <si>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</si>
  <si>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</si>
  <si>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</si>
  <si>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</si>
  <si>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</si>
  <si>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</si>
  <si>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</si>
  <si>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</si>
  <si>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</si>
  <si>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</si>
  <si>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</si>
  <si>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</si>
  <si>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</si>
  <si>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</si>
  <si>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</si>
  <si>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</si>
  <si>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</si>
  <si>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</si>
  <si>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</si>
  <si>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</si>
  <si>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</si>
  <si>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</si>
  <si>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</si>
  <si>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</si>
  <si>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</si>
  <si>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</si>
  <si>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</si>
  <si>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</si>
  <si>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</si>
  <si>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</si>
  <si>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</si>
  <si>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</si>
  <si>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</si>
  <si>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</si>
  <si>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</si>
  <si>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</si>
  <si>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</si>
  <si>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</si>
  <si>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</si>
  <si>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</si>
  <si>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</si>
  <si>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</si>
  <si>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</si>
  <si>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</si>
  <si>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</si>
  <si>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</si>
  <si>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</si>
  <si>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</si>
  <si>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</si>
  <si>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</si>
  <si>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</si>
  <si>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</si>
  <si>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</si>
  <si>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</si>
  <si>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</si>
  <si>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</si>
  <si>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</si>
  <si>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</si>
  <si>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</si>
  <si>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</si>
  <si>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</si>
  <si>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</si>
  <si>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</si>
  <si>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</si>
  <si>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</si>
  <si>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</si>
  <si>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</si>
  <si>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</si>
  <si>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</si>
  <si>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</si>
  <si>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</si>
  <si>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</si>
  <si>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</si>
  <si>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</si>
  <si>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</si>
  <si>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</si>
  <si>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</si>
  <si>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</si>
  <si>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</si>
  <si>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</si>
  <si>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</si>
  <si>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</si>
  <si>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</si>
  <si>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</si>
  <si>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</si>
  <si>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</si>
  <si>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</si>
  <si>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</si>
  <si>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</si>
  <si>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</si>
  <si>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</si>
  <si>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</si>
  <si>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</si>
  <si>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</si>
  <si>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</si>
  <si>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</si>
  <si>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</si>
  <si>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</si>
  <si>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</si>
  <si>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</si>
  <si>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</si>
  <si>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</si>
  <si>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</si>
  <si>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</si>
  <si>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</si>
  <si>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</si>
  <si>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</si>
  <si>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</si>
  <si>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</si>
  <si>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</si>
  <si>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</si>
  <si>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</si>
  <si>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</si>
  <si>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</si>
  <si>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</si>
  <si>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</si>
  <si>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</si>
  <si>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</si>
  <si>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</si>
  <si>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</si>
  <si>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</si>
  <si>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</si>
  <si>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</si>
  <si>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</si>
  <si>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</si>
  <si>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</si>
  <si>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</si>
  <si>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</si>
  <si>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</si>
  <si>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</si>
  <si>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</si>
  <si>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</si>
  <si>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</si>
  <si>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</si>
  <si>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</si>
  <si>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</si>
  <si>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</si>
  <si>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</si>
  <si>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</si>
  <si>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</si>
  <si>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</si>
  <si>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</si>
  <si>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</si>
  <si>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</si>
  <si>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</si>
  <si>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</si>
  <si>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</si>
  <si>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</si>
  <si>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</si>
  <si>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</si>
  <si>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</si>
  <si>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</si>
  <si>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</si>
  <si>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</si>
  <si>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</si>
  <si>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</si>
  <si>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</si>
  <si>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</si>
  <si>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</si>
  <si>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</si>
  <si>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</si>
  <si>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</si>
  <si>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</si>
  <si>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</si>
  <si>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</si>
  <si>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</si>
  <si>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</si>
  <si>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</si>
  <si>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</si>
  <si>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</si>
  <si>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</si>
  <si>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</si>
  <si>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</si>
  <si>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</si>
  <si>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</si>
  <si>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</si>
  <si>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</si>
  <si>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</si>
  <si>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</si>
  <si>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</si>
  <si>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</si>
  <si>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</si>
  <si>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</si>
  <si>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</si>
  <si>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</si>
  <si>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</si>
  <si>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</si>
  <si>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</si>
  <si>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</si>
  <si>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</si>
  <si>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</si>
  <si>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</si>
  <si>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</si>
  <si>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</si>
  <si>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</si>
  <si>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</si>
  <si>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</si>
  <si>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</si>
  <si>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</si>
  <si>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</si>
  <si>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</si>
  <si>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</si>
  <si>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</si>
  <si>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</si>
  <si>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</si>
  <si>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</si>
  <si>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</si>
  <si>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</si>
  <si>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</si>
  <si>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</si>
  <si>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</si>
  <si>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</si>
  <si>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</si>
  <si>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</si>
  <si>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</si>
  <si>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</si>
  <si>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</si>
  <si>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</si>
  <si>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</si>
  <si>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</si>
  <si>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</si>
  <si>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</si>
  <si>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</si>
  <si>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</si>
  <si>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</si>
  <si>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</si>
  <si>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</si>
  <si>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</si>
  <si>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</si>
  <si>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</si>
  <si>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</si>
  <si>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</si>
  <si>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</si>
  <si>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</si>
  <si>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</si>
  <si>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</si>
  <si>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</si>
  <si>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</si>
  <si>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</si>
  <si>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</si>
  <si>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</si>
  <si>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</si>
  <si>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</si>
  <si>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</si>
  <si>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</si>
  <si>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</si>
  <si>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</si>
  <si>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</si>
  <si>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</si>
  <si>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</si>
  <si>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</si>
  <si>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</si>
  <si>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</si>
  <si>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</si>
  <si>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</si>
  <si>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</si>
  <si>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</si>
  <si>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调整数</t>
    <phoneticPr fontId="2" type="noConversion"/>
  </si>
  <si>
    <t>7月期末余额</t>
    <phoneticPr fontId="3" type="noConversion"/>
  </si>
  <si>
    <t>供应链</t>
  </si>
  <si>
    <t>公司：</t>
    <phoneticPr fontId="2" type="noConversion"/>
  </si>
  <si>
    <t>8月期末数</t>
    <phoneticPr fontId="3" type="noConversion"/>
  </si>
  <si>
    <t>资产</t>
  </si>
  <si>
    <t>负债及所有者权益</t>
  </si>
  <si>
    <t>期末预计数</t>
  </si>
  <si>
    <t>变动数</t>
  </si>
  <si>
    <t>7月期末数</t>
  </si>
  <si>
    <t>信达中天</t>
  </si>
  <si>
    <t>信达物联</t>
  </si>
  <si>
    <t>信达光电</t>
  </si>
  <si>
    <t>房地产</t>
  </si>
  <si>
    <t>汽车集团</t>
  </si>
  <si>
    <t>8月实际数</t>
    <phoneticPr fontId="3" type="noConversion"/>
  </si>
  <si>
    <t>1-12月合计</t>
    <phoneticPr fontId="3" type="noConversion"/>
  </si>
  <si>
    <t>1-6月实际数</t>
  </si>
  <si>
    <t>7月实际数</t>
  </si>
  <si>
    <t>8月预算数</t>
  </si>
  <si>
    <t>9月预测数</t>
  </si>
  <si>
    <t>10-12月预测数</t>
  </si>
  <si>
    <t>内部交易抵销</t>
  </si>
  <si>
    <t>抵销后预测数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</si>
</sst>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_-* #,##0_-;\-* #,##0_-;_-* &quot;-&quot;_-;_-@_-"/>
    <numFmt numFmtId="211" formatCode="[$-F800]dddd\,\ mmmm\ dd\,\ yyyy"/>
    <numFmt numFmtId="212" formatCode="_ * #,##0_ ;_ * \-#,##0_ ;_ * &quot;-&quot;??_ ;_ @_ "/>
    <numFmt numFmtId="213" formatCode="#,##0.00_ "/>
    <numFmt numFmtId="214" formatCode="yyyy&quot;年&quot;m&quot;月&quot;d&quot;日&quot;;@"/>
  </numFmts>
  <fonts count="9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name val="Arial Narrow"/>
      <family val="2"/>
    </font>
    <font>
      <b/>
      <sz val="9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Arial Narrow"/>
      <family val="2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AEBD8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0" fontId="8" fillId="0" borderId="0" applyFont="0" applyFill="0" applyBorder="0" applyAlignment="0" applyProtection="0">
      <alignment vertical="center"/>
    </xf>
    <xf numFmtId="210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69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0" fontId="13" fillId="0" borderId="0" xfId="3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" fontId="3" fillId="0" borderId="0" xfId="2957" applyNumberFormat="1" applyFont="1" applyAlignment="1">
      <alignment horizontal="center" vertical="center" shrinkToFit="1"/>
    </xf>
    <xf numFmtId="212" fontId="3" fillId="0" borderId="0" xfId="7513" applyNumberFormat="1" applyFont="1" applyFill="1" applyBorder="1" applyAlignment="1">
      <alignment horizontal="center" vertical="center"/>
    </xf>
    <xf numFmtId="212" fontId="3" fillId="0" borderId="0" xfId="7513" applyNumberFormat="1" applyFont="1" applyFill="1" applyAlignment="1">
      <alignment horizontal="center" vertical="center"/>
    </xf>
    <xf numFmtId="212" fontId="3" fillId="0" borderId="1" xfId="7513" applyNumberFormat="1" applyFont="1" applyFill="1" applyBorder="1" applyAlignment="1">
      <alignment horizontal="center" vertical="center"/>
    </xf>
    <xf numFmtId="197" fontId="10" fillId="2" borderId="2" xfId="2958" applyFont="1" applyBorder="1" applyAlignment="1">
      <alignment horizontal="center" vertical="center" shrinkToFit="1"/>
    </xf>
    <xf numFmtId="212" fontId="10" fillId="2" borderId="2" xfId="7513" applyNumberFormat="1" applyFont="1" applyFill="1" applyBorder="1" applyAlignment="1">
      <alignment horizontal="center" vertical="center"/>
    </xf>
    <xf numFmtId="212" fontId="10" fillId="2" borderId="2" xfId="7513" applyNumberFormat="1" applyFont="1" applyFill="1" applyBorder="1" applyAlignment="1">
      <alignment horizontal="center" vertical="center" shrinkToFit="1"/>
    </xf>
    <xf numFmtId="211" fontId="11" fillId="40" borderId="25" xfId="2955" quotePrefix="1" applyNumberFormat="1" applyFont="1" applyAlignment="1">
      <alignment horizontal="left" vertical="center" shrinkToFit="1"/>
    </xf>
    <xf numFmtId="212" fontId="12" fillId="40" borderId="25" xfId="7513" applyNumberFormat="1" applyFont="1" applyFill="1" applyBorder="1" applyAlignment="1">
      <alignment horizontal="right" vertical="center"/>
    </xf>
    <xf numFmtId="212" fontId="12" fillId="40" borderId="26" xfId="7513" applyNumberFormat="1" applyFont="1" applyFill="1" applyBorder="1" applyAlignment="1">
      <alignment horizontal="right" vertical="center"/>
    </xf>
    <xf numFmtId="212" fontId="11" fillId="40" borderId="25" xfId="7513" applyNumberFormat="1" applyFont="1" applyFill="1" applyBorder="1" applyAlignment="1">
      <alignment horizontal="left" vertical="center" shrinkToFit="1"/>
    </xf>
    <xf numFmtId="211" fontId="3" fillId="0" borderId="2" xfId="2957" applyNumberFormat="1" applyFont="1" applyBorder="1" applyAlignment="1">
      <alignment horizontal="left" vertical="center" shrinkToFit="1"/>
    </xf>
    <xf numFmtId="212" fontId="92" fillId="0" borderId="2" xfId="7513" applyNumberFormat="1" applyFont="1" applyFill="1" applyBorder="1" applyAlignment="1" applyProtection="1">
      <alignment horizontal="right" vertical="center"/>
    </xf>
    <xf numFmtId="212" fontId="3" fillId="0" borderId="2" xfId="7513" applyNumberFormat="1" applyFont="1" applyFill="1" applyBorder="1" applyAlignment="1">
      <alignment horizontal="center" vertical="center"/>
    </xf>
    <xf numFmtId="212" fontId="3" fillId="0" borderId="35" xfId="7513" applyNumberFormat="1" applyFont="1" applyFill="1" applyBorder="1" applyAlignment="1">
      <alignment horizontal="left" vertical="center" shrinkToFit="1"/>
    </xf>
    <xf numFmtId="212" fontId="92" fillId="0" borderId="2" xfId="7513" applyNumberFormat="1" applyFont="1" applyFill="1" applyBorder="1" applyAlignment="1">
      <alignment horizontal="right" vertical="center" shrinkToFit="1"/>
    </xf>
    <xf numFmtId="212" fontId="77" fillId="0" borderId="2" xfId="7513" applyNumberFormat="1" applyFont="1" applyBorder="1" applyAlignment="1">
      <alignment horizontal="right" vertical="center"/>
    </xf>
    <xf numFmtId="211" fontId="11" fillId="3" borderId="2" xfId="2957" applyNumberFormat="1" applyFont="1" applyFill="1" applyBorder="1" applyAlignment="1">
      <alignment horizontal="left" vertical="center" shrinkToFit="1"/>
    </xf>
    <xf numFmtId="212" fontId="93" fillId="3" borderId="2" xfId="7513" applyNumberFormat="1" applyFont="1" applyFill="1" applyBorder="1" applyAlignment="1" applyProtection="1">
      <alignment horizontal="right" vertical="center"/>
    </xf>
    <xf numFmtId="212" fontId="93" fillId="0" borderId="2" xfId="7513" applyNumberFormat="1" applyFont="1" applyFill="1" applyBorder="1" applyAlignment="1" applyProtection="1">
      <alignment horizontal="right" vertical="center"/>
    </xf>
    <xf numFmtId="212" fontId="11" fillId="3" borderId="35" xfId="7513" applyNumberFormat="1" applyFont="1" applyFill="1" applyBorder="1" applyAlignment="1">
      <alignment horizontal="left" vertical="center" shrinkToFit="1"/>
    </xf>
    <xf numFmtId="211" fontId="11" fillId="40" borderId="25" xfId="2955" applyNumberFormat="1" applyFont="1" applyAlignment="1">
      <alignment horizontal="left" vertical="center" shrinkToFit="1"/>
    </xf>
    <xf numFmtId="212" fontId="92" fillId="40" borderId="25" xfId="7513" applyNumberFormat="1" applyFont="1" applyFill="1" applyBorder="1" applyAlignment="1" applyProtection="1">
      <alignment horizontal="right" vertical="center"/>
    </xf>
    <xf numFmtId="212" fontId="92" fillId="40" borderId="0" xfId="7513" applyNumberFormat="1" applyFont="1" applyFill="1" applyBorder="1" applyAlignment="1" applyProtection="1">
      <alignment horizontal="right" vertical="center"/>
    </xf>
    <xf numFmtId="212" fontId="92" fillId="40" borderId="2" xfId="7513" applyNumberFormat="1" applyFont="1" applyFill="1" applyBorder="1" applyAlignment="1">
      <alignment horizontal="right" vertical="center"/>
    </xf>
    <xf numFmtId="212" fontId="11" fillId="40" borderId="36" xfId="7513" applyNumberFormat="1" applyFont="1" applyFill="1" applyBorder="1" applyAlignment="1">
      <alignment horizontal="left" vertical="center" shrinkToFit="1"/>
    </xf>
    <xf numFmtId="212" fontId="92" fillId="0" borderId="2" xfId="7513" applyNumberFormat="1" applyFont="1" applyFill="1" applyBorder="1" applyAlignment="1">
      <alignment horizontal="right" vertical="center"/>
    </xf>
    <xf numFmtId="211" fontId="3" fillId="0" borderId="2" xfId="2957" applyNumberFormat="1" applyFont="1" applyBorder="1" applyAlignment="1">
      <alignment vertical="center" shrinkToFit="1"/>
    </xf>
    <xf numFmtId="211" fontId="11" fillId="0" borderId="2" xfId="2957" applyNumberFormat="1" applyFont="1" applyBorder="1" applyAlignment="1">
      <alignment horizontal="left" vertical="center" shrinkToFit="1"/>
    </xf>
    <xf numFmtId="212" fontId="93" fillId="0" borderId="2" xfId="7513" applyNumberFormat="1" applyFont="1" applyFill="1" applyBorder="1" applyAlignment="1">
      <alignment horizontal="right" vertical="center"/>
    </xf>
    <xf numFmtId="211" fontId="11" fillId="0" borderId="2" xfId="2957" applyNumberFormat="1" applyFont="1" applyBorder="1" applyAlignment="1">
      <alignment vertical="center" shrinkToFit="1"/>
    </xf>
    <xf numFmtId="212" fontId="3" fillId="0" borderId="2" xfId="7513" applyNumberFormat="1" applyFont="1" applyFill="1" applyBorder="1" applyAlignment="1">
      <alignment horizontal="left" vertical="center" shrinkToFit="1"/>
    </xf>
    <xf numFmtId="212" fontId="11" fillId="3" borderId="2" xfId="7513" applyNumberFormat="1" applyFont="1" applyFill="1" applyBorder="1" applyAlignment="1">
      <alignment horizontal="left" vertical="center" shrinkToFit="1"/>
    </xf>
    <xf numFmtId="212" fontId="93" fillId="3" borderId="2" xfId="7513" applyNumberFormat="1" applyFont="1" applyFill="1" applyBorder="1" applyAlignment="1">
      <alignment horizontal="right" vertical="center"/>
    </xf>
    <xf numFmtId="211" fontId="11" fillId="3" borderId="2" xfId="2957" applyNumberFormat="1" applyFont="1" applyFill="1" applyBorder="1" applyAlignment="1">
      <alignment horizontal="center" vertical="center" shrinkToFit="1"/>
    </xf>
    <xf numFmtId="212" fontId="92" fillId="3" borderId="2" xfId="7513" applyNumberFormat="1" applyFont="1" applyFill="1" applyBorder="1" applyAlignment="1">
      <alignment horizontal="right" vertical="center"/>
    </xf>
    <xf numFmtId="43" fontId="94" fillId="64" borderId="2" xfId="3" applyNumberFormat="1" applyFont="1" applyFill="1" applyBorder="1" applyAlignment="1">
      <alignment horizontal="center" vertical="center"/>
    </xf>
    <xf numFmtId="43" fontId="1" fillId="3" borderId="2" xfId="1" applyFont="1" applyFill="1" applyBorder="1" applyAlignment="1" applyProtection="1">
      <alignment vertical="center"/>
    </xf>
    <xf numFmtId="43" fontId="1" fillId="0" borderId="2" xfId="1" applyFont="1" applyFill="1" applyBorder="1" applyAlignment="1" applyProtection="1">
      <alignment vertical="center"/>
    </xf>
    <xf numFmtId="43" fontId="1" fillId="3" borderId="2" xfId="1" applyFont="1" applyFill="1" applyBorder="1" applyAlignment="1">
      <alignment vertical="center"/>
    </xf>
    <xf numFmtId="43" fontId="1" fillId="0" borderId="2" xfId="1" applyFont="1" applyFill="1" applyBorder="1" applyAlignment="1">
      <alignment vertical="center"/>
    </xf>
    <xf numFmtId="43" fontId="1" fillId="0" borderId="2" xfId="3" applyNumberFormat="1" applyBorder="1" applyAlignment="1">
      <alignment vertical="center"/>
    </xf>
    <xf numFmtId="43" fontId="13" fillId="0" borderId="0" xfId="3" applyNumberFormat="1" applyFont="1" applyAlignment="1">
      <alignment vertical="center"/>
    </xf>
    <xf numFmtId="43" fontId="95" fillId="3" borderId="2" xfId="3" applyNumberFormat="1" applyFont="1" applyFill="1" applyBorder="1" applyAlignment="1">
      <alignment vertical="center"/>
    </xf>
    <xf numFmtId="43" fontId="95" fillId="0" borderId="2" xfId="3" applyNumberFormat="1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Alignment="1">
      <alignment vertical="center" shrinkToFit="1"/>
    </xf>
    <xf numFmtId="4" fontId="3" fillId="0" borderId="0" xfId="3" applyNumberFormat="1" applyFont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Font="1" applyBorder="1" applyAlignment="1">
      <alignment horizontal="left" vertical="center" shrinkToFit="1"/>
    </xf>
    <xf numFmtId="213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Font="1" applyBorder="1" applyAlignment="1">
      <alignment vertical="center" shrinkToFit="1"/>
    </xf>
    <xf numFmtId="0" fontId="3" fillId="3" borderId="2" xfId="3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Font="1" applyFill="1" applyBorder="1" applyAlignment="1">
      <alignment horizontal="left" vertical="center" shrinkToFit="1"/>
    </xf>
    <xf numFmtId="0" fontId="3" fillId="3" borderId="2" xfId="3" applyFont="1" applyFill="1" applyBorder="1" applyAlignment="1">
      <alignment vertical="center" shrinkToFit="1"/>
    </xf>
    <xf numFmtId="0" fontId="11" fillId="3" borderId="2" xfId="3" applyFont="1" applyFill="1" applyBorder="1" applyAlignment="1">
      <alignment horizontal="center" vertical="center" shrinkToFit="1"/>
    </xf>
    <xf numFmtId="43" fontId="95" fillId="3" borderId="38" xfId="3" applyNumberFormat="1" applyFont="1" applyFill="1" applyBorder="1" applyAlignment="1">
      <alignment vertical="center"/>
    </xf>
    <xf numFmtId="0" fontId="97" fillId="0" borderId="2" xfId="3" applyNumberFormat="1" applyFont="1" applyFill="1" applyBorder="1" applyAlignment="1">
      <alignment horizontal="left" vertical="center"/>
    </xf>
    <xf numFmtId="43" fontId="95" fillId="63" borderId="2" xfId="3" applyNumberFormat="1" applyFont="1" applyFill="1" applyBorder="1" applyAlignment="1">
      <alignment vertical="center"/>
    </xf>
    <xf numFmtId="213" fontId="98" fillId="0" borderId="2" xfId="3" applyNumberFormat="1" applyFont="1" applyFill="1" applyBorder="1" applyAlignment="1">
      <alignment vertical="center"/>
    </xf>
    <xf numFmtId="43" fontId="96" fillId="0" borderId="2" xfId="3" applyNumberFormat="1" applyFont="1" applyFill="1" applyBorder="1" applyAlignment="1">
      <alignment vertical="center"/>
    </xf>
    <xf numFmtId="43" fontId="3" fillId="0" borderId="2" xfId="3" applyNumberFormat="1" applyFont="1" applyBorder="1" applyAlignment="1">
      <alignment horizontal="left" vertical="center" shrinkToFit="1"/>
    </xf>
    <xf numFmtId="0" fontId="96" fillId="0" borderId="2" xfId="3" applyNumberFormat="1" applyFont="1" applyFill="1" applyBorder="1" applyAlignment="1">
      <alignment vertical="center"/>
    </xf>
    <xf numFmtId="197" fontId="86" fillId="0" borderId="0" xfId="2957" applyFont="1" applyAlignment="1">
      <alignment vertical="center"/>
    </xf>
    <xf numFmtId="197" fontId="86" fillId="0" borderId="0" xfId="2957" applyFont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6" fillId="0" borderId="2" xfId="1" applyFont="1" applyBorder="1" applyAlignment="1">
      <alignment horizontal="right"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Alignment="1">
      <alignment horizontal="center" vertical="center"/>
    </xf>
    <xf numFmtId="4" fontId="22" fillId="0" borderId="0" xfId="3" applyNumberFormat="1" applyFont="1" applyAlignment="1">
      <alignment horizontal="center" vertical="center"/>
    </xf>
    <xf numFmtId="214" fontId="3" fillId="0" borderId="1" xfId="3" applyNumberFormat="1" applyFont="1" applyBorder="1" applyAlignment="1">
      <alignment horizontal="center" vertical="center"/>
    </xf>
    <xf numFmtId="0" fontId="1" fillId="65" borderId="37" xfId="3" applyFill="1" applyBorder="1" applyAlignment="1">
      <alignment horizontal="center" vertical="center"/>
    </xf>
    <xf numFmtId="0" fontId="1" fillId="65" borderId="3" xfId="3" applyFill="1" applyBorder="1" applyAlignment="1">
      <alignment horizontal="center" vertical="center"/>
    </xf>
    <xf numFmtId="0" fontId="1" fillId="65" borderId="35" xfId="3" applyFill="1" applyBorder="1" applyAlignment="1">
      <alignment horizontal="center" vertical="center"/>
    </xf>
    <xf numFmtId="0" fontId="6" fillId="65" borderId="37" xfId="3" applyFont="1" applyFill="1" applyBorder="1" applyAlignment="1">
      <alignment horizontal="center" vertical="center"/>
    </xf>
    <xf numFmtId="0" fontId="6" fillId="65" borderId="3" xfId="3" applyFont="1" applyFill="1" applyBorder="1" applyAlignment="1">
      <alignment horizontal="center" vertical="center"/>
    </xf>
    <xf numFmtId="0" fontId="6" fillId="65" borderId="35" xfId="3" applyFont="1" applyFill="1" applyBorder="1" applyAlignment="1">
      <alignment horizontal="center" vertical="center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4" fontId="5" fillId="0" borderId="0" xfId="2957" applyNumberFormat="1" applyFont="1" applyAlignment="1">
      <alignment horizontal="center" vertical="center"/>
    </xf>
    <xf numFmtId="4" fontId="22" fillId="0" borderId="0" xfId="2957" applyNumberFormat="1" applyFont="1" applyAlignment="1">
      <alignment horizontal="center" vertical="center"/>
    </xf>
    <xf numFmtId="14" fontId="3" fillId="0" borderId="1" xfId="751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7992ED6D-B817-4FD0-ABBE-9F8CEDD6A083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4D179A50-8A0B-4554-928C-1AE74C2200BF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29862CD1-BC9C-4F6F-AD6D-7EBD740E9BBC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E4673568-0CFF-4D8A-BCF7-8958BB4886F7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26E37227-F373-4AFD-A92F-841AFE16B98B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184758BF-0AFC-46DD-9151-D9DB8F73A128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940ADC27-EA59-447D-8AC2-123953D2BBC5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B527B24-C22A-439F-B0D8-8DC01F4AACBF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DAD9CB63-7139-4FA9-A0A6-699539BA73D7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862BF2F2-14E6-4BF1-8325-EF066041CE4D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23F33C2E-03F0-4967-AD7E-362B48595FBB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EC970B81-C772-4A97-A731-78B706A69F87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69D4BA7B-A504-4672-AE55-AB47C4F909FA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C40AD212-1A00-4940-97D6-BC2E9467243A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15BC0235-DE9C-464C-A32A-ABBFB8CBBA7C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16D8928F-AC98-4473-A43A-18E301209ACC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9DF1C11B-72EE-4235-A75D-33B78CF01AE2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FFC57A5A-DEFF-46D2-ADC4-88B08D7FB50C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C85AB102-E65C-4593-9C09-5714BE8293F1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1EC79C7C-E80A-48D4-940D-1801B077B6EA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6F214F07-381A-4ADA-BFE9-D2EA2D573CCF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90DD0307-055D-4FC2-B449-AA8DFBADFF55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A03A85D3-ADFF-484E-B699-568B7DA8A09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651CC054-9B65-4679-986F-625394E7D685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90620AFD-F0A4-44C1-B3D7-E5097EB168D7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8A1EFDBB-0931-4BEC-A0F2-88C0014586C6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A585FAF8-EE8F-4FE7-A375-9A7994927FFC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C6FBF13B-F6B9-44A1-9C1D-62AF4820BB5B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24462D41-B982-47CA-80D2-CC507E0688A9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DB9AB28A-5483-4F2D-B561-B494F4F19445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C89F0754-679D-48CC-B0D8-8B071BE432EF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F78523EF-FEAE-49CB-8223-7E93DA1BCEEE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F17C66F0-BAD7-4B07-B78D-8E4CBEDD8C2F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B75D732E-1A55-414B-B630-5FFD963F83FE}"/>
            </a:ext>
          </a:extLst>
        </xdr:cNvPr>
        <xdr:cNvSpPr txBox="1">
          <a:spLocks noChangeArrowheads="1"/>
        </xdr:cNvSpPr>
      </xdr:nvSpPr>
      <xdr:spPr bwMode="auto">
        <a:xfrm>
          <a:off x="2276475" y="78295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0" name="文字 4">
          <a:extLst>
            <a:ext uri="{FF2B5EF4-FFF2-40B4-BE49-F238E27FC236}">
              <a16:creationId xmlns:a16="http://schemas.microsoft.com/office/drawing/2014/main" id="{39368983-2EF0-44D0-BB74-8637E77E7A1D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1" name="文字 7">
          <a:extLst>
            <a:ext uri="{FF2B5EF4-FFF2-40B4-BE49-F238E27FC236}">
              <a16:creationId xmlns:a16="http://schemas.microsoft.com/office/drawing/2014/main" id="{1B3A62A3-4FE7-4ECE-8746-FB7DAAEFD195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2" name="文字 10">
          <a:extLst>
            <a:ext uri="{FF2B5EF4-FFF2-40B4-BE49-F238E27FC236}">
              <a16:creationId xmlns:a16="http://schemas.microsoft.com/office/drawing/2014/main" id="{8F6CA405-BED7-44AF-B681-3C1E64A2C3A4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3" name="文字 13">
          <a:extLst>
            <a:ext uri="{FF2B5EF4-FFF2-40B4-BE49-F238E27FC236}">
              <a16:creationId xmlns:a16="http://schemas.microsoft.com/office/drawing/2014/main" id="{93FEAE5B-5FF5-4619-8B11-AB17E2292770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4" name="文字 15">
          <a:extLst>
            <a:ext uri="{FF2B5EF4-FFF2-40B4-BE49-F238E27FC236}">
              <a16:creationId xmlns:a16="http://schemas.microsoft.com/office/drawing/2014/main" id="{BF29917C-7E2D-4B00-8D66-15C4F6A107F2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5" name="文字 4">
          <a:extLst>
            <a:ext uri="{FF2B5EF4-FFF2-40B4-BE49-F238E27FC236}">
              <a16:creationId xmlns:a16="http://schemas.microsoft.com/office/drawing/2014/main" id="{39326905-A77B-4AD0-8AC6-964D0CF019C1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6" name="文字 7">
          <a:extLst>
            <a:ext uri="{FF2B5EF4-FFF2-40B4-BE49-F238E27FC236}">
              <a16:creationId xmlns:a16="http://schemas.microsoft.com/office/drawing/2014/main" id="{94E14671-55D6-4C17-A01D-51E0EFCCF0A7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7" name="文字 10">
          <a:extLst>
            <a:ext uri="{FF2B5EF4-FFF2-40B4-BE49-F238E27FC236}">
              <a16:creationId xmlns:a16="http://schemas.microsoft.com/office/drawing/2014/main" id="{92538F52-3D8D-4831-8740-D416C926FC73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8" name="文字 13">
          <a:extLst>
            <a:ext uri="{FF2B5EF4-FFF2-40B4-BE49-F238E27FC236}">
              <a16:creationId xmlns:a16="http://schemas.microsoft.com/office/drawing/2014/main" id="{558F2C00-CB8D-4A48-B19D-1FA0CECB8739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79" name="文字 15">
          <a:extLst>
            <a:ext uri="{FF2B5EF4-FFF2-40B4-BE49-F238E27FC236}">
              <a16:creationId xmlns:a16="http://schemas.microsoft.com/office/drawing/2014/main" id="{5AD36F64-E9A0-459E-A0A3-9123DD5B939B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0" name="文字 4">
          <a:extLst>
            <a:ext uri="{FF2B5EF4-FFF2-40B4-BE49-F238E27FC236}">
              <a16:creationId xmlns:a16="http://schemas.microsoft.com/office/drawing/2014/main" id="{ED667FC5-568E-4178-8B5C-ACC68BCBB576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1" name="文字 7">
          <a:extLst>
            <a:ext uri="{FF2B5EF4-FFF2-40B4-BE49-F238E27FC236}">
              <a16:creationId xmlns:a16="http://schemas.microsoft.com/office/drawing/2014/main" id="{0329B9ED-1D80-4593-A0A9-30F92BC8DFF0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2" name="文字 10">
          <a:extLst>
            <a:ext uri="{FF2B5EF4-FFF2-40B4-BE49-F238E27FC236}">
              <a16:creationId xmlns:a16="http://schemas.microsoft.com/office/drawing/2014/main" id="{4A651921-5223-4E70-B164-6790B76D83A8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3" name="文字 13">
          <a:extLst>
            <a:ext uri="{FF2B5EF4-FFF2-40B4-BE49-F238E27FC236}">
              <a16:creationId xmlns:a16="http://schemas.microsoft.com/office/drawing/2014/main" id="{FB792416-A02B-4DDE-8C34-F3362F19876B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4" name="文字 15">
          <a:extLst>
            <a:ext uri="{FF2B5EF4-FFF2-40B4-BE49-F238E27FC236}">
              <a16:creationId xmlns:a16="http://schemas.microsoft.com/office/drawing/2014/main" id="{15951AEC-CEAF-433E-84E3-E610EB29AF5A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5" name="文字 4">
          <a:extLst>
            <a:ext uri="{FF2B5EF4-FFF2-40B4-BE49-F238E27FC236}">
              <a16:creationId xmlns:a16="http://schemas.microsoft.com/office/drawing/2014/main" id="{59E22523-AC48-4142-AE41-10F157BE409E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6" name="文字 7">
          <a:extLst>
            <a:ext uri="{FF2B5EF4-FFF2-40B4-BE49-F238E27FC236}">
              <a16:creationId xmlns:a16="http://schemas.microsoft.com/office/drawing/2014/main" id="{EAFF89BC-EB19-43DA-A5E5-7D4ED36CF866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7" name="文字 10">
          <a:extLst>
            <a:ext uri="{FF2B5EF4-FFF2-40B4-BE49-F238E27FC236}">
              <a16:creationId xmlns:a16="http://schemas.microsoft.com/office/drawing/2014/main" id="{7B680F17-26C5-4BDE-A332-22A8EA6CDEB7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8" name="文字 13">
          <a:extLst>
            <a:ext uri="{FF2B5EF4-FFF2-40B4-BE49-F238E27FC236}">
              <a16:creationId xmlns:a16="http://schemas.microsoft.com/office/drawing/2014/main" id="{45DEFB95-65AF-4E30-82AB-6B97D85AD33C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89" name="文字 15">
          <a:extLst>
            <a:ext uri="{FF2B5EF4-FFF2-40B4-BE49-F238E27FC236}">
              <a16:creationId xmlns:a16="http://schemas.microsoft.com/office/drawing/2014/main" id="{E2D0B2DE-5A20-48FB-9E12-5027035613B1}"/>
            </a:ext>
          </a:extLst>
        </xdr:cNvPr>
        <xdr:cNvSpPr txBox="1">
          <a:spLocks noChangeArrowheads="1"/>
        </xdr:cNvSpPr>
      </xdr:nvSpPr>
      <xdr:spPr bwMode="auto">
        <a:xfrm>
          <a:off x="6000750" y="119348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992;&#25143;/gmkg/my%20documents/&#25991;&#20214;&#22841;/03&#39044;&#31639;/&#28378;&#21160;&#39044;&#31639;/2015&#24180;9&#26376;/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ang/Desktop/&#24635;&#37096;&#36130;&#21153;&#27719;&#24635;&#24037;&#20855;/&#20449;&#36798;&#32929;&#20221;2020&#24180;&#24230;&#28378;&#21160;&#39044;&#31639;-&#27979;&#35797;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分录"/>
      <sheetName val="#REF!"/>
      <sheetName val="主菜单"/>
      <sheetName val="参数"/>
      <sheetName val="合并清单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核指标表"/>
      <sheetName val="资产负债表"/>
      <sheetName val="经营性现金净流量"/>
      <sheetName val="利润表（控股版）"/>
      <sheetName val="汇总底稿"/>
      <sheetName val="分行业"/>
      <sheetName val="总体1"/>
      <sheetName val="总体（2)"/>
      <sheetName val="总体（内部版）"/>
    </sheetNames>
    <sheetDataSet>
      <sheetData sheetId="0"/>
      <sheetData sheetId="1">
        <row r="47">
          <cell r="I47">
            <v>0</v>
          </cell>
        </row>
        <row r="49">
          <cell r="I49">
            <v>-16585.150000000001</v>
          </cell>
        </row>
      </sheetData>
      <sheetData sheetId="2"/>
      <sheetData sheetId="3"/>
      <sheetData sheetId="4">
        <row r="32">
          <cell r="D32">
            <v>0</v>
          </cell>
          <cell r="E32">
            <v>0</v>
          </cell>
          <cell r="F32">
            <v>0</v>
          </cell>
        </row>
        <row r="33">
          <cell r="D33">
            <v>530.92172341151945</v>
          </cell>
          <cell r="E33">
            <v>524.79672341151945</v>
          </cell>
          <cell r="F33">
            <v>568.83302341151932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224" t="s">
        <v>119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ht="16.5">
      <c r="A2" s="226" t="s">
        <v>91</v>
      </c>
      <c r="B2" s="226" t="s">
        <v>92</v>
      </c>
      <c r="C2" s="226"/>
      <c r="D2" s="226"/>
      <c r="E2" s="226" t="s">
        <v>93</v>
      </c>
      <c r="F2" s="226"/>
      <c r="G2" s="226"/>
      <c r="H2" s="226" t="s">
        <v>94</v>
      </c>
      <c r="I2" s="226"/>
      <c r="J2" s="226"/>
    </row>
    <row r="3" spans="1:10" ht="16.5">
      <c r="A3" s="226"/>
      <c r="B3" s="83" t="s">
        <v>95</v>
      </c>
      <c r="C3" s="83" t="s">
        <v>97</v>
      </c>
      <c r="D3" s="226" t="s">
        <v>98</v>
      </c>
      <c r="E3" s="83" t="s">
        <v>95</v>
      </c>
      <c r="F3" s="83" t="s">
        <v>97</v>
      </c>
      <c r="G3" s="226" t="s">
        <v>98</v>
      </c>
      <c r="H3" s="83" t="s">
        <v>95</v>
      </c>
      <c r="I3" s="83" t="s">
        <v>97</v>
      </c>
      <c r="J3" s="226" t="s">
        <v>98</v>
      </c>
    </row>
    <row r="4" spans="1:10" ht="16.5">
      <c r="A4" s="226"/>
      <c r="B4" s="83" t="s">
        <v>96</v>
      </c>
      <c r="C4" s="83" t="s">
        <v>96</v>
      </c>
      <c r="D4" s="226"/>
      <c r="E4" s="83" t="s">
        <v>96</v>
      </c>
      <c r="F4" s="83" t="s">
        <v>96</v>
      </c>
      <c r="G4" s="226"/>
      <c r="H4" s="83" t="s">
        <v>96</v>
      </c>
      <c r="I4" s="83" t="s">
        <v>96</v>
      </c>
      <c r="J4" s="22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workbookViewId="0">
      <pane xSplit="1" ySplit="4" topLeftCell="D17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F6" sqref="F6:F7"/>
    </sheetView>
  </sheetViews>
  <sheetFormatPr defaultColWidth="9" defaultRowHeight="20.100000000000001" customHeight="1"/>
  <cols>
    <col min="1" max="1" width="33.625" style="145" customWidth="1"/>
    <col min="2" max="9" width="16.375" style="124" customWidth="1"/>
    <col min="10" max="10" width="17.625" style="124" customWidth="1"/>
    <col min="11" max="11" width="20.875" style="124" customWidth="1"/>
    <col min="12" max="16384" width="9" style="124"/>
  </cols>
  <sheetData>
    <row r="1" spans="1:11" ht="14.25" customHeight="1">
      <c r="A1" s="123"/>
    </row>
    <row r="2" spans="1:11" ht="20.25">
      <c r="A2" s="239" t="s">
        <v>229</v>
      </c>
      <c r="B2" s="239"/>
      <c r="C2" s="239"/>
      <c r="D2" s="239"/>
      <c r="E2" s="239"/>
      <c r="F2" s="239"/>
      <c r="G2" s="239"/>
      <c r="H2" s="239"/>
      <c r="I2" s="239"/>
      <c r="J2" s="239"/>
      <c r="K2" s="127"/>
    </row>
    <row r="3" spans="1:11" ht="24" customHeight="1">
      <c r="A3" s="240">
        <f>资产负债表1!D3</f>
        <v>44196</v>
      </c>
      <c r="B3" s="240"/>
      <c r="C3" s="240"/>
      <c r="D3" s="240"/>
      <c r="E3" s="240"/>
      <c r="F3" s="240"/>
      <c r="G3" s="240"/>
      <c r="H3" s="240"/>
      <c r="I3" s="240"/>
      <c r="J3" s="128" t="s">
        <v>1</v>
      </c>
    </row>
    <row r="4" spans="1:11" ht="20.100000000000001" customHeight="1">
      <c r="A4" s="129" t="s">
        <v>230</v>
      </c>
      <c r="B4" s="129" t="s">
        <v>295</v>
      </c>
      <c r="C4" s="129" t="s">
        <v>296</v>
      </c>
      <c r="D4" s="129" t="s">
        <v>297</v>
      </c>
      <c r="E4" s="129" t="s">
        <v>298</v>
      </c>
      <c r="F4" s="129" t="s">
        <v>300</v>
      </c>
      <c r="G4" s="129" t="s">
        <v>282</v>
      </c>
      <c r="H4" s="129" t="s">
        <v>284</v>
      </c>
      <c r="I4" s="129" t="s">
        <v>231</v>
      </c>
      <c r="J4" s="129" t="s">
        <v>232</v>
      </c>
      <c r="K4" s="129" t="s">
        <v>233</v>
      </c>
    </row>
    <row r="5" spans="1:11" ht="20.100000000000001" customHeight="1">
      <c r="A5" s="130" t="s">
        <v>234</v>
      </c>
      <c r="B5" s="131"/>
      <c r="C5" s="131"/>
      <c r="D5" s="131"/>
      <c r="E5" s="131"/>
      <c r="F5" s="131"/>
      <c r="G5" s="131">
        <f>B5+C5+D5+E5+F5</f>
        <v>0</v>
      </c>
      <c r="H5" s="131"/>
      <c r="I5" s="132"/>
      <c r="J5" s="132"/>
      <c r="K5" s="133"/>
    </row>
    <row r="6" spans="1:11" ht="20.100000000000001" customHeight="1">
      <c r="A6" s="134" t="s">
        <v>235</v>
      </c>
      <c r="B6" s="135"/>
      <c r="C6" s="135"/>
      <c r="D6" s="135"/>
      <c r="E6" s="135"/>
      <c r="F6" s="135"/>
      <c r="G6" s="131">
        <f t="shared" ref="G6:G46" si="0">B6+C6+D6+E6+F6</f>
        <v>0</v>
      </c>
      <c r="H6" s="135"/>
      <c r="I6" s="135"/>
      <c r="J6" s="135"/>
      <c r="K6" s="133"/>
    </row>
    <row r="7" spans="1:11" ht="20.100000000000001" customHeight="1">
      <c r="A7" s="134" t="s">
        <v>236</v>
      </c>
      <c r="B7" s="135"/>
      <c r="C7" s="135"/>
      <c r="D7" s="135"/>
      <c r="E7" s="135"/>
      <c r="F7" s="135"/>
      <c r="G7" s="131">
        <f t="shared" si="0"/>
        <v>0</v>
      </c>
      <c r="H7" s="135"/>
      <c r="I7" s="135"/>
      <c r="J7" s="135"/>
      <c r="K7" s="133"/>
    </row>
    <row r="8" spans="1:11" ht="20.100000000000001" customHeight="1">
      <c r="A8" s="134" t="s">
        <v>237</v>
      </c>
      <c r="B8" s="135"/>
      <c r="C8" s="135"/>
      <c r="D8" s="135"/>
      <c r="E8" s="135"/>
      <c r="F8" s="135"/>
      <c r="G8" s="131">
        <f t="shared" si="0"/>
        <v>0</v>
      </c>
      <c r="H8" s="135"/>
      <c r="I8" s="135"/>
      <c r="J8" s="135"/>
      <c r="K8" s="133"/>
    </row>
    <row r="9" spans="1:11" ht="20.100000000000001" customHeight="1">
      <c r="A9" s="134" t="s">
        <v>238</v>
      </c>
      <c r="B9" s="135"/>
      <c r="C9" s="135"/>
      <c r="D9" s="135"/>
      <c r="E9" s="135"/>
      <c r="F9" s="135"/>
      <c r="G9" s="131">
        <f t="shared" si="0"/>
        <v>0</v>
      </c>
      <c r="H9" s="135"/>
      <c r="I9" s="135"/>
      <c r="J9" s="135"/>
      <c r="K9" s="133"/>
    </row>
    <row r="10" spans="1:11" ht="20.100000000000001" customHeight="1">
      <c r="A10" s="136" t="s">
        <v>239</v>
      </c>
      <c r="B10" s="137">
        <f>SUM(B6:B9)</f>
        <v>0</v>
      </c>
      <c r="C10" s="137"/>
      <c r="D10" s="137"/>
      <c r="E10" s="137"/>
      <c r="F10" s="137"/>
      <c r="G10" s="137">
        <f t="shared" si="0"/>
        <v>0</v>
      </c>
      <c r="H10" s="137"/>
      <c r="I10" s="137">
        <f t="shared" ref="I10:J10" si="1">SUM(I6:I9)</f>
        <v>0</v>
      </c>
      <c r="J10" s="137">
        <f t="shared" si="1"/>
        <v>0</v>
      </c>
      <c r="K10" s="133"/>
    </row>
    <row r="11" spans="1:11" ht="20.100000000000001" customHeight="1">
      <c r="A11" s="134" t="s">
        <v>240</v>
      </c>
      <c r="B11" s="135"/>
      <c r="C11" s="135"/>
      <c r="D11" s="135"/>
      <c r="E11" s="135"/>
      <c r="F11" s="135"/>
      <c r="G11" s="131">
        <f t="shared" si="0"/>
        <v>0</v>
      </c>
      <c r="H11" s="135"/>
      <c r="I11" s="135"/>
      <c r="J11" s="138"/>
      <c r="K11" s="133"/>
    </row>
    <row r="12" spans="1:11" ht="20.100000000000001" customHeight="1">
      <c r="A12" s="134" t="s">
        <v>241</v>
      </c>
      <c r="B12" s="135"/>
      <c r="C12" s="135"/>
      <c r="D12" s="135"/>
      <c r="E12" s="135"/>
      <c r="F12" s="135"/>
      <c r="G12" s="131">
        <f t="shared" si="0"/>
        <v>0</v>
      </c>
      <c r="H12" s="135"/>
      <c r="I12" s="135"/>
      <c r="J12" s="138"/>
      <c r="K12" s="133"/>
    </row>
    <row r="13" spans="1:11" ht="20.100000000000001" customHeight="1">
      <c r="A13" s="134" t="s">
        <v>242</v>
      </c>
      <c r="B13" s="135"/>
      <c r="C13" s="135"/>
      <c r="D13" s="135"/>
      <c r="E13" s="135"/>
      <c r="F13" s="135"/>
      <c r="G13" s="131">
        <f t="shared" si="0"/>
        <v>0</v>
      </c>
      <c r="H13" s="135"/>
      <c r="I13" s="135"/>
      <c r="J13" s="138"/>
      <c r="K13" s="133"/>
    </row>
    <row r="14" spans="1:11" ht="20.100000000000001" customHeight="1">
      <c r="A14" s="134" t="s">
        <v>243</v>
      </c>
      <c r="B14" s="135"/>
      <c r="C14" s="135"/>
      <c r="D14" s="135"/>
      <c r="E14" s="135"/>
      <c r="F14" s="135"/>
      <c r="G14" s="131">
        <f t="shared" si="0"/>
        <v>0</v>
      </c>
      <c r="H14" s="135"/>
      <c r="I14" s="135"/>
      <c r="J14" s="138"/>
      <c r="K14" s="133"/>
    </row>
    <row r="15" spans="1:11" ht="20.100000000000001" customHeight="1">
      <c r="A15" s="136" t="s">
        <v>244</v>
      </c>
      <c r="B15" s="137">
        <f>SUM(B11:B14)</f>
        <v>0</v>
      </c>
      <c r="C15" s="137"/>
      <c r="D15" s="137"/>
      <c r="E15" s="137"/>
      <c r="F15" s="137"/>
      <c r="G15" s="137">
        <f t="shared" si="0"/>
        <v>0</v>
      </c>
      <c r="H15" s="137"/>
      <c r="I15" s="137">
        <f t="shared" ref="I15:J15" si="2">SUM(I11:I14)</f>
        <v>0</v>
      </c>
      <c r="J15" s="137">
        <f t="shared" si="2"/>
        <v>0</v>
      </c>
      <c r="K15" s="133"/>
    </row>
    <row r="16" spans="1:11" s="126" customFormat="1" ht="20.100000000000001" customHeight="1">
      <c r="A16" s="136" t="s">
        <v>245</v>
      </c>
      <c r="B16" s="139">
        <f>B10-B15</f>
        <v>0</v>
      </c>
      <c r="C16" s="139"/>
      <c r="D16" s="139"/>
      <c r="E16" s="139"/>
      <c r="F16" s="139"/>
      <c r="G16" s="139">
        <f t="shared" si="0"/>
        <v>0</v>
      </c>
      <c r="H16" s="139"/>
      <c r="I16" s="139">
        <f t="shared" ref="I16:J16" si="3">I10-I15</f>
        <v>0</v>
      </c>
      <c r="J16" s="139">
        <f t="shared" si="3"/>
        <v>0</v>
      </c>
      <c r="K16" s="140"/>
    </row>
    <row r="17" spans="1:11" ht="20.100000000000001" customHeight="1">
      <c r="A17" s="130" t="s">
        <v>246</v>
      </c>
      <c r="B17" s="131"/>
      <c r="C17" s="131"/>
      <c r="D17" s="131"/>
      <c r="E17" s="131"/>
      <c r="F17" s="131"/>
      <c r="G17" s="131">
        <f t="shared" si="0"/>
        <v>0</v>
      </c>
      <c r="H17" s="131"/>
      <c r="I17" s="132"/>
      <c r="J17" s="132">
        <v>0</v>
      </c>
      <c r="K17" s="133"/>
    </row>
    <row r="18" spans="1:11" ht="20.100000000000001" customHeight="1">
      <c r="A18" s="134" t="s">
        <v>247</v>
      </c>
      <c r="B18" s="135"/>
      <c r="C18" s="135"/>
      <c r="D18" s="135"/>
      <c r="E18" s="135"/>
      <c r="F18" s="135"/>
      <c r="G18" s="135">
        <f t="shared" si="0"/>
        <v>0</v>
      </c>
      <c r="H18" s="135"/>
      <c r="I18" s="135"/>
      <c r="J18" s="135"/>
      <c r="K18" s="133"/>
    </row>
    <row r="19" spans="1:11" ht="20.100000000000001" customHeight="1">
      <c r="A19" s="134" t="s">
        <v>248</v>
      </c>
      <c r="B19" s="135"/>
      <c r="C19" s="135"/>
      <c r="D19" s="135"/>
      <c r="E19" s="135"/>
      <c r="F19" s="135"/>
      <c r="G19" s="135">
        <f t="shared" si="0"/>
        <v>0</v>
      </c>
      <c r="H19" s="135"/>
      <c r="I19" s="135"/>
      <c r="J19" s="135"/>
      <c r="K19" s="133"/>
    </row>
    <row r="20" spans="1:11" ht="20.100000000000001" customHeight="1">
      <c r="A20" s="134" t="s">
        <v>249</v>
      </c>
      <c r="B20" s="135"/>
      <c r="C20" s="135"/>
      <c r="D20" s="135"/>
      <c r="E20" s="135"/>
      <c r="F20" s="135"/>
      <c r="G20" s="135">
        <f t="shared" si="0"/>
        <v>0</v>
      </c>
      <c r="H20" s="135"/>
      <c r="I20" s="131"/>
      <c r="J20" s="131"/>
      <c r="K20" s="133"/>
    </row>
    <row r="21" spans="1:11" ht="20.100000000000001" customHeight="1">
      <c r="A21" s="134" t="s">
        <v>250</v>
      </c>
      <c r="B21" s="135"/>
      <c r="C21" s="135"/>
      <c r="D21" s="135"/>
      <c r="E21" s="135"/>
      <c r="F21" s="135"/>
      <c r="G21" s="135">
        <f t="shared" si="0"/>
        <v>0</v>
      </c>
      <c r="H21" s="135"/>
      <c r="I21" s="131"/>
      <c r="J21" s="131"/>
      <c r="K21" s="133"/>
    </row>
    <row r="22" spans="1:11" ht="20.100000000000001" customHeight="1">
      <c r="A22" s="134" t="s">
        <v>251</v>
      </c>
      <c r="B22" s="135"/>
      <c r="C22" s="135"/>
      <c r="D22" s="135"/>
      <c r="E22" s="135"/>
      <c r="F22" s="135"/>
      <c r="G22" s="135">
        <f t="shared" si="0"/>
        <v>0</v>
      </c>
      <c r="H22" s="135"/>
      <c r="I22" s="135"/>
      <c r="J22" s="135"/>
      <c r="K22" s="133"/>
    </row>
    <row r="23" spans="1:11" ht="20.100000000000001" customHeight="1">
      <c r="A23" s="136" t="s">
        <v>252</v>
      </c>
      <c r="B23" s="137">
        <f t="shared" ref="B23:J23" si="4">SUM(B18:B22)</f>
        <v>0</v>
      </c>
      <c r="C23" s="137"/>
      <c r="D23" s="137"/>
      <c r="E23" s="137"/>
      <c r="F23" s="137"/>
      <c r="G23" s="137">
        <f t="shared" si="0"/>
        <v>0</v>
      </c>
      <c r="H23" s="137"/>
      <c r="I23" s="137">
        <f t="shared" si="4"/>
        <v>0</v>
      </c>
      <c r="J23" s="137">
        <f t="shared" si="4"/>
        <v>0</v>
      </c>
      <c r="K23" s="133"/>
    </row>
    <row r="24" spans="1:11" ht="20.100000000000001" customHeight="1">
      <c r="A24" s="134" t="s">
        <v>253</v>
      </c>
      <c r="B24" s="135"/>
      <c r="C24" s="135"/>
      <c r="D24" s="135"/>
      <c r="E24" s="135"/>
      <c r="F24" s="135"/>
      <c r="G24" s="135">
        <f t="shared" si="0"/>
        <v>0</v>
      </c>
      <c r="H24" s="135"/>
      <c r="I24" s="141"/>
      <c r="J24" s="141"/>
      <c r="K24" s="133"/>
    </row>
    <row r="25" spans="1:11" ht="20.100000000000001" customHeight="1">
      <c r="A25" s="134" t="s">
        <v>254</v>
      </c>
      <c r="B25" s="135"/>
      <c r="C25" s="135"/>
      <c r="D25" s="135"/>
      <c r="E25" s="135"/>
      <c r="F25" s="135"/>
      <c r="G25" s="135">
        <f t="shared" si="0"/>
        <v>0</v>
      </c>
      <c r="H25" s="135"/>
      <c r="I25" s="135"/>
      <c r="J25" s="135"/>
      <c r="K25" s="133"/>
    </row>
    <row r="26" spans="1:11" ht="20.100000000000001" customHeight="1">
      <c r="A26" s="134" t="s">
        <v>255</v>
      </c>
      <c r="B26" s="135"/>
      <c r="C26" s="135"/>
      <c r="D26" s="135"/>
      <c r="E26" s="135"/>
      <c r="F26" s="135"/>
      <c r="G26" s="135">
        <f t="shared" si="0"/>
        <v>0</v>
      </c>
      <c r="H26" s="135"/>
      <c r="I26" s="135"/>
      <c r="J26" s="135"/>
      <c r="K26" s="133"/>
    </row>
    <row r="27" spans="1:11" ht="20.100000000000001" customHeight="1">
      <c r="A27" s="134" t="s">
        <v>256</v>
      </c>
      <c r="B27" s="135"/>
      <c r="C27" s="135"/>
      <c r="D27" s="135"/>
      <c r="E27" s="135"/>
      <c r="F27" s="135"/>
      <c r="G27" s="135">
        <f t="shared" si="0"/>
        <v>0</v>
      </c>
      <c r="H27" s="135"/>
      <c r="I27" s="135"/>
      <c r="J27" s="135"/>
      <c r="K27" s="133"/>
    </row>
    <row r="28" spans="1:11" ht="20.100000000000001" customHeight="1">
      <c r="A28" s="136" t="s">
        <v>257</v>
      </c>
      <c r="B28" s="137">
        <f t="shared" ref="B28:J28" si="5">SUM(B24:B27)</f>
        <v>0</v>
      </c>
      <c r="C28" s="137"/>
      <c r="D28" s="137"/>
      <c r="E28" s="137"/>
      <c r="F28" s="137"/>
      <c r="G28" s="137">
        <f t="shared" si="0"/>
        <v>0</v>
      </c>
      <c r="H28" s="137"/>
      <c r="I28" s="137">
        <f t="shared" si="5"/>
        <v>0</v>
      </c>
      <c r="J28" s="137">
        <f t="shared" si="5"/>
        <v>0</v>
      </c>
      <c r="K28" s="133"/>
    </row>
    <row r="29" spans="1:11" ht="20.100000000000001" customHeight="1">
      <c r="A29" s="136" t="s">
        <v>258</v>
      </c>
      <c r="B29" s="137">
        <f t="shared" ref="B29:J29" si="6">B23-B28</f>
        <v>0</v>
      </c>
      <c r="C29" s="137"/>
      <c r="D29" s="137"/>
      <c r="E29" s="137"/>
      <c r="F29" s="137"/>
      <c r="G29" s="137">
        <f t="shared" si="0"/>
        <v>0</v>
      </c>
      <c r="H29" s="137"/>
      <c r="I29" s="137">
        <f t="shared" si="6"/>
        <v>0</v>
      </c>
      <c r="J29" s="137">
        <f t="shared" si="6"/>
        <v>0</v>
      </c>
      <c r="K29" s="133"/>
    </row>
    <row r="30" spans="1:11" ht="20.100000000000001" customHeight="1">
      <c r="A30" s="130" t="s">
        <v>259</v>
      </c>
      <c r="B30" s="135"/>
      <c r="C30" s="135"/>
      <c r="D30" s="135"/>
      <c r="E30" s="135"/>
      <c r="F30" s="135"/>
      <c r="G30" s="135">
        <f t="shared" si="0"/>
        <v>0</v>
      </c>
      <c r="H30" s="135"/>
      <c r="I30" s="132"/>
      <c r="J30" s="132">
        <v>0</v>
      </c>
      <c r="K30" s="133"/>
    </row>
    <row r="31" spans="1:11" ht="20.100000000000001" customHeight="1">
      <c r="A31" s="134" t="s">
        <v>260</v>
      </c>
      <c r="B31" s="135"/>
      <c r="C31" s="135"/>
      <c r="D31" s="135"/>
      <c r="E31" s="135"/>
      <c r="F31" s="135"/>
      <c r="G31" s="135">
        <f t="shared" si="0"/>
        <v>0</v>
      </c>
      <c r="H31" s="135"/>
      <c r="I31" s="131"/>
      <c r="J31" s="131"/>
      <c r="K31" s="133"/>
    </row>
    <row r="32" spans="1:11" ht="20.100000000000001" customHeight="1">
      <c r="A32" s="134" t="s">
        <v>261</v>
      </c>
      <c r="B32" s="135"/>
      <c r="C32" s="135"/>
      <c r="D32" s="135"/>
      <c r="E32" s="135"/>
      <c r="F32" s="135"/>
      <c r="G32" s="135">
        <f t="shared" si="0"/>
        <v>0</v>
      </c>
      <c r="H32" s="135"/>
      <c r="I32" s="131"/>
      <c r="J32" s="131"/>
      <c r="K32" s="133"/>
    </row>
    <row r="33" spans="1:11" s="125" customFormat="1" ht="20.100000000000001" customHeight="1">
      <c r="A33" s="134" t="s">
        <v>262</v>
      </c>
      <c r="B33" s="135"/>
      <c r="C33" s="135"/>
      <c r="D33" s="135"/>
      <c r="E33" s="135"/>
      <c r="F33" s="135"/>
      <c r="G33" s="135">
        <f t="shared" si="0"/>
        <v>0</v>
      </c>
      <c r="H33" s="135"/>
      <c r="I33" s="135"/>
      <c r="J33" s="135"/>
      <c r="K33" s="133"/>
    </row>
    <row r="34" spans="1:11" s="125" customFormat="1" ht="20.100000000000001" customHeight="1">
      <c r="A34" s="134" t="s">
        <v>263</v>
      </c>
      <c r="B34" s="135"/>
      <c r="C34" s="135"/>
      <c r="D34" s="135"/>
      <c r="E34" s="135"/>
      <c r="F34" s="135"/>
      <c r="G34" s="135">
        <f t="shared" si="0"/>
        <v>0</v>
      </c>
      <c r="H34" s="135"/>
      <c r="I34" s="131"/>
      <c r="J34" s="131"/>
      <c r="K34" s="133"/>
    </row>
    <row r="35" spans="1:11" s="125" customFormat="1" ht="20.100000000000001" customHeight="1">
      <c r="A35" s="136" t="s">
        <v>264</v>
      </c>
      <c r="B35" s="137">
        <f t="shared" ref="B35:J35" si="7">SUM(B31,B33:B34)</f>
        <v>0</v>
      </c>
      <c r="C35" s="137"/>
      <c r="D35" s="137"/>
      <c r="E35" s="137"/>
      <c r="F35" s="137"/>
      <c r="G35" s="137">
        <f t="shared" si="0"/>
        <v>0</v>
      </c>
      <c r="H35" s="137"/>
      <c r="I35" s="137">
        <f t="shared" si="7"/>
        <v>0</v>
      </c>
      <c r="J35" s="137">
        <f t="shared" si="7"/>
        <v>0</v>
      </c>
      <c r="K35" s="133"/>
    </row>
    <row r="36" spans="1:11" s="125" customFormat="1" ht="20.100000000000001" customHeight="1">
      <c r="A36" s="134" t="s">
        <v>265</v>
      </c>
      <c r="B36" s="135"/>
      <c r="C36" s="135"/>
      <c r="D36" s="135"/>
      <c r="E36" s="135"/>
      <c r="F36" s="135"/>
      <c r="G36" s="135">
        <f t="shared" si="0"/>
        <v>0</v>
      </c>
      <c r="H36" s="135"/>
      <c r="I36" s="135"/>
      <c r="J36" s="135"/>
      <c r="K36" s="133"/>
    </row>
    <row r="37" spans="1:11" s="125" customFormat="1" ht="20.100000000000001" customHeight="1">
      <c r="A37" s="134" t="s">
        <v>266</v>
      </c>
      <c r="B37" s="135"/>
      <c r="C37" s="135"/>
      <c r="D37" s="135"/>
      <c r="E37" s="135"/>
      <c r="F37" s="135"/>
      <c r="G37" s="135">
        <f t="shared" si="0"/>
        <v>0</v>
      </c>
      <c r="H37" s="135"/>
      <c r="I37" s="141"/>
      <c r="J37" s="141"/>
      <c r="K37" s="133"/>
    </row>
    <row r="38" spans="1:11" s="125" customFormat="1" ht="20.100000000000001" customHeight="1">
      <c r="A38" s="134" t="s">
        <v>267</v>
      </c>
      <c r="B38" s="135"/>
      <c r="C38" s="135"/>
      <c r="D38" s="135"/>
      <c r="E38" s="135"/>
      <c r="F38" s="135"/>
      <c r="G38" s="135">
        <f t="shared" si="0"/>
        <v>0</v>
      </c>
      <c r="H38" s="135"/>
      <c r="I38" s="141"/>
      <c r="J38" s="141"/>
      <c r="K38" s="133"/>
    </row>
    <row r="39" spans="1:11" s="125" customFormat="1" ht="20.100000000000001" customHeight="1">
      <c r="A39" s="134" t="s">
        <v>268</v>
      </c>
      <c r="B39" s="135"/>
      <c r="C39" s="135"/>
      <c r="D39" s="135"/>
      <c r="E39" s="135"/>
      <c r="F39" s="135"/>
      <c r="G39" s="135">
        <f t="shared" si="0"/>
        <v>0</v>
      </c>
      <c r="H39" s="135"/>
      <c r="I39" s="131"/>
      <c r="J39" s="131"/>
      <c r="K39" s="133"/>
    </row>
    <row r="40" spans="1:11" s="125" customFormat="1" ht="20.100000000000001" customHeight="1">
      <c r="A40" s="134" t="s">
        <v>269</v>
      </c>
      <c r="B40" s="135"/>
      <c r="C40" s="135"/>
      <c r="D40" s="135"/>
      <c r="E40" s="135"/>
      <c r="F40" s="135"/>
      <c r="G40" s="135">
        <f t="shared" si="0"/>
        <v>0</v>
      </c>
      <c r="H40" s="135"/>
      <c r="I40" s="131"/>
      <c r="J40" s="131"/>
      <c r="K40" s="133"/>
    </row>
    <row r="41" spans="1:11" s="125" customFormat="1" ht="20.100000000000001" customHeight="1">
      <c r="A41" s="136" t="s">
        <v>270</v>
      </c>
      <c r="B41" s="137">
        <f t="shared" ref="B41:J41" si="8">SUM(B36:B37,B39)</f>
        <v>0</v>
      </c>
      <c r="C41" s="137"/>
      <c r="D41" s="137"/>
      <c r="E41" s="137"/>
      <c r="F41" s="137"/>
      <c r="G41" s="137">
        <f t="shared" si="0"/>
        <v>0</v>
      </c>
      <c r="H41" s="137"/>
      <c r="I41" s="137">
        <f t="shared" si="8"/>
        <v>0</v>
      </c>
      <c r="J41" s="137">
        <f t="shared" si="8"/>
        <v>0</v>
      </c>
      <c r="K41" s="133"/>
    </row>
    <row r="42" spans="1:11" s="125" customFormat="1" ht="20.100000000000001" customHeight="1">
      <c r="A42" s="136" t="s">
        <v>271</v>
      </c>
      <c r="B42" s="137">
        <f t="shared" ref="B42:J42" si="9">B35-B41</f>
        <v>0</v>
      </c>
      <c r="C42" s="137"/>
      <c r="D42" s="137"/>
      <c r="E42" s="137"/>
      <c r="F42" s="137"/>
      <c r="G42" s="137">
        <f t="shared" si="0"/>
        <v>0</v>
      </c>
      <c r="H42" s="137"/>
      <c r="I42" s="137">
        <f t="shared" si="9"/>
        <v>0</v>
      </c>
      <c r="J42" s="137">
        <f t="shared" si="9"/>
        <v>0</v>
      </c>
      <c r="K42" s="133"/>
    </row>
    <row r="43" spans="1:11" s="125" customFormat="1" ht="20.100000000000001" customHeight="1">
      <c r="A43" s="134" t="s">
        <v>272</v>
      </c>
      <c r="B43" s="135"/>
      <c r="C43" s="135"/>
      <c r="D43" s="135"/>
      <c r="E43" s="135"/>
      <c r="F43" s="135"/>
      <c r="G43" s="135">
        <f t="shared" si="0"/>
        <v>0</v>
      </c>
      <c r="H43" s="135"/>
      <c r="I43" s="131"/>
      <c r="J43" s="131"/>
      <c r="K43" s="133"/>
    </row>
    <row r="44" spans="1:11" s="125" customFormat="1" ht="20.100000000000001" customHeight="1">
      <c r="A44" s="136" t="s">
        <v>273</v>
      </c>
      <c r="B44" s="137">
        <f t="shared" ref="B44:J44" si="10">B16+B29+B42+B43</f>
        <v>0</v>
      </c>
      <c r="C44" s="137"/>
      <c r="D44" s="137"/>
      <c r="E44" s="137"/>
      <c r="F44" s="137"/>
      <c r="G44" s="137">
        <f t="shared" si="0"/>
        <v>0</v>
      </c>
      <c r="H44" s="137"/>
      <c r="I44" s="137">
        <f t="shared" si="10"/>
        <v>0</v>
      </c>
      <c r="J44" s="137">
        <f t="shared" si="10"/>
        <v>0</v>
      </c>
      <c r="K44" s="133"/>
    </row>
    <row r="45" spans="1:11" s="125" customFormat="1" ht="20.100000000000001" customHeight="1">
      <c r="A45" s="142" t="s">
        <v>274</v>
      </c>
      <c r="B45" s="135"/>
      <c r="C45" s="135"/>
      <c r="D45" s="135"/>
      <c r="E45" s="135"/>
      <c r="F45" s="135"/>
      <c r="G45" s="135">
        <f t="shared" si="0"/>
        <v>0</v>
      </c>
      <c r="H45" s="135"/>
      <c r="I45" s="135"/>
      <c r="J45" s="135"/>
      <c r="K45" s="133"/>
    </row>
    <row r="46" spans="1:11" s="125" customFormat="1" ht="20.100000000000001" customHeight="1">
      <c r="A46" s="136" t="s">
        <v>275</v>
      </c>
      <c r="B46" s="137">
        <f t="shared" ref="B46:J46" si="11">B44+B45</f>
        <v>0</v>
      </c>
      <c r="C46" s="137"/>
      <c r="D46" s="137"/>
      <c r="E46" s="137"/>
      <c r="F46" s="137"/>
      <c r="G46" s="137">
        <f t="shared" si="0"/>
        <v>0</v>
      </c>
      <c r="H46" s="137"/>
      <c r="I46" s="137">
        <f t="shared" si="11"/>
        <v>0</v>
      </c>
      <c r="J46" s="137">
        <f t="shared" si="11"/>
        <v>0</v>
      </c>
      <c r="K46" s="133"/>
    </row>
    <row r="47" spans="1:11" s="125" customFormat="1" ht="20.100000000000001" customHeight="1">
      <c r="A47" s="143"/>
      <c r="B47" s="124"/>
      <c r="C47" s="124"/>
      <c r="D47" s="124"/>
      <c r="E47" s="124"/>
      <c r="F47" s="124"/>
      <c r="G47" s="124"/>
      <c r="H47" s="124"/>
      <c r="I47" s="124"/>
      <c r="J47" s="124"/>
      <c r="K47" s="124"/>
    </row>
    <row r="48" spans="1:11" s="125" customFormat="1" ht="20.100000000000001" customHeight="1">
      <c r="A48" s="143"/>
      <c r="B48" s="144"/>
      <c r="C48" s="144"/>
      <c r="D48" s="144"/>
      <c r="E48" s="144"/>
      <c r="F48" s="144"/>
      <c r="G48" s="144"/>
      <c r="H48" s="144"/>
      <c r="I48" s="124"/>
      <c r="J48" s="124"/>
      <c r="K48" s="12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B11:F14 B18:F22 B24:F27 B31:F34 B36:F40 B6:F9 H6:J9 H36:J40 H31:J34 H24:J27 H18:J22 H11:J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C7" sqref="C7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256" t="s">
        <v>107</v>
      </c>
      <c r="B1" s="259" t="s">
        <v>121</v>
      </c>
      <c r="C1" s="260"/>
      <c r="D1" s="260"/>
      <c r="E1" s="261"/>
      <c r="F1" s="261"/>
      <c r="G1" s="261"/>
      <c r="H1" s="264" t="s">
        <v>285</v>
      </c>
      <c r="I1" s="255" t="s">
        <v>117</v>
      </c>
    </row>
    <row r="2" spans="1:9">
      <c r="A2" s="257"/>
      <c r="B2" s="262" t="s">
        <v>299</v>
      </c>
      <c r="C2" s="263" t="s">
        <v>301</v>
      </c>
      <c r="D2" s="263" t="s">
        <v>302</v>
      </c>
      <c r="E2" s="263" t="s">
        <v>303</v>
      </c>
      <c r="F2" s="263" t="s">
        <v>304</v>
      </c>
      <c r="G2" s="262" t="s">
        <v>88</v>
      </c>
      <c r="H2" s="265"/>
      <c r="I2" s="255"/>
    </row>
    <row r="3" spans="1:9">
      <c r="A3" s="258"/>
      <c r="B3" s="263"/>
      <c r="C3" s="263"/>
      <c r="D3" s="263"/>
      <c r="E3" s="263"/>
      <c r="F3" s="263"/>
      <c r="G3" s="263"/>
      <c r="H3" s="266"/>
      <c r="I3" s="255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247" t="s">
        <v>60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252" t="s">
        <v>44</v>
      </c>
      <c r="L2" s="252"/>
      <c r="M2" s="252"/>
    </row>
    <row r="3" spans="1:13" s="52" customFormat="1" ht="22.5">
      <c r="A3" s="267" t="s">
        <v>45</v>
      </c>
      <c r="B3" s="268" t="s">
        <v>46</v>
      </c>
      <c r="C3" s="268"/>
      <c r="D3" s="268"/>
      <c r="E3" s="268" t="s">
        <v>47</v>
      </c>
      <c r="F3" s="268"/>
      <c r="G3" s="268"/>
      <c r="H3" s="268" t="s">
        <v>48</v>
      </c>
      <c r="I3" s="268"/>
      <c r="J3" s="268"/>
      <c r="K3" s="268" t="s">
        <v>49</v>
      </c>
      <c r="L3" s="268"/>
      <c r="M3" s="268"/>
    </row>
    <row r="4" spans="1:13" s="52" customFormat="1" ht="37.5">
      <c r="A4" s="267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67" t="s">
        <v>66</v>
      </c>
      <c r="B29" s="268" t="s">
        <v>67</v>
      </c>
      <c r="C29" s="268"/>
      <c r="D29" s="268"/>
      <c r="E29" s="268" t="s">
        <v>68</v>
      </c>
      <c r="F29" s="268"/>
      <c r="G29" s="268"/>
      <c r="H29" s="268" t="s">
        <v>69</v>
      </c>
      <c r="I29" s="268"/>
      <c r="J29" s="268"/>
      <c r="K29" s="268" t="s">
        <v>70</v>
      </c>
      <c r="L29" s="268"/>
      <c r="M29" s="268"/>
    </row>
    <row r="30" spans="1:13" ht="37.5">
      <c r="A30" s="267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227" t="s">
        <v>228</v>
      </c>
      <c r="B2" s="227"/>
      <c r="C2" s="227"/>
      <c r="D2" s="227"/>
      <c r="E2" s="227"/>
      <c r="F2" s="227"/>
    </row>
    <row r="3" spans="1:8" s="87" customFormat="1" ht="14.25" customHeight="1">
      <c r="A3" s="228">
        <f>[2]资产负债表!C3</f>
        <v>44196</v>
      </c>
      <c r="B3" s="228"/>
      <c r="C3" s="228"/>
      <c r="D3" s="228"/>
      <c r="E3" s="228"/>
      <c r="F3" s="22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22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22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22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22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D7AF-B749-4123-8D32-38B7919524B0}">
  <dimension ref="A1:AX52"/>
  <sheetViews>
    <sheetView zoomScaleNormal="100" workbookViewId="0">
      <selection activeCell="G14" sqref="G14"/>
    </sheetView>
  </sheetViews>
  <sheetFormatPr defaultColWidth="8.75" defaultRowHeight="14.25"/>
  <cols>
    <col min="1" max="1" width="15.75" style="192" customWidth="1"/>
    <col min="2" max="4" width="15.75" style="191" customWidth="1"/>
    <col min="5" max="5" width="15.75" style="192" customWidth="1"/>
    <col min="6" max="7" width="15.75" style="191" customWidth="1"/>
    <col min="8" max="8" width="15.75" style="28" customWidth="1"/>
    <col min="9" max="50" width="15.75" style="2" customWidth="1"/>
    <col min="51" max="16384" width="8.75" style="2"/>
  </cols>
  <sheetData>
    <row r="1" spans="1:50" ht="14.25" customHeight="1">
      <c r="A1" s="85"/>
    </row>
    <row r="2" spans="1:50" ht="24" customHeight="1">
      <c r="A2" s="230" t="s">
        <v>136</v>
      </c>
      <c r="B2" s="231"/>
      <c r="C2" s="231"/>
      <c r="D2" s="231"/>
      <c r="E2" s="231"/>
      <c r="F2" s="231"/>
      <c r="G2" s="231"/>
      <c r="H2" s="231"/>
      <c r="I2" s="233" t="s">
        <v>307</v>
      </c>
      <c r="J2" s="234"/>
      <c r="K2" s="234"/>
      <c r="L2" s="234"/>
      <c r="M2" s="234"/>
      <c r="N2" s="235"/>
      <c r="O2" s="233" t="s">
        <v>315</v>
      </c>
      <c r="P2" s="234"/>
      <c r="Q2" s="234"/>
      <c r="R2" s="234"/>
      <c r="S2" s="234"/>
      <c r="T2" s="235"/>
      <c r="U2" s="233" t="s">
        <v>316</v>
      </c>
      <c r="V2" s="234"/>
      <c r="W2" s="234"/>
      <c r="X2" s="234"/>
      <c r="Y2" s="234"/>
      <c r="Z2" s="235"/>
      <c r="AA2" s="233" t="s">
        <v>317</v>
      </c>
      <c r="AB2" s="234"/>
      <c r="AC2" s="234"/>
      <c r="AD2" s="234"/>
      <c r="AE2" s="234"/>
      <c r="AF2" s="235"/>
      <c r="AG2" s="233" t="s">
        <v>103</v>
      </c>
      <c r="AH2" s="234"/>
      <c r="AI2" s="234"/>
      <c r="AJ2" s="234"/>
      <c r="AK2" s="234"/>
      <c r="AL2" s="235"/>
      <c r="AM2" s="233" t="s">
        <v>318</v>
      </c>
      <c r="AN2" s="234"/>
      <c r="AO2" s="234"/>
      <c r="AP2" s="234"/>
      <c r="AQ2" s="234"/>
      <c r="AR2" s="235"/>
      <c r="AS2" s="233" t="s">
        <v>319</v>
      </c>
      <c r="AT2" s="234"/>
      <c r="AU2" s="234"/>
      <c r="AV2" s="234"/>
      <c r="AW2" s="234"/>
      <c r="AX2" s="235"/>
    </row>
    <row r="3" spans="1:50" s="6" customFormat="1" ht="12">
      <c r="A3" s="193" t="s">
        <v>308</v>
      </c>
      <c r="B3" s="194"/>
      <c r="C3" s="194"/>
      <c r="D3" s="232">
        <v>44196</v>
      </c>
      <c r="E3" s="232"/>
      <c r="F3" s="194"/>
      <c r="G3" s="194"/>
      <c r="H3" s="195" t="s">
        <v>1</v>
      </c>
      <c r="I3" s="236" t="s">
        <v>310</v>
      </c>
      <c r="J3" s="237"/>
      <c r="K3" s="238"/>
      <c r="L3" s="236" t="s">
        <v>311</v>
      </c>
      <c r="M3" s="237"/>
      <c r="N3" s="238"/>
      <c r="O3" s="236" t="s">
        <v>310</v>
      </c>
      <c r="P3" s="237"/>
      <c r="Q3" s="238"/>
      <c r="R3" s="236" t="s">
        <v>311</v>
      </c>
      <c r="S3" s="237"/>
      <c r="T3" s="238"/>
      <c r="U3" s="236" t="s">
        <v>310</v>
      </c>
      <c r="V3" s="237"/>
      <c r="W3" s="238"/>
      <c r="X3" s="236" t="s">
        <v>311</v>
      </c>
      <c r="Y3" s="237"/>
      <c r="Z3" s="238"/>
      <c r="AA3" s="236" t="s">
        <v>310</v>
      </c>
      <c r="AB3" s="237"/>
      <c r="AC3" s="238"/>
      <c r="AD3" s="236" t="s">
        <v>311</v>
      </c>
      <c r="AE3" s="237"/>
      <c r="AF3" s="238"/>
      <c r="AG3" s="236" t="s">
        <v>310</v>
      </c>
      <c r="AH3" s="237"/>
      <c r="AI3" s="238"/>
      <c r="AJ3" s="236" t="s">
        <v>311</v>
      </c>
      <c r="AK3" s="237"/>
      <c r="AL3" s="238"/>
      <c r="AM3" s="236" t="s">
        <v>310</v>
      </c>
      <c r="AN3" s="237"/>
      <c r="AO3" s="238"/>
      <c r="AP3" s="236" t="s">
        <v>311</v>
      </c>
      <c r="AQ3" s="237"/>
      <c r="AR3" s="238"/>
      <c r="AS3" s="236" t="s">
        <v>310</v>
      </c>
      <c r="AT3" s="237"/>
      <c r="AU3" s="238"/>
      <c r="AV3" s="236" t="s">
        <v>311</v>
      </c>
      <c r="AW3" s="237"/>
      <c r="AX3" s="238"/>
    </row>
    <row r="4" spans="1:50" s="19" customFormat="1" ht="19.899999999999999" customHeight="1">
      <c r="A4" s="88" t="s">
        <v>137</v>
      </c>
      <c r="B4" s="12" t="s">
        <v>138</v>
      </c>
      <c r="C4" s="12" t="s">
        <v>139</v>
      </c>
      <c r="D4" s="12" t="s">
        <v>309</v>
      </c>
      <c r="E4" s="196" t="s">
        <v>140</v>
      </c>
      <c r="F4" s="12" t="s">
        <v>138</v>
      </c>
      <c r="G4" s="12" t="s">
        <v>139</v>
      </c>
      <c r="H4" s="12" t="s">
        <v>309</v>
      </c>
      <c r="I4" s="182" t="s">
        <v>312</v>
      </c>
      <c r="J4" s="182" t="s">
        <v>313</v>
      </c>
      <c r="K4" s="182" t="s">
        <v>314</v>
      </c>
      <c r="L4" s="182" t="s">
        <v>312</v>
      </c>
      <c r="M4" s="182" t="s">
        <v>313</v>
      </c>
      <c r="N4" s="182" t="s">
        <v>314</v>
      </c>
      <c r="O4" s="182" t="s">
        <v>312</v>
      </c>
      <c r="P4" s="182" t="s">
        <v>313</v>
      </c>
      <c r="Q4" s="182" t="s">
        <v>314</v>
      </c>
      <c r="R4" s="182" t="s">
        <v>312</v>
      </c>
      <c r="S4" s="182" t="s">
        <v>313</v>
      </c>
      <c r="T4" s="182" t="s">
        <v>314</v>
      </c>
      <c r="U4" s="182" t="s">
        <v>312</v>
      </c>
      <c r="V4" s="182" t="s">
        <v>313</v>
      </c>
      <c r="W4" s="182" t="s">
        <v>314</v>
      </c>
      <c r="X4" s="182" t="s">
        <v>312</v>
      </c>
      <c r="Y4" s="182" t="s">
        <v>313</v>
      </c>
      <c r="Z4" s="182" t="s">
        <v>314</v>
      </c>
      <c r="AA4" s="182" t="s">
        <v>312</v>
      </c>
      <c r="AB4" s="182" t="s">
        <v>313</v>
      </c>
      <c r="AC4" s="182" t="s">
        <v>314</v>
      </c>
      <c r="AD4" s="182" t="s">
        <v>312</v>
      </c>
      <c r="AE4" s="182" t="s">
        <v>313</v>
      </c>
      <c r="AF4" s="182" t="s">
        <v>314</v>
      </c>
      <c r="AG4" s="182" t="s">
        <v>312</v>
      </c>
      <c r="AH4" s="182" t="s">
        <v>313</v>
      </c>
      <c r="AI4" s="182" t="s">
        <v>314</v>
      </c>
      <c r="AJ4" s="182" t="s">
        <v>312</v>
      </c>
      <c r="AK4" s="182" t="s">
        <v>313</v>
      </c>
      <c r="AL4" s="182" t="s">
        <v>314</v>
      </c>
      <c r="AM4" s="182" t="s">
        <v>312</v>
      </c>
      <c r="AN4" s="182" t="s">
        <v>313</v>
      </c>
      <c r="AO4" s="182" t="s">
        <v>314</v>
      </c>
      <c r="AP4" s="182" t="s">
        <v>312</v>
      </c>
      <c r="AQ4" s="182" t="s">
        <v>313</v>
      </c>
      <c r="AR4" s="182" t="s">
        <v>314</v>
      </c>
      <c r="AS4" s="182" t="s">
        <v>312</v>
      </c>
      <c r="AT4" s="182" t="s">
        <v>313</v>
      </c>
      <c r="AU4" s="182" t="s">
        <v>314</v>
      </c>
      <c r="AV4" s="182" t="s">
        <v>312</v>
      </c>
      <c r="AW4" s="182" t="s">
        <v>313</v>
      </c>
      <c r="AX4" s="182" t="s">
        <v>314</v>
      </c>
    </row>
    <row r="5" spans="1:50" ht="19.899999999999999" customHeight="1">
      <c r="A5" s="197" t="s">
        <v>141</v>
      </c>
      <c r="B5" s="198"/>
      <c r="C5" s="198"/>
      <c r="D5" s="198">
        <f t="shared" ref="D5:D51" si="0">J5+P5+V5+AB5+AH5+AN5+AT5</f>
        <v>58658559.29073</v>
      </c>
      <c r="E5" s="199" t="s">
        <v>142</v>
      </c>
      <c r="F5" s="198"/>
      <c r="G5" s="198"/>
      <c r="H5" s="198"/>
      <c r="I5" s="209">
        <f t="shared" ref="I5:I51" si="1">M5+S5+Y5+AE5+AK5+AQ5+AW5</f>
        <v>7</v>
      </c>
      <c r="J5" s="189">
        <v>8379794.1843899991</v>
      </c>
      <c r="K5" s="189">
        <v>4500000</v>
      </c>
      <c r="L5" s="211">
        <v>2</v>
      </c>
      <c r="M5" s="211">
        <v>1</v>
      </c>
      <c r="N5" s="211">
        <v>1</v>
      </c>
      <c r="O5" s="189">
        <v>12879794.184389999</v>
      </c>
      <c r="P5" s="189">
        <v>8379794.1843899991</v>
      </c>
      <c r="Q5" s="189">
        <v>4500000</v>
      </c>
      <c r="R5" s="211">
        <v>2</v>
      </c>
      <c r="S5" s="211">
        <v>1</v>
      </c>
      <c r="T5" s="211">
        <v>1</v>
      </c>
      <c r="U5" s="189">
        <v>12879794.184389999</v>
      </c>
      <c r="V5" s="189">
        <v>8379794.1843899991</v>
      </c>
      <c r="W5" s="189">
        <v>4500000</v>
      </c>
      <c r="X5" s="211">
        <v>2</v>
      </c>
      <c r="Y5" s="211">
        <v>1</v>
      </c>
      <c r="Z5" s="211">
        <v>1</v>
      </c>
      <c r="AA5" s="189">
        <v>12879794.184389999</v>
      </c>
      <c r="AB5" s="189">
        <v>8379794.1843899991</v>
      </c>
      <c r="AC5" s="189">
        <v>4500000</v>
      </c>
      <c r="AD5" s="211">
        <v>2</v>
      </c>
      <c r="AE5" s="211">
        <v>1</v>
      </c>
      <c r="AF5" s="211">
        <v>1</v>
      </c>
      <c r="AG5" s="189">
        <v>12879794.184389999</v>
      </c>
      <c r="AH5" s="189">
        <v>8379794.1843899991</v>
      </c>
      <c r="AI5" s="189">
        <v>4500000</v>
      </c>
      <c r="AJ5" s="211">
        <v>2</v>
      </c>
      <c r="AK5" s="211">
        <v>1</v>
      </c>
      <c r="AL5" s="211">
        <v>1</v>
      </c>
      <c r="AM5" s="189">
        <v>12879794.184389999</v>
      </c>
      <c r="AN5" s="189">
        <v>8379794.1843899991</v>
      </c>
      <c r="AO5" s="189">
        <v>4500000</v>
      </c>
      <c r="AP5" s="211">
        <v>2</v>
      </c>
      <c r="AQ5" s="211">
        <v>1</v>
      </c>
      <c r="AR5" s="211">
        <v>1</v>
      </c>
      <c r="AS5" s="189">
        <v>12879794.184389999</v>
      </c>
      <c r="AT5" s="189">
        <v>8379794.1843899991</v>
      </c>
      <c r="AU5" s="189">
        <v>4500000</v>
      </c>
      <c r="AV5" s="211">
        <v>2</v>
      </c>
      <c r="AW5" s="211">
        <v>1</v>
      </c>
      <c r="AX5" s="211">
        <v>1</v>
      </c>
    </row>
    <row r="6" spans="1:50" ht="19.899999999999999" customHeight="1">
      <c r="A6" s="200" t="s">
        <v>143</v>
      </c>
      <c r="B6" s="24"/>
      <c r="C6" s="24"/>
      <c r="D6" s="201">
        <f t="shared" si="0"/>
        <v>57812500.098128997</v>
      </c>
      <c r="E6" s="202" t="s">
        <v>144</v>
      </c>
      <c r="F6" s="24"/>
      <c r="G6" s="24"/>
      <c r="H6" s="24"/>
      <c r="I6" s="189">
        <f t="shared" si="1"/>
        <v>7</v>
      </c>
      <c r="J6" s="190">
        <v>8258928.5854470003</v>
      </c>
      <c r="K6" s="190">
        <v>4365540</v>
      </c>
      <c r="L6" s="190">
        <v>2</v>
      </c>
      <c r="M6" s="190">
        <v>1</v>
      </c>
      <c r="N6" s="190">
        <v>1</v>
      </c>
      <c r="O6" s="189">
        <v>12624468.585447</v>
      </c>
      <c r="P6" s="190">
        <v>8258928.5854470003</v>
      </c>
      <c r="Q6" s="190">
        <v>4365540</v>
      </c>
      <c r="R6" s="190">
        <v>2</v>
      </c>
      <c r="S6" s="190">
        <v>1</v>
      </c>
      <c r="T6" s="190">
        <v>1</v>
      </c>
      <c r="U6" s="189">
        <v>12624468.585447</v>
      </c>
      <c r="V6" s="190">
        <v>8258928.5854470003</v>
      </c>
      <c r="W6" s="190">
        <v>4365540</v>
      </c>
      <c r="X6" s="190">
        <v>2</v>
      </c>
      <c r="Y6" s="190">
        <v>1</v>
      </c>
      <c r="Z6" s="190">
        <v>1</v>
      </c>
      <c r="AA6" s="189">
        <v>12624468.585447</v>
      </c>
      <c r="AB6" s="190">
        <v>8258928.5854470003</v>
      </c>
      <c r="AC6" s="190">
        <v>4365540</v>
      </c>
      <c r="AD6" s="190">
        <v>2</v>
      </c>
      <c r="AE6" s="190">
        <v>1</v>
      </c>
      <c r="AF6" s="190">
        <v>1</v>
      </c>
      <c r="AG6" s="189">
        <v>12624468.585447</v>
      </c>
      <c r="AH6" s="190">
        <v>8258928.5854470003</v>
      </c>
      <c r="AI6" s="190">
        <v>4365540</v>
      </c>
      <c r="AJ6" s="190">
        <v>2</v>
      </c>
      <c r="AK6" s="190">
        <v>1</v>
      </c>
      <c r="AL6" s="190">
        <v>1</v>
      </c>
      <c r="AM6" s="189">
        <v>12624468.585447</v>
      </c>
      <c r="AN6" s="190">
        <v>8258928.5854470003</v>
      </c>
      <c r="AO6" s="190">
        <v>4365540</v>
      </c>
      <c r="AP6" s="190">
        <v>2</v>
      </c>
      <c r="AQ6" s="190">
        <v>1</v>
      </c>
      <c r="AR6" s="190">
        <v>1</v>
      </c>
      <c r="AS6" s="189">
        <v>12624468.585447</v>
      </c>
      <c r="AT6" s="190">
        <v>8258928.5854470003</v>
      </c>
      <c r="AU6" s="190">
        <v>4365540</v>
      </c>
      <c r="AV6" s="190">
        <v>2</v>
      </c>
      <c r="AW6" s="190">
        <v>1</v>
      </c>
      <c r="AX6" s="190">
        <v>1</v>
      </c>
    </row>
    <row r="7" spans="1:50" ht="19.5" customHeight="1">
      <c r="A7" s="200" t="s">
        <v>145</v>
      </c>
      <c r="B7" s="200"/>
      <c r="C7" s="200"/>
      <c r="D7" s="214">
        <f t="shared" si="0"/>
        <v>29388.931011999997</v>
      </c>
      <c r="E7" s="200" t="s">
        <v>146</v>
      </c>
      <c r="F7" s="24"/>
      <c r="G7" s="24"/>
      <c r="H7" s="24"/>
      <c r="I7" s="189">
        <f t="shared" si="1"/>
        <v>7</v>
      </c>
      <c r="J7" s="190">
        <v>4198.4187159999992</v>
      </c>
      <c r="K7" s="190">
        <v>3461.7421019343401</v>
      </c>
      <c r="L7" s="190">
        <v>2</v>
      </c>
      <c r="M7" s="190">
        <v>1</v>
      </c>
      <c r="N7" s="190">
        <v>1</v>
      </c>
      <c r="O7" s="189">
        <v>7660.1608179343393</v>
      </c>
      <c r="P7" s="190">
        <v>4198.4187159999992</v>
      </c>
      <c r="Q7" s="190">
        <v>3461.7421019343401</v>
      </c>
      <c r="R7" s="190">
        <v>2</v>
      </c>
      <c r="S7" s="190">
        <v>1</v>
      </c>
      <c r="T7" s="190">
        <v>1</v>
      </c>
      <c r="U7" s="189">
        <v>7660.1608179343393</v>
      </c>
      <c r="V7" s="190">
        <v>4198.4187159999992</v>
      </c>
      <c r="W7" s="190">
        <v>3461.7421019343401</v>
      </c>
      <c r="X7" s="190">
        <v>2</v>
      </c>
      <c r="Y7" s="190">
        <v>1</v>
      </c>
      <c r="Z7" s="190">
        <v>1</v>
      </c>
      <c r="AA7" s="189">
        <v>7660.1608179343393</v>
      </c>
      <c r="AB7" s="190">
        <v>4198.4187159999992</v>
      </c>
      <c r="AC7" s="190">
        <v>3461.7421019343401</v>
      </c>
      <c r="AD7" s="190">
        <v>2</v>
      </c>
      <c r="AE7" s="190">
        <v>1</v>
      </c>
      <c r="AF7" s="190">
        <v>1</v>
      </c>
      <c r="AG7" s="189">
        <v>7660.1608179343393</v>
      </c>
      <c r="AH7" s="190">
        <v>4198.4187159999992</v>
      </c>
      <c r="AI7" s="190">
        <v>3461.7421019343401</v>
      </c>
      <c r="AJ7" s="190">
        <v>2</v>
      </c>
      <c r="AK7" s="190">
        <v>1</v>
      </c>
      <c r="AL7" s="190">
        <v>1</v>
      </c>
      <c r="AM7" s="189">
        <v>7660.1608179343393</v>
      </c>
      <c r="AN7" s="190">
        <v>4198.4187159999992</v>
      </c>
      <c r="AO7" s="190">
        <v>3461.7421019343401</v>
      </c>
      <c r="AP7" s="190">
        <v>2</v>
      </c>
      <c r="AQ7" s="190">
        <v>1</v>
      </c>
      <c r="AR7" s="190">
        <v>1</v>
      </c>
      <c r="AS7" s="189">
        <v>7660.1608179343393</v>
      </c>
      <c r="AT7" s="190">
        <v>4198.4187159999992</v>
      </c>
      <c r="AU7" s="190">
        <v>3461.7421019343401</v>
      </c>
      <c r="AV7" s="190">
        <v>2</v>
      </c>
      <c r="AW7" s="190">
        <v>1</v>
      </c>
      <c r="AX7" s="190">
        <v>1</v>
      </c>
    </row>
    <row r="8" spans="1:50" ht="19.899999999999999" customHeight="1">
      <c r="A8" s="200" t="s">
        <v>147</v>
      </c>
      <c r="B8" s="200"/>
      <c r="C8" s="200"/>
      <c r="D8" s="214">
        <f t="shared" si="0"/>
        <v>321741.34090700001</v>
      </c>
      <c r="E8" s="200" t="s">
        <v>148</v>
      </c>
      <c r="F8" s="24"/>
      <c r="G8" s="24"/>
      <c r="H8" s="24"/>
      <c r="I8" s="189">
        <f t="shared" si="1"/>
        <v>7</v>
      </c>
      <c r="J8" s="190">
        <v>45963.048701</v>
      </c>
      <c r="K8" s="190">
        <v>43181.327149122459</v>
      </c>
      <c r="L8" s="190">
        <v>2</v>
      </c>
      <c r="M8" s="190">
        <v>1</v>
      </c>
      <c r="N8" s="190">
        <v>1</v>
      </c>
      <c r="O8" s="189">
        <v>89144.375850122451</v>
      </c>
      <c r="P8" s="190">
        <v>45963.048701</v>
      </c>
      <c r="Q8" s="190">
        <v>43181.327149122459</v>
      </c>
      <c r="R8" s="190">
        <v>2</v>
      </c>
      <c r="S8" s="190">
        <v>1</v>
      </c>
      <c r="T8" s="190">
        <v>1</v>
      </c>
      <c r="U8" s="189">
        <v>89144.375850122451</v>
      </c>
      <c r="V8" s="190">
        <v>45963.048701</v>
      </c>
      <c r="W8" s="190">
        <v>43181.327149122459</v>
      </c>
      <c r="X8" s="190">
        <v>2</v>
      </c>
      <c r="Y8" s="190">
        <v>1</v>
      </c>
      <c r="Z8" s="190">
        <v>1</v>
      </c>
      <c r="AA8" s="189">
        <v>89144.375850122451</v>
      </c>
      <c r="AB8" s="190">
        <v>45963.048701</v>
      </c>
      <c r="AC8" s="190">
        <v>43181.327149122459</v>
      </c>
      <c r="AD8" s="190">
        <v>2</v>
      </c>
      <c r="AE8" s="190">
        <v>1</v>
      </c>
      <c r="AF8" s="190">
        <v>1</v>
      </c>
      <c r="AG8" s="189">
        <v>89144.375850122451</v>
      </c>
      <c r="AH8" s="190">
        <v>45963.048701</v>
      </c>
      <c r="AI8" s="190">
        <v>43181.327149122459</v>
      </c>
      <c r="AJ8" s="190">
        <v>2</v>
      </c>
      <c r="AK8" s="190">
        <v>1</v>
      </c>
      <c r="AL8" s="190">
        <v>1</v>
      </c>
      <c r="AM8" s="189">
        <v>89144.375850122451</v>
      </c>
      <c r="AN8" s="190">
        <v>45963.048701</v>
      </c>
      <c r="AO8" s="190">
        <v>43181.327149122459</v>
      </c>
      <c r="AP8" s="190">
        <v>2</v>
      </c>
      <c r="AQ8" s="190">
        <v>1</v>
      </c>
      <c r="AR8" s="190">
        <v>1</v>
      </c>
      <c r="AS8" s="189">
        <v>89144.375850122451</v>
      </c>
      <c r="AT8" s="190">
        <v>45963.048701</v>
      </c>
      <c r="AU8" s="190">
        <v>43181.327149122459</v>
      </c>
      <c r="AV8" s="190">
        <v>2</v>
      </c>
      <c r="AW8" s="190">
        <v>1</v>
      </c>
      <c r="AX8" s="190">
        <v>1</v>
      </c>
    </row>
    <row r="9" spans="1:50" ht="19.899999999999999" customHeight="1">
      <c r="A9" s="200" t="s">
        <v>149</v>
      </c>
      <c r="B9" s="200"/>
      <c r="C9" s="200"/>
      <c r="D9" s="214">
        <f t="shared" si="0"/>
        <v>241258.79617700001</v>
      </c>
      <c r="E9" s="200" t="s">
        <v>150</v>
      </c>
      <c r="F9" s="24"/>
      <c r="G9" s="24"/>
      <c r="H9" s="24"/>
      <c r="I9" s="189">
        <f t="shared" si="1"/>
        <v>7</v>
      </c>
      <c r="J9" s="190">
        <v>34465.542311000005</v>
      </c>
      <c r="K9" s="190">
        <v>34407.756067600596</v>
      </c>
      <c r="L9" s="190">
        <v>2</v>
      </c>
      <c r="M9" s="190">
        <v>1</v>
      </c>
      <c r="N9" s="190">
        <v>1</v>
      </c>
      <c r="O9" s="189">
        <v>68873.298378600593</v>
      </c>
      <c r="P9" s="190">
        <v>34465.542311000005</v>
      </c>
      <c r="Q9" s="190">
        <v>34407.756067600596</v>
      </c>
      <c r="R9" s="190">
        <v>2</v>
      </c>
      <c r="S9" s="190">
        <v>1</v>
      </c>
      <c r="T9" s="190">
        <v>1</v>
      </c>
      <c r="U9" s="189">
        <v>68873.298378600593</v>
      </c>
      <c r="V9" s="190">
        <v>34465.542311000005</v>
      </c>
      <c r="W9" s="190">
        <v>34407.756067600596</v>
      </c>
      <c r="X9" s="190">
        <v>2</v>
      </c>
      <c r="Y9" s="190">
        <v>1</v>
      </c>
      <c r="Z9" s="190">
        <v>1</v>
      </c>
      <c r="AA9" s="189">
        <v>68873.298378600593</v>
      </c>
      <c r="AB9" s="190">
        <v>34465.542311000005</v>
      </c>
      <c r="AC9" s="190">
        <v>34407.756067600596</v>
      </c>
      <c r="AD9" s="190">
        <v>2</v>
      </c>
      <c r="AE9" s="190">
        <v>1</v>
      </c>
      <c r="AF9" s="190">
        <v>1</v>
      </c>
      <c r="AG9" s="189">
        <v>68873.298378600593</v>
      </c>
      <c r="AH9" s="190">
        <v>34465.542311000005</v>
      </c>
      <c r="AI9" s="190">
        <v>34407.756067600596</v>
      </c>
      <c r="AJ9" s="190">
        <v>2</v>
      </c>
      <c r="AK9" s="190">
        <v>1</v>
      </c>
      <c r="AL9" s="190">
        <v>1</v>
      </c>
      <c r="AM9" s="189">
        <v>68873.298378600593</v>
      </c>
      <c r="AN9" s="190">
        <v>34465.542311000005</v>
      </c>
      <c r="AO9" s="190">
        <v>34407.756067600596</v>
      </c>
      <c r="AP9" s="190">
        <v>2</v>
      </c>
      <c r="AQ9" s="190">
        <v>1</v>
      </c>
      <c r="AR9" s="190">
        <v>1</v>
      </c>
      <c r="AS9" s="189">
        <v>68873.298378600593</v>
      </c>
      <c r="AT9" s="190">
        <v>34465.542311000005</v>
      </c>
      <c r="AU9" s="190">
        <v>34407.756067600596</v>
      </c>
      <c r="AV9" s="190">
        <v>2</v>
      </c>
      <c r="AW9" s="190">
        <v>1</v>
      </c>
      <c r="AX9" s="190">
        <v>1</v>
      </c>
    </row>
    <row r="10" spans="1:50" ht="19.899999999999999" customHeight="1">
      <c r="A10" s="200" t="s">
        <v>151</v>
      </c>
      <c r="B10" s="200"/>
      <c r="C10" s="200"/>
      <c r="D10" s="214">
        <f t="shared" si="0"/>
        <v>51096.241840000002</v>
      </c>
      <c r="E10" s="200" t="s">
        <v>152</v>
      </c>
      <c r="F10" s="24"/>
      <c r="G10" s="24"/>
      <c r="H10" s="24"/>
      <c r="I10" s="189">
        <f t="shared" si="1"/>
        <v>7</v>
      </c>
      <c r="J10" s="190">
        <v>7299.4631200000003</v>
      </c>
      <c r="K10" s="190">
        <v>8763.0104260856169</v>
      </c>
      <c r="L10" s="190">
        <v>2</v>
      </c>
      <c r="M10" s="190">
        <v>1</v>
      </c>
      <c r="N10" s="190">
        <v>1</v>
      </c>
      <c r="O10" s="189">
        <v>16062.473546085617</v>
      </c>
      <c r="P10" s="190">
        <v>7299.4631200000003</v>
      </c>
      <c r="Q10" s="190">
        <v>8763.0104260856169</v>
      </c>
      <c r="R10" s="190">
        <v>2</v>
      </c>
      <c r="S10" s="190">
        <v>1</v>
      </c>
      <c r="T10" s="190">
        <v>1</v>
      </c>
      <c r="U10" s="189">
        <v>16062.473546085617</v>
      </c>
      <c r="V10" s="190">
        <v>7299.4631200000003</v>
      </c>
      <c r="W10" s="190">
        <v>8763.0104260856169</v>
      </c>
      <c r="X10" s="190">
        <v>2</v>
      </c>
      <c r="Y10" s="190">
        <v>1</v>
      </c>
      <c r="Z10" s="190">
        <v>1</v>
      </c>
      <c r="AA10" s="189">
        <v>16062.473546085617</v>
      </c>
      <c r="AB10" s="190">
        <v>7299.4631200000003</v>
      </c>
      <c r="AC10" s="190">
        <v>8763.0104260856169</v>
      </c>
      <c r="AD10" s="190">
        <v>2</v>
      </c>
      <c r="AE10" s="190">
        <v>1</v>
      </c>
      <c r="AF10" s="190">
        <v>1</v>
      </c>
      <c r="AG10" s="189">
        <v>16062.473546085617</v>
      </c>
      <c r="AH10" s="190">
        <v>7299.4631200000003</v>
      </c>
      <c r="AI10" s="190">
        <v>8763.0104260856169</v>
      </c>
      <c r="AJ10" s="190">
        <v>2</v>
      </c>
      <c r="AK10" s="190">
        <v>1</v>
      </c>
      <c r="AL10" s="190">
        <v>1</v>
      </c>
      <c r="AM10" s="189">
        <v>16062.473546085617</v>
      </c>
      <c r="AN10" s="190">
        <v>7299.4631200000003</v>
      </c>
      <c r="AO10" s="190">
        <v>8763.0104260856169</v>
      </c>
      <c r="AP10" s="190">
        <v>2</v>
      </c>
      <c r="AQ10" s="190">
        <v>1</v>
      </c>
      <c r="AR10" s="190">
        <v>1</v>
      </c>
      <c r="AS10" s="189">
        <v>16062.473546085617</v>
      </c>
      <c r="AT10" s="190">
        <v>7299.4631200000003</v>
      </c>
      <c r="AU10" s="190">
        <v>8763.0104260856169</v>
      </c>
      <c r="AV10" s="190">
        <v>2</v>
      </c>
      <c r="AW10" s="190">
        <v>1</v>
      </c>
      <c r="AX10" s="190">
        <v>1</v>
      </c>
    </row>
    <row r="11" spans="1:50" ht="19.899999999999999" customHeight="1">
      <c r="A11" s="200" t="s">
        <v>153</v>
      </c>
      <c r="B11" s="200"/>
      <c r="C11" s="200"/>
      <c r="D11" s="200">
        <f t="shared" si="0"/>
        <v>7</v>
      </c>
      <c r="E11" s="200" t="s">
        <v>154</v>
      </c>
      <c r="F11" s="24"/>
      <c r="G11" s="24"/>
      <c r="H11" s="24"/>
      <c r="I11" s="189">
        <f t="shared" si="1"/>
        <v>7</v>
      </c>
      <c r="J11" s="210">
        <v>1</v>
      </c>
      <c r="K11" s="210">
        <v>1</v>
      </c>
      <c r="L11" s="190">
        <v>2</v>
      </c>
      <c r="M11" s="190">
        <v>1</v>
      </c>
      <c r="N11" s="190">
        <v>1</v>
      </c>
      <c r="O11" s="189">
        <v>2</v>
      </c>
      <c r="P11" s="210">
        <v>1</v>
      </c>
      <c r="Q11" s="210">
        <v>1</v>
      </c>
      <c r="R11" s="190">
        <v>2</v>
      </c>
      <c r="S11" s="190">
        <v>1</v>
      </c>
      <c r="T11" s="190">
        <v>1</v>
      </c>
      <c r="U11" s="189">
        <v>2</v>
      </c>
      <c r="V11" s="210">
        <v>1</v>
      </c>
      <c r="W11" s="210">
        <v>1</v>
      </c>
      <c r="X11" s="190">
        <v>2</v>
      </c>
      <c r="Y11" s="190">
        <v>1</v>
      </c>
      <c r="Z11" s="190">
        <v>1</v>
      </c>
      <c r="AA11" s="189">
        <v>2</v>
      </c>
      <c r="AB11" s="210">
        <v>1</v>
      </c>
      <c r="AC11" s="210">
        <v>1</v>
      </c>
      <c r="AD11" s="190">
        <v>2</v>
      </c>
      <c r="AE11" s="190">
        <v>1</v>
      </c>
      <c r="AF11" s="190">
        <v>1</v>
      </c>
      <c r="AG11" s="189">
        <v>2</v>
      </c>
      <c r="AH11" s="210">
        <v>1</v>
      </c>
      <c r="AI11" s="210">
        <v>1</v>
      </c>
      <c r="AJ11" s="190">
        <v>2</v>
      </c>
      <c r="AK11" s="190">
        <v>1</v>
      </c>
      <c r="AL11" s="190">
        <v>1</v>
      </c>
      <c r="AM11" s="189">
        <v>2</v>
      </c>
      <c r="AN11" s="210">
        <v>1</v>
      </c>
      <c r="AO11" s="210">
        <v>1</v>
      </c>
      <c r="AP11" s="190">
        <v>2</v>
      </c>
      <c r="AQ11" s="190">
        <v>1</v>
      </c>
      <c r="AR11" s="190">
        <v>1</v>
      </c>
      <c r="AS11" s="189">
        <v>2</v>
      </c>
      <c r="AT11" s="210">
        <v>1</v>
      </c>
      <c r="AU11" s="210">
        <v>1</v>
      </c>
      <c r="AV11" s="190">
        <v>2</v>
      </c>
      <c r="AW11" s="190">
        <v>1</v>
      </c>
      <c r="AX11" s="190">
        <v>1</v>
      </c>
    </row>
    <row r="12" spans="1:50" ht="19.899999999999999" customHeight="1">
      <c r="A12" s="200" t="s">
        <v>155</v>
      </c>
      <c r="B12" s="200"/>
      <c r="C12" s="200"/>
      <c r="D12" s="200">
        <f t="shared" si="0"/>
        <v>7</v>
      </c>
      <c r="E12" s="200" t="s">
        <v>156</v>
      </c>
      <c r="F12" s="24"/>
      <c r="G12" s="24"/>
      <c r="H12" s="24"/>
      <c r="I12" s="189">
        <f t="shared" si="1"/>
        <v>7</v>
      </c>
      <c r="J12" s="210">
        <v>1</v>
      </c>
      <c r="K12" s="210">
        <v>1</v>
      </c>
      <c r="L12" s="190">
        <v>2</v>
      </c>
      <c r="M12" s="190">
        <v>1</v>
      </c>
      <c r="N12" s="190">
        <v>1</v>
      </c>
      <c r="O12" s="189">
        <v>2</v>
      </c>
      <c r="P12" s="210">
        <v>1</v>
      </c>
      <c r="Q12" s="210">
        <v>1</v>
      </c>
      <c r="R12" s="190">
        <v>2</v>
      </c>
      <c r="S12" s="190">
        <v>1</v>
      </c>
      <c r="T12" s="190">
        <v>1</v>
      </c>
      <c r="U12" s="189">
        <v>2</v>
      </c>
      <c r="V12" s="210">
        <v>1</v>
      </c>
      <c r="W12" s="210">
        <v>1</v>
      </c>
      <c r="X12" s="190">
        <v>2</v>
      </c>
      <c r="Y12" s="190">
        <v>1</v>
      </c>
      <c r="Z12" s="190">
        <v>1</v>
      </c>
      <c r="AA12" s="189">
        <v>2</v>
      </c>
      <c r="AB12" s="210">
        <v>1</v>
      </c>
      <c r="AC12" s="210">
        <v>1</v>
      </c>
      <c r="AD12" s="190">
        <v>2</v>
      </c>
      <c r="AE12" s="190">
        <v>1</v>
      </c>
      <c r="AF12" s="190">
        <v>1</v>
      </c>
      <c r="AG12" s="189">
        <v>2</v>
      </c>
      <c r="AH12" s="210">
        <v>1</v>
      </c>
      <c r="AI12" s="210">
        <v>1</v>
      </c>
      <c r="AJ12" s="190">
        <v>2</v>
      </c>
      <c r="AK12" s="190">
        <v>1</v>
      </c>
      <c r="AL12" s="190">
        <v>1</v>
      </c>
      <c r="AM12" s="189">
        <v>2</v>
      </c>
      <c r="AN12" s="210">
        <v>1</v>
      </c>
      <c r="AO12" s="210">
        <v>1</v>
      </c>
      <c r="AP12" s="190">
        <v>2</v>
      </c>
      <c r="AQ12" s="190">
        <v>1</v>
      </c>
      <c r="AR12" s="190">
        <v>1</v>
      </c>
      <c r="AS12" s="189">
        <v>2</v>
      </c>
      <c r="AT12" s="210">
        <v>1</v>
      </c>
      <c r="AU12" s="210">
        <v>1</v>
      </c>
      <c r="AV12" s="190">
        <v>2</v>
      </c>
      <c r="AW12" s="190">
        <v>1</v>
      </c>
      <c r="AX12" s="190">
        <v>1</v>
      </c>
    </row>
    <row r="13" spans="1:50" ht="20.25" customHeight="1">
      <c r="A13" s="200" t="s">
        <v>157</v>
      </c>
      <c r="B13" s="200"/>
      <c r="C13" s="200"/>
      <c r="D13" s="200">
        <f t="shared" si="0"/>
        <v>7</v>
      </c>
      <c r="E13" s="200" t="s">
        <v>158</v>
      </c>
      <c r="F13" s="22"/>
      <c r="G13" s="22"/>
      <c r="H13" s="22"/>
      <c r="I13" s="189">
        <f t="shared" si="1"/>
        <v>7</v>
      </c>
      <c r="J13" s="210">
        <v>1</v>
      </c>
      <c r="K13" s="210">
        <v>1</v>
      </c>
      <c r="L13" s="190">
        <v>2</v>
      </c>
      <c r="M13" s="213">
        <v>1</v>
      </c>
      <c r="N13" s="213">
        <v>1</v>
      </c>
      <c r="O13" s="189">
        <v>2</v>
      </c>
      <c r="P13" s="210">
        <v>1</v>
      </c>
      <c r="Q13" s="210">
        <v>1</v>
      </c>
      <c r="R13" s="190">
        <v>2</v>
      </c>
      <c r="S13" s="213">
        <v>1</v>
      </c>
      <c r="T13" s="213">
        <v>1</v>
      </c>
      <c r="U13" s="189">
        <v>2</v>
      </c>
      <c r="V13" s="210">
        <v>1</v>
      </c>
      <c r="W13" s="210">
        <v>1</v>
      </c>
      <c r="X13" s="190">
        <v>2</v>
      </c>
      <c r="Y13" s="213">
        <v>1</v>
      </c>
      <c r="Z13" s="213">
        <v>1</v>
      </c>
      <c r="AA13" s="189">
        <v>2</v>
      </c>
      <c r="AB13" s="210">
        <v>1</v>
      </c>
      <c r="AC13" s="210">
        <v>1</v>
      </c>
      <c r="AD13" s="190">
        <v>2</v>
      </c>
      <c r="AE13" s="213">
        <v>1</v>
      </c>
      <c r="AF13" s="213">
        <v>1</v>
      </c>
      <c r="AG13" s="189">
        <v>2</v>
      </c>
      <c r="AH13" s="210">
        <v>1</v>
      </c>
      <c r="AI13" s="210">
        <v>1</v>
      </c>
      <c r="AJ13" s="190">
        <v>2</v>
      </c>
      <c r="AK13" s="213">
        <v>1</v>
      </c>
      <c r="AL13" s="213">
        <v>1</v>
      </c>
      <c r="AM13" s="189">
        <v>2</v>
      </c>
      <c r="AN13" s="210">
        <v>1</v>
      </c>
      <c r="AO13" s="210">
        <v>1</v>
      </c>
      <c r="AP13" s="190">
        <v>2</v>
      </c>
      <c r="AQ13" s="213">
        <v>1</v>
      </c>
      <c r="AR13" s="213">
        <v>1</v>
      </c>
      <c r="AS13" s="189">
        <v>2</v>
      </c>
      <c r="AT13" s="210">
        <v>1</v>
      </c>
      <c r="AU13" s="210">
        <v>1</v>
      </c>
      <c r="AV13" s="190">
        <v>2</v>
      </c>
      <c r="AW13" s="213">
        <v>1</v>
      </c>
      <c r="AX13" s="213">
        <v>1</v>
      </c>
    </row>
    <row r="14" spans="1:50" ht="19.899999999999999" customHeight="1">
      <c r="A14" s="200" t="s">
        <v>159</v>
      </c>
      <c r="B14" s="200"/>
      <c r="C14" s="200"/>
      <c r="D14" s="200">
        <f t="shared" si="0"/>
        <v>7</v>
      </c>
      <c r="E14" s="200" t="s">
        <v>160</v>
      </c>
      <c r="F14" s="22"/>
      <c r="G14" s="22"/>
      <c r="H14" s="22"/>
      <c r="I14" s="189">
        <f t="shared" si="1"/>
        <v>7</v>
      </c>
      <c r="J14" s="210">
        <v>1</v>
      </c>
      <c r="K14" s="210">
        <v>1</v>
      </c>
      <c r="L14" s="190">
        <v>2</v>
      </c>
      <c r="M14" s="213">
        <v>1</v>
      </c>
      <c r="N14" s="213">
        <v>1</v>
      </c>
      <c r="O14" s="189">
        <v>2</v>
      </c>
      <c r="P14" s="210">
        <v>1</v>
      </c>
      <c r="Q14" s="210">
        <v>1</v>
      </c>
      <c r="R14" s="190">
        <v>2</v>
      </c>
      <c r="S14" s="213">
        <v>1</v>
      </c>
      <c r="T14" s="213">
        <v>1</v>
      </c>
      <c r="U14" s="189">
        <v>2</v>
      </c>
      <c r="V14" s="210">
        <v>1</v>
      </c>
      <c r="W14" s="210">
        <v>1</v>
      </c>
      <c r="X14" s="190">
        <v>2</v>
      </c>
      <c r="Y14" s="213">
        <v>1</v>
      </c>
      <c r="Z14" s="213">
        <v>1</v>
      </c>
      <c r="AA14" s="189">
        <v>2</v>
      </c>
      <c r="AB14" s="210">
        <v>1</v>
      </c>
      <c r="AC14" s="210">
        <v>1</v>
      </c>
      <c r="AD14" s="190">
        <v>2</v>
      </c>
      <c r="AE14" s="213">
        <v>1</v>
      </c>
      <c r="AF14" s="213">
        <v>1</v>
      </c>
      <c r="AG14" s="189">
        <v>2</v>
      </c>
      <c r="AH14" s="210">
        <v>1</v>
      </c>
      <c r="AI14" s="210">
        <v>1</v>
      </c>
      <c r="AJ14" s="190">
        <v>2</v>
      </c>
      <c r="AK14" s="213">
        <v>1</v>
      </c>
      <c r="AL14" s="213">
        <v>1</v>
      </c>
      <c r="AM14" s="189">
        <v>2</v>
      </c>
      <c r="AN14" s="210">
        <v>1</v>
      </c>
      <c r="AO14" s="210">
        <v>1</v>
      </c>
      <c r="AP14" s="190">
        <v>2</v>
      </c>
      <c r="AQ14" s="213">
        <v>1</v>
      </c>
      <c r="AR14" s="213">
        <v>1</v>
      </c>
      <c r="AS14" s="189">
        <v>2</v>
      </c>
      <c r="AT14" s="210">
        <v>1</v>
      </c>
      <c r="AU14" s="210">
        <v>1</v>
      </c>
      <c r="AV14" s="190">
        <v>2</v>
      </c>
      <c r="AW14" s="213">
        <v>1</v>
      </c>
      <c r="AX14" s="213">
        <v>1</v>
      </c>
    </row>
    <row r="15" spans="1:50" ht="19.899999999999999" customHeight="1">
      <c r="A15" s="200" t="s">
        <v>161</v>
      </c>
      <c r="B15" s="200"/>
      <c r="C15" s="200"/>
      <c r="D15" s="200">
        <f t="shared" si="0"/>
        <v>7</v>
      </c>
      <c r="E15" s="200" t="s">
        <v>162</v>
      </c>
      <c r="F15" s="24"/>
      <c r="G15" s="24"/>
      <c r="H15" s="24"/>
      <c r="I15" s="189">
        <f t="shared" si="1"/>
        <v>7</v>
      </c>
      <c r="J15" s="210">
        <v>1</v>
      </c>
      <c r="K15" s="210">
        <v>1</v>
      </c>
      <c r="L15" s="190">
        <v>2</v>
      </c>
      <c r="M15" s="190">
        <v>1</v>
      </c>
      <c r="N15" s="190">
        <v>1</v>
      </c>
      <c r="O15" s="189">
        <v>2</v>
      </c>
      <c r="P15" s="210">
        <v>1</v>
      </c>
      <c r="Q15" s="210">
        <v>1</v>
      </c>
      <c r="R15" s="190">
        <v>2</v>
      </c>
      <c r="S15" s="190">
        <v>1</v>
      </c>
      <c r="T15" s="190">
        <v>1</v>
      </c>
      <c r="U15" s="189">
        <v>2</v>
      </c>
      <c r="V15" s="210">
        <v>1</v>
      </c>
      <c r="W15" s="210">
        <v>1</v>
      </c>
      <c r="X15" s="190">
        <v>2</v>
      </c>
      <c r="Y15" s="190">
        <v>1</v>
      </c>
      <c r="Z15" s="190">
        <v>1</v>
      </c>
      <c r="AA15" s="189">
        <v>2</v>
      </c>
      <c r="AB15" s="210">
        <v>1</v>
      </c>
      <c r="AC15" s="210">
        <v>1</v>
      </c>
      <c r="AD15" s="190">
        <v>2</v>
      </c>
      <c r="AE15" s="190">
        <v>1</v>
      </c>
      <c r="AF15" s="190">
        <v>1</v>
      </c>
      <c r="AG15" s="189">
        <v>2</v>
      </c>
      <c r="AH15" s="210">
        <v>1</v>
      </c>
      <c r="AI15" s="210">
        <v>1</v>
      </c>
      <c r="AJ15" s="190">
        <v>2</v>
      </c>
      <c r="AK15" s="190">
        <v>1</v>
      </c>
      <c r="AL15" s="190">
        <v>1</v>
      </c>
      <c r="AM15" s="189">
        <v>2</v>
      </c>
      <c r="AN15" s="210">
        <v>1</v>
      </c>
      <c r="AO15" s="210">
        <v>1</v>
      </c>
      <c r="AP15" s="190">
        <v>2</v>
      </c>
      <c r="AQ15" s="190">
        <v>1</v>
      </c>
      <c r="AR15" s="190">
        <v>1</v>
      </c>
      <c r="AS15" s="189">
        <v>2</v>
      </c>
      <c r="AT15" s="210">
        <v>1</v>
      </c>
      <c r="AU15" s="210">
        <v>1</v>
      </c>
      <c r="AV15" s="190">
        <v>2</v>
      </c>
      <c r="AW15" s="190">
        <v>1</v>
      </c>
      <c r="AX15" s="190">
        <v>1</v>
      </c>
    </row>
    <row r="16" spans="1:50" ht="19.899999999999999" customHeight="1">
      <c r="A16" s="200" t="s">
        <v>163</v>
      </c>
      <c r="B16" s="200"/>
      <c r="C16" s="200"/>
      <c r="D16" s="200">
        <f t="shared" si="0"/>
        <v>7</v>
      </c>
      <c r="E16" s="200"/>
      <c r="F16" s="24"/>
      <c r="G16" s="24"/>
      <c r="H16" s="24"/>
      <c r="I16" s="189">
        <f t="shared" si="1"/>
        <v>7</v>
      </c>
      <c r="J16" s="210">
        <v>1</v>
      </c>
      <c r="K16" s="210">
        <v>1</v>
      </c>
      <c r="L16" s="190">
        <v>2</v>
      </c>
      <c r="M16" s="190">
        <v>1</v>
      </c>
      <c r="N16" s="190">
        <v>1</v>
      </c>
      <c r="O16" s="189">
        <v>2</v>
      </c>
      <c r="P16" s="210">
        <v>1</v>
      </c>
      <c r="Q16" s="210">
        <v>1</v>
      </c>
      <c r="R16" s="190">
        <v>2</v>
      </c>
      <c r="S16" s="190">
        <v>1</v>
      </c>
      <c r="T16" s="190">
        <v>1</v>
      </c>
      <c r="U16" s="189">
        <v>2</v>
      </c>
      <c r="V16" s="210">
        <v>1</v>
      </c>
      <c r="W16" s="210">
        <v>1</v>
      </c>
      <c r="X16" s="190">
        <v>2</v>
      </c>
      <c r="Y16" s="190">
        <v>1</v>
      </c>
      <c r="Z16" s="190">
        <v>1</v>
      </c>
      <c r="AA16" s="189">
        <v>2</v>
      </c>
      <c r="AB16" s="210">
        <v>1</v>
      </c>
      <c r="AC16" s="210">
        <v>1</v>
      </c>
      <c r="AD16" s="190">
        <v>2</v>
      </c>
      <c r="AE16" s="190">
        <v>1</v>
      </c>
      <c r="AF16" s="190">
        <v>1</v>
      </c>
      <c r="AG16" s="189">
        <v>2</v>
      </c>
      <c r="AH16" s="210">
        <v>1</v>
      </c>
      <c r="AI16" s="210">
        <v>1</v>
      </c>
      <c r="AJ16" s="190">
        <v>2</v>
      </c>
      <c r="AK16" s="190">
        <v>1</v>
      </c>
      <c r="AL16" s="190">
        <v>1</v>
      </c>
      <c r="AM16" s="189">
        <v>2</v>
      </c>
      <c r="AN16" s="210">
        <v>1</v>
      </c>
      <c r="AO16" s="210">
        <v>1</v>
      </c>
      <c r="AP16" s="190">
        <v>2</v>
      </c>
      <c r="AQ16" s="190">
        <v>1</v>
      </c>
      <c r="AR16" s="190">
        <v>1</v>
      </c>
      <c r="AS16" s="189">
        <v>2</v>
      </c>
      <c r="AT16" s="210">
        <v>1</v>
      </c>
      <c r="AU16" s="210">
        <v>1</v>
      </c>
      <c r="AV16" s="190">
        <v>2</v>
      </c>
      <c r="AW16" s="190">
        <v>1</v>
      </c>
      <c r="AX16" s="190">
        <v>1</v>
      </c>
    </row>
    <row r="17" spans="1:50" ht="19.899999999999999" customHeight="1">
      <c r="A17" s="200" t="s">
        <v>164</v>
      </c>
      <c r="B17" s="200"/>
      <c r="C17" s="200"/>
      <c r="D17" s="200">
        <f t="shared" si="0"/>
        <v>7</v>
      </c>
      <c r="E17" s="200" t="s">
        <v>165</v>
      </c>
      <c r="F17" s="24"/>
      <c r="G17" s="24"/>
      <c r="H17" s="24"/>
      <c r="I17" s="189">
        <f t="shared" si="1"/>
        <v>7</v>
      </c>
      <c r="J17" s="210">
        <v>1</v>
      </c>
      <c r="K17" s="210">
        <v>1</v>
      </c>
      <c r="L17" s="190">
        <v>2</v>
      </c>
      <c r="M17" s="190">
        <v>1</v>
      </c>
      <c r="N17" s="190">
        <v>1</v>
      </c>
      <c r="O17" s="189">
        <v>2</v>
      </c>
      <c r="P17" s="210">
        <v>1</v>
      </c>
      <c r="Q17" s="210">
        <v>1</v>
      </c>
      <c r="R17" s="190">
        <v>2</v>
      </c>
      <c r="S17" s="190">
        <v>1</v>
      </c>
      <c r="T17" s="190">
        <v>1</v>
      </c>
      <c r="U17" s="189">
        <v>2</v>
      </c>
      <c r="V17" s="210">
        <v>1</v>
      </c>
      <c r="W17" s="210">
        <v>1</v>
      </c>
      <c r="X17" s="190">
        <v>2</v>
      </c>
      <c r="Y17" s="190">
        <v>1</v>
      </c>
      <c r="Z17" s="190">
        <v>1</v>
      </c>
      <c r="AA17" s="189">
        <v>2</v>
      </c>
      <c r="AB17" s="210">
        <v>1</v>
      </c>
      <c r="AC17" s="210">
        <v>1</v>
      </c>
      <c r="AD17" s="190">
        <v>2</v>
      </c>
      <c r="AE17" s="190">
        <v>1</v>
      </c>
      <c r="AF17" s="190">
        <v>1</v>
      </c>
      <c r="AG17" s="189">
        <v>2</v>
      </c>
      <c r="AH17" s="210">
        <v>1</v>
      </c>
      <c r="AI17" s="210">
        <v>1</v>
      </c>
      <c r="AJ17" s="190">
        <v>2</v>
      </c>
      <c r="AK17" s="190">
        <v>1</v>
      </c>
      <c r="AL17" s="190">
        <v>1</v>
      </c>
      <c r="AM17" s="189">
        <v>2</v>
      </c>
      <c r="AN17" s="210">
        <v>1</v>
      </c>
      <c r="AO17" s="210">
        <v>1</v>
      </c>
      <c r="AP17" s="190">
        <v>2</v>
      </c>
      <c r="AQ17" s="190">
        <v>1</v>
      </c>
      <c r="AR17" s="190">
        <v>1</v>
      </c>
      <c r="AS17" s="189">
        <v>2</v>
      </c>
      <c r="AT17" s="210">
        <v>1</v>
      </c>
      <c r="AU17" s="210">
        <v>1</v>
      </c>
      <c r="AV17" s="190">
        <v>2</v>
      </c>
      <c r="AW17" s="190">
        <v>1</v>
      </c>
      <c r="AX17" s="190">
        <v>1</v>
      </c>
    </row>
    <row r="18" spans="1:50" ht="19.899999999999999" customHeight="1">
      <c r="A18" s="200" t="s">
        <v>166</v>
      </c>
      <c r="B18" s="200"/>
      <c r="C18" s="200"/>
      <c r="D18" s="200">
        <f t="shared" si="0"/>
        <v>7</v>
      </c>
      <c r="E18" s="200" t="s">
        <v>167</v>
      </c>
      <c r="F18" s="24"/>
      <c r="G18" s="24"/>
      <c r="H18" s="24"/>
      <c r="I18" s="189">
        <f t="shared" si="1"/>
        <v>7</v>
      </c>
      <c r="J18" s="210">
        <v>1</v>
      </c>
      <c r="K18" s="210">
        <v>1</v>
      </c>
      <c r="L18" s="190">
        <v>2</v>
      </c>
      <c r="M18" s="190">
        <v>1</v>
      </c>
      <c r="N18" s="190">
        <v>1</v>
      </c>
      <c r="O18" s="189">
        <v>2</v>
      </c>
      <c r="P18" s="210">
        <v>1</v>
      </c>
      <c r="Q18" s="210">
        <v>1</v>
      </c>
      <c r="R18" s="190">
        <v>2</v>
      </c>
      <c r="S18" s="190">
        <v>1</v>
      </c>
      <c r="T18" s="190">
        <v>1</v>
      </c>
      <c r="U18" s="189">
        <v>2</v>
      </c>
      <c r="V18" s="210">
        <v>1</v>
      </c>
      <c r="W18" s="210">
        <v>1</v>
      </c>
      <c r="X18" s="190">
        <v>2</v>
      </c>
      <c r="Y18" s="190">
        <v>1</v>
      </c>
      <c r="Z18" s="190">
        <v>1</v>
      </c>
      <c r="AA18" s="189">
        <v>2</v>
      </c>
      <c r="AB18" s="210">
        <v>1</v>
      </c>
      <c r="AC18" s="210">
        <v>1</v>
      </c>
      <c r="AD18" s="190">
        <v>2</v>
      </c>
      <c r="AE18" s="190">
        <v>1</v>
      </c>
      <c r="AF18" s="190">
        <v>1</v>
      </c>
      <c r="AG18" s="189">
        <v>2</v>
      </c>
      <c r="AH18" s="210">
        <v>1</v>
      </c>
      <c r="AI18" s="210">
        <v>1</v>
      </c>
      <c r="AJ18" s="190">
        <v>2</v>
      </c>
      <c r="AK18" s="190">
        <v>1</v>
      </c>
      <c r="AL18" s="190">
        <v>1</v>
      </c>
      <c r="AM18" s="189">
        <v>2</v>
      </c>
      <c r="AN18" s="210">
        <v>1</v>
      </c>
      <c r="AO18" s="210">
        <v>1</v>
      </c>
      <c r="AP18" s="190">
        <v>2</v>
      </c>
      <c r="AQ18" s="190">
        <v>1</v>
      </c>
      <c r="AR18" s="190">
        <v>1</v>
      </c>
      <c r="AS18" s="189">
        <v>2</v>
      </c>
      <c r="AT18" s="210">
        <v>1</v>
      </c>
      <c r="AU18" s="210">
        <v>1</v>
      </c>
      <c r="AV18" s="190">
        <v>2</v>
      </c>
      <c r="AW18" s="190">
        <v>1</v>
      </c>
      <c r="AX18" s="190">
        <v>1</v>
      </c>
    </row>
    <row r="19" spans="1:50" ht="19.899999999999999" customHeight="1">
      <c r="A19" s="200" t="s">
        <v>168</v>
      </c>
      <c r="B19" s="200"/>
      <c r="C19" s="200"/>
      <c r="D19" s="200">
        <f t="shared" si="0"/>
        <v>7</v>
      </c>
      <c r="E19" s="200" t="s">
        <v>169</v>
      </c>
      <c r="F19" s="24"/>
      <c r="G19" s="24"/>
      <c r="H19" s="24"/>
      <c r="I19" s="189">
        <f t="shared" si="1"/>
        <v>7</v>
      </c>
      <c r="J19" s="210">
        <v>1</v>
      </c>
      <c r="K19" s="210">
        <v>1</v>
      </c>
      <c r="L19" s="190">
        <v>2</v>
      </c>
      <c r="M19" s="190">
        <v>1</v>
      </c>
      <c r="N19" s="190">
        <v>1</v>
      </c>
      <c r="O19" s="189">
        <v>2</v>
      </c>
      <c r="P19" s="210">
        <v>1</v>
      </c>
      <c r="Q19" s="210">
        <v>1</v>
      </c>
      <c r="R19" s="190">
        <v>2</v>
      </c>
      <c r="S19" s="190">
        <v>1</v>
      </c>
      <c r="T19" s="190">
        <v>1</v>
      </c>
      <c r="U19" s="189">
        <v>2</v>
      </c>
      <c r="V19" s="210">
        <v>1</v>
      </c>
      <c r="W19" s="210">
        <v>1</v>
      </c>
      <c r="X19" s="190">
        <v>2</v>
      </c>
      <c r="Y19" s="190">
        <v>1</v>
      </c>
      <c r="Z19" s="190">
        <v>1</v>
      </c>
      <c r="AA19" s="189">
        <v>2</v>
      </c>
      <c r="AB19" s="210">
        <v>1</v>
      </c>
      <c r="AC19" s="210">
        <v>1</v>
      </c>
      <c r="AD19" s="190">
        <v>2</v>
      </c>
      <c r="AE19" s="190">
        <v>1</v>
      </c>
      <c r="AF19" s="190">
        <v>1</v>
      </c>
      <c r="AG19" s="189">
        <v>2</v>
      </c>
      <c r="AH19" s="210">
        <v>1</v>
      </c>
      <c r="AI19" s="210">
        <v>1</v>
      </c>
      <c r="AJ19" s="190">
        <v>2</v>
      </c>
      <c r="AK19" s="190">
        <v>1</v>
      </c>
      <c r="AL19" s="190">
        <v>1</v>
      </c>
      <c r="AM19" s="189">
        <v>2</v>
      </c>
      <c r="AN19" s="210">
        <v>1</v>
      </c>
      <c r="AO19" s="210">
        <v>1</v>
      </c>
      <c r="AP19" s="190">
        <v>2</v>
      </c>
      <c r="AQ19" s="190">
        <v>1</v>
      </c>
      <c r="AR19" s="190">
        <v>1</v>
      </c>
      <c r="AS19" s="189">
        <v>2</v>
      </c>
      <c r="AT19" s="210">
        <v>1</v>
      </c>
      <c r="AU19" s="210">
        <v>1</v>
      </c>
      <c r="AV19" s="190">
        <v>2</v>
      </c>
      <c r="AW19" s="190">
        <v>1</v>
      </c>
      <c r="AX19" s="190">
        <v>1</v>
      </c>
    </row>
    <row r="20" spans="1:50" ht="19.899999999999999" customHeight="1">
      <c r="A20" s="200" t="s">
        <v>170</v>
      </c>
      <c r="B20" s="200"/>
      <c r="C20" s="200"/>
      <c r="D20" s="200">
        <f t="shared" si="0"/>
        <v>7</v>
      </c>
      <c r="E20" s="200" t="s">
        <v>171</v>
      </c>
      <c r="F20" s="24"/>
      <c r="G20" s="24"/>
      <c r="H20" s="24"/>
      <c r="I20" s="189">
        <f t="shared" si="1"/>
        <v>7</v>
      </c>
      <c r="J20" s="210">
        <v>1</v>
      </c>
      <c r="K20" s="210">
        <v>1</v>
      </c>
      <c r="L20" s="190">
        <v>2</v>
      </c>
      <c r="M20" s="190">
        <v>1</v>
      </c>
      <c r="N20" s="190">
        <v>1</v>
      </c>
      <c r="O20" s="189">
        <v>2</v>
      </c>
      <c r="P20" s="210">
        <v>1</v>
      </c>
      <c r="Q20" s="210">
        <v>1</v>
      </c>
      <c r="R20" s="190">
        <v>2</v>
      </c>
      <c r="S20" s="190">
        <v>1</v>
      </c>
      <c r="T20" s="190">
        <v>1</v>
      </c>
      <c r="U20" s="189">
        <v>2</v>
      </c>
      <c r="V20" s="210">
        <v>1</v>
      </c>
      <c r="W20" s="210">
        <v>1</v>
      </c>
      <c r="X20" s="190">
        <v>2</v>
      </c>
      <c r="Y20" s="190">
        <v>1</v>
      </c>
      <c r="Z20" s="190">
        <v>1</v>
      </c>
      <c r="AA20" s="189">
        <v>2</v>
      </c>
      <c r="AB20" s="210">
        <v>1</v>
      </c>
      <c r="AC20" s="210">
        <v>1</v>
      </c>
      <c r="AD20" s="190">
        <v>2</v>
      </c>
      <c r="AE20" s="190">
        <v>1</v>
      </c>
      <c r="AF20" s="190">
        <v>1</v>
      </c>
      <c r="AG20" s="189">
        <v>2</v>
      </c>
      <c r="AH20" s="210">
        <v>1</v>
      </c>
      <c r="AI20" s="210">
        <v>1</v>
      </c>
      <c r="AJ20" s="190">
        <v>2</v>
      </c>
      <c r="AK20" s="190">
        <v>1</v>
      </c>
      <c r="AL20" s="190">
        <v>1</v>
      </c>
      <c r="AM20" s="189">
        <v>2</v>
      </c>
      <c r="AN20" s="210">
        <v>1</v>
      </c>
      <c r="AO20" s="210">
        <v>1</v>
      </c>
      <c r="AP20" s="190">
        <v>2</v>
      </c>
      <c r="AQ20" s="190">
        <v>1</v>
      </c>
      <c r="AR20" s="190">
        <v>1</v>
      </c>
      <c r="AS20" s="189">
        <v>2</v>
      </c>
      <c r="AT20" s="210">
        <v>1</v>
      </c>
      <c r="AU20" s="210">
        <v>1</v>
      </c>
      <c r="AV20" s="190">
        <v>2</v>
      </c>
      <c r="AW20" s="190">
        <v>1</v>
      </c>
      <c r="AX20" s="190">
        <v>1</v>
      </c>
    </row>
    <row r="21" spans="1:50" ht="19.899999999999999" customHeight="1">
      <c r="A21" s="200" t="s">
        <v>172</v>
      </c>
      <c r="B21" s="200"/>
      <c r="C21" s="200"/>
      <c r="D21" s="200">
        <f t="shared" si="0"/>
        <v>7</v>
      </c>
      <c r="E21" s="200" t="s">
        <v>173</v>
      </c>
      <c r="F21" s="24"/>
      <c r="G21" s="24"/>
      <c r="H21" s="24"/>
      <c r="I21" s="189">
        <f t="shared" si="1"/>
        <v>7</v>
      </c>
      <c r="J21" s="210">
        <v>1</v>
      </c>
      <c r="K21" s="210">
        <v>1</v>
      </c>
      <c r="L21" s="190">
        <v>2</v>
      </c>
      <c r="M21" s="190">
        <v>1</v>
      </c>
      <c r="N21" s="190">
        <v>1</v>
      </c>
      <c r="O21" s="189">
        <v>2</v>
      </c>
      <c r="P21" s="210">
        <v>1</v>
      </c>
      <c r="Q21" s="210">
        <v>1</v>
      </c>
      <c r="R21" s="190">
        <v>2</v>
      </c>
      <c r="S21" s="190">
        <v>1</v>
      </c>
      <c r="T21" s="190">
        <v>1</v>
      </c>
      <c r="U21" s="189">
        <v>2</v>
      </c>
      <c r="V21" s="210">
        <v>1</v>
      </c>
      <c r="W21" s="210">
        <v>1</v>
      </c>
      <c r="X21" s="190">
        <v>2</v>
      </c>
      <c r="Y21" s="190">
        <v>1</v>
      </c>
      <c r="Z21" s="190">
        <v>1</v>
      </c>
      <c r="AA21" s="189">
        <v>2</v>
      </c>
      <c r="AB21" s="210">
        <v>1</v>
      </c>
      <c r="AC21" s="210">
        <v>1</v>
      </c>
      <c r="AD21" s="190">
        <v>2</v>
      </c>
      <c r="AE21" s="190">
        <v>1</v>
      </c>
      <c r="AF21" s="190">
        <v>1</v>
      </c>
      <c r="AG21" s="189">
        <v>2</v>
      </c>
      <c r="AH21" s="210">
        <v>1</v>
      </c>
      <c r="AI21" s="210">
        <v>1</v>
      </c>
      <c r="AJ21" s="190">
        <v>2</v>
      </c>
      <c r="AK21" s="190">
        <v>1</v>
      </c>
      <c r="AL21" s="190">
        <v>1</v>
      </c>
      <c r="AM21" s="189">
        <v>2</v>
      </c>
      <c r="AN21" s="210">
        <v>1</v>
      </c>
      <c r="AO21" s="210">
        <v>1</v>
      </c>
      <c r="AP21" s="190">
        <v>2</v>
      </c>
      <c r="AQ21" s="190">
        <v>1</v>
      </c>
      <c r="AR21" s="190">
        <v>1</v>
      </c>
      <c r="AS21" s="189">
        <v>2</v>
      </c>
      <c r="AT21" s="210">
        <v>1</v>
      </c>
      <c r="AU21" s="210">
        <v>1</v>
      </c>
      <c r="AV21" s="190">
        <v>2</v>
      </c>
      <c r="AW21" s="190">
        <v>1</v>
      </c>
      <c r="AX21" s="190">
        <v>1</v>
      </c>
    </row>
    <row r="22" spans="1:50" ht="19.899999999999999" customHeight="1">
      <c r="A22" s="203" t="s">
        <v>174</v>
      </c>
      <c r="B22" s="17">
        <f>ROUND(SUM(B6:B21),2)</f>
        <v>0</v>
      </c>
      <c r="C22" s="17"/>
      <c r="D22" s="17">
        <f t="shared" si="0"/>
        <v>58456062.420000002</v>
      </c>
      <c r="E22" s="203" t="s">
        <v>175</v>
      </c>
      <c r="F22" s="17">
        <f t="shared" ref="F22:H22" si="2">ROUND(SUM(F6:F21),2)</f>
        <v>0</v>
      </c>
      <c r="G22" s="17"/>
      <c r="H22" s="17">
        <f t="shared" si="2"/>
        <v>0</v>
      </c>
      <c r="I22" s="189">
        <f t="shared" si="1"/>
        <v>7</v>
      </c>
      <c r="J22" s="189">
        <v>8350866.0599999996</v>
      </c>
      <c r="K22" s="189">
        <v>4455364.84</v>
      </c>
      <c r="L22" s="190">
        <v>2</v>
      </c>
      <c r="M22" s="189">
        <v>1</v>
      </c>
      <c r="N22" s="189">
        <v>1</v>
      </c>
      <c r="O22" s="189">
        <v>12806230.899999999</v>
      </c>
      <c r="P22" s="189">
        <v>8350866.0599999996</v>
      </c>
      <c r="Q22" s="189">
        <v>4455364.84</v>
      </c>
      <c r="R22" s="190">
        <v>2</v>
      </c>
      <c r="S22" s="189">
        <v>1</v>
      </c>
      <c r="T22" s="189">
        <v>1</v>
      </c>
      <c r="U22" s="189">
        <v>12806230.899999999</v>
      </c>
      <c r="V22" s="189">
        <v>8350866.0599999996</v>
      </c>
      <c r="W22" s="189">
        <v>4455364.84</v>
      </c>
      <c r="X22" s="190">
        <v>2</v>
      </c>
      <c r="Y22" s="189">
        <v>1</v>
      </c>
      <c r="Z22" s="189">
        <v>1</v>
      </c>
      <c r="AA22" s="189">
        <v>12806230.899999999</v>
      </c>
      <c r="AB22" s="189">
        <v>8350866.0599999996</v>
      </c>
      <c r="AC22" s="189">
        <v>4455364.84</v>
      </c>
      <c r="AD22" s="190">
        <v>2</v>
      </c>
      <c r="AE22" s="189">
        <v>1</v>
      </c>
      <c r="AF22" s="189">
        <v>1</v>
      </c>
      <c r="AG22" s="189">
        <v>12806230.899999999</v>
      </c>
      <c r="AH22" s="189">
        <v>8350866.0599999996</v>
      </c>
      <c r="AI22" s="189">
        <v>4455364.84</v>
      </c>
      <c r="AJ22" s="190">
        <v>2</v>
      </c>
      <c r="AK22" s="189">
        <v>1</v>
      </c>
      <c r="AL22" s="189">
        <v>1</v>
      </c>
      <c r="AM22" s="189">
        <v>12806230.899999999</v>
      </c>
      <c r="AN22" s="189">
        <v>8350866.0599999996</v>
      </c>
      <c r="AO22" s="189">
        <v>4455364.84</v>
      </c>
      <c r="AP22" s="190">
        <v>2</v>
      </c>
      <c r="AQ22" s="189">
        <v>1</v>
      </c>
      <c r="AR22" s="189">
        <v>1</v>
      </c>
      <c r="AS22" s="189">
        <v>12806230.899999999</v>
      </c>
      <c r="AT22" s="189">
        <v>8350866.0599999996</v>
      </c>
      <c r="AU22" s="189">
        <v>4455364.84</v>
      </c>
      <c r="AV22" s="190">
        <v>2</v>
      </c>
      <c r="AW22" s="189">
        <v>1</v>
      </c>
      <c r="AX22" s="189">
        <v>1</v>
      </c>
    </row>
    <row r="23" spans="1:50" ht="19.899999999999999" customHeight="1">
      <c r="A23" s="204" t="s">
        <v>176</v>
      </c>
      <c r="B23" s="205"/>
      <c r="C23" s="205"/>
      <c r="D23" s="198">
        <f t="shared" si="0"/>
        <v>7</v>
      </c>
      <c r="E23" s="204" t="s">
        <v>177</v>
      </c>
      <c r="F23" s="205"/>
      <c r="G23" s="205"/>
      <c r="H23" s="198"/>
      <c r="I23" s="209">
        <f t="shared" si="1"/>
        <v>7</v>
      </c>
      <c r="J23" s="211">
        <v>1</v>
      </c>
      <c r="K23" s="211">
        <v>1</v>
      </c>
      <c r="L23" s="190">
        <v>2</v>
      </c>
      <c r="M23" s="211">
        <v>1</v>
      </c>
      <c r="N23" s="211">
        <v>1</v>
      </c>
      <c r="O23" s="189">
        <v>2</v>
      </c>
      <c r="P23" s="211">
        <v>1</v>
      </c>
      <c r="Q23" s="211">
        <v>1</v>
      </c>
      <c r="R23" s="190">
        <v>2</v>
      </c>
      <c r="S23" s="211">
        <v>1</v>
      </c>
      <c r="T23" s="211">
        <v>1</v>
      </c>
      <c r="U23" s="189">
        <v>2</v>
      </c>
      <c r="V23" s="211">
        <v>1</v>
      </c>
      <c r="W23" s="211">
        <v>1</v>
      </c>
      <c r="X23" s="190">
        <v>2</v>
      </c>
      <c r="Y23" s="211">
        <v>1</v>
      </c>
      <c r="Z23" s="211">
        <v>1</v>
      </c>
      <c r="AA23" s="189">
        <v>2</v>
      </c>
      <c r="AB23" s="211">
        <v>1</v>
      </c>
      <c r="AC23" s="211">
        <v>1</v>
      </c>
      <c r="AD23" s="190">
        <v>2</v>
      </c>
      <c r="AE23" s="211">
        <v>1</v>
      </c>
      <c r="AF23" s="211">
        <v>1</v>
      </c>
      <c r="AG23" s="189">
        <v>2</v>
      </c>
      <c r="AH23" s="211">
        <v>1</v>
      </c>
      <c r="AI23" s="211">
        <v>1</v>
      </c>
      <c r="AJ23" s="190">
        <v>2</v>
      </c>
      <c r="AK23" s="211">
        <v>1</v>
      </c>
      <c r="AL23" s="211">
        <v>1</v>
      </c>
      <c r="AM23" s="189">
        <v>2</v>
      </c>
      <c r="AN23" s="211">
        <v>1</v>
      </c>
      <c r="AO23" s="211">
        <v>1</v>
      </c>
      <c r="AP23" s="190">
        <v>2</v>
      </c>
      <c r="AQ23" s="211">
        <v>1</v>
      </c>
      <c r="AR23" s="211">
        <v>1</v>
      </c>
      <c r="AS23" s="189">
        <v>2</v>
      </c>
      <c r="AT23" s="211">
        <v>1</v>
      </c>
      <c r="AU23" s="211">
        <v>1</v>
      </c>
      <c r="AV23" s="190">
        <v>2</v>
      </c>
      <c r="AW23" s="211">
        <v>1</v>
      </c>
      <c r="AX23" s="211">
        <v>1</v>
      </c>
    </row>
    <row r="24" spans="1:50" ht="19.899999999999999" customHeight="1">
      <c r="A24" s="200" t="s">
        <v>178</v>
      </c>
      <c r="B24" s="31"/>
      <c r="C24" s="31"/>
      <c r="D24" s="201">
        <f t="shared" si="0"/>
        <v>7</v>
      </c>
      <c r="E24" s="202" t="s">
        <v>179</v>
      </c>
      <c r="F24" s="24"/>
      <c r="G24" s="24"/>
      <c r="H24" s="31"/>
      <c r="I24" s="189">
        <f t="shared" si="1"/>
        <v>7</v>
      </c>
      <c r="J24" s="190">
        <v>1</v>
      </c>
      <c r="K24" s="212">
        <v>1</v>
      </c>
      <c r="L24" s="190">
        <v>2</v>
      </c>
      <c r="M24" s="190">
        <v>1</v>
      </c>
      <c r="N24" s="190">
        <v>1</v>
      </c>
      <c r="O24" s="189">
        <v>2</v>
      </c>
      <c r="P24" s="190">
        <v>1</v>
      </c>
      <c r="Q24" s="212">
        <v>1</v>
      </c>
      <c r="R24" s="190">
        <v>2</v>
      </c>
      <c r="S24" s="190">
        <v>1</v>
      </c>
      <c r="T24" s="190">
        <v>1</v>
      </c>
      <c r="U24" s="189">
        <v>2</v>
      </c>
      <c r="V24" s="190">
        <v>1</v>
      </c>
      <c r="W24" s="212">
        <v>1</v>
      </c>
      <c r="X24" s="190">
        <v>2</v>
      </c>
      <c r="Y24" s="190">
        <v>1</v>
      </c>
      <c r="Z24" s="190">
        <v>1</v>
      </c>
      <c r="AA24" s="189">
        <v>2</v>
      </c>
      <c r="AB24" s="190">
        <v>1</v>
      </c>
      <c r="AC24" s="212">
        <v>1</v>
      </c>
      <c r="AD24" s="190">
        <v>2</v>
      </c>
      <c r="AE24" s="190">
        <v>1</v>
      </c>
      <c r="AF24" s="190">
        <v>1</v>
      </c>
      <c r="AG24" s="189">
        <v>2</v>
      </c>
      <c r="AH24" s="190">
        <v>1</v>
      </c>
      <c r="AI24" s="212">
        <v>1</v>
      </c>
      <c r="AJ24" s="190">
        <v>2</v>
      </c>
      <c r="AK24" s="190">
        <v>1</v>
      </c>
      <c r="AL24" s="190">
        <v>1</v>
      </c>
      <c r="AM24" s="189">
        <v>2</v>
      </c>
      <c r="AN24" s="190">
        <v>1</v>
      </c>
      <c r="AO24" s="212">
        <v>1</v>
      </c>
      <c r="AP24" s="190">
        <v>2</v>
      </c>
      <c r="AQ24" s="190">
        <v>1</v>
      </c>
      <c r="AR24" s="190">
        <v>1</v>
      </c>
      <c r="AS24" s="189">
        <v>2</v>
      </c>
      <c r="AT24" s="190">
        <v>1</v>
      </c>
      <c r="AU24" s="212">
        <v>1</v>
      </c>
      <c r="AV24" s="190">
        <v>2</v>
      </c>
      <c r="AW24" s="190">
        <v>1</v>
      </c>
      <c r="AX24" s="190">
        <v>1</v>
      </c>
    </row>
    <row r="25" spans="1:50" ht="19.899999999999999" customHeight="1">
      <c r="A25" s="200" t="s">
        <v>180</v>
      </c>
      <c r="B25" s="31"/>
      <c r="C25" s="31"/>
      <c r="D25" s="201">
        <f t="shared" si="0"/>
        <v>7</v>
      </c>
      <c r="E25" s="202" t="s">
        <v>181</v>
      </c>
      <c r="F25" s="24"/>
      <c r="G25" s="24"/>
      <c r="H25" s="31"/>
      <c r="I25" s="189">
        <f t="shared" si="1"/>
        <v>7</v>
      </c>
      <c r="J25" s="190">
        <v>1</v>
      </c>
      <c r="K25" s="212">
        <v>1</v>
      </c>
      <c r="L25" s="190">
        <v>2</v>
      </c>
      <c r="M25" s="190">
        <v>1</v>
      </c>
      <c r="N25" s="190">
        <v>1</v>
      </c>
      <c r="O25" s="189">
        <v>2</v>
      </c>
      <c r="P25" s="190">
        <v>1</v>
      </c>
      <c r="Q25" s="212">
        <v>1</v>
      </c>
      <c r="R25" s="190">
        <v>2</v>
      </c>
      <c r="S25" s="190">
        <v>1</v>
      </c>
      <c r="T25" s="190">
        <v>1</v>
      </c>
      <c r="U25" s="189">
        <v>2</v>
      </c>
      <c r="V25" s="190">
        <v>1</v>
      </c>
      <c r="W25" s="212">
        <v>1</v>
      </c>
      <c r="X25" s="190">
        <v>2</v>
      </c>
      <c r="Y25" s="190">
        <v>1</v>
      </c>
      <c r="Z25" s="190">
        <v>1</v>
      </c>
      <c r="AA25" s="189">
        <v>2</v>
      </c>
      <c r="AB25" s="190">
        <v>1</v>
      </c>
      <c r="AC25" s="212">
        <v>1</v>
      </c>
      <c r="AD25" s="190">
        <v>2</v>
      </c>
      <c r="AE25" s="190">
        <v>1</v>
      </c>
      <c r="AF25" s="190">
        <v>1</v>
      </c>
      <c r="AG25" s="189">
        <v>2</v>
      </c>
      <c r="AH25" s="190">
        <v>1</v>
      </c>
      <c r="AI25" s="212">
        <v>1</v>
      </c>
      <c r="AJ25" s="190">
        <v>2</v>
      </c>
      <c r="AK25" s="190">
        <v>1</v>
      </c>
      <c r="AL25" s="190">
        <v>1</v>
      </c>
      <c r="AM25" s="189">
        <v>2</v>
      </c>
      <c r="AN25" s="190">
        <v>1</v>
      </c>
      <c r="AO25" s="212">
        <v>1</v>
      </c>
      <c r="AP25" s="190">
        <v>2</v>
      </c>
      <c r="AQ25" s="190">
        <v>1</v>
      </c>
      <c r="AR25" s="190">
        <v>1</v>
      </c>
      <c r="AS25" s="189">
        <v>2</v>
      </c>
      <c r="AT25" s="190">
        <v>1</v>
      </c>
      <c r="AU25" s="212">
        <v>1</v>
      </c>
      <c r="AV25" s="190">
        <v>2</v>
      </c>
      <c r="AW25" s="190">
        <v>1</v>
      </c>
      <c r="AX25" s="190">
        <v>1</v>
      </c>
    </row>
    <row r="26" spans="1:50" ht="19.899999999999999" customHeight="1">
      <c r="A26" s="200" t="s">
        <v>182</v>
      </c>
      <c r="B26" s="31"/>
      <c r="C26" s="31"/>
      <c r="D26" s="201">
        <f t="shared" si="0"/>
        <v>7</v>
      </c>
      <c r="E26" s="202" t="s">
        <v>183</v>
      </c>
      <c r="F26" s="24"/>
      <c r="G26" s="24"/>
      <c r="H26" s="31"/>
      <c r="I26" s="189">
        <f t="shared" si="1"/>
        <v>7</v>
      </c>
      <c r="J26" s="190">
        <v>1</v>
      </c>
      <c r="K26" s="212">
        <v>1</v>
      </c>
      <c r="L26" s="190">
        <v>2</v>
      </c>
      <c r="M26" s="190">
        <v>1</v>
      </c>
      <c r="N26" s="190">
        <v>1</v>
      </c>
      <c r="O26" s="189">
        <v>2</v>
      </c>
      <c r="P26" s="190">
        <v>1</v>
      </c>
      <c r="Q26" s="212">
        <v>1</v>
      </c>
      <c r="R26" s="190">
        <v>2</v>
      </c>
      <c r="S26" s="190">
        <v>1</v>
      </c>
      <c r="T26" s="190">
        <v>1</v>
      </c>
      <c r="U26" s="189">
        <v>2</v>
      </c>
      <c r="V26" s="190">
        <v>1</v>
      </c>
      <c r="W26" s="212">
        <v>1</v>
      </c>
      <c r="X26" s="190">
        <v>2</v>
      </c>
      <c r="Y26" s="190">
        <v>1</v>
      </c>
      <c r="Z26" s="190">
        <v>1</v>
      </c>
      <c r="AA26" s="189">
        <v>2</v>
      </c>
      <c r="AB26" s="190">
        <v>1</v>
      </c>
      <c r="AC26" s="212">
        <v>1</v>
      </c>
      <c r="AD26" s="190">
        <v>2</v>
      </c>
      <c r="AE26" s="190">
        <v>1</v>
      </c>
      <c r="AF26" s="190">
        <v>1</v>
      </c>
      <c r="AG26" s="189">
        <v>2</v>
      </c>
      <c r="AH26" s="190">
        <v>1</v>
      </c>
      <c r="AI26" s="212">
        <v>1</v>
      </c>
      <c r="AJ26" s="190">
        <v>2</v>
      </c>
      <c r="AK26" s="190">
        <v>1</v>
      </c>
      <c r="AL26" s="190">
        <v>1</v>
      </c>
      <c r="AM26" s="189">
        <v>2</v>
      </c>
      <c r="AN26" s="190">
        <v>1</v>
      </c>
      <c r="AO26" s="212">
        <v>1</v>
      </c>
      <c r="AP26" s="190">
        <v>2</v>
      </c>
      <c r="AQ26" s="190">
        <v>1</v>
      </c>
      <c r="AR26" s="190">
        <v>1</v>
      </c>
      <c r="AS26" s="189">
        <v>2</v>
      </c>
      <c r="AT26" s="190">
        <v>1</v>
      </c>
      <c r="AU26" s="212">
        <v>1</v>
      </c>
      <c r="AV26" s="190">
        <v>2</v>
      </c>
      <c r="AW26" s="190">
        <v>1</v>
      </c>
      <c r="AX26" s="190">
        <v>1</v>
      </c>
    </row>
    <row r="27" spans="1:50" ht="19.899999999999999" customHeight="1">
      <c r="A27" s="200" t="s">
        <v>184</v>
      </c>
      <c r="B27" s="24"/>
      <c r="C27" s="24"/>
      <c r="D27" s="24">
        <f t="shared" si="0"/>
        <v>7</v>
      </c>
      <c r="E27" s="202" t="s">
        <v>185</v>
      </c>
      <c r="F27" s="24"/>
      <c r="G27" s="24"/>
      <c r="H27" s="31"/>
      <c r="I27" s="189">
        <f t="shared" si="1"/>
        <v>7</v>
      </c>
      <c r="J27" s="190">
        <v>1</v>
      </c>
      <c r="K27" s="190">
        <v>1</v>
      </c>
      <c r="L27" s="190">
        <v>2</v>
      </c>
      <c r="M27" s="190">
        <v>1</v>
      </c>
      <c r="N27" s="190">
        <v>1</v>
      </c>
      <c r="O27" s="189">
        <v>2</v>
      </c>
      <c r="P27" s="190">
        <v>1</v>
      </c>
      <c r="Q27" s="190">
        <v>1</v>
      </c>
      <c r="R27" s="190">
        <v>2</v>
      </c>
      <c r="S27" s="190">
        <v>1</v>
      </c>
      <c r="T27" s="190">
        <v>1</v>
      </c>
      <c r="U27" s="189">
        <v>2</v>
      </c>
      <c r="V27" s="190">
        <v>1</v>
      </c>
      <c r="W27" s="190">
        <v>1</v>
      </c>
      <c r="X27" s="190">
        <v>2</v>
      </c>
      <c r="Y27" s="190">
        <v>1</v>
      </c>
      <c r="Z27" s="190">
        <v>1</v>
      </c>
      <c r="AA27" s="189">
        <v>2</v>
      </c>
      <c r="AB27" s="190">
        <v>1</v>
      </c>
      <c r="AC27" s="190">
        <v>1</v>
      </c>
      <c r="AD27" s="190">
        <v>2</v>
      </c>
      <c r="AE27" s="190">
        <v>1</v>
      </c>
      <c r="AF27" s="190">
        <v>1</v>
      </c>
      <c r="AG27" s="189">
        <v>2</v>
      </c>
      <c r="AH27" s="190">
        <v>1</v>
      </c>
      <c r="AI27" s="190">
        <v>1</v>
      </c>
      <c r="AJ27" s="190">
        <v>2</v>
      </c>
      <c r="AK27" s="190">
        <v>1</v>
      </c>
      <c r="AL27" s="190">
        <v>1</v>
      </c>
      <c r="AM27" s="189">
        <v>2</v>
      </c>
      <c r="AN27" s="190">
        <v>1</v>
      </c>
      <c r="AO27" s="190">
        <v>1</v>
      </c>
      <c r="AP27" s="190">
        <v>2</v>
      </c>
      <c r="AQ27" s="190">
        <v>1</v>
      </c>
      <c r="AR27" s="190">
        <v>1</v>
      </c>
      <c r="AS27" s="189">
        <v>2</v>
      </c>
      <c r="AT27" s="190">
        <v>1</v>
      </c>
      <c r="AU27" s="190">
        <v>1</v>
      </c>
      <c r="AV27" s="190">
        <v>2</v>
      </c>
      <c r="AW27" s="190">
        <v>1</v>
      </c>
      <c r="AX27" s="190">
        <v>1</v>
      </c>
    </row>
    <row r="28" spans="1:50" ht="19.899999999999999" customHeight="1">
      <c r="A28" s="202" t="s">
        <v>186</v>
      </c>
      <c r="B28" s="24"/>
      <c r="C28" s="24"/>
      <c r="D28" s="24">
        <f t="shared" si="0"/>
        <v>7</v>
      </c>
      <c r="E28" s="202" t="s">
        <v>187</v>
      </c>
      <c r="F28" s="24"/>
      <c r="G28" s="24"/>
      <c r="H28" s="31"/>
      <c r="I28" s="189">
        <f t="shared" si="1"/>
        <v>7</v>
      </c>
      <c r="J28" s="190">
        <v>1</v>
      </c>
      <c r="K28" s="190">
        <v>1</v>
      </c>
      <c r="L28" s="190">
        <v>2</v>
      </c>
      <c r="M28" s="190">
        <v>1</v>
      </c>
      <c r="N28" s="190">
        <v>1</v>
      </c>
      <c r="O28" s="189">
        <v>2</v>
      </c>
      <c r="P28" s="190">
        <v>1</v>
      </c>
      <c r="Q28" s="190">
        <v>1</v>
      </c>
      <c r="R28" s="190">
        <v>2</v>
      </c>
      <c r="S28" s="190">
        <v>1</v>
      </c>
      <c r="T28" s="190">
        <v>1</v>
      </c>
      <c r="U28" s="189">
        <v>2</v>
      </c>
      <c r="V28" s="190">
        <v>1</v>
      </c>
      <c r="W28" s="190">
        <v>1</v>
      </c>
      <c r="X28" s="190">
        <v>2</v>
      </c>
      <c r="Y28" s="190">
        <v>1</v>
      </c>
      <c r="Z28" s="190">
        <v>1</v>
      </c>
      <c r="AA28" s="189">
        <v>2</v>
      </c>
      <c r="AB28" s="190">
        <v>1</v>
      </c>
      <c r="AC28" s="190">
        <v>1</v>
      </c>
      <c r="AD28" s="190">
        <v>2</v>
      </c>
      <c r="AE28" s="190">
        <v>1</v>
      </c>
      <c r="AF28" s="190">
        <v>1</v>
      </c>
      <c r="AG28" s="189">
        <v>2</v>
      </c>
      <c r="AH28" s="190">
        <v>1</v>
      </c>
      <c r="AI28" s="190">
        <v>1</v>
      </c>
      <c r="AJ28" s="190">
        <v>2</v>
      </c>
      <c r="AK28" s="190">
        <v>1</v>
      </c>
      <c r="AL28" s="190">
        <v>1</v>
      </c>
      <c r="AM28" s="189">
        <v>2</v>
      </c>
      <c r="AN28" s="190">
        <v>1</v>
      </c>
      <c r="AO28" s="190">
        <v>1</v>
      </c>
      <c r="AP28" s="190">
        <v>2</v>
      </c>
      <c r="AQ28" s="190">
        <v>1</v>
      </c>
      <c r="AR28" s="190">
        <v>1</v>
      </c>
      <c r="AS28" s="189">
        <v>2</v>
      </c>
      <c r="AT28" s="190">
        <v>1</v>
      </c>
      <c r="AU28" s="190">
        <v>1</v>
      </c>
      <c r="AV28" s="190">
        <v>2</v>
      </c>
      <c r="AW28" s="190">
        <v>1</v>
      </c>
      <c r="AX28" s="190">
        <v>1</v>
      </c>
    </row>
    <row r="29" spans="1:50" ht="19.899999999999999" customHeight="1">
      <c r="A29" s="202" t="s">
        <v>188</v>
      </c>
      <c r="B29" s="24"/>
      <c r="C29" s="24"/>
      <c r="D29" s="24">
        <f t="shared" si="0"/>
        <v>7</v>
      </c>
      <c r="E29" s="202" t="s">
        <v>189</v>
      </c>
      <c r="F29" s="24"/>
      <c r="G29" s="24"/>
      <c r="H29" s="31"/>
      <c r="I29" s="189">
        <f t="shared" si="1"/>
        <v>7</v>
      </c>
      <c r="J29" s="190">
        <v>1</v>
      </c>
      <c r="K29" s="190">
        <v>1</v>
      </c>
      <c r="L29" s="190">
        <v>2</v>
      </c>
      <c r="M29" s="190">
        <v>1</v>
      </c>
      <c r="N29" s="190">
        <v>1</v>
      </c>
      <c r="O29" s="189">
        <v>2</v>
      </c>
      <c r="P29" s="190">
        <v>1</v>
      </c>
      <c r="Q29" s="190">
        <v>1</v>
      </c>
      <c r="R29" s="190">
        <v>2</v>
      </c>
      <c r="S29" s="190">
        <v>1</v>
      </c>
      <c r="T29" s="190">
        <v>1</v>
      </c>
      <c r="U29" s="189">
        <v>2</v>
      </c>
      <c r="V29" s="190">
        <v>1</v>
      </c>
      <c r="W29" s="190">
        <v>1</v>
      </c>
      <c r="X29" s="190">
        <v>2</v>
      </c>
      <c r="Y29" s="190">
        <v>1</v>
      </c>
      <c r="Z29" s="190">
        <v>1</v>
      </c>
      <c r="AA29" s="189">
        <v>2</v>
      </c>
      <c r="AB29" s="190">
        <v>1</v>
      </c>
      <c r="AC29" s="190">
        <v>1</v>
      </c>
      <c r="AD29" s="190">
        <v>2</v>
      </c>
      <c r="AE29" s="190">
        <v>1</v>
      </c>
      <c r="AF29" s="190">
        <v>1</v>
      </c>
      <c r="AG29" s="189">
        <v>2</v>
      </c>
      <c r="AH29" s="190">
        <v>1</v>
      </c>
      <c r="AI29" s="190">
        <v>1</v>
      </c>
      <c r="AJ29" s="190">
        <v>2</v>
      </c>
      <c r="AK29" s="190">
        <v>1</v>
      </c>
      <c r="AL29" s="190">
        <v>1</v>
      </c>
      <c r="AM29" s="189">
        <v>2</v>
      </c>
      <c r="AN29" s="190">
        <v>1</v>
      </c>
      <c r="AO29" s="190">
        <v>1</v>
      </c>
      <c r="AP29" s="190">
        <v>2</v>
      </c>
      <c r="AQ29" s="190">
        <v>1</v>
      </c>
      <c r="AR29" s="190">
        <v>1</v>
      </c>
      <c r="AS29" s="189">
        <v>2</v>
      </c>
      <c r="AT29" s="190">
        <v>1</v>
      </c>
      <c r="AU29" s="190">
        <v>1</v>
      </c>
      <c r="AV29" s="190">
        <v>2</v>
      </c>
      <c r="AW29" s="190">
        <v>1</v>
      </c>
      <c r="AX29" s="190">
        <v>1</v>
      </c>
    </row>
    <row r="30" spans="1:50" ht="19.899999999999999" customHeight="1">
      <c r="A30" s="202" t="s">
        <v>190</v>
      </c>
      <c r="B30" s="24"/>
      <c r="C30" s="24"/>
      <c r="D30" s="24">
        <f t="shared" si="0"/>
        <v>7</v>
      </c>
      <c r="E30" s="202" t="s">
        <v>191</v>
      </c>
      <c r="F30" s="24"/>
      <c r="G30" s="24"/>
      <c r="H30" s="31"/>
      <c r="I30" s="189">
        <f t="shared" si="1"/>
        <v>7</v>
      </c>
      <c r="J30" s="190">
        <v>1</v>
      </c>
      <c r="K30" s="190">
        <v>1</v>
      </c>
      <c r="L30" s="190">
        <v>2</v>
      </c>
      <c r="M30" s="190">
        <v>1</v>
      </c>
      <c r="N30" s="190">
        <v>1</v>
      </c>
      <c r="O30" s="189">
        <v>2</v>
      </c>
      <c r="P30" s="190">
        <v>1</v>
      </c>
      <c r="Q30" s="190">
        <v>1</v>
      </c>
      <c r="R30" s="190">
        <v>2</v>
      </c>
      <c r="S30" s="190">
        <v>1</v>
      </c>
      <c r="T30" s="190">
        <v>1</v>
      </c>
      <c r="U30" s="189">
        <v>2</v>
      </c>
      <c r="V30" s="190">
        <v>1</v>
      </c>
      <c r="W30" s="190">
        <v>1</v>
      </c>
      <c r="X30" s="190">
        <v>2</v>
      </c>
      <c r="Y30" s="190">
        <v>1</v>
      </c>
      <c r="Z30" s="190">
        <v>1</v>
      </c>
      <c r="AA30" s="189">
        <v>2</v>
      </c>
      <c r="AB30" s="190">
        <v>1</v>
      </c>
      <c r="AC30" s="190">
        <v>1</v>
      </c>
      <c r="AD30" s="190">
        <v>2</v>
      </c>
      <c r="AE30" s="190">
        <v>1</v>
      </c>
      <c r="AF30" s="190">
        <v>1</v>
      </c>
      <c r="AG30" s="189">
        <v>2</v>
      </c>
      <c r="AH30" s="190">
        <v>1</v>
      </c>
      <c r="AI30" s="190">
        <v>1</v>
      </c>
      <c r="AJ30" s="190">
        <v>2</v>
      </c>
      <c r="AK30" s="190">
        <v>1</v>
      </c>
      <c r="AL30" s="190">
        <v>1</v>
      </c>
      <c r="AM30" s="189">
        <v>2</v>
      </c>
      <c r="AN30" s="190">
        <v>1</v>
      </c>
      <c r="AO30" s="190">
        <v>1</v>
      </c>
      <c r="AP30" s="190">
        <v>2</v>
      </c>
      <c r="AQ30" s="190">
        <v>1</v>
      </c>
      <c r="AR30" s="190">
        <v>1</v>
      </c>
      <c r="AS30" s="189">
        <v>2</v>
      </c>
      <c r="AT30" s="190">
        <v>1</v>
      </c>
      <c r="AU30" s="190">
        <v>1</v>
      </c>
      <c r="AV30" s="190">
        <v>2</v>
      </c>
      <c r="AW30" s="190">
        <v>1</v>
      </c>
      <c r="AX30" s="190">
        <v>1</v>
      </c>
    </row>
    <row r="31" spans="1:50" ht="19.899999999999999" customHeight="1">
      <c r="A31" s="202" t="s">
        <v>192</v>
      </c>
      <c r="B31" s="24"/>
      <c r="C31" s="24"/>
      <c r="D31" s="24">
        <f t="shared" si="0"/>
        <v>7</v>
      </c>
      <c r="E31" s="202" t="s">
        <v>193</v>
      </c>
      <c r="F31" s="24"/>
      <c r="G31" s="24"/>
      <c r="H31" s="31"/>
      <c r="I31" s="189">
        <f t="shared" si="1"/>
        <v>7</v>
      </c>
      <c r="J31" s="190">
        <v>1</v>
      </c>
      <c r="K31" s="190">
        <v>1</v>
      </c>
      <c r="L31" s="190">
        <v>2</v>
      </c>
      <c r="M31" s="190">
        <v>1</v>
      </c>
      <c r="N31" s="190">
        <v>1</v>
      </c>
      <c r="O31" s="189">
        <v>2</v>
      </c>
      <c r="P31" s="190">
        <v>1</v>
      </c>
      <c r="Q31" s="190">
        <v>1</v>
      </c>
      <c r="R31" s="190">
        <v>2</v>
      </c>
      <c r="S31" s="190">
        <v>1</v>
      </c>
      <c r="T31" s="190">
        <v>1</v>
      </c>
      <c r="U31" s="189">
        <v>2</v>
      </c>
      <c r="V31" s="190">
        <v>1</v>
      </c>
      <c r="W31" s="190">
        <v>1</v>
      </c>
      <c r="X31" s="190">
        <v>2</v>
      </c>
      <c r="Y31" s="190">
        <v>1</v>
      </c>
      <c r="Z31" s="190">
        <v>1</v>
      </c>
      <c r="AA31" s="189">
        <v>2</v>
      </c>
      <c r="AB31" s="190">
        <v>1</v>
      </c>
      <c r="AC31" s="190">
        <v>1</v>
      </c>
      <c r="AD31" s="190">
        <v>2</v>
      </c>
      <c r="AE31" s="190">
        <v>1</v>
      </c>
      <c r="AF31" s="190">
        <v>1</v>
      </c>
      <c r="AG31" s="189">
        <v>2</v>
      </c>
      <c r="AH31" s="190">
        <v>1</v>
      </c>
      <c r="AI31" s="190">
        <v>1</v>
      </c>
      <c r="AJ31" s="190">
        <v>2</v>
      </c>
      <c r="AK31" s="190">
        <v>1</v>
      </c>
      <c r="AL31" s="190">
        <v>1</v>
      </c>
      <c r="AM31" s="189">
        <v>2</v>
      </c>
      <c r="AN31" s="190">
        <v>1</v>
      </c>
      <c r="AO31" s="190">
        <v>1</v>
      </c>
      <c r="AP31" s="190">
        <v>2</v>
      </c>
      <c r="AQ31" s="190">
        <v>1</v>
      </c>
      <c r="AR31" s="190">
        <v>1</v>
      </c>
      <c r="AS31" s="189">
        <v>2</v>
      </c>
      <c r="AT31" s="190">
        <v>1</v>
      </c>
      <c r="AU31" s="190">
        <v>1</v>
      </c>
      <c r="AV31" s="190">
        <v>2</v>
      </c>
      <c r="AW31" s="190">
        <v>1</v>
      </c>
      <c r="AX31" s="190">
        <v>1</v>
      </c>
    </row>
    <row r="32" spans="1:50" ht="19.899999999999999" customHeight="1">
      <c r="A32" s="202" t="s">
        <v>194</v>
      </c>
      <c r="B32" s="24"/>
      <c r="C32" s="24"/>
      <c r="D32" s="24">
        <f t="shared" si="0"/>
        <v>7</v>
      </c>
      <c r="E32" s="202" t="s">
        <v>195</v>
      </c>
      <c r="F32" s="24"/>
      <c r="G32" s="24"/>
      <c r="H32" s="31"/>
      <c r="I32" s="189">
        <f t="shared" si="1"/>
        <v>7</v>
      </c>
      <c r="J32" s="190">
        <v>1</v>
      </c>
      <c r="K32" s="190">
        <v>1</v>
      </c>
      <c r="L32" s="190">
        <v>2</v>
      </c>
      <c r="M32" s="190">
        <v>1</v>
      </c>
      <c r="N32" s="190">
        <v>1</v>
      </c>
      <c r="O32" s="189">
        <v>2</v>
      </c>
      <c r="P32" s="190">
        <v>1</v>
      </c>
      <c r="Q32" s="190">
        <v>1</v>
      </c>
      <c r="R32" s="190">
        <v>2</v>
      </c>
      <c r="S32" s="190">
        <v>1</v>
      </c>
      <c r="T32" s="190">
        <v>1</v>
      </c>
      <c r="U32" s="189">
        <v>2</v>
      </c>
      <c r="V32" s="190">
        <v>1</v>
      </c>
      <c r="W32" s="190">
        <v>1</v>
      </c>
      <c r="X32" s="190">
        <v>2</v>
      </c>
      <c r="Y32" s="190">
        <v>1</v>
      </c>
      <c r="Z32" s="190">
        <v>1</v>
      </c>
      <c r="AA32" s="189">
        <v>2</v>
      </c>
      <c r="AB32" s="190">
        <v>1</v>
      </c>
      <c r="AC32" s="190">
        <v>1</v>
      </c>
      <c r="AD32" s="190">
        <v>2</v>
      </c>
      <c r="AE32" s="190">
        <v>1</v>
      </c>
      <c r="AF32" s="190">
        <v>1</v>
      </c>
      <c r="AG32" s="189">
        <v>2</v>
      </c>
      <c r="AH32" s="190">
        <v>1</v>
      </c>
      <c r="AI32" s="190">
        <v>1</v>
      </c>
      <c r="AJ32" s="190">
        <v>2</v>
      </c>
      <c r="AK32" s="190">
        <v>1</v>
      </c>
      <c r="AL32" s="190">
        <v>1</v>
      </c>
      <c r="AM32" s="189">
        <v>2</v>
      </c>
      <c r="AN32" s="190">
        <v>1</v>
      </c>
      <c r="AO32" s="190">
        <v>1</v>
      </c>
      <c r="AP32" s="190">
        <v>2</v>
      </c>
      <c r="AQ32" s="190">
        <v>1</v>
      </c>
      <c r="AR32" s="190">
        <v>1</v>
      </c>
      <c r="AS32" s="189">
        <v>2</v>
      </c>
      <c r="AT32" s="190">
        <v>1</v>
      </c>
      <c r="AU32" s="190">
        <v>1</v>
      </c>
      <c r="AV32" s="190">
        <v>2</v>
      </c>
      <c r="AW32" s="190">
        <v>1</v>
      </c>
      <c r="AX32" s="190">
        <v>1</v>
      </c>
    </row>
    <row r="33" spans="1:50" ht="19.899999999999999" customHeight="1">
      <c r="A33" s="200" t="s">
        <v>196</v>
      </c>
      <c r="B33" s="24"/>
      <c r="C33" s="24"/>
      <c r="D33" s="201">
        <f t="shared" si="0"/>
        <v>7</v>
      </c>
      <c r="E33" s="202" t="s">
        <v>197</v>
      </c>
      <c r="F33" s="24"/>
      <c r="G33" s="24"/>
      <c r="H33" s="31"/>
      <c r="I33" s="189">
        <f t="shared" si="1"/>
        <v>7</v>
      </c>
      <c r="J33" s="190">
        <v>1</v>
      </c>
      <c r="K33" s="212">
        <v>1</v>
      </c>
      <c r="L33" s="190">
        <v>2</v>
      </c>
      <c r="M33" s="190">
        <v>1</v>
      </c>
      <c r="N33" s="190">
        <v>1</v>
      </c>
      <c r="O33" s="189">
        <v>2</v>
      </c>
      <c r="P33" s="190">
        <v>1</v>
      </c>
      <c r="Q33" s="212">
        <v>1</v>
      </c>
      <c r="R33" s="190">
        <v>2</v>
      </c>
      <c r="S33" s="190">
        <v>1</v>
      </c>
      <c r="T33" s="190">
        <v>1</v>
      </c>
      <c r="U33" s="189">
        <v>2</v>
      </c>
      <c r="V33" s="190">
        <v>1</v>
      </c>
      <c r="W33" s="212">
        <v>1</v>
      </c>
      <c r="X33" s="190">
        <v>2</v>
      </c>
      <c r="Y33" s="190">
        <v>1</v>
      </c>
      <c r="Z33" s="190">
        <v>1</v>
      </c>
      <c r="AA33" s="189">
        <v>2</v>
      </c>
      <c r="AB33" s="190">
        <v>1</v>
      </c>
      <c r="AC33" s="212">
        <v>1</v>
      </c>
      <c r="AD33" s="190">
        <v>2</v>
      </c>
      <c r="AE33" s="190">
        <v>1</v>
      </c>
      <c r="AF33" s="190">
        <v>1</v>
      </c>
      <c r="AG33" s="189">
        <v>2</v>
      </c>
      <c r="AH33" s="190">
        <v>1</v>
      </c>
      <c r="AI33" s="212">
        <v>1</v>
      </c>
      <c r="AJ33" s="190">
        <v>2</v>
      </c>
      <c r="AK33" s="190">
        <v>1</v>
      </c>
      <c r="AL33" s="190">
        <v>1</v>
      </c>
      <c r="AM33" s="189">
        <v>2</v>
      </c>
      <c r="AN33" s="190">
        <v>1</v>
      </c>
      <c r="AO33" s="212">
        <v>1</v>
      </c>
      <c r="AP33" s="190">
        <v>2</v>
      </c>
      <c r="AQ33" s="190">
        <v>1</v>
      </c>
      <c r="AR33" s="190">
        <v>1</v>
      </c>
      <c r="AS33" s="189">
        <v>2</v>
      </c>
      <c r="AT33" s="190">
        <v>1</v>
      </c>
      <c r="AU33" s="212">
        <v>1</v>
      </c>
      <c r="AV33" s="190">
        <v>2</v>
      </c>
      <c r="AW33" s="190">
        <v>1</v>
      </c>
      <c r="AX33" s="190">
        <v>1</v>
      </c>
    </row>
    <row r="34" spans="1:50" ht="19.899999999999999" customHeight="1">
      <c r="A34" s="200" t="s">
        <v>198</v>
      </c>
      <c r="B34" s="24"/>
      <c r="C34" s="24"/>
      <c r="D34" s="201">
        <f t="shared" si="0"/>
        <v>7</v>
      </c>
      <c r="E34" s="203" t="s">
        <v>199</v>
      </c>
      <c r="F34" s="17">
        <f>ROUND(SUM(F24:F25,F28:F33),2)</f>
        <v>0</v>
      </c>
      <c r="G34" s="17"/>
      <c r="H34" s="17">
        <f>ROUND(SUM(H24:H25,H28:H33),2)</f>
        <v>0</v>
      </c>
      <c r="I34" s="189">
        <f t="shared" si="1"/>
        <v>7</v>
      </c>
      <c r="J34" s="190">
        <v>1</v>
      </c>
      <c r="K34" s="212">
        <v>1</v>
      </c>
      <c r="L34" s="190">
        <v>2</v>
      </c>
      <c r="M34" s="189">
        <v>1</v>
      </c>
      <c r="N34" s="189">
        <v>1</v>
      </c>
      <c r="O34" s="189">
        <v>2</v>
      </c>
      <c r="P34" s="190">
        <v>1</v>
      </c>
      <c r="Q34" s="212">
        <v>1</v>
      </c>
      <c r="R34" s="190">
        <v>2</v>
      </c>
      <c r="S34" s="189">
        <v>1</v>
      </c>
      <c r="T34" s="189">
        <v>1</v>
      </c>
      <c r="U34" s="189">
        <v>2</v>
      </c>
      <c r="V34" s="190">
        <v>1</v>
      </c>
      <c r="W34" s="212">
        <v>1</v>
      </c>
      <c r="X34" s="190">
        <v>2</v>
      </c>
      <c r="Y34" s="189">
        <v>1</v>
      </c>
      <c r="Z34" s="189">
        <v>1</v>
      </c>
      <c r="AA34" s="189">
        <v>2</v>
      </c>
      <c r="AB34" s="190">
        <v>1</v>
      </c>
      <c r="AC34" s="212">
        <v>1</v>
      </c>
      <c r="AD34" s="190">
        <v>2</v>
      </c>
      <c r="AE34" s="189">
        <v>1</v>
      </c>
      <c r="AF34" s="189">
        <v>1</v>
      </c>
      <c r="AG34" s="189">
        <v>2</v>
      </c>
      <c r="AH34" s="190">
        <v>1</v>
      </c>
      <c r="AI34" s="212">
        <v>1</v>
      </c>
      <c r="AJ34" s="190">
        <v>2</v>
      </c>
      <c r="AK34" s="189">
        <v>1</v>
      </c>
      <c r="AL34" s="189">
        <v>1</v>
      </c>
      <c r="AM34" s="189">
        <v>2</v>
      </c>
      <c r="AN34" s="190">
        <v>1</v>
      </c>
      <c r="AO34" s="212">
        <v>1</v>
      </c>
      <c r="AP34" s="190">
        <v>2</v>
      </c>
      <c r="AQ34" s="189">
        <v>1</v>
      </c>
      <c r="AR34" s="189">
        <v>1</v>
      </c>
      <c r="AS34" s="189">
        <v>2</v>
      </c>
      <c r="AT34" s="190">
        <v>1</v>
      </c>
      <c r="AU34" s="212">
        <v>1</v>
      </c>
      <c r="AV34" s="190">
        <v>2</v>
      </c>
      <c r="AW34" s="189">
        <v>1</v>
      </c>
      <c r="AX34" s="189">
        <v>1</v>
      </c>
    </row>
    <row r="35" spans="1:50" ht="19.899999999999999" customHeight="1">
      <c r="A35" s="202" t="s">
        <v>200</v>
      </c>
      <c r="B35" s="24"/>
      <c r="C35" s="24"/>
      <c r="D35" s="24">
        <f t="shared" si="0"/>
        <v>7</v>
      </c>
      <c r="E35" s="206" t="s">
        <v>201</v>
      </c>
      <c r="F35" s="17">
        <f>ROUND(SUM(F22,F34),2)</f>
        <v>0</v>
      </c>
      <c r="G35" s="17"/>
      <c r="H35" s="17">
        <f>ROUND(SUM(H22,H34),2)</f>
        <v>0</v>
      </c>
      <c r="I35" s="189">
        <f t="shared" si="1"/>
        <v>7</v>
      </c>
      <c r="J35" s="190">
        <v>1</v>
      </c>
      <c r="K35" s="190">
        <v>1</v>
      </c>
      <c r="L35" s="190">
        <v>2</v>
      </c>
      <c r="M35" s="189">
        <v>1</v>
      </c>
      <c r="N35" s="189">
        <v>1</v>
      </c>
      <c r="O35" s="189">
        <v>2</v>
      </c>
      <c r="P35" s="190">
        <v>1</v>
      </c>
      <c r="Q35" s="190">
        <v>1</v>
      </c>
      <c r="R35" s="190">
        <v>2</v>
      </c>
      <c r="S35" s="189">
        <v>1</v>
      </c>
      <c r="T35" s="189">
        <v>1</v>
      </c>
      <c r="U35" s="189">
        <v>2</v>
      </c>
      <c r="V35" s="190">
        <v>1</v>
      </c>
      <c r="W35" s="190">
        <v>1</v>
      </c>
      <c r="X35" s="190">
        <v>2</v>
      </c>
      <c r="Y35" s="189">
        <v>1</v>
      </c>
      <c r="Z35" s="189">
        <v>1</v>
      </c>
      <c r="AA35" s="189">
        <v>2</v>
      </c>
      <c r="AB35" s="190">
        <v>1</v>
      </c>
      <c r="AC35" s="190">
        <v>1</v>
      </c>
      <c r="AD35" s="190">
        <v>2</v>
      </c>
      <c r="AE35" s="189">
        <v>1</v>
      </c>
      <c r="AF35" s="189">
        <v>1</v>
      </c>
      <c r="AG35" s="189">
        <v>2</v>
      </c>
      <c r="AH35" s="190">
        <v>1</v>
      </c>
      <c r="AI35" s="190">
        <v>1</v>
      </c>
      <c r="AJ35" s="190">
        <v>2</v>
      </c>
      <c r="AK35" s="189">
        <v>1</v>
      </c>
      <c r="AL35" s="189">
        <v>1</v>
      </c>
      <c r="AM35" s="189">
        <v>2</v>
      </c>
      <c r="AN35" s="190">
        <v>1</v>
      </c>
      <c r="AO35" s="190">
        <v>1</v>
      </c>
      <c r="AP35" s="190">
        <v>2</v>
      </c>
      <c r="AQ35" s="189">
        <v>1</v>
      </c>
      <c r="AR35" s="189">
        <v>1</v>
      </c>
      <c r="AS35" s="189">
        <v>2</v>
      </c>
      <c r="AT35" s="190">
        <v>1</v>
      </c>
      <c r="AU35" s="190">
        <v>1</v>
      </c>
      <c r="AV35" s="190">
        <v>2</v>
      </c>
      <c r="AW35" s="189">
        <v>1</v>
      </c>
      <c r="AX35" s="189">
        <v>1</v>
      </c>
    </row>
    <row r="36" spans="1:50" ht="19.899999999999999" customHeight="1">
      <c r="A36" s="202" t="s">
        <v>202</v>
      </c>
      <c r="B36" s="24"/>
      <c r="C36" s="24"/>
      <c r="D36" s="24">
        <f t="shared" si="0"/>
        <v>7</v>
      </c>
      <c r="E36" s="199" t="s">
        <v>203</v>
      </c>
      <c r="F36" s="205"/>
      <c r="G36" s="205"/>
      <c r="H36" s="198"/>
      <c r="I36" s="209">
        <f t="shared" si="1"/>
        <v>7</v>
      </c>
      <c r="J36" s="190">
        <v>1</v>
      </c>
      <c r="K36" s="190">
        <v>1</v>
      </c>
      <c r="L36" s="211">
        <v>2</v>
      </c>
      <c r="M36" s="211">
        <v>1</v>
      </c>
      <c r="N36" s="211">
        <v>1</v>
      </c>
      <c r="O36" s="189">
        <v>2</v>
      </c>
      <c r="P36" s="190">
        <v>1</v>
      </c>
      <c r="Q36" s="190">
        <v>1</v>
      </c>
      <c r="R36" s="211">
        <v>2</v>
      </c>
      <c r="S36" s="211">
        <v>1</v>
      </c>
      <c r="T36" s="211">
        <v>1</v>
      </c>
      <c r="U36" s="189">
        <v>2</v>
      </c>
      <c r="V36" s="190">
        <v>1</v>
      </c>
      <c r="W36" s="190">
        <v>1</v>
      </c>
      <c r="X36" s="211">
        <v>2</v>
      </c>
      <c r="Y36" s="211">
        <v>1</v>
      </c>
      <c r="Z36" s="211">
        <v>1</v>
      </c>
      <c r="AA36" s="189">
        <v>2</v>
      </c>
      <c r="AB36" s="190">
        <v>1</v>
      </c>
      <c r="AC36" s="190">
        <v>1</v>
      </c>
      <c r="AD36" s="211">
        <v>2</v>
      </c>
      <c r="AE36" s="211">
        <v>1</v>
      </c>
      <c r="AF36" s="211">
        <v>1</v>
      </c>
      <c r="AG36" s="189">
        <v>2</v>
      </c>
      <c r="AH36" s="190">
        <v>1</v>
      </c>
      <c r="AI36" s="190">
        <v>1</v>
      </c>
      <c r="AJ36" s="211">
        <v>2</v>
      </c>
      <c r="AK36" s="211">
        <v>1</v>
      </c>
      <c r="AL36" s="211">
        <v>1</v>
      </c>
      <c r="AM36" s="189">
        <v>2</v>
      </c>
      <c r="AN36" s="190">
        <v>1</v>
      </c>
      <c r="AO36" s="190">
        <v>1</v>
      </c>
      <c r="AP36" s="211">
        <v>2</v>
      </c>
      <c r="AQ36" s="211">
        <v>1</v>
      </c>
      <c r="AR36" s="211">
        <v>1</v>
      </c>
      <c r="AS36" s="189">
        <v>2</v>
      </c>
      <c r="AT36" s="190">
        <v>1</v>
      </c>
      <c r="AU36" s="190">
        <v>1</v>
      </c>
      <c r="AV36" s="211">
        <v>2</v>
      </c>
      <c r="AW36" s="211">
        <v>1</v>
      </c>
      <c r="AX36" s="211">
        <v>1</v>
      </c>
    </row>
    <row r="37" spans="1:50" ht="19.899999999999999" customHeight="1">
      <c r="A37" s="202" t="s">
        <v>204</v>
      </c>
      <c r="B37" s="24"/>
      <c r="C37" s="24"/>
      <c r="D37" s="24">
        <f t="shared" si="0"/>
        <v>7</v>
      </c>
      <c r="E37" s="202" t="s">
        <v>205</v>
      </c>
      <c r="F37" s="24"/>
      <c r="G37" s="24"/>
      <c r="H37" s="24"/>
      <c r="I37" s="189">
        <f t="shared" si="1"/>
        <v>7</v>
      </c>
      <c r="J37" s="190">
        <v>1</v>
      </c>
      <c r="K37" s="190">
        <v>1</v>
      </c>
      <c r="L37" s="190">
        <v>2</v>
      </c>
      <c r="M37" s="190">
        <v>1</v>
      </c>
      <c r="N37" s="190">
        <v>1</v>
      </c>
      <c r="O37" s="189">
        <v>2</v>
      </c>
      <c r="P37" s="190">
        <v>1</v>
      </c>
      <c r="Q37" s="190">
        <v>1</v>
      </c>
      <c r="R37" s="190">
        <v>2</v>
      </c>
      <c r="S37" s="190">
        <v>1</v>
      </c>
      <c r="T37" s="190">
        <v>1</v>
      </c>
      <c r="U37" s="189">
        <v>2</v>
      </c>
      <c r="V37" s="190">
        <v>1</v>
      </c>
      <c r="W37" s="190">
        <v>1</v>
      </c>
      <c r="X37" s="190">
        <v>2</v>
      </c>
      <c r="Y37" s="190">
        <v>1</v>
      </c>
      <c r="Z37" s="190">
        <v>1</v>
      </c>
      <c r="AA37" s="189">
        <v>2</v>
      </c>
      <c r="AB37" s="190">
        <v>1</v>
      </c>
      <c r="AC37" s="190">
        <v>1</v>
      </c>
      <c r="AD37" s="190">
        <v>2</v>
      </c>
      <c r="AE37" s="190">
        <v>1</v>
      </c>
      <c r="AF37" s="190">
        <v>1</v>
      </c>
      <c r="AG37" s="189">
        <v>2</v>
      </c>
      <c r="AH37" s="190">
        <v>1</v>
      </c>
      <c r="AI37" s="190">
        <v>1</v>
      </c>
      <c r="AJ37" s="190">
        <v>2</v>
      </c>
      <c r="AK37" s="190">
        <v>1</v>
      </c>
      <c r="AL37" s="190">
        <v>1</v>
      </c>
      <c r="AM37" s="189">
        <v>2</v>
      </c>
      <c r="AN37" s="190">
        <v>1</v>
      </c>
      <c r="AO37" s="190">
        <v>1</v>
      </c>
      <c r="AP37" s="190">
        <v>2</v>
      </c>
      <c r="AQ37" s="190">
        <v>1</v>
      </c>
      <c r="AR37" s="190">
        <v>1</v>
      </c>
      <c r="AS37" s="189">
        <v>2</v>
      </c>
      <c r="AT37" s="190">
        <v>1</v>
      </c>
      <c r="AU37" s="190">
        <v>1</v>
      </c>
      <c r="AV37" s="190">
        <v>2</v>
      </c>
      <c r="AW37" s="190">
        <v>1</v>
      </c>
      <c r="AX37" s="190">
        <v>1</v>
      </c>
    </row>
    <row r="38" spans="1:50" ht="19.899999999999999" customHeight="1">
      <c r="A38" s="202" t="s">
        <v>206</v>
      </c>
      <c r="B38" s="24"/>
      <c r="C38" s="24"/>
      <c r="D38" s="24">
        <f t="shared" si="0"/>
        <v>7</v>
      </c>
      <c r="E38" s="202" t="s">
        <v>207</v>
      </c>
      <c r="F38" s="24"/>
      <c r="G38" s="24"/>
      <c r="H38" s="24"/>
      <c r="I38" s="189">
        <f t="shared" si="1"/>
        <v>7</v>
      </c>
      <c r="J38" s="190">
        <v>1</v>
      </c>
      <c r="K38" s="190">
        <v>1</v>
      </c>
      <c r="L38" s="190">
        <v>2</v>
      </c>
      <c r="M38" s="190">
        <v>1</v>
      </c>
      <c r="N38" s="190">
        <v>1</v>
      </c>
      <c r="O38" s="189">
        <v>2</v>
      </c>
      <c r="P38" s="190">
        <v>1</v>
      </c>
      <c r="Q38" s="190">
        <v>1</v>
      </c>
      <c r="R38" s="190">
        <v>2</v>
      </c>
      <c r="S38" s="190">
        <v>1</v>
      </c>
      <c r="T38" s="190">
        <v>1</v>
      </c>
      <c r="U38" s="189">
        <v>2</v>
      </c>
      <c r="V38" s="190">
        <v>1</v>
      </c>
      <c r="W38" s="190">
        <v>1</v>
      </c>
      <c r="X38" s="190">
        <v>2</v>
      </c>
      <c r="Y38" s="190">
        <v>1</v>
      </c>
      <c r="Z38" s="190">
        <v>1</v>
      </c>
      <c r="AA38" s="189">
        <v>2</v>
      </c>
      <c r="AB38" s="190">
        <v>1</v>
      </c>
      <c r="AC38" s="190">
        <v>1</v>
      </c>
      <c r="AD38" s="190">
        <v>2</v>
      </c>
      <c r="AE38" s="190">
        <v>1</v>
      </c>
      <c r="AF38" s="190">
        <v>1</v>
      </c>
      <c r="AG38" s="189">
        <v>2</v>
      </c>
      <c r="AH38" s="190">
        <v>1</v>
      </c>
      <c r="AI38" s="190">
        <v>1</v>
      </c>
      <c r="AJ38" s="190">
        <v>2</v>
      </c>
      <c r="AK38" s="190">
        <v>1</v>
      </c>
      <c r="AL38" s="190">
        <v>1</v>
      </c>
      <c r="AM38" s="189">
        <v>2</v>
      </c>
      <c r="AN38" s="190">
        <v>1</v>
      </c>
      <c r="AO38" s="190">
        <v>1</v>
      </c>
      <c r="AP38" s="190">
        <v>2</v>
      </c>
      <c r="AQ38" s="190">
        <v>1</v>
      </c>
      <c r="AR38" s="190">
        <v>1</v>
      </c>
      <c r="AS38" s="189">
        <v>2</v>
      </c>
      <c r="AT38" s="190">
        <v>1</v>
      </c>
      <c r="AU38" s="190">
        <v>1</v>
      </c>
      <c r="AV38" s="190">
        <v>2</v>
      </c>
      <c r="AW38" s="190">
        <v>1</v>
      </c>
      <c r="AX38" s="190">
        <v>1</v>
      </c>
    </row>
    <row r="39" spans="1:50" ht="19.899999999999999" customHeight="1">
      <c r="A39" s="202" t="s">
        <v>208</v>
      </c>
      <c r="B39" s="24"/>
      <c r="C39" s="24"/>
      <c r="D39" s="24">
        <f t="shared" si="0"/>
        <v>7</v>
      </c>
      <c r="E39" s="202" t="s">
        <v>183</v>
      </c>
      <c r="F39" s="24"/>
      <c r="G39" s="24"/>
      <c r="H39" s="24"/>
      <c r="I39" s="189">
        <f t="shared" si="1"/>
        <v>7</v>
      </c>
      <c r="J39" s="190">
        <v>1</v>
      </c>
      <c r="K39" s="190">
        <v>1</v>
      </c>
      <c r="L39" s="190">
        <v>2</v>
      </c>
      <c r="M39" s="190">
        <v>1</v>
      </c>
      <c r="N39" s="190">
        <v>1</v>
      </c>
      <c r="O39" s="189">
        <v>2</v>
      </c>
      <c r="P39" s="190">
        <v>1</v>
      </c>
      <c r="Q39" s="190">
        <v>1</v>
      </c>
      <c r="R39" s="190">
        <v>2</v>
      </c>
      <c r="S39" s="190">
        <v>1</v>
      </c>
      <c r="T39" s="190">
        <v>1</v>
      </c>
      <c r="U39" s="189">
        <v>2</v>
      </c>
      <c r="V39" s="190">
        <v>1</v>
      </c>
      <c r="W39" s="190">
        <v>1</v>
      </c>
      <c r="X39" s="190">
        <v>2</v>
      </c>
      <c r="Y39" s="190">
        <v>1</v>
      </c>
      <c r="Z39" s="190">
        <v>1</v>
      </c>
      <c r="AA39" s="189">
        <v>2</v>
      </c>
      <c r="AB39" s="190">
        <v>1</v>
      </c>
      <c r="AC39" s="190">
        <v>1</v>
      </c>
      <c r="AD39" s="190">
        <v>2</v>
      </c>
      <c r="AE39" s="190">
        <v>1</v>
      </c>
      <c r="AF39" s="190">
        <v>1</v>
      </c>
      <c r="AG39" s="189">
        <v>2</v>
      </c>
      <c r="AH39" s="190">
        <v>1</v>
      </c>
      <c r="AI39" s="190">
        <v>1</v>
      </c>
      <c r="AJ39" s="190">
        <v>2</v>
      </c>
      <c r="AK39" s="190">
        <v>1</v>
      </c>
      <c r="AL39" s="190">
        <v>1</v>
      </c>
      <c r="AM39" s="189">
        <v>2</v>
      </c>
      <c r="AN39" s="190">
        <v>1</v>
      </c>
      <c r="AO39" s="190">
        <v>1</v>
      </c>
      <c r="AP39" s="190">
        <v>2</v>
      </c>
      <c r="AQ39" s="190">
        <v>1</v>
      </c>
      <c r="AR39" s="190">
        <v>1</v>
      </c>
      <c r="AS39" s="189">
        <v>2</v>
      </c>
      <c r="AT39" s="190">
        <v>1</v>
      </c>
      <c r="AU39" s="190">
        <v>1</v>
      </c>
      <c r="AV39" s="190">
        <v>2</v>
      </c>
      <c r="AW39" s="190">
        <v>1</v>
      </c>
      <c r="AX39" s="190">
        <v>1</v>
      </c>
    </row>
    <row r="40" spans="1:50" ht="19.899999999999999" customHeight="1">
      <c r="A40" s="202" t="s">
        <v>209</v>
      </c>
      <c r="B40" s="24"/>
      <c r="C40" s="24"/>
      <c r="D40" s="201">
        <f t="shared" si="0"/>
        <v>7</v>
      </c>
      <c r="E40" s="202" t="s">
        <v>185</v>
      </c>
      <c r="F40" s="24"/>
      <c r="G40" s="24"/>
      <c r="H40" s="24"/>
      <c r="I40" s="189">
        <f t="shared" si="1"/>
        <v>7</v>
      </c>
      <c r="J40" s="190">
        <v>1</v>
      </c>
      <c r="K40" s="212">
        <v>1</v>
      </c>
      <c r="L40" s="190">
        <v>2</v>
      </c>
      <c r="M40" s="190">
        <v>1</v>
      </c>
      <c r="N40" s="190">
        <v>1</v>
      </c>
      <c r="O40" s="189">
        <v>2</v>
      </c>
      <c r="P40" s="190">
        <v>1</v>
      </c>
      <c r="Q40" s="212">
        <v>1</v>
      </c>
      <c r="R40" s="190">
        <v>2</v>
      </c>
      <c r="S40" s="190">
        <v>1</v>
      </c>
      <c r="T40" s="190">
        <v>1</v>
      </c>
      <c r="U40" s="189">
        <v>2</v>
      </c>
      <c r="V40" s="190">
        <v>1</v>
      </c>
      <c r="W40" s="212">
        <v>1</v>
      </c>
      <c r="X40" s="190">
        <v>2</v>
      </c>
      <c r="Y40" s="190">
        <v>1</v>
      </c>
      <c r="Z40" s="190">
        <v>1</v>
      </c>
      <c r="AA40" s="189">
        <v>2</v>
      </c>
      <c r="AB40" s="190">
        <v>1</v>
      </c>
      <c r="AC40" s="212">
        <v>1</v>
      </c>
      <c r="AD40" s="190">
        <v>2</v>
      </c>
      <c r="AE40" s="190">
        <v>1</v>
      </c>
      <c r="AF40" s="190">
        <v>1</v>
      </c>
      <c r="AG40" s="189">
        <v>2</v>
      </c>
      <c r="AH40" s="190">
        <v>1</v>
      </c>
      <c r="AI40" s="212">
        <v>1</v>
      </c>
      <c r="AJ40" s="190">
        <v>2</v>
      </c>
      <c r="AK40" s="190">
        <v>1</v>
      </c>
      <c r="AL40" s="190">
        <v>1</v>
      </c>
      <c r="AM40" s="189">
        <v>2</v>
      </c>
      <c r="AN40" s="190">
        <v>1</v>
      </c>
      <c r="AO40" s="212">
        <v>1</v>
      </c>
      <c r="AP40" s="190">
        <v>2</v>
      </c>
      <c r="AQ40" s="190">
        <v>1</v>
      </c>
      <c r="AR40" s="190">
        <v>1</v>
      </c>
      <c r="AS40" s="189">
        <v>2</v>
      </c>
      <c r="AT40" s="190">
        <v>1</v>
      </c>
      <c r="AU40" s="212">
        <v>1</v>
      </c>
      <c r="AV40" s="190">
        <v>2</v>
      </c>
      <c r="AW40" s="190">
        <v>1</v>
      </c>
      <c r="AX40" s="190">
        <v>1</v>
      </c>
    </row>
    <row r="41" spans="1:50" ht="19.899999999999999" customHeight="1">
      <c r="A41" s="200" t="s">
        <v>210</v>
      </c>
      <c r="B41" s="24"/>
      <c r="C41" s="24"/>
      <c r="D41" s="24">
        <f t="shared" si="0"/>
        <v>7</v>
      </c>
      <c r="E41" s="200" t="s">
        <v>211</v>
      </c>
      <c r="F41" s="24"/>
      <c r="G41" s="24"/>
      <c r="H41" s="24"/>
      <c r="I41" s="189">
        <f t="shared" si="1"/>
        <v>7</v>
      </c>
      <c r="J41" s="190">
        <v>1</v>
      </c>
      <c r="K41" s="190">
        <v>1</v>
      </c>
      <c r="L41" s="190">
        <v>2</v>
      </c>
      <c r="M41" s="190">
        <v>1</v>
      </c>
      <c r="N41" s="190">
        <v>1</v>
      </c>
      <c r="O41" s="189">
        <v>2</v>
      </c>
      <c r="P41" s="190">
        <v>1</v>
      </c>
      <c r="Q41" s="190">
        <v>1</v>
      </c>
      <c r="R41" s="190">
        <v>2</v>
      </c>
      <c r="S41" s="190">
        <v>1</v>
      </c>
      <c r="T41" s="190">
        <v>1</v>
      </c>
      <c r="U41" s="189">
        <v>2</v>
      </c>
      <c r="V41" s="190">
        <v>1</v>
      </c>
      <c r="W41" s="190">
        <v>1</v>
      </c>
      <c r="X41" s="190">
        <v>2</v>
      </c>
      <c r="Y41" s="190">
        <v>1</v>
      </c>
      <c r="Z41" s="190">
        <v>1</v>
      </c>
      <c r="AA41" s="189">
        <v>2</v>
      </c>
      <c r="AB41" s="190">
        <v>1</v>
      </c>
      <c r="AC41" s="190">
        <v>1</v>
      </c>
      <c r="AD41" s="190">
        <v>2</v>
      </c>
      <c r="AE41" s="190">
        <v>1</v>
      </c>
      <c r="AF41" s="190">
        <v>1</v>
      </c>
      <c r="AG41" s="189">
        <v>2</v>
      </c>
      <c r="AH41" s="190">
        <v>1</v>
      </c>
      <c r="AI41" s="190">
        <v>1</v>
      </c>
      <c r="AJ41" s="190">
        <v>2</v>
      </c>
      <c r="AK41" s="190">
        <v>1</v>
      </c>
      <c r="AL41" s="190">
        <v>1</v>
      </c>
      <c r="AM41" s="189">
        <v>2</v>
      </c>
      <c r="AN41" s="190">
        <v>1</v>
      </c>
      <c r="AO41" s="190">
        <v>1</v>
      </c>
      <c r="AP41" s="190">
        <v>2</v>
      </c>
      <c r="AQ41" s="190">
        <v>1</v>
      </c>
      <c r="AR41" s="190">
        <v>1</v>
      </c>
      <c r="AS41" s="189">
        <v>2</v>
      </c>
      <c r="AT41" s="190">
        <v>1</v>
      </c>
      <c r="AU41" s="190">
        <v>1</v>
      </c>
      <c r="AV41" s="190">
        <v>2</v>
      </c>
      <c r="AW41" s="190">
        <v>1</v>
      </c>
      <c r="AX41" s="190">
        <v>1</v>
      </c>
    </row>
    <row r="42" spans="1:50" ht="19.899999999999999" customHeight="1">
      <c r="A42" s="200" t="s">
        <v>212</v>
      </c>
      <c r="B42" s="24"/>
      <c r="C42" s="24"/>
      <c r="D42" s="24">
        <f t="shared" si="0"/>
        <v>7</v>
      </c>
      <c r="E42" s="200" t="s">
        <v>213</v>
      </c>
      <c r="F42" s="24"/>
      <c r="G42" s="24"/>
      <c r="H42" s="24"/>
      <c r="I42" s="189">
        <f t="shared" si="1"/>
        <v>7</v>
      </c>
      <c r="J42" s="190">
        <v>1</v>
      </c>
      <c r="K42" s="190">
        <v>1</v>
      </c>
      <c r="L42" s="190">
        <v>2</v>
      </c>
      <c r="M42" s="190">
        <v>1</v>
      </c>
      <c r="N42" s="190">
        <v>1</v>
      </c>
      <c r="O42" s="189">
        <v>2</v>
      </c>
      <c r="P42" s="190">
        <v>1</v>
      </c>
      <c r="Q42" s="190">
        <v>1</v>
      </c>
      <c r="R42" s="190">
        <v>2</v>
      </c>
      <c r="S42" s="190">
        <v>1</v>
      </c>
      <c r="T42" s="190">
        <v>1</v>
      </c>
      <c r="U42" s="189">
        <v>2</v>
      </c>
      <c r="V42" s="190">
        <v>1</v>
      </c>
      <c r="W42" s="190">
        <v>1</v>
      </c>
      <c r="X42" s="190">
        <v>2</v>
      </c>
      <c r="Y42" s="190">
        <v>1</v>
      </c>
      <c r="Z42" s="190">
        <v>1</v>
      </c>
      <c r="AA42" s="189">
        <v>2</v>
      </c>
      <c r="AB42" s="190">
        <v>1</v>
      </c>
      <c r="AC42" s="190">
        <v>1</v>
      </c>
      <c r="AD42" s="190">
        <v>2</v>
      </c>
      <c r="AE42" s="190">
        <v>1</v>
      </c>
      <c r="AF42" s="190">
        <v>1</v>
      </c>
      <c r="AG42" s="189">
        <v>2</v>
      </c>
      <c r="AH42" s="190">
        <v>1</v>
      </c>
      <c r="AI42" s="190">
        <v>1</v>
      </c>
      <c r="AJ42" s="190">
        <v>2</v>
      </c>
      <c r="AK42" s="190">
        <v>1</v>
      </c>
      <c r="AL42" s="190">
        <v>1</v>
      </c>
      <c r="AM42" s="189">
        <v>2</v>
      </c>
      <c r="AN42" s="190">
        <v>1</v>
      </c>
      <c r="AO42" s="190">
        <v>1</v>
      </c>
      <c r="AP42" s="190">
        <v>2</v>
      </c>
      <c r="AQ42" s="190">
        <v>1</v>
      </c>
      <c r="AR42" s="190">
        <v>1</v>
      </c>
      <c r="AS42" s="189">
        <v>2</v>
      </c>
      <c r="AT42" s="190">
        <v>1</v>
      </c>
      <c r="AU42" s="190">
        <v>1</v>
      </c>
      <c r="AV42" s="190">
        <v>2</v>
      </c>
      <c r="AW42" s="190">
        <v>1</v>
      </c>
      <c r="AX42" s="190">
        <v>1</v>
      </c>
    </row>
    <row r="43" spans="1:50" ht="19.899999999999999" customHeight="1">
      <c r="A43" s="200" t="s">
        <v>214</v>
      </c>
      <c r="B43" s="24"/>
      <c r="C43" s="24"/>
      <c r="D43" s="24">
        <f t="shared" si="0"/>
        <v>7</v>
      </c>
      <c r="E43" s="200" t="s">
        <v>215</v>
      </c>
      <c r="F43" s="24"/>
      <c r="G43" s="24"/>
      <c r="H43" s="24"/>
      <c r="I43" s="189">
        <f t="shared" si="1"/>
        <v>7</v>
      </c>
      <c r="J43" s="190">
        <v>1</v>
      </c>
      <c r="K43" s="190">
        <v>1</v>
      </c>
      <c r="L43" s="190">
        <v>2</v>
      </c>
      <c r="M43" s="190">
        <v>1</v>
      </c>
      <c r="N43" s="190">
        <v>1</v>
      </c>
      <c r="O43" s="189">
        <v>2</v>
      </c>
      <c r="P43" s="190">
        <v>1</v>
      </c>
      <c r="Q43" s="190">
        <v>1</v>
      </c>
      <c r="R43" s="190">
        <v>2</v>
      </c>
      <c r="S43" s="190">
        <v>1</v>
      </c>
      <c r="T43" s="190">
        <v>1</v>
      </c>
      <c r="U43" s="189">
        <v>2</v>
      </c>
      <c r="V43" s="190">
        <v>1</v>
      </c>
      <c r="W43" s="190">
        <v>1</v>
      </c>
      <c r="X43" s="190">
        <v>2</v>
      </c>
      <c r="Y43" s="190">
        <v>1</v>
      </c>
      <c r="Z43" s="190">
        <v>1</v>
      </c>
      <c r="AA43" s="189">
        <v>2</v>
      </c>
      <c r="AB43" s="190">
        <v>1</v>
      </c>
      <c r="AC43" s="190">
        <v>1</v>
      </c>
      <c r="AD43" s="190">
        <v>2</v>
      </c>
      <c r="AE43" s="190">
        <v>1</v>
      </c>
      <c r="AF43" s="190">
        <v>1</v>
      </c>
      <c r="AG43" s="189">
        <v>2</v>
      </c>
      <c r="AH43" s="190">
        <v>1</v>
      </c>
      <c r="AI43" s="190">
        <v>1</v>
      </c>
      <c r="AJ43" s="190">
        <v>2</v>
      </c>
      <c r="AK43" s="190">
        <v>1</v>
      </c>
      <c r="AL43" s="190">
        <v>1</v>
      </c>
      <c r="AM43" s="189">
        <v>2</v>
      </c>
      <c r="AN43" s="190">
        <v>1</v>
      </c>
      <c r="AO43" s="190">
        <v>1</v>
      </c>
      <c r="AP43" s="190">
        <v>2</v>
      </c>
      <c r="AQ43" s="190">
        <v>1</v>
      </c>
      <c r="AR43" s="190">
        <v>1</v>
      </c>
      <c r="AS43" s="189">
        <v>2</v>
      </c>
      <c r="AT43" s="190">
        <v>1</v>
      </c>
      <c r="AU43" s="190">
        <v>1</v>
      </c>
      <c r="AV43" s="190">
        <v>2</v>
      </c>
      <c r="AW43" s="190">
        <v>1</v>
      </c>
      <c r="AX43" s="190">
        <v>1</v>
      </c>
    </row>
    <row r="44" spans="1:50" ht="19.899999999999999" customHeight="1">
      <c r="A44" s="200"/>
      <c r="B44" s="24"/>
      <c r="C44" s="24"/>
      <c r="D44" s="24">
        <f t="shared" si="0"/>
        <v>7</v>
      </c>
      <c r="E44" s="200" t="s">
        <v>216</v>
      </c>
      <c r="F44" s="24"/>
      <c r="G44" s="24"/>
      <c r="H44" s="24"/>
      <c r="I44" s="189">
        <f t="shared" si="1"/>
        <v>7</v>
      </c>
      <c r="J44" s="190">
        <v>1</v>
      </c>
      <c r="K44" s="190">
        <v>1</v>
      </c>
      <c r="L44" s="190">
        <v>2</v>
      </c>
      <c r="M44" s="190">
        <v>1</v>
      </c>
      <c r="N44" s="190">
        <v>1</v>
      </c>
      <c r="O44" s="189">
        <v>2</v>
      </c>
      <c r="P44" s="190">
        <v>1</v>
      </c>
      <c r="Q44" s="190">
        <v>1</v>
      </c>
      <c r="R44" s="190">
        <v>2</v>
      </c>
      <c r="S44" s="190">
        <v>1</v>
      </c>
      <c r="T44" s="190">
        <v>1</v>
      </c>
      <c r="U44" s="189">
        <v>2</v>
      </c>
      <c r="V44" s="190">
        <v>1</v>
      </c>
      <c r="W44" s="190">
        <v>1</v>
      </c>
      <c r="X44" s="190">
        <v>2</v>
      </c>
      <c r="Y44" s="190">
        <v>1</v>
      </c>
      <c r="Z44" s="190">
        <v>1</v>
      </c>
      <c r="AA44" s="189">
        <v>2</v>
      </c>
      <c r="AB44" s="190">
        <v>1</v>
      </c>
      <c r="AC44" s="190">
        <v>1</v>
      </c>
      <c r="AD44" s="190">
        <v>2</v>
      </c>
      <c r="AE44" s="190">
        <v>1</v>
      </c>
      <c r="AF44" s="190">
        <v>1</v>
      </c>
      <c r="AG44" s="189">
        <v>2</v>
      </c>
      <c r="AH44" s="190">
        <v>1</v>
      </c>
      <c r="AI44" s="190">
        <v>1</v>
      </c>
      <c r="AJ44" s="190">
        <v>2</v>
      </c>
      <c r="AK44" s="190">
        <v>1</v>
      </c>
      <c r="AL44" s="190">
        <v>1</v>
      </c>
      <c r="AM44" s="189">
        <v>2</v>
      </c>
      <c r="AN44" s="190">
        <v>1</v>
      </c>
      <c r="AO44" s="190">
        <v>1</v>
      </c>
      <c r="AP44" s="190">
        <v>2</v>
      </c>
      <c r="AQ44" s="190">
        <v>1</v>
      </c>
      <c r="AR44" s="190">
        <v>1</v>
      </c>
      <c r="AS44" s="189">
        <v>2</v>
      </c>
      <c r="AT44" s="190">
        <v>1</v>
      </c>
      <c r="AU44" s="190">
        <v>1</v>
      </c>
      <c r="AV44" s="190">
        <v>2</v>
      </c>
      <c r="AW44" s="190">
        <v>1</v>
      </c>
      <c r="AX44" s="190">
        <v>1</v>
      </c>
    </row>
    <row r="45" spans="1:50" ht="19.899999999999999" customHeight="1">
      <c r="A45" s="200"/>
      <c r="B45" s="24"/>
      <c r="C45" s="24"/>
      <c r="D45" s="24">
        <f t="shared" si="0"/>
        <v>7</v>
      </c>
      <c r="E45" s="200" t="s">
        <v>217</v>
      </c>
      <c r="F45" s="24"/>
      <c r="G45" s="24"/>
      <c r="H45" s="24"/>
      <c r="I45" s="189">
        <f t="shared" si="1"/>
        <v>7</v>
      </c>
      <c r="J45" s="190">
        <v>1</v>
      </c>
      <c r="K45" s="190">
        <v>1</v>
      </c>
      <c r="L45" s="190">
        <v>2</v>
      </c>
      <c r="M45" s="190">
        <v>1</v>
      </c>
      <c r="N45" s="190">
        <v>1</v>
      </c>
      <c r="O45" s="189">
        <v>2</v>
      </c>
      <c r="P45" s="190">
        <v>1</v>
      </c>
      <c r="Q45" s="190">
        <v>1</v>
      </c>
      <c r="R45" s="190">
        <v>2</v>
      </c>
      <c r="S45" s="190">
        <v>1</v>
      </c>
      <c r="T45" s="190">
        <v>1</v>
      </c>
      <c r="U45" s="189">
        <v>2</v>
      </c>
      <c r="V45" s="190">
        <v>1</v>
      </c>
      <c r="W45" s="190">
        <v>1</v>
      </c>
      <c r="X45" s="190">
        <v>2</v>
      </c>
      <c r="Y45" s="190">
        <v>1</v>
      </c>
      <c r="Z45" s="190">
        <v>1</v>
      </c>
      <c r="AA45" s="189">
        <v>2</v>
      </c>
      <c r="AB45" s="190">
        <v>1</v>
      </c>
      <c r="AC45" s="190">
        <v>1</v>
      </c>
      <c r="AD45" s="190">
        <v>2</v>
      </c>
      <c r="AE45" s="190">
        <v>1</v>
      </c>
      <c r="AF45" s="190">
        <v>1</v>
      </c>
      <c r="AG45" s="189">
        <v>2</v>
      </c>
      <c r="AH45" s="190">
        <v>1</v>
      </c>
      <c r="AI45" s="190">
        <v>1</v>
      </c>
      <c r="AJ45" s="190">
        <v>2</v>
      </c>
      <c r="AK45" s="190">
        <v>1</v>
      </c>
      <c r="AL45" s="190">
        <v>1</v>
      </c>
      <c r="AM45" s="189">
        <v>2</v>
      </c>
      <c r="AN45" s="190">
        <v>1</v>
      </c>
      <c r="AO45" s="190">
        <v>1</v>
      </c>
      <c r="AP45" s="190">
        <v>2</v>
      </c>
      <c r="AQ45" s="190">
        <v>1</v>
      </c>
      <c r="AR45" s="190">
        <v>1</v>
      </c>
      <c r="AS45" s="189">
        <v>2</v>
      </c>
      <c r="AT45" s="190">
        <v>1</v>
      </c>
      <c r="AU45" s="190">
        <v>1</v>
      </c>
      <c r="AV45" s="190">
        <v>2</v>
      </c>
      <c r="AW45" s="190">
        <v>1</v>
      </c>
      <c r="AX45" s="190">
        <v>1</v>
      </c>
    </row>
    <row r="46" spans="1:50" ht="19.899999999999999" customHeight="1">
      <c r="A46" s="200"/>
      <c r="B46" s="24"/>
      <c r="C46" s="24"/>
      <c r="D46" s="24">
        <f t="shared" si="0"/>
        <v>7</v>
      </c>
      <c r="E46" s="200" t="s">
        <v>218</v>
      </c>
      <c r="F46" s="24"/>
      <c r="G46" s="24"/>
      <c r="H46" s="24"/>
      <c r="I46" s="189">
        <f t="shared" si="1"/>
        <v>7</v>
      </c>
      <c r="J46" s="190">
        <v>1</v>
      </c>
      <c r="K46" s="190">
        <v>1</v>
      </c>
      <c r="L46" s="190">
        <v>2</v>
      </c>
      <c r="M46" s="190">
        <v>1</v>
      </c>
      <c r="N46" s="190">
        <v>1</v>
      </c>
      <c r="O46" s="189">
        <v>2</v>
      </c>
      <c r="P46" s="190">
        <v>1</v>
      </c>
      <c r="Q46" s="190">
        <v>1</v>
      </c>
      <c r="R46" s="190">
        <v>2</v>
      </c>
      <c r="S46" s="190">
        <v>1</v>
      </c>
      <c r="T46" s="190">
        <v>1</v>
      </c>
      <c r="U46" s="189">
        <v>2</v>
      </c>
      <c r="V46" s="190">
        <v>1</v>
      </c>
      <c r="W46" s="190">
        <v>1</v>
      </c>
      <c r="X46" s="190">
        <v>2</v>
      </c>
      <c r="Y46" s="190">
        <v>1</v>
      </c>
      <c r="Z46" s="190">
        <v>1</v>
      </c>
      <c r="AA46" s="189">
        <v>2</v>
      </c>
      <c r="AB46" s="190">
        <v>1</v>
      </c>
      <c r="AC46" s="190">
        <v>1</v>
      </c>
      <c r="AD46" s="190">
        <v>2</v>
      </c>
      <c r="AE46" s="190">
        <v>1</v>
      </c>
      <c r="AF46" s="190">
        <v>1</v>
      </c>
      <c r="AG46" s="189">
        <v>2</v>
      </c>
      <c r="AH46" s="190">
        <v>1</v>
      </c>
      <c r="AI46" s="190">
        <v>1</v>
      </c>
      <c r="AJ46" s="190">
        <v>2</v>
      </c>
      <c r="AK46" s="190">
        <v>1</v>
      </c>
      <c r="AL46" s="190">
        <v>1</v>
      </c>
      <c r="AM46" s="189">
        <v>2</v>
      </c>
      <c r="AN46" s="190">
        <v>1</v>
      </c>
      <c r="AO46" s="190">
        <v>1</v>
      </c>
      <c r="AP46" s="190">
        <v>2</v>
      </c>
      <c r="AQ46" s="190">
        <v>1</v>
      </c>
      <c r="AR46" s="190">
        <v>1</v>
      </c>
      <c r="AS46" s="189">
        <v>2</v>
      </c>
      <c r="AT46" s="190">
        <v>1</v>
      </c>
      <c r="AU46" s="190">
        <v>1</v>
      </c>
      <c r="AV46" s="190">
        <v>2</v>
      </c>
      <c r="AW46" s="190">
        <v>1</v>
      </c>
      <c r="AX46" s="190">
        <v>1</v>
      </c>
    </row>
    <row r="47" spans="1:50" ht="19.899999999999999" customHeight="1">
      <c r="A47" s="200"/>
      <c r="B47" s="24"/>
      <c r="C47" s="24"/>
      <c r="D47" s="24">
        <f t="shared" si="0"/>
        <v>7</v>
      </c>
      <c r="E47" s="200" t="s">
        <v>219</v>
      </c>
      <c r="F47" s="24"/>
      <c r="G47" s="24"/>
      <c r="H47" s="24"/>
      <c r="I47" s="189">
        <f t="shared" si="1"/>
        <v>7</v>
      </c>
      <c r="J47" s="190">
        <v>1</v>
      </c>
      <c r="K47" s="190">
        <v>1</v>
      </c>
      <c r="L47" s="190">
        <v>2</v>
      </c>
      <c r="M47" s="190">
        <v>1</v>
      </c>
      <c r="N47" s="190">
        <v>1</v>
      </c>
      <c r="O47" s="189">
        <v>2</v>
      </c>
      <c r="P47" s="190">
        <v>1</v>
      </c>
      <c r="Q47" s="190">
        <v>1</v>
      </c>
      <c r="R47" s="190">
        <v>2</v>
      </c>
      <c r="S47" s="190">
        <v>1</v>
      </c>
      <c r="T47" s="190">
        <v>1</v>
      </c>
      <c r="U47" s="189">
        <v>2</v>
      </c>
      <c r="V47" s="190">
        <v>1</v>
      </c>
      <c r="W47" s="190">
        <v>1</v>
      </c>
      <c r="X47" s="190">
        <v>2</v>
      </c>
      <c r="Y47" s="190">
        <v>1</v>
      </c>
      <c r="Z47" s="190">
        <v>1</v>
      </c>
      <c r="AA47" s="189">
        <v>2</v>
      </c>
      <c r="AB47" s="190">
        <v>1</v>
      </c>
      <c r="AC47" s="190">
        <v>1</v>
      </c>
      <c r="AD47" s="190">
        <v>2</v>
      </c>
      <c r="AE47" s="190">
        <v>1</v>
      </c>
      <c r="AF47" s="190">
        <v>1</v>
      </c>
      <c r="AG47" s="189">
        <v>2</v>
      </c>
      <c r="AH47" s="190">
        <v>1</v>
      </c>
      <c r="AI47" s="190">
        <v>1</v>
      </c>
      <c r="AJ47" s="190">
        <v>2</v>
      </c>
      <c r="AK47" s="190">
        <v>1</v>
      </c>
      <c r="AL47" s="190">
        <v>1</v>
      </c>
      <c r="AM47" s="189">
        <v>2</v>
      </c>
      <c r="AN47" s="190">
        <v>1</v>
      </c>
      <c r="AO47" s="190">
        <v>1</v>
      </c>
      <c r="AP47" s="190">
        <v>2</v>
      </c>
      <c r="AQ47" s="190">
        <v>1</v>
      </c>
      <c r="AR47" s="190">
        <v>1</v>
      </c>
      <c r="AS47" s="189">
        <v>2</v>
      </c>
      <c r="AT47" s="190">
        <v>1</v>
      </c>
      <c r="AU47" s="190">
        <v>1</v>
      </c>
      <c r="AV47" s="190">
        <v>2</v>
      </c>
      <c r="AW47" s="190">
        <v>1</v>
      </c>
      <c r="AX47" s="190">
        <v>1</v>
      </c>
    </row>
    <row r="48" spans="1:50" ht="19.899999999999999" customHeight="1">
      <c r="A48" s="200"/>
      <c r="B48" s="24"/>
      <c r="C48" s="24"/>
      <c r="D48" s="24">
        <f t="shared" si="0"/>
        <v>7</v>
      </c>
      <c r="E48" s="207" t="s">
        <v>220</v>
      </c>
      <c r="F48" s="17">
        <f>ROUND(SUM(F37:F38,F41,-F42,F43:F47),2)</f>
        <v>0</v>
      </c>
      <c r="G48" s="17"/>
      <c r="H48" s="17">
        <f>ROUND(SUM(H37:H38,H41,-H42,H43:H47),2)</f>
        <v>0</v>
      </c>
      <c r="I48" s="189">
        <f t="shared" si="1"/>
        <v>7</v>
      </c>
      <c r="J48" s="190">
        <v>1</v>
      </c>
      <c r="K48" s="190">
        <v>1</v>
      </c>
      <c r="L48" s="190">
        <v>2</v>
      </c>
      <c r="M48" s="189">
        <v>1</v>
      </c>
      <c r="N48" s="189">
        <v>1</v>
      </c>
      <c r="O48" s="189">
        <v>2</v>
      </c>
      <c r="P48" s="190">
        <v>1</v>
      </c>
      <c r="Q48" s="190">
        <v>1</v>
      </c>
      <c r="R48" s="190">
        <v>2</v>
      </c>
      <c r="S48" s="189">
        <v>1</v>
      </c>
      <c r="T48" s="189">
        <v>1</v>
      </c>
      <c r="U48" s="189">
        <v>2</v>
      </c>
      <c r="V48" s="190">
        <v>1</v>
      </c>
      <c r="W48" s="190">
        <v>1</v>
      </c>
      <c r="X48" s="190">
        <v>2</v>
      </c>
      <c r="Y48" s="189">
        <v>1</v>
      </c>
      <c r="Z48" s="189">
        <v>1</v>
      </c>
      <c r="AA48" s="189">
        <v>2</v>
      </c>
      <c r="AB48" s="190">
        <v>1</v>
      </c>
      <c r="AC48" s="190">
        <v>1</v>
      </c>
      <c r="AD48" s="190">
        <v>2</v>
      </c>
      <c r="AE48" s="189">
        <v>1</v>
      </c>
      <c r="AF48" s="189">
        <v>1</v>
      </c>
      <c r="AG48" s="189">
        <v>2</v>
      </c>
      <c r="AH48" s="190">
        <v>1</v>
      </c>
      <c r="AI48" s="190">
        <v>1</v>
      </c>
      <c r="AJ48" s="190">
        <v>2</v>
      </c>
      <c r="AK48" s="189">
        <v>1</v>
      </c>
      <c r="AL48" s="189">
        <v>1</v>
      </c>
      <c r="AM48" s="189">
        <v>2</v>
      </c>
      <c r="AN48" s="190">
        <v>1</v>
      </c>
      <c r="AO48" s="190">
        <v>1</v>
      </c>
      <c r="AP48" s="190">
        <v>2</v>
      </c>
      <c r="AQ48" s="189">
        <v>1</v>
      </c>
      <c r="AR48" s="189">
        <v>1</v>
      </c>
      <c r="AS48" s="189">
        <v>2</v>
      </c>
      <c r="AT48" s="190">
        <v>1</v>
      </c>
      <c r="AU48" s="190">
        <v>1</v>
      </c>
      <c r="AV48" s="190">
        <v>2</v>
      </c>
      <c r="AW48" s="189">
        <v>1</v>
      </c>
      <c r="AX48" s="189">
        <v>1</v>
      </c>
    </row>
    <row r="49" spans="1:50" ht="19.899999999999999" customHeight="1">
      <c r="A49" s="200"/>
      <c r="B49" s="24"/>
      <c r="C49" s="24"/>
      <c r="D49" s="24">
        <f t="shared" si="0"/>
        <v>7</v>
      </c>
      <c r="E49" s="202" t="s">
        <v>221</v>
      </c>
      <c r="F49" s="31"/>
      <c r="G49" s="31"/>
      <c r="H49" s="31"/>
      <c r="I49" s="189">
        <f t="shared" si="1"/>
        <v>7</v>
      </c>
      <c r="J49" s="190">
        <v>1</v>
      </c>
      <c r="K49" s="190">
        <v>1</v>
      </c>
      <c r="L49" s="190">
        <v>2</v>
      </c>
      <c r="M49" s="190">
        <v>1</v>
      </c>
      <c r="N49" s="190">
        <v>1</v>
      </c>
      <c r="O49" s="189">
        <v>2</v>
      </c>
      <c r="P49" s="190">
        <v>1</v>
      </c>
      <c r="Q49" s="190">
        <v>1</v>
      </c>
      <c r="R49" s="190">
        <v>2</v>
      </c>
      <c r="S49" s="190">
        <v>1</v>
      </c>
      <c r="T49" s="190">
        <v>1</v>
      </c>
      <c r="U49" s="189">
        <v>2</v>
      </c>
      <c r="V49" s="190">
        <v>1</v>
      </c>
      <c r="W49" s="190">
        <v>1</v>
      </c>
      <c r="X49" s="190">
        <v>2</v>
      </c>
      <c r="Y49" s="190">
        <v>1</v>
      </c>
      <c r="Z49" s="190">
        <v>1</v>
      </c>
      <c r="AA49" s="189">
        <v>2</v>
      </c>
      <c r="AB49" s="190">
        <v>1</v>
      </c>
      <c r="AC49" s="190">
        <v>1</v>
      </c>
      <c r="AD49" s="190">
        <v>2</v>
      </c>
      <c r="AE49" s="190">
        <v>1</v>
      </c>
      <c r="AF49" s="190">
        <v>1</v>
      </c>
      <c r="AG49" s="189">
        <v>2</v>
      </c>
      <c r="AH49" s="190">
        <v>1</v>
      </c>
      <c r="AI49" s="190">
        <v>1</v>
      </c>
      <c r="AJ49" s="190">
        <v>2</v>
      </c>
      <c r="AK49" s="190">
        <v>1</v>
      </c>
      <c r="AL49" s="190">
        <v>1</v>
      </c>
      <c r="AM49" s="189">
        <v>2</v>
      </c>
      <c r="AN49" s="190">
        <v>1</v>
      </c>
      <c r="AO49" s="190">
        <v>1</v>
      </c>
      <c r="AP49" s="190">
        <v>2</v>
      </c>
      <c r="AQ49" s="190">
        <v>1</v>
      </c>
      <c r="AR49" s="190">
        <v>1</v>
      </c>
      <c r="AS49" s="189">
        <v>2</v>
      </c>
      <c r="AT49" s="190">
        <v>1</v>
      </c>
      <c r="AU49" s="190">
        <v>1</v>
      </c>
      <c r="AV49" s="190">
        <v>2</v>
      </c>
      <c r="AW49" s="190">
        <v>1</v>
      </c>
      <c r="AX49" s="190">
        <v>1</v>
      </c>
    </row>
    <row r="50" spans="1:50" ht="19.899999999999999" customHeight="1">
      <c r="A50" s="203" t="s">
        <v>222</v>
      </c>
      <c r="B50" s="17">
        <f>ROUND(SUM(B24:B43),2)</f>
        <v>0</v>
      </c>
      <c r="C50" s="17"/>
      <c r="D50" s="17">
        <f t="shared" si="0"/>
        <v>140</v>
      </c>
      <c r="E50" s="203" t="s">
        <v>223</v>
      </c>
      <c r="F50" s="29">
        <f>ROUND(F48+F49,2)</f>
        <v>0</v>
      </c>
      <c r="G50" s="29"/>
      <c r="H50" s="29">
        <f>ROUND(H48+H49,2)</f>
        <v>0</v>
      </c>
      <c r="I50" s="189">
        <f t="shared" si="1"/>
        <v>7</v>
      </c>
      <c r="J50" s="189">
        <v>20</v>
      </c>
      <c r="K50" s="189">
        <v>20</v>
      </c>
      <c r="L50" s="190">
        <v>2</v>
      </c>
      <c r="M50" s="189">
        <v>1</v>
      </c>
      <c r="N50" s="189">
        <v>1</v>
      </c>
      <c r="O50" s="189">
        <v>40</v>
      </c>
      <c r="P50" s="189">
        <v>20</v>
      </c>
      <c r="Q50" s="189">
        <v>20</v>
      </c>
      <c r="R50" s="190">
        <v>2</v>
      </c>
      <c r="S50" s="189">
        <v>1</v>
      </c>
      <c r="T50" s="189">
        <v>1</v>
      </c>
      <c r="U50" s="189">
        <v>40</v>
      </c>
      <c r="V50" s="189">
        <v>20</v>
      </c>
      <c r="W50" s="189">
        <v>20</v>
      </c>
      <c r="X50" s="190">
        <v>2</v>
      </c>
      <c r="Y50" s="189">
        <v>1</v>
      </c>
      <c r="Z50" s="189">
        <v>1</v>
      </c>
      <c r="AA50" s="189">
        <v>40</v>
      </c>
      <c r="AB50" s="189">
        <v>20</v>
      </c>
      <c r="AC50" s="189">
        <v>20</v>
      </c>
      <c r="AD50" s="190">
        <v>2</v>
      </c>
      <c r="AE50" s="189">
        <v>1</v>
      </c>
      <c r="AF50" s="189">
        <v>1</v>
      </c>
      <c r="AG50" s="189">
        <v>40</v>
      </c>
      <c r="AH50" s="189">
        <v>20</v>
      </c>
      <c r="AI50" s="189">
        <v>20</v>
      </c>
      <c r="AJ50" s="190">
        <v>2</v>
      </c>
      <c r="AK50" s="189">
        <v>1</v>
      </c>
      <c r="AL50" s="189">
        <v>1</v>
      </c>
      <c r="AM50" s="189">
        <v>40</v>
      </c>
      <c r="AN50" s="189">
        <v>20</v>
      </c>
      <c r="AO50" s="189">
        <v>20</v>
      </c>
      <c r="AP50" s="190">
        <v>2</v>
      </c>
      <c r="AQ50" s="189">
        <v>1</v>
      </c>
      <c r="AR50" s="189">
        <v>1</v>
      </c>
      <c r="AS50" s="189">
        <v>40</v>
      </c>
      <c r="AT50" s="189">
        <v>20</v>
      </c>
      <c r="AU50" s="189">
        <v>20</v>
      </c>
      <c r="AV50" s="190">
        <v>2</v>
      </c>
      <c r="AW50" s="189">
        <v>1</v>
      </c>
      <c r="AX50" s="189">
        <v>1</v>
      </c>
    </row>
    <row r="51" spans="1:50" ht="19.899999999999999" customHeight="1">
      <c r="A51" s="208" t="s">
        <v>224</v>
      </c>
      <c r="B51" s="29">
        <f>ROUND(B22+B50,2)</f>
        <v>0</v>
      </c>
      <c r="C51" s="29"/>
      <c r="D51" s="29">
        <f t="shared" si="0"/>
        <v>58456202.420000002</v>
      </c>
      <c r="E51" s="208" t="s">
        <v>225</v>
      </c>
      <c r="F51" s="29">
        <f>ROUND(F35+F50,2)</f>
        <v>0</v>
      </c>
      <c r="G51" s="29"/>
      <c r="H51" s="29">
        <f>ROUND(H35+H50,2)</f>
        <v>0</v>
      </c>
      <c r="I51" s="189">
        <f t="shared" si="1"/>
        <v>7</v>
      </c>
      <c r="J51" s="189">
        <v>8350886.0599999996</v>
      </c>
      <c r="K51" s="189">
        <v>4455384.84</v>
      </c>
      <c r="L51" s="190">
        <v>2</v>
      </c>
      <c r="M51" s="189">
        <v>1</v>
      </c>
      <c r="N51" s="189">
        <v>1</v>
      </c>
      <c r="O51" s="189">
        <v>12806270.899999999</v>
      </c>
      <c r="P51" s="189">
        <v>8350886.0599999996</v>
      </c>
      <c r="Q51" s="189">
        <v>4455384.84</v>
      </c>
      <c r="R51" s="190">
        <v>2</v>
      </c>
      <c r="S51" s="189">
        <v>1</v>
      </c>
      <c r="T51" s="189">
        <v>1</v>
      </c>
      <c r="U51" s="189">
        <v>12806270.899999999</v>
      </c>
      <c r="V51" s="189">
        <v>8350886.0599999996</v>
      </c>
      <c r="W51" s="189">
        <v>4455384.84</v>
      </c>
      <c r="X51" s="190">
        <v>2</v>
      </c>
      <c r="Y51" s="189">
        <v>1</v>
      </c>
      <c r="Z51" s="189">
        <v>1</v>
      </c>
      <c r="AA51" s="189">
        <v>12806270.899999999</v>
      </c>
      <c r="AB51" s="189">
        <v>8350886.0599999996</v>
      </c>
      <c r="AC51" s="189">
        <v>4455384.84</v>
      </c>
      <c r="AD51" s="190">
        <v>2</v>
      </c>
      <c r="AE51" s="189">
        <v>1</v>
      </c>
      <c r="AF51" s="189">
        <v>1</v>
      </c>
      <c r="AG51" s="189">
        <v>12806270.899999999</v>
      </c>
      <c r="AH51" s="189">
        <v>8350886.0599999996</v>
      </c>
      <c r="AI51" s="189">
        <v>4455384.84</v>
      </c>
      <c r="AJ51" s="190">
        <v>2</v>
      </c>
      <c r="AK51" s="189">
        <v>1</v>
      </c>
      <c r="AL51" s="189">
        <v>1</v>
      </c>
      <c r="AM51" s="189">
        <v>12806270.899999999</v>
      </c>
      <c r="AN51" s="189">
        <v>8350886.0599999996</v>
      </c>
      <c r="AO51" s="189">
        <v>4455384.84</v>
      </c>
      <c r="AP51" s="190">
        <v>2</v>
      </c>
      <c r="AQ51" s="189">
        <v>1</v>
      </c>
      <c r="AR51" s="189">
        <v>1</v>
      </c>
      <c r="AS51" s="189">
        <v>12806270.899999999</v>
      </c>
      <c r="AT51" s="189">
        <v>8350886.0599999996</v>
      </c>
      <c r="AU51" s="189">
        <v>4455384.84</v>
      </c>
      <c r="AV51" s="190">
        <v>2</v>
      </c>
      <c r="AW51" s="189">
        <v>1</v>
      </c>
      <c r="AX51" s="189">
        <v>1</v>
      </c>
    </row>
    <row r="52" spans="1:50" ht="19.899999999999999" customHeight="1"/>
  </sheetData>
  <protectedRanges>
    <protectedRange sqref="B5:D5 F5:H5 F23:H33 B23:D23 F49:H49 E62:E66 F36:H36 B46:D49 A62:A66 B62:D69 F62:H69" name="区域1_3_1"/>
    <protectedRange sqref="E43" name="区域1_1_1_1"/>
    <protectedRange sqref="B6:D21" name="区域1_3_1_1_1"/>
    <protectedRange sqref="B45:D45" name="区域1_3_2"/>
    <protectedRange sqref="B27:D44" name="区域1_3_2_1"/>
    <protectedRange sqref="B24:D26" name="区域1_3_3"/>
    <protectedRange sqref="F6:H9" name="区域1_3_4"/>
    <protectedRange sqref="F10:H12 F18:H21" name="区域1_3_4_1"/>
    <protectedRange sqref="F37:H47" name="区域1_3_5"/>
  </protectedRanges>
  <mergeCells count="23">
    <mergeCell ref="AM2:AR2"/>
    <mergeCell ref="AM3:AO3"/>
    <mergeCell ref="AP3:AR3"/>
    <mergeCell ref="AS2:AX2"/>
    <mergeCell ref="AS3:AU3"/>
    <mergeCell ref="AV3:AX3"/>
    <mergeCell ref="AA2:AF2"/>
    <mergeCell ref="AA3:AC3"/>
    <mergeCell ref="AD3:AF3"/>
    <mergeCell ref="AG2:AL2"/>
    <mergeCell ref="AG3:AI3"/>
    <mergeCell ref="AJ3:AL3"/>
    <mergeCell ref="O2:T2"/>
    <mergeCell ref="O3:Q3"/>
    <mergeCell ref="R3:T3"/>
    <mergeCell ref="U2:Z2"/>
    <mergeCell ref="U3:W3"/>
    <mergeCell ref="X3:Z3"/>
    <mergeCell ref="A2:H2"/>
    <mergeCell ref="D3:E3"/>
    <mergeCell ref="I2:N2"/>
    <mergeCell ref="I3:K3"/>
    <mergeCell ref="L3:N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DB95-FDEE-4A11-843B-4DBCDA67B1CF}">
  <dimension ref="A1:I48"/>
  <sheetViews>
    <sheetView tabSelected="1" workbookViewId="0">
      <pane xSplit="1" ySplit="4" topLeftCell="B5" activePane="bottomRight" state="frozen"/>
      <selection activeCell="C22" sqref="C22"/>
      <selection pane="topRight" activeCell="C22" sqref="C22"/>
      <selection pane="bottomLeft" activeCell="C22" sqref="C22"/>
      <selection pane="bottomRight" activeCell="BU3" sqref="K3:BU7"/>
    </sheetView>
  </sheetViews>
  <sheetFormatPr defaultColWidth="9" defaultRowHeight="20.100000000000001" customHeight="1"/>
  <cols>
    <col min="1" max="1" width="33.625" style="145" customWidth="1"/>
    <col min="2" max="8" width="16.375" style="124" customWidth="1"/>
    <col min="9" max="9" width="17.625" style="216" customWidth="1"/>
    <col min="10" max="16384" width="9" style="124"/>
  </cols>
  <sheetData>
    <row r="1" spans="1:9" ht="14.25" customHeight="1">
      <c r="A1" s="123"/>
    </row>
    <row r="2" spans="1:9" ht="20.25">
      <c r="A2" s="239" t="s">
        <v>229</v>
      </c>
      <c r="B2" s="239"/>
      <c r="C2" s="239"/>
      <c r="D2" s="239"/>
      <c r="E2" s="239"/>
      <c r="F2" s="239"/>
      <c r="G2" s="239"/>
      <c r="H2" s="239"/>
      <c r="I2" s="124"/>
    </row>
    <row r="3" spans="1:9" ht="24" customHeight="1">
      <c r="A3" s="240">
        <f>资产负债表1!D3</f>
        <v>44196</v>
      </c>
      <c r="B3" s="240"/>
      <c r="C3" s="240"/>
      <c r="D3" s="240"/>
      <c r="E3" s="240"/>
      <c r="F3" s="240"/>
      <c r="G3" s="240"/>
      <c r="H3" s="240"/>
      <c r="I3" s="217" t="s">
        <v>1</v>
      </c>
    </row>
    <row r="4" spans="1:9" ht="20.100000000000001" customHeight="1">
      <c r="A4" s="129" t="s">
        <v>230</v>
      </c>
      <c r="B4" s="129" t="s">
        <v>295</v>
      </c>
      <c r="C4" s="129" t="s">
        <v>291</v>
      </c>
      <c r="D4" s="129" t="s">
        <v>297</v>
      </c>
      <c r="E4" s="129" t="s">
        <v>293</v>
      </c>
      <c r="F4" s="129" t="s">
        <v>300</v>
      </c>
      <c r="G4" s="129" t="s">
        <v>282</v>
      </c>
      <c r="H4" s="129" t="s">
        <v>231</v>
      </c>
      <c r="I4" s="129" t="s">
        <v>232</v>
      </c>
    </row>
    <row r="5" spans="1:9" ht="20.100000000000001" customHeight="1">
      <c r="A5" s="130" t="s">
        <v>234</v>
      </c>
      <c r="B5" s="131" t="e">
        <f>#REF!+#REF!+#REF!+#REF!+#REF!+#REF!+#REF!</f>
        <v>#REF!</v>
      </c>
      <c r="C5" s="131" t="e">
        <f>#REF!+#REF!+#REF!+#REF!+#REF!+#REF!+#REF!</f>
        <v>#REF!</v>
      </c>
      <c r="D5" s="131" t="e">
        <f>#REF!+#REF!+#REF!+#REF!+#REF!+#REF!+#REF!</f>
        <v>#REF!</v>
      </c>
      <c r="E5" s="131" t="e">
        <f>#REF!+#REF!+#REF!+#REF!+#REF!+#REF!+#REF!</f>
        <v>#REF!</v>
      </c>
      <c r="F5" s="131" t="e">
        <f>#REF!+#REF!+#REF!+#REF!+#REF!+#REF!+#REF!</f>
        <v>#REF!</v>
      </c>
      <c r="G5" s="131" t="e">
        <f>#REF!+#REF!+#REF!+#REF!+#REF!+#REF!+#REF!</f>
        <v>#REF!</v>
      </c>
      <c r="H5" s="132" t="e">
        <f>#REF!+#REF!+#REF!+#REF!+#REF!+#REF!+#REF!</f>
        <v>#REF!</v>
      </c>
      <c r="I5" s="132" t="e">
        <f>#REF!+#REF!+#REF!+#REF!+#REF!+#REF!+#REF!</f>
        <v>#REF!</v>
      </c>
    </row>
    <row r="6" spans="1:9" ht="20.100000000000001" customHeight="1">
      <c r="A6" s="134" t="s">
        <v>235</v>
      </c>
      <c r="B6" s="135" t="e">
        <f>#REF!+#REF!+#REF!+#REF!+#REF!+#REF!+#REF!</f>
        <v>#REF!</v>
      </c>
      <c r="C6" s="135" t="e">
        <f>#REF!+#REF!+#REF!+#REF!+#REF!+#REF!+#REF!</f>
        <v>#REF!</v>
      </c>
      <c r="D6" s="135" t="e">
        <f>#REF!+#REF!+#REF!+#REF!+#REF!+#REF!+#REF!</f>
        <v>#REF!</v>
      </c>
      <c r="E6" s="135" t="e">
        <f>#REF!+#REF!+#REF!+#REF!+#REF!+#REF!+#REF!</f>
        <v>#REF!</v>
      </c>
      <c r="F6" s="135" t="e">
        <f>#REF!+#REF!+#REF!+#REF!+#REF!+#REF!+#REF!</f>
        <v>#REF!</v>
      </c>
      <c r="G6" s="131" t="e">
        <f>#REF!+#REF!+#REF!+#REF!+#REF!+#REF!+#REF!</f>
        <v>#REF!</v>
      </c>
      <c r="H6" s="135" t="e">
        <f>#REF!+#REF!+#REF!+#REF!+#REF!+#REF!+#REF!</f>
        <v>#REF!</v>
      </c>
      <c r="I6" s="218" t="e">
        <f>#REF!+#REF!+#REF!+#REF!+#REF!+#REF!+#REF!</f>
        <v>#REF!</v>
      </c>
    </row>
    <row r="7" spans="1:9" ht="20.100000000000001" customHeight="1">
      <c r="A7" s="134" t="s">
        <v>236</v>
      </c>
      <c r="B7" s="135" t="e">
        <f>#REF!+#REF!+#REF!+#REF!+#REF!+#REF!+#REF!</f>
        <v>#REF!</v>
      </c>
      <c r="C7" s="135" t="e">
        <f>#REF!+#REF!+#REF!+#REF!+#REF!+#REF!+#REF!</f>
        <v>#REF!</v>
      </c>
      <c r="D7" s="135" t="e">
        <f>#REF!+#REF!+#REF!+#REF!+#REF!+#REF!+#REF!</f>
        <v>#REF!</v>
      </c>
      <c r="E7" s="135" t="e">
        <f>#REF!+#REF!+#REF!+#REF!+#REF!+#REF!+#REF!</f>
        <v>#REF!</v>
      </c>
      <c r="F7" s="135" t="e">
        <f>#REF!+#REF!+#REF!+#REF!+#REF!+#REF!+#REF!</f>
        <v>#REF!</v>
      </c>
      <c r="G7" s="131" t="e">
        <f>#REF!+#REF!+#REF!+#REF!+#REF!+#REF!+#REF!</f>
        <v>#REF!</v>
      </c>
      <c r="H7" s="135" t="e">
        <f>#REF!+#REF!+#REF!+#REF!+#REF!+#REF!+#REF!</f>
        <v>#REF!</v>
      </c>
      <c r="I7" s="218" t="e">
        <f>#REF!+#REF!+#REF!+#REF!+#REF!+#REF!+#REF!</f>
        <v>#REF!</v>
      </c>
    </row>
    <row r="8" spans="1:9" ht="20.100000000000001" customHeight="1">
      <c r="A8" s="134" t="s">
        <v>237</v>
      </c>
      <c r="B8" s="135" t="e">
        <f>#REF!+#REF!+#REF!+#REF!+#REF!+#REF!+#REF!</f>
        <v>#REF!</v>
      </c>
      <c r="C8" s="135" t="e">
        <f>#REF!+#REF!+#REF!+#REF!+#REF!+#REF!+#REF!</f>
        <v>#REF!</v>
      </c>
      <c r="D8" s="135" t="e">
        <f>#REF!+#REF!+#REF!+#REF!+#REF!+#REF!+#REF!</f>
        <v>#REF!</v>
      </c>
      <c r="E8" s="135" t="e">
        <f>#REF!+#REF!+#REF!+#REF!+#REF!+#REF!+#REF!</f>
        <v>#REF!</v>
      </c>
      <c r="F8" s="135" t="e">
        <f>#REF!+#REF!+#REF!+#REF!+#REF!+#REF!+#REF!</f>
        <v>#REF!</v>
      </c>
      <c r="G8" s="131" t="e">
        <f>#REF!+#REF!+#REF!+#REF!+#REF!+#REF!+#REF!</f>
        <v>#REF!</v>
      </c>
      <c r="H8" s="135" t="e">
        <f>#REF!+#REF!+#REF!+#REF!+#REF!+#REF!+#REF!</f>
        <v>#REF!</v>
      </c>
      <c r="I8" s="218" t="e">
        <f>#REF!+#REF!+#REF!+#REF!+#REF!+#REF!+#REF!</f>
        <v>#REF!</v>
      </c>
    </row>
    <row r="9" spans="1:9" ht="20.100000000000001" customHeight="1">
      <c r="A9" s="134" t="s">
        <v>238</v>
      </c>
      <c r="B9" s="135" t="e">
        <f>#REF!+#REF!+#REF!+#REF!+#REF!+#REF!+#REF!</f>
        <v>#REF!</v>
      </c>
      <c r="C9" s="135" t="e">
        <f>#REF!+#REF!+#REF!+#REF!+#REF!+#REF!+#REF!</f>
        <v>#REF!</v>
      </c>
      <c r="D9" s="135" t="e">
        <f>#REF!+#REF!+#REF!+#REF!+#REF!+#REF!+#REF!</f>
        <v>#REF!</v>
      </c>
      <c r="E9" s="135" t="e">
        <f>#REF!+#REF!+#REF!+#REF!+#REF!+#REF!+#REF!</f>
        <v>#REF!</v>
      </c>
      <c r="F9" s="135" t="e">
        <f>#REF!+#REF!+#REF!+#REF!+#REF!+#REF!+#REF!</f>
        <v>#REF!</v>
      </c>
      <c r="G9" s="131" t="e">
        <f>#REF!+#REF!+#REF!+#REF!+#REF!+#REF!+#REF!</f>
        <v>#REF!</v>
      </c>
      <c r="H9" s="135" t="e">
        <f>#REF!+#REF!+#REF!+#REF!+#REF!+#REF!+#REF!</f>
        <v>#REF!</v>
      </c>
      <c r="I9" s="218" t="e">
        <f>#REF!+#REF!+#REF!+#REF!+#REF!+#REF!+#REF!</f>
        <v>#REF!</v>
      </c>
    </row>
    <row r="10" spans="1:9" ht="20.100000000000001" customHeight="1">
      <c r="A10" s="136" t="s">
        <v>239</v>
      </c>
      <c r="B10" s="137" t="e">
        <f>#REF!+#REF!+#REF!+#REF!+#REF!+#REF!+#REF!</f>
        <v>#REF!</v>
      </c>
      <c r="C10" s="137" t="e">
        <f>#REF!+#REF!+#REF!+#REF!+#REF!+#REF!+#REF!</f>
        <v>#REF!</v>
      </c>
      <c r="D10" s="137" t="e">
        <f>#REF!+#REF!+#REF!+#REF!+#REF!+#REF!+#REF!</f>
        <v>#REF!</v>
      </c>
      <c r="E10" s="137" t="e">
        <f>#REF!+#REF!+#REF!+#REF!+#REF!+#REF!+#REF!</f>
        <v>#REF!</v>
      </c>
      <c r="F10" s="137" t="e">
        <f>#REF!+#REF!+#REF!+#REF!+#REF!+#REF!+#REF!</f>
        <v>#REF!</v>
      </c>
      <c r="G10" s="137" t="e">
        <f>#REF!+#REF!+#REF!+#REF!+#REF!+#REF!+#REF!</f>
        <v>#REF!</v>
      </c>
      <c r="H10" s="137" t="e">
        <f>#REF!+#REF!+#REF!+#REF!+#REF!+#REF!+#REF!</f>
        <v>#REF!</v>
      </c>
      <c r="I10" s="219" t="e">
        <f>#REF!+#REF!+#REF!+#REF!+#REF!+#REF!+#REF!</f>
        <v>#REF!</v>
      </c>
    </row>
    <row r="11" spans="1:9" ht="20.100000000000001" customHeight="1">
      <c r="A11" s="134" t="s">
        <v>240</v>
      </c>
      <c r="B11" s="135" t="e">
        <f>#REF!+#REF!+#REF!+#REF!+#REF!+#REF!+#REF!</f>
        <v>#REF!</v>
      </c>
      <c r="C11" s="135" t="e">
        <f>#REF!+#REF!+#REF!+#REF!+#REF!+#REF!+#REF!</f>
        <v>#REF!</v>
      </c>
      <c r="D11" s="135" t="e">
        <f>#REF!+#REF!+#REF!+#REF!+#REF!+#REF!+#REF!</f>
        <v>#REF!</v>
      </c>
      <c r="E11" s="135" t="e">
        <f>#REF!+#REF!+#REF!+#REF!+#REF!+#REF!+#REF!</f>
        <v>#REF!</v>
      </c>
      <c r="F11" s="135" t="e">
        <f>#REF!+#REF!+#REF!+#REF!+#REF!+#REF!+#REF!</f>
        <v>#REF!</v>
      </c>
      <c r="G11" s="131" t="e">
        <f>#REF!+#REF!+#REF!+#REF!+#REF!+#REF!+#REF!</f>
        <v>#REF!</v>
      </c>
      <c r="H11" s="135" t="e">
        <f>#REF!+#REF!+#REF!+#REF!+#REF!+#REF!+#REF!</f>
        <v>#REF!</v>
      </c>
      <c r="I11" s="220" t="e">
        <f>#REF!+#REF!+#REF!+#REF!+#REF!+#REF!+#REF!</f>
        <v>#REF!</v>
      </c>
    </row>
    <row r="12" spans="1:9" ht="20.100000000000001" customHeight="1">
      <c r="A12" s="134" t="s">
        <v>241</v>
      </c>
      <c r="B12" s="135" t="e">
        <f>#REF!+#REF!+#REF!+#REF!+#REF!+#REF!+#REF!</f>
        <v>#REF!</v>
      </c>
      <c r="C12" s="135" t="e">
        <f>#REF!+#REF!+#REF!+#REF!+#REF!+#REF!+#REF!</f>
        <v>#REF!</v>
      </c>
      <c r="D12" s="135" t="e">
        <f>#REF!+#REF!+#REF!+#REF!+#REF!+#REF!+#REF!</f>
        <v>#REF!</v>
      </c>
      <c r="E12" s="135" t="e">
        <f>#REF!+#REF!+#REF!+#REF!+#REF!+#REF!+#REF!</f>
        <v>#REF!</v>
      </c>
      <c r="F12" s="135" t="e">
        <f>#REF!+#REF!+#REF!+#REF!+#REF!+#REF!+#REF!</f>
        <v>#REF!</v>
      </c>
      <c r="G12" s="131" t="e">
        <f>#REF!+#REF!+#REF!+#REF!+#REF!+#REF!+#REF!</f>
        <v>#REF!</v>
      </c>
      <c r="H12" s="135" t="e">
        <f>#REF!+#REF!+#REF!+#REF!+#REF!+#REF!+#REF!</f>
        <v>#REF!</v>
      </c>
      <c r="I12" s="220" t="e">
        <f>#REF!+#REF!+#REF!+#REF!+#REF!+#REF!+#REF!</f>
        <v>#REF!</v>
      </c>
    </row>
    <row r="13" spans="1:9" ht="20.100000000000001" customHeight="1">
      <c r="A13" s="134" t="s">
        <v>242</v>
      </c>
      <c r="B13" s="135" t="e">
        <f>#REF!+#REF!+#REF!+#REF!+#REF!+#REF!+#REF!</f>
        <v>#REF!</v>
      </c>
      <c r="C13" s="135" t="e">
        <f>#REF!+#REF!+#REF!+#REF!+#REF!+#REF!+#REF!</f>
        <v>#REF!</v>
      </c>
      <c r="D13" s="135" t="e">
        <f>#REF!+#REF!+#REF!+#REF!+#REF!+#REF!+#REF!</f>
        <v>#REF!</v>
      </c>
      <c r="E13" s="135" t="e">
        <f>#REF!+#REF!+#REF!+#REF!+#REF!+#REF!+#REF!</f>
        <v>#REF!</v>
      </c>
      <c r="F13" s="135" t="e">
        <f>#REF!+#REF!+#REF!+#REF!+#REF!+#REF!+#REF!</f>
        <v>#REF!</v>
      </c>
      <c r="G13" s="131" t="e">
        <f>#REF!+#REF!+#REF!+#REF!+#REF!+#REF!+#REF!</f>
        <v>#REF!</v>
      </c>
      <c r="H13" s="135" t="e">
        <f>#REF!+#REF!+#REF!+#REF!+#REF!+#REF!+#REF!</f>
        <v>#REF!</v>
      </c>
      <c r="I13" s="220" t="e">
        <f>#REF!+#REF!+#REF!+#REF!+#REF!+#REF!+#REF!</f>
        <v>#REF!</v>
      </c>
    </row>
    <row r="14" spans="1:9" ht="20.100000000000001" customHeight="1">
      <c r="A14" s="134" t="s">
        <v>243</v>
      </c>
      <c r="B14" s="135" t="e">
        <f>#REF!+#REF!+#REF!+#REF!+#REF!+#REF!+#REF!</f>
        <v>#REF!</v>
      </c>
      <c r="C14" s="135" t="e">
        <f>#REF!+#REF!+#REF!+#REF!+#REF!+#REF!+#REF!</f>
        <v>#REF!</v>
      </c>
      <c r="D14" s="135" t="e">
        <f>#REF!+#REF!+#REF!+#REF!+#REF!+#REF!+#REF!</f>
        <v>#REF!</v>
      </c>
      <c r="E14" s="135" t="e">
        <f>#REF!+#REF!+#REF!+#REF!+#REF!+#REF!+#REF!</f>
        <v>#REF!</v>
      </c>
      <c r="F14" s="135" t="e">
        <f>#REF!+#REF!+#REF!+#REF!+#REF!+#REF!+#REF!</f>
        <v>#REF!</v>
      </c>
      <c r="G14" s="131" t="e">
        <f>#REF!+#REF!+#REF!+#REF!+#REF!+#REF!+#REF!</f>
        <v>#REF!</v>
      </c>
      <c r="H14" s="135" t="e">
        <f>#REF!+#REF!+#REF!+#REF!+#REF!+#REF!+#REF!</f>
        <v>#REF!</v>
      </c>
      <c r="I14" s="220" t="e">
        <f>#REF!+#REF!+#REF!+#REF!+#REF!+#REF!+#REF!</f>
        <v>#REF!</v>
      </c>
    </row>
    <row r="15" spans="1:9" ht="20.100000000000001" customHeight="1">
      <c r="A15" s="136" t="s">
        <v>244</v>
      </c>
      <c r="B15" s="137" t="e">
        <f>#REF!+#REF!+#REF!+#REF!+#REF!+#REF!+#REF!</f>
        <v>#REF!</v>
      </c>
      <c r="C15" s="137" t="e">
        <f>#REF!+#REF!+#REF!+#REF!+#REF!+#REF!+#REF!</f>
        <v>#REF!</v>
      </c>
      <c r="D15" s="137" t="e">
        <f>#REF!+#REF!+#REF!+#REF!+#REF!+#REF!+#REF!</f>
        <v>#REF!</v>
      </c>
      <c r="E15" s="137" t="e">
        <f>#REF!+#REF!+#REF!+#REF!+#REF!+#REF!+#REF!</f>
        <v>#REF!</v>
      </c>
      <c r="F15" s="137" t="e">
        <f>#REF!+#REF!+#REF!+#REF!+#REF!+#REF!+#REF!</f>
        <v>#REF!</v>
      </c>
      <c r="G15" s="137" t="e">
        <f>#REF!+#REF!+#REF!+#REF!+#REF!+#REF!+#REF!</f>
        <v>#REF!</v>
      </c>
      <c r="H15" s="137" t="e">
        <f>#REF!+#REF!+#REF!+#REF!+#REF!+#REF!+#REF!</f>
        <v>#REF!</v>
      </c>
      <c r="I15" s="219" t="e">
        <f>#REF!+#REF!+#REF!+#REF!+#REF!+#REF!+#REF!</f>
        <v>#REF!</v>
      </c>
    </row>
    <row r="16" spans="1:9" s="126" customFormat="1" ht="20.100000000000001" customHeight="1">
      <c r="A16" s="136" t="s">
        <v>245</v>
      </c>
      <c r="B16" s="139" t="e">
        <f>#REF!+#REF!+#REF!+#REF!+#REF!+#REF!+#REF!</f>
        <v>#REF!</v>
      </c>
      <c r="C16" s="139" t="e">
        <f>#REF!+#REF!+#REF!+#REF!+#REF!+#REF!+#REF!</f>
        <v>#REF!</v>
      </c>
      <c r="D16" s="139" t="e">
        <f>#REF!+#REF!+#REF!+#REF!+#REF!+#REF!+#REF!</f>
        <v>#REF!</v>
      </c>
      <c r="E16" s="139" t="e">
        <f>#REF!+#REF!+#REF!+#REF!+#REF!+#REF!+#REF!</f>
        <v>#REF!</v>
      </c>
      <c r="F16" s="139" t="e">
        <f>#REF!+#REF!+#REF!+#REF!+#REF!+#REF!+#REF!</f>
        <v>#REF!</v>
      </c>
      <c r="G16" s="139" t="e">
        <f>#REF!+#REF!+#REF!+#REF!+#REF!+#REF!+#REF!</f>
        <v>#REF!</v>
      </c>
      <c r="H16" s="139" t="e">
        <f>#REF!+#REF!+#REF!+#REF!+#REF!+#REF!+#REF!</f>
        <v>#REF!</v>
      </c>
      <c r="I16" s="221" t="e">
        <f>#REF!+#REF!+#REF!+#REF!+#REF!+#REF!+#REF!</f>
        <v>#REF!</v>
      </c>
    </row>
    <row r="17" spans="1:9" ht="20.100000000000001" customHeight="1">
      <c r="A17" s="130" t="s">
        <v>246</v>
      </c>
      <c r="B17" s="131" t="e">
        <f>#REF!+#REF!+#REF!+#REF!+#REF!+#REF!+#REF!</f>
        <v>#REF!</v>
      </c>
      <c r="C17" s="131" t="e">
        <f>#REF!+#REF!+#REF!+#REF!+#REF!+#REF!+#REF!</f>
        <v>#REF!</v>
      </c>
      <c r="D17" s="131" t="e">
        <f>#REF!+#REF!+#REF!+#REF!+#REF!+#REF!+#REF!</f>
        <v>#REF!</v>
      </c>
      <c r="E17" s="131" t="e">
        <f>#REF!+#REF!+#REF!+#REF!+#REF!+#REF!+#REF!</f>
        <v>#REF!</v>
      </c>
      <c r="F17" s="131" t="e">
        <f>#REF!+#REF!+#REF!+#REF!+#REF!+#REF!+#REF!</f>
        <v>#REF!</v>
      </c>
      <c r="G17" s="131" t="e">
        <f>#REF!+#REF!+#REF!+#REF!+#REF!+#REF!+#REF!</f>
        <v>#REF!</v>
      </c>
      <c r="H17" s="132" t="e">
        <f>#REF!+#REF!+#REF!+#REF!+#REF!+#REF!+#REF!</f>
        <v>#REF!</v>
      </c>
      <c r="I17" s="132" t="e">
        <f>#REF!+#REF!+#REF!+#REF!+#REF!+#REF!+#REF!</f>
        <v>#REF!</v>
      </c>
    </row>
    <row r="18" spans="1:9" ht="20.100000000000001" customHeight="1">
      <c r="A18" s="134" t="s">
        <v>247</v>
      </c>
      <c r="B18" s="135" t="e">
        <f>#REF!+#REF!+#REF!+#REF!+#REF!+#REF!+#REF!</f>
        <v>#REF!</v>
      </c>
      <c r="C18" s="135" t="e">
        <f>#REF!+#REF!+#REF!+#REF!+#REF!+#REF!+#REF!</f>
        <v>#REF!</v>
      </c>
      <c r="D18" s="135" t="e">
        <f>#REF!+#REF!+#REF!+#REF!+#REF!+#REF!+#REF!</f>
        <v>#REF!</v>
      </c>
      <c r="E18" s="135" t="e">
        <f>#REF!+#REF!+#REF!+#REF!+#REF!+#REF!+#REF!</f>
        <v>#REF!</v>
      </c>
      <c r="F18" s="135" t="e">
        <f>#REF!+#REF!+#REF!+#REF!+#REF!+#REF!+#REF!</f>
        <v>#REF!</v>
      </c>
      <c r="G18" s="135" t="e">
        <f>#REF!+#REF!+#REF!+#REF!+#REF!+#REF!+#REF!</f>
        <v>#REF!</v>
      </c>
      <c r="H18" s="135" t="e">
        <f>#REF!+#REF!+#REF!+#REF!+#REF!+#REF!+#REF!</f>
        <v>#REF!</v>
      </c>
      <c r="I18" s="218" t="e">
        <f>#REF!+#REF!+#REF!+#REF!+#REF!+#REF!+#REF!</f>
        <v>#REF!</v>
      </c>
    </row>
    <row r="19" spans="1:9" ht="20.100000000000001" customHeight="1">
      <c r="A19" s="134" t="s">
        <v>248</v>
      </c>
      <c r="B19" s="135" t="e">
        <f>#REF!+#REF!+#REF!+#REF!+#REF!+#REF!+#REF!</f>
        <v>#REF!</v>
      </c>
      <c r="C19" s="135" t="e">
        <f>#REF!+#REF!+#REF!+#REF!+#REF!+#REF!+#REF!</f>
        <v>#REF!</v>
      </c>
      <c r="D19" s="135" t="e">
        <f>#REF!+#REF!+#REF!+#REF!+#REF!+#REF!+#REF!</f>
        <v>#REF!</v>
      </c>
      <c r="E19" s="135" t="e">
        <f>#REF!+#REF!+#REF!+#REF!+#REF!+#REF!+#REF!</f>
        <v>#REF!</v>
      </c>
      <c r="F19" s="135" t="e">
        <f>#REF!+#REF!+#REF!+#REF!+#REF!+#REF!+#REF!</f>
        <v>#REF!</v>
      </c>
      <c r="G19" s="135" t="e">
        <f>#REF!+#REF!+#REF!+#REF!+#REF!+#REF!+#REF!</f>
        <v>#REF!</v>
      </c>
      <c r="H19" s="135" t="e">
        <f>#REF!+#REF!+#REF!+#REF!+#REF!+#REF!+#REF!</f>
        <v>#REF!</v>
      </c>
      <c r="I19" s="218" t="e">
        <f>#REF!+#REF!+#REF!+#REF!+#REF!+#REF!+#REF!</f>
        <v>#REF!</v>
      </c>
    </row>
    <row r="20" spans="1:9" ht="20.100000000000001" customHeight="1">
      <c r="A20" s="134" t="s">
        <v>249</v>
      </c>
      <c r="B20" s="135" t="e">
        <f>#REF!+#REF!+#REF!+#REF!+#REF!+#REF!+#REF!</f>
        <v>#REF!</v>
      </c>
      <c r="C20" s="135" t="e">
        <f>#REF!+#REF!+#REF!+#REF!+#REF!+#REF!+#REF!</f>
        <v>#REF!</v>
      </c>
      <c r="D20" s="135" t="e">
        <f>#REF!+#REF!+#REF!+#REF!+#REF!+#REF!+#REF!</f>
        <v>#REF!</v>
      </c>
      <c r="E20" s="135" t="e">
        <f>#REF!+#REF!+#REF!+#REF!+#REF!+#REF!+#REF!</f>
        <v>#REF!</v>
      </c>
      <c r="F20" s="135" t="e">
        <f>#REF!+#REF!+#REF!+#REF!+#REF!+#REF!+#REF!</f>
        <v>#REF!</v>
      </c>
      <c r="G20" s="135" t="e">
        <f>#REF!+#REF!+#REF!+#REF!+#REF!+#REF!+#REF!</f>
        <v>#REF!</v>
      </c>
      <c r="H20" s="131" t="e">
        <f>#REF!+#REF!+#REF!+#REF!+#REF!+#REF!+#REF!</f>
        <v>#REF!</v>
      </c>
      <c r="I20" s="222" t="e">
        <f>#REF!+#REF!+#REF!+#REF!+#REF!+#REF!+#REF!</f>
        <v>#REF!</v>
      </c>
    </row>
    <row r="21" spans="1:9" ht="20.100000000000001" customHeight="1">
      <c r="A21" s="134" t="s">
        <v>250</v>
      </c>
      <c r="B21" s="135" t="e">
        <f>#REF!+#REF!+#REF!+#REF!+#REF!+#REF!+#REF!</f>
        <v>#REF!</v>
      </c>
      <c r="C21" s="135" t="e">
        <f>#REF!+#REF!+#REF!+#REF!+#REF!+#REF!+#REF!</f>
        <v>#REF!</v>
      </c>
      <c r="D21" s="135" t="e">
        <f>#REF!+#REF!+#REF!+#REF!+#REF!+#REF!+#REF!</f>
        <v>#REF!</v>
      </c>
      <c r="E21" s="135" t="e">
        <f>#REF!+#REF!+#REF!+#REF!+#REF!+#REF!+#REF!</f>
        <v>#REF!</v>
      </c>
      <c r="F21" s="135" t="e">
        <f>#REF!+#REF!+#REF!+#REF!+#REF!+#REF!+#REF!</f>
        <v>#REF!</v>
      </c>
      <c r="G21" s="135" t="e">
        <f>#REF!+#REF!+#REF!+#REF!+#REF!+#REF!+#REF!</f>
        <v>#REF!</v>
      </c>
      <c r="H21" s="131" t="e">
        <f>#REF!+#REF!+#REF!+#REF!+#REF!+#REF!+#REF!</f>
        <v>#REF!</v>
      </c>
      <c r="I21" s="222" t="e">
        <f>#REF!+#REF!+#REF!+#REF!+#REF!+#REF!+#REF!</f>
        <v>#REF!</v>
      </c>
    </row>
    <row r="22" spans="1:9" ht="20.100000000000001" customHeight="1">
      <c r="A22" s="134" t="s">
        <v>251</v>
      </c>
      <c r="B22" s="135" t="e">
        <f>#REF!+#REF!+#REF!+#REF!+#REF!+#REF!+#REF!</f>
        <v>#REF!</v>
      </c>
      <c r="C22" s="135" t="e">
        <f>#REF!+#REF!+#REF!+#REF!+#REF!+#REF!+#REF!</f>
        <v>#REF!</v>
      </c>
      <c r="D22" s="135" t="e">
        <f>#REF!+#REF!+#REF!+#REF!+#REF!+#REF!+#REF!</f>
        <v>#REF!</v>
      </c>
      <c r="E22" s="135" t="e">
        <f>#REF!+#REF!+#REF!+#REF!+#REF!+#REF!+#REF!</f>
        <v>#REF!</v>
      </c>
      <c r="F22" s="135" t="e">
        <f>#REF!+#REF!+#REF!+#REF!+#REF!+#REF!+#REF!</f>
        <v>#REF!</v>
      </c>
      <c r="G22" s="135" t="e">
        <f>#REF!+#REF!+#REF!+#REF!+#REF!+#REF!+#REF!</f>
        <v>#REF!</v>
      </c>
      <c r="H22" s="135" t="e">
        <f>#REF!+#REF!+#REF!+#REF!+#REF!+#REF!+#REF!</f>
        <v>#REF!</v>
      </c>
      <c r="I22" s="218" t="e">
        <f>#REF!+#REF!+#REF!+#REF!+#REF!+#REF!+#REF!</f>
        <v>#REF!</v>
      </c>
    </row>
    <row r="23" spans="1:9" ht="20.100000000000001" customHeight="1">
      <c r="A23" s="136" t="s">
        <v>252</v>
      </c>
      <c r="B23" s="137" t="e">
        <f>#REF!+#REF!+#REF!+#REF!+#REF!+#REF!+#REF!</f>
        <v>#REF!</v>
      </c>
      <c r="C23" s="137" t="e">
        <f>#REF!+#REF!+#REF!+#REF!+#REF!+#REF!+#REF!</f>
        <v>#REF!</v>
      </c>
      <c r="D23" s="137" t="e">
        <f>#REF!+#REF!+#REF!+#REF!+#REF!+#REF!+#REF!</f>
        <v>#REF!</v>
      </c>
      <c r="E23" s="137" t="e">
        <f>#REF!+#REF!+#REF!+#REF!+#REF!+#REF!+#REF!</f>
        <v>#REF!</v>
      </c>
      <c r="F23" s="137" t="e">
        <f>#REF!+#REF!+#REF!+#REF!+#REF!+#REF!+#REF!</f>
        <v>#REF!</v>
      </c>
      <c r="G23" s="137" t="e">
        <f>#REF!+#REF!+#REF!+#REF!+#REF!+#REF!+#REF!</f>
        <v>#REF!</v>
      </c>
      <c r="H23" s="137" t="e">
        <f>#REF!+#REF!+#REF!+#REF!+#REF!+#REF!+#REF!</f>
        <v>#REF!</v>
      </c>
      <c r="I23" s="219" t="e">
        <f>#REF!+#REF!+#REF!+#REF!+#REF!+#REF!+#REF!</f>
        <v>#REF!</v>
      </c>
    </row>
    <row r="24" spans="1:9" ht="20.100000000000001" customHeight="1">
      <c r="A24" s="134" t="s">
        <v>253</v>
      </c>
      <c r="B24" s="135" t="e">
        <f>#REF!+#REF!+#REF!+#REF!+#REF!+#REF!+#REF!</f>
        <v>#REF!</v>
      </c>
      <c r="C24" s="135" t="e">
        <f>#REF!+#REF!+#REF!+#REF!+#REF!+#REF!+#REF!</f>
        <v>#REF!</v>
      </c>
      <c r="D24" s="135" t="e">
        <f>#REF!+#REF!+#REF!+#REF!+#REF!+#REF!+#REF!</f>
        <v>#REF!</v>
      </c>
      <c r="E24" s="135" t="e">
        <f>#REF!+#REF!+#REF!+#REF!+#REF!+#REF!+#REF!</f>
        <v>#REF!</v>
      </c>
      <c r="F24" s="135" t="e">
        <f>#REF!+#REF!+#REF!+#REF!+#REF!+#REF!+#REF!</f>
        <v>#REF!</v>
      </c>
      <c r="G24" s="135" t="e">
        <f>#REF!+#REF!+#REF!+#REF!+#REF!+#REF!+#REF!</f>
        <v>#REF!</v>
      </c>
      <c r="H24" s="141" t="e">
        <f>#REF!+#REF!+#REF!+#REF!+#REF!+#REF!+#REF!</f>
        <v>#REF!</v>
      </c>
      <c r="I24" s="223" t="e">
        <f>#REF!+#REF!+#REF!+#REF!+#REF!+#REF!+#REF!</f>
        <v>#REF!</v>
      </c>
    </row>
    <row r="25" spans="1:9" ht="20.100000000000001" customHeight="1">
      <c r="A25" s="134" t="s">
        <v>254</v>
      </c>
      <c r="B25" s="135" t="e">
        <f>#REF!+#REF!+#REF!+#REF!+#REF!+#REF!+#REF!</f>
        <v>#REF!</v>
      </c>
      <c r="C25" s="135" t="e">
        <f>#REF!+#REF!+#REF!+#REF!+#REF!+#REF!+#REF!</f>
        <v>#REF!</v>
      </c>
      <c r="D25" s="135" t="e">
        <f>#REF!+#REF!+#REF!+#REF!+#REF!+#REF!+#REF!</f>
        <v>#REF!</v>
      </c>
      <c r="E25" s="135" t="e">
        <f>#REF!+#REF!+#REF!+#REF!+#REF!+#REF!+#REF!</f>
        <v>#REF!</v>
      </c>
      <c r="F25" s="135" t="e">
        <f>#REF!+#REF!+#REF!+#REF!+#REF!+#REF!+#REF!</f>
        <v>#REF!</v>
      </c>
      <c r="G25" s="135" t="e">
        <f>#REF!+#REF!+#REF!+#REF!+#REF!+#REF!+#REF!</f>
        <v>#REF!</v>
      </c>
      <c r="H25" s="135" t="e">
        <f>#REF!+#REF!+#REF!+#REF!+#REF!+#REF!+#REF!</f>
        <v>#REF!</v>
      </c>
      <c r="I25" s="218" t="e">
        <f>#REF!+#REF!+#REF!+#REF!+#REF!+#REF!+#REF!</f>
        <v>#REF!</v>
      </c>
    </row>
    <row r="26" spans="1:9" ht="20.100000000000001" customHeight="1">
      <c r="A26" s="134" t="s">
        <v>255</v>
      </c>
      <c r="B26" s="135" t="e">
        <f>#REF!+#REF!+#REF!+#REF!+#REF!+#REF!+#REF!</f>
        <v>#REF!</v>
      </c>
      <c r="C26" s="135" t="e">
        <f>#REF!+#REF!+#REF!+#REF!+#REF!+#REF!+#REF!</f>
        <v>#REF!</v>
      </c>
      <c r="D26" s="135" t="e">
        <f>#REF!+#REF!+#REF!+#REF!+#REF!+#REF!+#REF!</f>
        <v>#REF!</v>
      </c>
      <c r="E26" s="135" t="e">
        <f>#REF!+#REF!+#REF!+#REF!+#REF!+#REF!+#REF!</f>
        <v>#REF!</v>
      </c>
      <c r="F26" s="135" t="e">
        <f>#REF!+#REF!+#REF!+#REF!+#REF!+#REF!+#REF!</f>
        <v>#REF!</v>
      </c>
      <c r="G26" s="135" t="e">
        <f>#REF!+#REF!+#REF!+#REF!+#REF!+#REF!+#REF!</f>
        <v>#REF!</v>
      </c>
      <c r="H26" s="135" t="e">
        <f>#REF!+#REF!+#REF!+#REF!+#REF!+#REF!+#REF!</f>
        <v>#REF!</v>
      </c>
      <c r="I26" s="218" t="e">
        <f>#REF!+#REF!+#REF!+#REF!+#REF!+#REF!+#REF!</f>
        <v>#REF!</v>
      </c>
    </row>
    <row r="27" spans="1:9" ht="20.100000000000001" customHeight="1">
      <c r="A27" s="134" t="s">
        <v>256</v>
      </c>
      <c r="B27" s="135" t="e">
        <f>#REF!+#REF!+#REF!+#REF!+#REF!+#REF!+#REF!</f>
        <v>#REF!</v>
      </c>
      <c r="C27" s="135" t="e">
        <f>#REF!+#REF!+#REF!+#REF!+#REF!+#REF!+#REF!</f>
        <v>#REF!</v>
      </c>
      <c r="D27" s="135" t="e">
        <f>#REF!+#REF!+#REF!+#REF!+#REF!+#REF!+#REF!</f>
        <v>#REF!</v>
      </c>
      <c r="E27" s="135" t="e">
        <f>#REF!+#REF!+#REF!+#REF!+#REF!+#REF!+#REF!</f>
        <v>#REF!</v>
      </c>
      <c r="F27" s="135" t="e">
        <f>#REF!+#REF!+#REF!+#REF!+#REF!+#REF!+#REF!</f>
        <v>#REF!</v>
      </c>
      <c r="G27" s="135" t="e">
        <f>#REF!+#REF!+#REF!+#REF!+#REF!+#REF!+#REF!</f>
        <v>#REF!</v>
      </c>
      <c r="H27" s="135" t="e">
        <f>#REF!+#REF!+#REF!+#REF!+#REF!+#REF!+#REF!</f>
        <v>#REF!</v>
      </c>
      <c r="I27" s="218" t="e">
        <f>#REF!+#REF!+#REF!+#REF!+#REF!+#REF!+#REF!</f>
        <v>#REF!</v>
      </c>
    </row>
    <row r="28" spans="1:9" ht="20.100000000000001" customHeight="1">
      <c r="A28" s="136" t="s">
        <v>257</v>
      </c>
      <c r="B28" s="137" t="e">
        <f>#REF!+#REF!+#REF!+#REF!+#REF!+#REF!+#REF!</f>
        <v>#REF!</v>
      </c>
      <c r="C28" s="137" t="e">
        <f>#REF!+#REF!+#REF!+#REF!+#REF!+#REF!+#REF!</f>
        <v>#REF!</v>
      </c>
      <c r="D28" s="137" t="e">
        <f>#REF!+#REF!+#REF!+#REF!+#REF!+#REF!+#REF!</f>
        <v>#REF!</v>
      </c>
      <c r="E28" s="137" t="e">
        <f>#REF!+#REF!+#REF!+#REF!+#REF!+#REF!+#REF!</f>
        <v>#REF!</v>
      </c>
      <c r="F28" s="137" t="e">
        <f>#REF!+#REF!+#REF!+#REF!+#REF!+#REF!+#REF!</f>
        <v>#REF!</v>
      </c>
      <c r="G28" s="137" t="e">
        <f>#REF!+#REF!+#REF!+#REF!+#REF!+#REF!+#REF!</f>
        <v>#REF!</v>
      </c>
      <c r="H28" s="137" t="e">
        <f>#REF!+#REF!+#REF!+#REF!+#REF!+#REF!+#REF!</f>
        <v>#REF!</v>
      </c>
      <c r="I28" s="219" t="e">
        <f>#REF!+#REF!+#REF!+#REF!+#REF!+#REF!+#REF!</f>
        <v>#REF!</v>
      </c>
    </row>
    <row r="29" spans="1:9" ht="20.100000000000001" customHeight="1">
      <c r="A29" s="136" t="s">
        <v>258</v>
      </c>
      <c r="B29" s="137" t="e">
        <f>#REF!+#REF!+#REF!+#REF!+#REF!+#REF!+#REF!</f>
        <v>#REF!</v>
      </c>
      <c r="C29" s="137" t="e">
        <f>#REF!+#REF!+#REF!+#REF!+#REF!+#REF!+#REF!</f>
        <v>#REF!</v>
      </c>
      <c r="D29" s="137" t="e">
        <f>#REF!+#REF!+#REF!+#REF!+#REF!+#REF!+#REF!</f>
        <v>#REF!</v>
      </c>
      <c r="E29" s="137" t="e">
        <f>#REF!+#REF!+#REF!+#REF!+#REF!+#REF!+#REF!</f>
        <v>#REF!</v>
      </c>
      <c r="F29" s="137" t="e">
        <f>#REF!+#REF!+#REF!+#REF!+#REF!+#REF!+#REF!</f>
        <v>#REF!</v>
      </c>
      <c r="G29" s="137" t="e">
        <f>#REF!+#REF!+#REF!+#REF!+#REF!+#REF!+#REF!</f>
        <v>#REF!</v>
      </c>
      <c r="H29" s="137" t="e">
        <f>#REF!+#REF!+#REF!+#REF!+#REF!+#REF!+#REF!</f>
        <v>#REF!</v>
      </c>
      <c r="I29" s="219" t="e">
        <f>#REF!+#REF!+#REF!+#REF!+#REF!+#REF!+#REF!</f>
        <v>#REF!</v>
      </c>
    </row>
    <row r="30" spans="1:9" ht="20.100000000000001" customHeight="1">
      <c r="A30" s="130" t="s">
        <v>259</v>
      </c>
      <c r="B30" s="135" t="e">
        <f>#REF!+#REF!+#REF!+#REF!+#REF!+#REF!+#REF!</f>
        <v>#REF!</v>
      </c>
      <c r="C30" s="135" t="e">
        <f>#REF!+#REF!+#REF!+#REF!+#REF!+#REF!+#REF!</f>
        <v>#REF!</v>
      </c>
      <c r="D30" s="135" t="e">
        <f>#REF!+#REF!+#REF!+#REF!+#REF!+#REF!+#REF!</f>
        <v>#REF!</v>
      </c>
      <c r="E30" s="135" t="e">
        <f>#REF!+#REF!+#REF!+#REF!+#REF!+#REF!+#REF!</f>
        <v>#REF!</v>
      </c>
      <c r="F30" s="135" t="e">
        <f>#REF!+#REF!+#REF!+#REF!+#REF!+#REF!+#REF!</f>
        <v>#REF!</v>
      </c>
      <c r="G30" s="135" t="e">
        <f>#REF!+#REF!+#REF!+#REF!+#REF!+#REF!+#REF!</f>
        <v>#REF!</v>
      </c>
      <c r="H30" s="132" t="e">
        <f>#REF!+#REF!+#REF!+#REF!+#REF!+#REF!+#REF!</f>
        <v>#REF!</v>
      </c>
      <c r="I30" s="132" t="e">
        <f>#REF!+#REF!+#REF!+#REF!+#REF!+#REF!+#REF!</f>
        <v>#REF!</v>
      </c>
    </row>
    <row r="31" spans="1:9" ht="20.100000000000001" customHeight="1">
      <c r="A31" s="134" t="s">
        <v>260</v>
      </c>
      <c r="B31" s="135" t="e">
        <f>#REF!+#REF!+#REF!+#REF!+#REF!+#REF!+#REF!</f>
        <v>#REF!</v>
      </c>
      <c r="C31" s="135" t="e">
        <f>#REF!+#REF!+#REF!+#REF!+#REF!+#REF!+#REF!</f>
        <v>#REF!</v>
      </c>
      <c r="D31" s="135" t="e">
        <f>#REF!+#REF!+#REF!+#REF!+#REF!+#REF!+#REF!</f>
        <v>#REF!</v>
      </c>
      <c r="E31" s="135" t="e">
        <f>#REF!+#REF!+#REF!+#REF!+#REF!+#REF!+#REF!</f>
        <v>#REF!</v>
      </c>
      <c r="F31" s="135" t="e">
        <f>#REF!+#REF!+#REF!+#REF!+#REF!+#REF!+#REF!</f>
        <v>#REF!</v>
      </c>
      <c r="G31" s="135" t="e">
        <f>#REF!+#REF!+#REF!+#REF!+#REF!+#REF!+#REF!</f>
        <v>#REF!</v>
      </c>
      <c r="H31" s="131" t="e">
        <f>#REF!+#REF!+#REF!+#REF!+#REF!+#REF!+#REF!</f>
        <v>#REF!</v>
      </c>
      <c r="I31" s="222" t="e">
        <f>#REF!+#REF!+#REF!+#REF!+#REF!+#REF!+#REF!</f>
        <v>#REF!</v>
      </c>
    </row>
    <row r="32" spans="1:9" ht="20.100000000000001" customHeight="1">
      <c r="A32" s="134" t="s">
        <v>261</v>
      </c>
      <c r="B32" s="135" t="e">
        <f>#REF!+#REF!+#REF!+#REF!+#REF!+#REF!+#REF!</f>
        <v>#REF!</v>
      </c>
      <c r="C32" s="135" t="e">
        <f>#REF!+#REF!+#REF!+#REF!+#REF!+#REF!+#REF!</f>
        <v>#REF!</v>
      </c>
      <c r="D32" s="135" t="e">
        <f>#REF!+#REF!+#REF!+#REF!+#REF!+#REF!+#REF!</f>
        <v>#REF!</v>
      </c>
      <c r="E32" s="135" t="e">
        <f>#REF!+#REF!+#REF!+#REF!+#REF!+#REF!+#REF!</f>
        <v>#REF!</v>
      </c>
      <c r="F32" s="135" t="e">
        <f>#REF!+#REF!+#REF!+#REF!+#REF!+#REF!+#REF!</f>
        <v>#REF!</v>
      </c>
      <c r="G32" s="135" t="e">
        <f>#REF!+#REF!+#REF!+#REF!+#REF!+#REF!+#REF!</f>
        <v>#REF!</v>
      </c>
      <c r="H32" s="131" t="e">
        <f>#REF!+#REF!+#REF!+#REF!+#REF!+#REF!+#REF!</f>
        <v>#REF!</v>
      </c>
      <c r="I32" s="222" t="e">
        <f>#REF!+#REF!+#REF!+#REF!+#REF!+#REF!+#REF!</f>
        <v>#REF!</v>
      </c>
    </row>
    <row r="33" spans="1:9" s="125" customFormat="1" ht="20.100000000000001" customHeight="1">
      <c r="A33" s="134" t="s">
        <v>262</v>
      </c>
      <c r="B33" s="135" t="e">
        <f>#REF!+#REF!+#REF!+#REF!+#REF!+#REF!+#REF!</f>
        <v>#REF!</v>
      </c>
      <c r="C33" s="135" t="e">
        <f>#REF!+#REF!+#REF!+#REF!+#REF!+#REF!+#REF!</f>
        <v>#REF!</v>
      </c>
      <c r="D33" s="135" t="e">
        <f>#REF!+#REF!+#REF!+#REF!+#REF!+#REF!+#REF!</f>
        <v>#REF!</v>
      </c>
      <c r="E33" s="135" t="e">
        <f>#REF!+#REF!+#REF!+#REF!+#REF!+#REF!+#REF!</f>
        <v>#REF!</v>
      </c>
      <c r="F33" s="135" t="e">
        <f>#REF!+#REF!+#REF!+#REF!+#REF!+#REF!+#REF!</f>
        <v>#REF!</v>
      </c>
      <c r="G33" s="135" t="e">
        <f>#REF!+#REF!+#REF!+#REF!+#REF!+#REF!+#REF!</f>
        <v>#REF!</v>
      </c>
      <c r="H33" s="135" t="e">
        <f>#REF!+#REF!+#REF!+#REF!+#REF!+#REF!+#REF!</f>
        <v>#REF!</v>
      </c>
      <c r="I33" s="218" t="e">
        <f>#REF!+#REF!+#REF!+#REF!+#REF!+#REF!+#REF!</f>
        <v>#REF!</v>
      </c>
    </row>
    <row r="34" spans="1:9" s="125" customFormat="1" ht="20.100000000000001" customHeight="1">
      <c r="A34" s="134" t="s">
        <v>263</v>
      </c>
      <c r="B34" s="135" t="e">
        <f>#REF!+#REF!+#REF!+#REF!+#REF!+#REF!+#REF!</f>
        <v>#REF!</v>
      </c>
      <c r="C34" s="135" t="e">
        <f>#REF!+#REF!+#REF!+#REF!+#REF!+#REF!+#REF!</f>
        <v>#REF!</v>
      </c>
      <c r="D34" s="135" t="e">
        <f>#REF!+#REF!+#REF!+#REF!+#REF!+#REF!+#REF!</f>
        <v>#REF!</v>
      </c>
      <c r="E34" s="135" t="e">
        <f>#REF!+#REF!+#REF!+#REF!+#REF!+#REF!+#REF!</f>
        <v>#REF!</v>
      </c>
      <c r="F34" s="135" t="e">
        <f>#REF!+#REF!+#REF!+#REF!+#REF!+#REF!+#REF!</f>
        <v>#REF!</v>
      </c>
      <c r="G34" s="135" t="e">
        <f>#REF!+#REF!+#REF!+#REF!+#REF!+#REF!+#REF!</f>
        <v>#REF!</v>
      </c>
      <c r="H34" s="131" t="e">
        <f>#REF!+#REF!+#REF!+#REF!+#REF!+#REF!+#REF!</f>
        <v>#REF!</v>
      </c>
      <c r="I34" s="222" t="e">
        <f>#REF!+#REF!+#REF!+#REF!+#REF!+#REF!+#REF!</f>
        <v>#REF!</v>
      </c>
    </row>
    <row r="35" spans="1:9" s="125" customFormat="1" ht="20.100000000000001" customHeight="1">
      <c r="A35" s="136" t="s">
        <v>264</v>
      </c>
      <c r="B35" s="137" t="e">
        <f>#REF!+#REF!+#REF!+#REF!+#REF!+#REF!+#REF!</f>
        <v>#REF!</v>
      </c>
      <c r="C35" s="137" t="e">
        <f>#REF!+#REF!+#REF!+#REF!+#REF!+#REF!+#REF!</f>
        <v>#REF!</v>
      </c>
      <c r="D35" s="137" t="e">
        <f>#REF!+#REF!+#REF!+#REF!+#REF!+#REF!+#REF!</f>
        <v>#REF!</v>
      </c>
      <c r="E35" s="137" t="e">
        <f>#REF!+#REF!+#REF!+#REF!+#REF!+#REF!+#REF!</f>
        <v>#REF!</v>
      </c>
      <c r="F35" s="137" t="e">
        <f>#REF!+#REF!+#REF!+#REF!+#REF!+#REF!+#REF!</f>
        <v>#REF!</v>
      </c>
      <c r="G35" s="137" t="e">
        <f>#REF!+#REF!+#REF!+#REF!+#REF!+#REF!+#REF!</f>
        <v>#REF!</v>
      </c>
      <c r="H35" s="137" t="e">
        <f>#REF!+#REF!+#REF!+#REF!+#REF!+#REF!+#REF!</f>
        <v>#REF!</v>
      </c>
      <c r="I35" s="219" t="e">
        <f>#REF!+#REF!+#REF!+#REF!+#REF!+#REF!+#REF!</f>
        <v>#REF!</v>
      </c>
    </row>
    <row r="36" spans="1:9" s="125" customFormat="1" ht="20.100000000000001" customHeight="1">
      <c r="A36" s="134" t="s">
        <v>265</v>
      </c>
      <c r="B36" s="135" t="e">
        <f>#REF!+#REF!+#REF!+#REF!+#REF!+#REF!+#REF!</f>
        <v>#REF!</v>
      </c>
      <c r="C36" s="135" t="e">
        <f>#REF!+#REF!+#REF!+#REF!+#REF!+#REF!+#REF!</f>
        <v>#REF!</v>
      </c>
      <c r="D36" s="135" t="e">
        <f>#REF!+#REF!+#REF!+#REF!+#REF!+#REF!+#REF!</f>
        <v>#REF!</v>
      </c>
      <c r="E36" s="135" t="e">
        <f>#REF!+#REF!+#REF!+#REF!+#REF!+#REF!+#REF!</f>
        <v>#REF!</v>
      </c>
      <c r="F36" s="135" t="e">
        <f>#REF!+#REF!+#REF!+#REF!+#REF!+#REF!+#REF!</f>
        <v>#REF!</v>
      </c>
      <c r="G36" s="135" t="e">
        <f>#REF!+#REF!+#REF!+#REF!+#REF!+#REF!+#REF!</f>
        <v>#REF!</v>
      </c>
      <c r="H36" s="135" t="e">
        <f>#REF!+#REF!+#REF!+#REF!+#REF!+#REF!+#REF!</f>
        <v>#REF!</v>
      </c>
      <c r="I36" s="218" t="e">
        <f>#REF!+#REF!+#REF!+#REF!+#REF!+#REF!+#REF!</f>
        <v>#REF!</v>
      </c>
    </row>
    <row r="37" spans="1:9" s="125" customFormat="1" ht="20.100000000000001" customHeight="1">
      <c r="A37" s="134" t="s">
        <v>266</v>
      </c>
      <c r="B37" s="135" t="e">
        <f>#REF!+#REF!+#REF!+#REF!+#REF!+#REF!+#REF!</f>
        <v>#REF!</v>
      </c>
      <c r="C37" s="135" t="e">
        <f>#REF!+#REF!+#REF!+#REF!+#REF!+#REF!+#REF!</f>
        <v>#REF!</v>
      </c>
      <c r="D37" s="135" t="e">
        <f>#REF!+#REF!+#REF!+#REF!+#REF!+#REF!+#REF!</f>
        <v>#REF!</v>
      </c>
      <c r="E37" s="135" t="e">
        <f>#REF!+#REF!+#REF!+#REF!+#REF!+#REF!+#REF!</f>
        <v>#REF!</v>
      </c>
      <c r="F37" s="135" t="e">
        <f>#REF!+#REF!+#REF!+#REF!+#REF!+#REF!+#REF!</f>
        <v>#REF!</v>
      </c>
      <c r="G37" s="135" t="e">
        <f>#REF!+#REF!+#REF!+#REF!+#REF!+#REF!+#REF!</f>
        <v>#REF!</v>
      </c>
      <c r="H37" s="141" t="e">
        <f>#REF!+#REF!+#REF!+#REF!+#REF!+#REF!+#REF!</f>
        <v>#REF!</v>
      </c>
      <c r="I37" s="223" t="e">
        <f>#REF!+#REF!+#REF!+#REF!+#REF!+#REF!+#REF!</f>
        <v>#REF!</v>
      </c>
    </row>
    <row r="38" spans="1:9" s="125" customFormat="1" ht="20.100000000000001" customHeight="1">
      <c r="A38" s="134" t="s">
        <v>267</v>
      </c>
      <c r="B38" s="135" t="e">
        <f>#REF!+#REF!+#REF!+#REF!+#REF!+#REF!+#REF!</f>
        <v>#REF!</v>
      </c>
      <c r="C38" s="135" t="e">
        <f>#REF!+#REF!+#REF!+#REF!+#REF!+#REF!+#REF!</f>
        <v>#REF!</v>
      </c>
      <c r="D38" s="135" t="e">
        <f>#REF!+#REF!+#REF!+#REF!+#REF!+#REF!+#REF!</f>
        <v>#REF!</v>
      </c>
      <c r="E38" s="135" t="e">
        <f>#REF!+#REF!+#REF!+#REF!+#REF!+#REF!+#REF!</f>
        <v>#REF!</v>
      </c>
      <c r="F38" s="135" t="e">
        <f>#REF!+#REF!+#REF!+#REF!+#REF!+#REF!+#REF!</f>
        <v>#REF!</v>
      </c>
      <c r="G38" s="135" t="e">
        <f>#REF!+#REF!+#REF!+#REF!+#REF!+#REF!+#REF!</f>
        <v>#REF!</v>
      </c>
      <c r="H38" s="141" t="e">
        <f>#REF!+#REF!+#REF!+#REF!+#REF!+#REF!+#REF!</f>
        <v>#REF!</v>
      </c>
      <c r="I38" s="223" t="e">
        <f>#REF!+#REF!+#REF!+#REF!+#REF!+#REF!+#REF!</f>
        <v>#REF!</v>
      </c>
    </row>
    <row r="39" spans="1:9" s="125" customFormat="1" ht="20.100000000000001" customHeight="1">
      <c r="A39" s="134" t="s">
        <v>268</v>
      </c>
      <c r="B39" s="135" t="e">
        <f>#REF!+#REF!+#REF!+#REF!+#REF!+#REF!+#REF!</f>
        <v>#REF!</v>
      </c>
      <c r="C39" s="135" t="e">
        <f>#REF!+#REF!+#REF!+#REF!+#REF!+#REF!+#REF!</f>
        <v>#REF!</v>
      </c>
      <c r="D39" s="135" t="e">
        <f>#REF!+#REF!+#REF!+#REF!+#REF!+#REF!+#REF!</f>
        <v>#REF!</v>
      </c>
      <c r="E39" s="135" t="e">
        <f>#REF!+#REF!+#REF!+#REF!+#REF!+#REF!+#REF!</f>
        <v>#REF!</v>
      </c>
      <c r="F39" s="135" t="e">
        <f>#REF!+#REF!+#REF!+#REF!+#REF!+#REF!+#REF!</f>
        <v>#REF!</v>
      </c>
      <c r="G39" s="135" t="e">
        <f>#REF!+#REF!+#REF!+#REF!+#REF!+#REF!+#REF!</f>
        <v>#REF!</v>
      </c>
      <c r="H39" s="131" t="e">
        <f>#REF!+#REF!+#REF!+#REF!+#REF!+#REF!+#REF!</f>
        <v>#REF!</v>
      </c>
      <c r="I39" s="222" t="e">
        <f>#REF!+#REF!+#REF!+#REF!+#REF!+#REF!+#REF!</f>
        <v>#REF!</v>
      </c>
    </row>
    <row r="40" spans="1:9" s="125" customFormat="1" ht="20.100000000000001" customHeight="1">
      <c r="A40" s="134" t="s">
        <v>269</v>
      </c>
      <c r="B40" s="135" t="e">
        <f>#REF!+#REF!+#REF!+#REF!+#REF!+#REF!+#REF!</f>
        <v>#REF!</v>
      </c>
      <c r="C40" s="135" t="e">
        <f>#REF!+#REF!+#REF!+#REF!+#REF!+#REF!+#REF!</f>
        <v>#REF!</v>
      </c>
      <c r="D40" s="135" t="e">
        <f>#REF!+#REF!+#REF!+#REF!+#REF!+#REF!+#REF!</f>
        <v>#REF!</v>
      </c>
      <c r="E40" s="135" t="e">
        <f>#REF!+#REF!+#REF!+#REF!+#REF!+#REF!+#REF!</f>
        <v>#REF!</v>
      </c>
      <c r="F40" s="135" t="e">
        <f>#REF!+#REF!+#REF!+#REF!+#REF!+#REF!+#REF!</f>
        <v>#REF!</v>
      </c>
      <c r="G40" s="135" t="e">
        <f>#REF!+#REF!+#REF!+#REF!+#REF!+#REF!+#REF!</f>
        <v>#REF!</v>
      </c>
      <c r="H40" s="131" t="e">
        <f>#REF!+#REF!+#REF!+#REF!+#REF!+#REF!+#REF!</f>
        <v>#REF!</v>
      </c>
      <c r="I40" s="222" t="e">
        <f>#REF!+#REF!+#REF!+#REF!+#REF!+#REF!+#REF!</f>
        <v>#REF!</v>
      </c>
    </row>
    <row r="41" spans="1:9" s="125" customFormat="1" ht="20.100000000000001" customHeight="1">
      <c r="A41" s="136" t="s">
        <v>270</v>
      </c>
      <c r="B41" s="137" t="e">
        <f>#REF!+#REF!+#REF!+#REF!+#REF!+#REF!+#REF!</f>
        <v>#REF!</v>
      </c>
      <c r="C41" s="137" t="e">
        <f>#REF!+#REF!+#REF!+#REF!+#REF!+#REF!+#REF!</f>
        <v>#REF!</v>
      </c>
      <c r="D41" s="137" t="e">
        <f>#REF!+#REF!+#REF!+#REF!+#REF!+#REF!+#REF!</f>
        <v>#REF!</v>
      </c>
      <c r="E41" s="137" t="e">
        <f>#REF!+#REF!+#REF!+#REF!+#REF!+#REF!+#REF!</f>
        <v>#REF!</v>
      </c>
      <c r="F41" s="137" t="e">
        <f>#REF!+#REF!+#REF!+#REF!+#REF!+#REF!+#REF!</f>
        <v>#REF!</v>
      </c>
      <c r="G41" s="137" t="e">
        <f>#REF!+#REF!+#REF!+#REF!+#REF!+#REF!+#REF!</f>
        <v>#REF!</v>
      </c>
      <c r="H41" s="137" t="e">
        <f>#REF!+#REF!+#REF!+#REF!+#REF!+#REF!+#REF!</f>
        <v>#REF!</v>
      </c>
      <c r="I41" s="219" t="e">
        <f>#REF!+#REF!+#REF!+#REF!+#REF!+#REF!+#REF!</f>
        <v>#REF!</v>
      </c>
    </row>
    <row r="42" spans="1:9" s="125" customFormat="1" ht="20.100000000000001" customHeight="1">
      <c r="A42" s="136" t="s">
        <v>271</v>
      </c>
      <c r="B42" s="137" t="e">
        <f>#REF!+#REF!+#REF!+#REF!+#REF!+#REF!+#REF!</f>
        <v>#REF!</v>
      </c>
      <c r="C42" s="137" t="e">
        <f>#REF!+#REF!+#REF!+#REF!+#REF!+#REF!+#REF!</f>
        <v>#REF!</v>
      </c>
      <c r="D42" s="137" t="e">
        <f>#REF!+#REF!+#REF!+#REF!+#REF!+#REF!+#REF!</f>
        <v>#REF!</v>
      </c>
      <c r="E42" s="137" t="e">
        <f>#REF!+#REF!+#REF!+#REF!+#REF!+#REF!+#REF!</f>
        <v>#REF!</v>
      </c>
      <c r="F42" s="137" t="e">
        <f>#REF!+#REF!+#REF!+#REF!+#REF!+#REF!+#REF!</f>
        <v>#REF!</v>
      </c>
      <c r="G42" s="137" t="e">
        <f>#REF!+#REF!+#REF!+#REF!+#REF!+#REF!+#REF!</f>
        <v>#REF!</v>
      </c>
      <c r="H42" s="137" t="e">
        <f>#REF!+#REF!+#REF!+#REF!+#REF!+#REF!+#REF!</f>
        <v>#REF!</v>
      </c>
      <c r="I42" s="219" t="e">
        <f>#REF!+#REF!+#REF!+#REF!+#REF!+#REF!+#REF!</f>
        <v>#REF!</v>
      </c>
    </row>
    <row r="43" spans="1:9" s="125" customFormat="1" ht="20.100000000000001" customHeight="1">
      <c r="A43" s="134" t="s">
        <v>272</v>
      </c>
      <c r="B43" s="135" t="e">
        <f>#REF!+#REF!+#REF!+#REF!+#REF!+#REF!+#REF!</f>
        <v>#REF!</v>
      </c>
      <c r="C43" s="135" t="e">
        <f>#REF!+#REF!+#REF!+#REF!+#REF!+#REF!+#REF!</f>
        <v>#REF!</v>
      </c>
      <c r="D43" s="135" t="e">
        <f>#REF!+#REF!+#REF!+#REF!+#REF!+#REF!+#REF!</f>
        <v>#REF!</v>
      </c>
      <c r="E43" s="135" t="e">
        <f>#REF!+#REF!+#REF!+#REF!+#REF!+#REF!+#REF!</f>
        <v>#REF!</v>
      </c>
      <c r="F43" s="135" t="e">
        <f>#REF!+#REF!+#REF!+#REF!+#REF!+#REF!+#REF!</f>
        <v>#REF!</v>
      </c>
      <c r="G43" s="135" t="e">
        <f>#REF!+#REF!+#REF!+#REF!+#REF!+#REF!+#REF!</f>
        <v>#REF!</v>
      </c>
      <c r="H43" s="131" t="e">
        <f>#REF!+#REF!+#REF!+#REF!+#REF!+#REF!+#REF!</f>
        <v>#REF!</v>
      </c>
      <c r="I43" s="222" t="e">
        <f>#REF!+#REF!+#REF!+#REF!+#REF!+#REF!+#REF!</f>
        <v>#REF!</v>
      </c>
    </row>
    <row r="44" spans="1:9" s="125" customFormat="1" ht="20.100000000000001" customHeight="1">
      <c r="A44" s="136" t="s">
        <v>273</v>
      </c>
      <c r="B44" s="137" t="e">
        <f>#REF!+#REF!+#REF!+#REF!+#REF!+#REF!+#REF!</f>
        <v>#REF!</v>
      </c>
      <c r="C44" s="137" t="e">
        <f>#REF!+#REF!+#REF!+#REF!+#REF!+#REF!+#REF!</f>
        <v>#REF!</v>
      </c>
      <c r="D44" s="137" t="e">
        <f>#REF!+#REF!+#REF!+#REF!+#REF!+#REF!+#REF!</f>
        <v>#REF!</v>
      </c>
      <c r="E44" s="137" t="e">
        <f>#REF!+#REF!+#REF!+#REF!+#REF!+#REF!+#REF!</f>
        <v>#REF!</v>
      </c>
      <c r="F44" s="137" t="e">
        <f>#REF!+#REF!+#REF!+#REF!+#REF!+#REF!+#REF!</f>
        <v>#REF!</v>
      </c>
      <c r="G44" s="137" t="e">
        <f>#REF!+#REF!+#REF!+#REF!+#REF!+#REF!+#REF!</f>
        <v>#REF!</v>
      </c>
      <c r="H44" s="137" t="e">
        <f>#REF!+#REF!+#REF!+#REF!+#REF!+#REF!+#REF!</f>
        <v>#REF!</v>
      </c>
      <c r="I44" s="219" t="e">
        <f>#REF!+#REF!+#REF!+#REF!+#REF!+#REF!+#REF!</f>
        <v>#REF!</v>
      </c>
    </row>
    <row r="45" spans="1:9" s="125" customFormat="1" ht="20.100000000000001" customHeight="1">
      <c r="A45" s="142" t="s">
        <v>274</v>
      </c>
      <c r="B45" s="135" t="e">
        <f>#REF!+#REF!+#REF!+#REF!+#REF!+#REF!+#REF!</f>
        <v>#REF!</v>
      </c>
      <c r="C45" s="135" t="e">
        <f>#REF!+#REF!+#REF!+#REF!+#REF!+#REF!+#REF!</f>
        <v>#REF!</v>
      </c>
      <c r="D45" s="135" t="e">
        <f>#REF!+#REF!+#REF!+#REF!+#REF!+#REF!+#REF!</f>
        <v>#REF!</v>
      </c>
      <c r="E45" s="135" t="e">
        <f>#REF!+#REF!+#REF!+#REF!+#REF!+#REF!+#REF!</f>
        <v>#REF!</v>
      </c>
      <c r="F45" s="135" t="e">
        <f>#REF!+#REF!+#REF!+#REF!+#REF!+#REF!+#REF!</f>
        <v>#REF!</v>
      </c>
      <c r="G45" s="135" t="e">
        <f>#REF!+#REF!+#REF!+#REF!+#REF!+#REF!+#REF!</f>
        <v>#REF!</v>
      </c>
      <c r="H45" s="135" t="e">
        <f>#REF!+#REF!+#REF!+#REF!+#REF!+#REF!+#REF!</f>
        <v>#REF!</v>
      </c>
      <c r="I45" s="218" t="e">
        <f>#REF!+#REF!+#REF!+#REF!+#REF!+#REF!+#REF!</f>
        <v>#REF!</v>
      </c>
    </row>
    <row r="46" spans="1:9" s="125" customFormat="1" ht="20.100000000000001" customHeight="1">
      <c r="A46" s="136" t="s">
        <v>275</v>
      </c>
      <c r="B46" s="137" t="e">
        <f>#REF!+#REF!+#REF!+#REF!+#REF!+#REF!+#REF!</f>
        <v>#REF!</v>
      </c>
      <c r="C46" s="137" t="e">
        <f>#REF!+#REF!+#REF!+#REF!+#REF!+#REF!+#REF!</f>
        <v>#REF!</v>
      </c>
      <c r="D46" s="137" t="e">
        <f>#REF!+#REF!+#REF!+#REF!+#REF!+#REF!+#REF!</f>
        <v>#REF!</v>
      </c>
      <c r="E46" s="137" t="e">
        <f>#REF!+#REF!+#REF!+#REF!+#REF!+#REF!+#REF!</f>
        <v>#REF!</v>
      </c>
      <c r="F46" s="137" t="e">
        <f>#REF!+#REF!+#REF!+#REF!+#REF!+#REF!+#REF!</f>
        <v>#REF!</v>
      </c>
      <c r="G46" s="137" t="e">
        <f>#REF!+#REF!+#REF!+#REF!+#REF!+#REF!+#REF!</f>
        <v>#REF!</v>
      </c>
      <c r="H46" s="137" t="e">
        <f>#REF!+#REF!+#REF!+#REF!+#REF!+#REF!+#REF!</f>
        <v>#REF!</v>
      </c>
      <c r="I46" s="219" t="e">
        <f>#REF!+#REF!+#REF!+#REF!+#REF!+#REF!+#REF!</f>
        <v>#REF!</v>
      </c>
    </row>
    <row r="47" spans="1:9" s="125" customFormat="1" ht="20.100000000000001" customHeight="1">
      <c r="A47" s="143"/>
      <c r="B47" s="124"/>
      <c r="C47" s="124"/>
      <c r="D47" s="124"/>
      <c r="E47" s="124"/>
      <c r="F47" s="124"/>
      <c r="G47" s="124"/>
      <c r="H47" s="124"/>
      <c r="I47" s="216"/>
    </row>
    <row r="48" spans="1:9" s="125" customFormat="1" ht="20.100000000000001" customHeight="1">
      <c r="A48" s="143"/>
      <c r="B48" s="144"/>
      <c r="C48" s="144"/>
      <c r="D48" s="144"/>
      <c r="E48" s="144"/>
      <c r="F48" s="144"/>
      <c r="G48" s="144"/>
      <c r="H48" s="124"/>
      <c r="I48" s="216"/>
    </row>
  </sheetData>
  <protectedRanges>
    <protectedRange sqref="I11:I14" name="区域1_1_3"/>
  </protectedRanges>
  <mergeCells count="2">
    <mergeCell ref="A2:H2"/>
    <mergeCell ref="A3:H3"/>
  </mergeCells>
  <phoneticPr fontId="3" type="noConversion"/>
  <conditionalFormatting sqref="B11:F14 B18:F22 B24:F27 B31:F34 B36:F40 B6:F9 H6:H9 H36:H40 H31:H34 H24:H27 H18:H22 H11:H14">
    <cfRule type="cellIs" dxfId="28" priority="15" stopIfTrue="1" operator="lessThan">
      <formula>0</formula>
    </cfRule>
  </conditionalFormatting>
  <conditionalFormatting sqref="B43:F43">
    <cfRule type="cellIs" dxfId="27" priority="14" stopIfTrue="1" operator="lessThan">
      <formula>0</formula>
    </cfRule>
  </conditionalFormatting>
  <conditionalFormatting sqref="B30:F30">
    <cfRule type="cellIs" dxfId="26" priority="13" stopIfTrue="1" operator="lessThan">
      <formula>0</formula>
    </cfRule>
  </conditionalFormatting>
  <conditionalFormatting sqref="B43:F43">
    <cfRule type="cellIs" dxfId="25" priority="12" stopIfTrue="1" operator="lessThan">
      <formula>0</formula>
    </cfRule>
  </conditionalFormatting>
  <conditionalFormatting sqref="B45:F45">
    <cfRule type="cellIs" dxfId="24" priority="11" stopIfTrue="1" operator="lessThan">
      <formula>0</formula>
    </cfRule>
  </conditionalFormatting>
  <conditionalFormatting sqref="B43:F43">
    <cfRule type="cellIs" dxfId="23" priority="10" stopIfTrue="1" operator="lessThan">
      <formula>0</formula>
    </cfRule>
  </conditionalFormatting>
  <conditionalFormatting sqref="B45:F45">
    <cfRule type="cellIs" dxfId="22" priority="9" stopIfTrue="1" operator="lessThan">
      <formula>0</formula>
    </cfRule>
  </conditionalFormatting>
  <conditionalFormatting sqref="G18:G22 G24:G27 G31:G34 G36:G40">
    <cfRule type="cellIs" dxfId="21" priority="8" stopIfTrue="1" operator="lessThan">
      <formula>0</formula>
    </cfRule>
  </conditionalFormatting>
  <conditionalFormatting sqref="G43">
    <cfRule type="cellIs" dxfId="20" priority="7" stopIfTrue="1" operator="lessThan">
      <formula>0</formula>
    </cfRule>
  </conditionalFormatting>
  <conditionalFormatting sqref="G30">
    <cfRule type="cellIs" dxfId="19" priority="6" stopIfTrue="1" operator="lessThan">
      <formula>0</formula>
    </cfRule>
  </conditionalFormatting>
  <conditionalFormatting sqref="G43">
    <cfRule type="cellIs" dxfId="18" priority="5" stopIfTrue="1" operator="lessThan">
      <formula>0</formula>
    </cfRule>
  </conditionalFormatting>
  <conditionalFormatting sqref="G45">
    <cfRule type="cellIs" dxfId="17" priority="4" stopIfTrue="1" operator="lessThan">
      <formula>0</formula>
    </cfRule>
  </conditionalFormatting>
  <conditionalFormatting sqref="G43">
    <cfRule type="cellIs" dxfId="16" priority="3" stopIfTrue="1" operator="lessThan">
      <formula>0</formula>
    </cfRule>
  </conditionalFormatting>
  <conditionalFormatting sqref="G45">
    <cfRule type="cellIs" dxfId="15" priority="2" stopIfTrue="1" operator="lessThan">
      <formula>0</formula>
    </cfRule>
  </conditionalFormatting>
  <conditionalFormatting sqref="I6:I9 I36:I40 I31:I34 I24:I27 I18:I22 I11:I14">
    <cfRule type="cellIs" dxfId="14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B4FA-3739-4C7C-A465-D4BE7B0E930C}">
  <dimension ref="A1:EE34"/>
  <sheetViews>
    <sheetView zoomScaleNormal="100" workbookViewId="0">
      <selection activeCell="G12" sqref="G12"/>
    </sheetView>
  </sheetViews>
  <sheetFormatPr defaultColWidth="8.75" defaultRowHeight="14.25"/>
  <cols>
    <col min="1" max="1" width="29.875" style="36" customWidth="1"/>
    <col min="2" max="9" width="15.75" style="2" customWidth="1"/>
    <col min="10" max="10" width="8.75" style="2"/>
    <col min="11" max="18" width="15.75" style="2" customWidth="1"/>
    <col min="19" max="19" width="8.75" style="2"/>
    <col min="20" max="27" width="15.75" style="2" customWidth="1"/>
    <col min="28" max="28" width="8.75" style="2"/>
    <col min="29" max="36" width="15.75" style="2" customWidth="1"/>
    <col min="37" max="37" width="8.75" style="2"/>
    <col min="38" max="45" width="15.75" style="2" customWidth="1"/>
    <col min="46" max="46" width="8.75" style="2"/>
    <col min="47" max="54" width="15.75" style="2" customWidth="1"/>
    <col min="55" max="55" width="8.75" style="2"/>
    <col min="56" max="63" width="15.75" style="2" customWidth="1"/>
    <col min="64" max="64" width="8.75" style="2"/>
    <col min="65" max="72" width="15.75" style="2" customWidth="1"/>
    <col min="73" max="73" width="8.75" style="2"/>
    <col min="74" max="81" width="15.75" style="2" customWidth="1"/>
    <col min="82" max="82" width="8.75" style="2"/>
    <col min="83" max="90" width="15.75" style="2" customWidth="1"/>
    <col min="91" max="91" width="8.75" style="2"/>
    <col min="92" max="99" width="15.75" style="2" customWidth="1"/>
    <col min="100" max="100" width="8.75" style="2"/>
    <col min="101" max="108" width="15.75" style="2" customWidth="1"/>
    <col min="109" max="109" width="8.75" style="2"/>
    <col min="110" max="117" width="15.75" style="2" customWidth="1"/>
    <col min="118" max="118" width="8.75" style="2"/>
    <col min="119" max="126" width="15.75" style="2" customWidth="1"/>
    <col min="127" max="127" width="8.75" style="2"/>
    <col min="128" max="135" width="15.75" style="2" customWidth="1"/>
    <col min="136" max="16384" width="8.75" style="2"/>
  </cols>
  <sheetData>
    <row r="1" spans="1:135" ht="14.25" customHeight="1">
      <c r="A1" s="1"/>
    </row>
    <row r="2" spans="1:135" ht="24" customHeight="1">
      <c r="A2" s="241" t="s">
        <v>0</v>
      </c>
      <c r="B2" s="241"/>
      <c r="C2" s="241"/>
      <c r="D2" s="241"/>
      <c r="E2" s="241"/>
      <c r="F2" s="241"/>
      <c r="G2" s="241"/>
      <c r="H2" s="241"/>
      <c r="I2" s="241"/>
    </row>
    <row r="3" spans="1:135" s="6" customFormat="1" ht="12">
      <c r="A3" s="4" t="s">
        <v>276</v>
      </c>
      <c r="B3" s="242" t="s">
        <v>277</v>
      </c>
      <c r="C3" s="242"/>
      <c r="D3" s="242"/>
      <c r="E3" s="242"/>
      <c r="F3" s="242"/>
      <c r="G3" s="242"/>
      <c r="H3" s="37"/>
      <c r="I3" s="37"/>
      <c r="K3" s="236" t="s">
        <v>307</v>
      </c>
      <c r="L3" s="237"/>
      <c r="M3" s="237"/>
      <c r="N3" s="237"/>
      <c r="O3" s="237"/>
      <c r="P3" s="237"/>
      <c r="Q3" s="237"/>
      <c r="R3" s="238"/>
      <c r="T3" s="236" t="s">
        <v>315</v>
      </c>
      <c r="U3" s="237"/>
      <c r="V3" s="237"/>
      <c r="W3" s="237"/>
      <c r="X3" s="237"/>
      <c r="Y3" s="237"/>
      <c r="Z3" s="237"/>
      <c r="AA3" s="238"/>
      <c r="AC3" s="236" t="s">
        <v>316</v>
      </c>
      <c r="AD3" s="237"/>
      <c r="AE3" s="237"/>
      <c r="AF3" s="237"/>
      <c r="AG3" s="237"/>
      <c r="AH3" s="237"/>
      <c r="AI3" s="237"/>
      <c r="AJ3" s="238"/>
      <c r="AL3" s="236" t="s">
        <v>317</v>
      </c>
      <c r="AM3" s="237"/>
      <c r="AN3" s="237"/>
      <c r="AO3" s="237"/>
      <c r="AP3" s="237"/>
      <c r="AQ3" s="237"/>
      <c r="AR3" s="237"/>
      <c r="AS3" s="238"/>
      <c r="AU3" s="236" t="s">
        <v>103</v>
      </c>
      <c r="AV3" s="237"/>
      <c r="AW3" s="237"/>
      <c r="AX3" s="237"/>
      <c r="AY3" s="237"/>
      <c r="AZ3" s="237"/>
      <c r="BA3" s="237"/>
      <c r="BB3" s="238"/>
      <c r="BD3" s="236" t="s">
        <v>318</v>
      </c>
      <c r="BE3" s="237"/>
      <c r="BF3" s="237"/>
      <c r="BG3" s="237"/>
      <c r="BH3" s="237"/>
      <c r="BI3" s="237"/>
      <c r="BJ3" s="237"/>
      <c r="BK3" s="238"/>
      <c r="BM3" s="236" t="s">
        <v>319</v>
      </c>
      <c r="BN3" s="237"/>
      <c r="BO3" s="237"/>
      <c r="BP3" s="237"/>
      <c r="BQ3" s="237"/>
      <c r="BR3" s="237"/>
      <c r="BS3" s="237"/>
      <c r="BT3" s="238"/>
      <c r="BV3" s="236" t="s">
        <v>307</v>
      </c>
      <c r="BW3" s="237"/>
      <c r="BX3" s="237"/>
      <c r="BY3" s="237"/>
      <c r="BZ3" s="237"/>
      <c r="CA3" s="237"/>
      <c r="CB3" s="237"/>
      <c r="CC3" s="238"/>
      <c r="CE3" s="236" t="s">
        <v>315</v>
      </c>
      <c r="CF3" s="237"/>
      <c r="CG3" s="237"/>
      <c r="CH3" s="237"/>
      <c r="CI3" s="237"/>
      <c r="CJ3" s="237"/>
      <c r="CK3" s="237"/>
      <c r="CL3" s="238"/>
      <c r="CN3" s="236" t="s">
        <v>316</v>
      </c>
      <c r="CO3" s="237"/>
      <c r="CP3" s="237"/>
      <c r="CQ3" s="237"/>
      <c r="CR3" s="237"/>
      <c r="CS3" s="237"/>
      <c r="CT3" s="237"/>
      <c r="CU3" s="238"/>
      <c r="CW3" s="236" t="s">
        <v>317</v>
      </c>
      <c r="CX3" s="237"/>
      <c r="CY3" s="237"/>
      <c r="CZ3" s="237"/>
      <c r="DA3" s="237"/>
      <c r="DB3" s="237"/>
      <c r="DC3" s="237"/>
      <c r="DD3" s="238"/>
      <c r="DF3" s="236" t="s">
        <v>103</v>
      </c>
      <c r="DG3" s="237"/>
      <c r="DH3" s="237"/>
      <c r="DI3" s="237"/>
      <c r="DJ3" s="237"/>
      <c r="DK3" s="237"/>
      <c r="DL3" s="237"/>
      <c r="DM3" s="238"/>
      <c r="DO3" s="236" t="s">
        <v>318</v>
      </c>
      <c r="DP3" s="237"/>
      <c r="DQ3" s="237"/>
      <c r="DR3" s="237"/>
      <c r="DS3" s="237"/>
      <c r="DT3" s="237"/>
      <c r="DU3" s="237"/>
      <c r="DV3" s="238"/>
      <c r="DX3" s="236" t="s">
        <v>319</v>
      </c>
      <c r="DY3" s="237"/>
      <c r="DZ3" s="237"/>
      <c r="EA3" s="237"/>
      <c r="EB3" s="237"/>
      <c r="EC3" s="237"/>
      <c r="ED3" s="237"/>
      <c r="EE3" s="238"/>
    </row>
    <row r="4" spans="1:135" ht="23.1" customHeight="1">
      <c r="A4" s="12" t="s">
        <v>3</v>
      </c>
      <c r="B4" s="12" t="s">
        <v>286</v>
      </c>
      <c r="C4" s="12" t="s">
        <v>287</v>
      </c>
      <c r="D4" s="12" t="s">
        <v>320</v>
      </c>
      <c r="E4" s="12" t="s">
        <v>289</v>
      </c>
      <c r="F4" s="12" t="s">
        <v>290</v>
      </c>
      <c r="G4" s="12" t="s">
        <v>321</v>
      </c>
      <c r="H4" s="12" t="s">
        <v>42</v>
      </c>
      <c r="I4" s="12" t="s">
        <v>43</v>
      </c>
      <c r="K4" s="182" t="s">
        <v>322</v>
      </c>
      <c r="L4" s="182" t="s">
        <v>323</v>
      </c>
      <c r="M4" s="182" t="s">
        <v>324</v>
      </c>
      <c r="N4" s="182" t="s">
        <v>325</v>
      </c>
      <c r="O4" s="182" t="s">
        <v>326</v>
      </c>
      <c r="P4" s="182" t="s">
        <v>105</v>
      </c>
      <c r="Q4" s="182" t="s">
        <v>327</v>
      </c>
      <c r="R4" s="182" t="s">
        <v>328</v>
      </c>
      <c r="T4" s="182" t="s">
        <v>322</v>
      </c>
      <c r="U4" s="182" t="s">
        <v>323</v>
      </c>
      <c r="V4" s="182" t="s">
        <v>324</v>
      </c>
      <c r="W4" s="182" t="s">
        <v>325</v>
      </c>
      <c r="X4" s="182" t="s">
        <v>326</v>
      </c>
      <c r="Y4" s="182" t="s">
        <v>105</v>
      </c>
      <c r="Z4" s="182" t="s">
        <v>327</v>
      </c>
      <c r="AA4" s="182" t="s">
        <v>328</v>
      </c>
      <c r="AC4" s="182" t="s">
        <v>322</v>
      </c>
      <c r="AD4" s="182" t="s">
        <v>323</v>
      </c>
      <c r="AE4" s="182" t="s">
        <v>324</v>
      </c>
      <c r="AF4" s="182" t="s">
        <v>325</v>
      </c>
      <c r="AG4" s="182" t="s">
        <v>326</v>
      </c>
      <c r="AH4" s="182" t="s">
        <v>105</v>
      </c>
      <c r="AI4" s="182" t="s">
        <v>327</v>
      </c>
      <c r="AJ4" s="182" t="s">
        <v>328</v>
      </c>
      <c r="AL4" s="182" t="s">
        <v>322</v>
      </c>
      <c r="AM4" s="182" t="s">
        <v>323</v>
      </c>
      <c r="AN4" s="182" t="s">
        <v>324</v>
      </c>
      <c r="AO4" s="182" t="s">
        <v>325</v>
      </c>
      <c r="AP4" s="182" t="s">
        <v>326</v>
      </c>
      <c r="AQ4" s="182" t="s">
        <v>105</v>
      </c>
      <c r="AR4" s="182" t="s">
        <v>327</v>
      </c>
      <c r="AS4" s="182" t="s">
        <v>328</v>
      </c>
      <c r="AU4" s="182" t="s">
        <v>322</v>
      </c>
      <c r="AV4" s="182" t="s">
        <v>323</v>
      </c>
      <c r="AW4" s="182" t="s">
        <v>324</v>
      </c>
      <c r="AX4" s="182" t="s">
        <v>325</v>
      </c>
      <c r="AY4" s="182" t="s">
        <v>326</v>
      </c>
      <c r="AZ4" s="182" t="s">
        <v>105</v>
      </c>
      <c r="BA4" s="182" t="s">
        <v>327</v>
      </c>
      <c r="BB4" s="182" t="s">
        <v>328</v>
      </c>
      <c r="BD4" s="182" t="s">
        <v>322</v>
      </c>
      <c r="BE4" s="182" t="s">
        <v>323</v>
      </c>
      <c r="BF4" s="182" t="s">
        <v>324</v>
      </c>
      <c r="BG4" s="182" t="s">
        <v>325</v>
      </c>
      <c r="BH4" s="182" t="s">
        <v>326</v>
      </c>
      <c r="BI4" s="182" t="s">
        <v>105</v>
      </c>
      <c r="BJ4" s="182" t="s">
        <v>327</v>
      </c>
      <c r="BK4" s="182" t="s">
        <v>328</v>
      </c>
      <c r="BM4" s="182" t="s">
        <v>322</v>
      </c>
      <c r="BN4" s="182" t="s">
        <v>323</v>
      </c>
      <c r="BO4" s="182" t="s">
        <v>324</v>
      </c>
      <c r="BP4" s="182" t="s">
        <v>325</v>
      </c>
      <c r="BQ4" s="182" t="s">
        <v>326</v>
      </c>
      <c r="BR4" s="182" t="s">
        <v>105</v>
      </c>
      <c r="BS4" s="182" t="s">
        <v>327</v>
      </c>
      <c r="BT4" s="182" t="s">
        <v>328</v>
      </c>
      <c r="BV4" s="182" t="s">
        <v>322</v>
      </c>
      <c r="BW4" s="182" t="s">
        <v>323</v>
      </c>
      <c r="BX4" s="182" t="s">
        <v>324</v>
      </c>
      <c r="BY4" s="182" t="s">
        <v>325</v>
      </c>
      <c r="BZ4" s="182" t="s">
        <v>326</v>
      </c>
      <c r="CA4" s="182" t="s">
        <v>105</v>
      </c>
      <c r="CB4" s="182" t="s">
        <v>327</v>
      </c>
      <c r="CC4" s="182" t="s">
        <v>328</v>
      </c>
      <c r="CE4" s="182" t="s">
        <v>322</v>
      </c>
      <c r="CF4" s="182" t="s">
        <v>323</v>
      </c>
      <c r="CG4" s="182" t="s">
        <v>324</v>
      </c>
      <c r="CH4" s="182" t="s">
        <v>325</v>
      </c>
      <c r="CI4" s="182" t="s">
        <v>326</v>
      </c>
      <c r="CJ4" s="182" t="s">
        <v>105</v>
      </c>
      <c r="CK4" s="182" t="s">
        <v>327</v>
      </c>
      <c r="CL4" s="182" t="s">
        <v>328</v>
      </c>
      <c r="CN4" s="182" t="s">
        <v>322</v>
      </c>
      <c r="CO4" s="182" t="s">
        <v>323</v>
      </c>
      <c r="CP4" s="182" t="s">
        <v>324</v>
      </c>
      <c r="CQ4" s="182" t="s">
        <v>325</v>
      </c>
      <c r="CR4" s="182" t="s">
        <v>326</v>
      </c>
      <c r="CS4" s="182" t="s">
        <v>105</v>
      </c>
      <c r="CT4" s="182" t="s">
        <v>327</v>
      </c>
      <c r="CU4" s="182" t="s">
        <v>328</v>
      </c>
      <c r="CW4" s="182" t="s">
        <v>322</v>
      </c>
      <c r="CX4" s="182" t="s">
        <v>323</v>
      </c>
      <c r="CY4" s="182" t="s">
        <v>324</v>
      </c>
      <c r="CZ4" s="182" t="s">
        <v>325</v>
      </c>
      <c r="DA4" s="182" t="s">
        <v>326</v>
      </c>
      <c r="DB4" s="182" t="s">
        <v>105</v>
      </c>
      <c r="DC4" s="182" t="s">
        <v>327</v>
      </c>
      <c r="DD4" s="182" t="s">
        <v>328</v>
      </c>
      <c r="DF4" s="182" t="s">
        <v>322</v>
      </c>
      <c r="DG4" s="182" t="s">
        <v>323</v>
      </c>
      <c r="DH4" s="182" t="s">
        <v>324</v>
      </c>
      <c r="DI4" s="182" t="s">
        <v>325</v>
      </c>
      <c r="DJ4" s="182" t="s">
        <v>326</v>
      </c>
      <c r="DK4" s="182" t="s">
        <v>105</v>
      </c>
      <c r="DL4" s="182" t="s">
        <v>327</v>
      </c>
      <c r="DM4" s="182" t="s">
        <v>328</v>
      </c>
      <c r="DO4" s="182" t="s">
        <v>322</v>
      </c>
      <c r="DP4" s="182" t="s">
        <v>323</v>
      </c>
      <c r="DQ4" s="182" t="s">
        <v>324</v>
      </c>
      <c r="DR4" s="182" t="s">
        <v>325</v>
      </c>
      <c r="DS4" s="182" t="s">
        <v>326</v>
      </c>
      <c r="DT4" s="182" t="s">
        <v>105</v>
      </c>
      <c r="DU4" s="182" t="s">
        <v>327</v>
      </c>
      <c r="DV4" s="182" t="s">
        <v>328</v>
      </c>
      <c r="DX4" s="182" t="s">
        <v>322</v>
      </c>
      <c r="DY4" s="182" t="s">
        <v>323</v>
      </c>
      <c r="DZ4" s="182" t="s">
        <v>324</v>
      </c>
      <c r="EA4" s="182" t="s">
        <v>325</v>
      </c>
      <c r="EB4" s="182" t="s">
        <v>326</v>
      </c>
      <c r="EC4" s="182" t="s">
        <v>105</v>
      </c>
      <c r="ED4" s="182" t="s">
        <v>327</v>
      </c>
      <c r="EE4" s="182" t="s">
        <v>328</v>
      </c>
    </row>
    <row r="5" spans="1:135" s="19" customFormat="1" ht="23.1" customHeight="1">
      <c r="A5" s="16" t="s">
        <v>11</v>
      </c>
      <c r="B5" s="183"/>
      <c r="C5" s="183"/>
      <c r="D5" s="183"/>
      <c r="E5" s="183"/>
      <c r="F5" s="183"/>
      <c r="G5" s="183"/>
      <c r="H5" s="183"/>
      <c r="I5" s="183"/>
      <c r="K5" s="189">
        <v>1</v>
      </c>
      <c r="L5" s="189">
        <v>1</v>
      </c>
      <c r="M5" s="189">
        <v>1</v>
      </c>
      <c r="N5" s="189">
        <v>1</v>
      </c>
      <c r="O5" s="189">
        <v>1</v>
      </c>
      <c r="P5" s="189">
        <v>5</v>
      </c>
      <c r="Q5" s="189">
        <v>1</v>
      </c>
      <c r="R5" s="189">
        <v>1</v>
      </c>
      <c r="T5" s="189">
        <v>1</v>
      </c>
      <c r="U5" s="189">
        <v>1</v>
      </c>
      <c r="V5" s="189">
        <v>1</v>
      </c>
      <c r="W5" s="189">
        <v>1</v>
      </c>
      <c r="X5" s="189">
        <v>1</v>
      </c>
      <c r="Y5" s="189">
        <v>5</v>
      </c>
      <c r="Z5" s="189">
        <v>1</v>
      </c>
      <c r="AA5" s="189">
        <v>1</v>
      </c>
      <c r="AC5" s="189">
        <v>1</v>
      </c>
      <c r="AD5" s="189">
        <v>1</v>
      </c>
      <c r="AE5" s="189">
        <v>1</v>
      </c>
      <c r="AF5" s="189">
        <v>1</v>
      </c>
      <c r="AG5" s="189">
        <v>1</v>
      </c>
      <c r="AH5" s="189">
        <v>5</v>
      </c>
      <c r="AI5" s="189">
        <v>1</v>
      </c>
      <c r="AJ5" s="189">
        <v>1</v>
      </c>
      <c r="AL5" s="189">
        <v>1</v>
      </c>
      <c r="AM5" s="189">
        <v>1</v>
      </c>
      <c r="AN5" s="189">
        <v>1</v>
      </c>
      <c r="AO5" s="189">
        <v>1</v>
      </c>
      <c r="AP5" s="189">
        <v>1</v>
      </c>
      <c r="AQ5" s="189">
        <v>5</v>
      </c>
      <c r="AR5" s="189">
        <v>1</v>
      </c>
      <c r="AS5" s="189">
        <v>1</v>
      </c>
      <c r="AU5" s="189">
        <v>1</v>
      </c>
      <c r="AV5" s="189">
        <v>1</v>
      </c>
      <c r="AW5" s="189">
        <v>1</v>
      </c>
      <c r="AX5" s="189">
        <v>1</v>
      </c>
      <c r="AY5" s="189">
        <v>1</v>
      </c>
      <c r="AZ5" s="189">
        <v>5</v>
      </c>
      <c r="BA5" s="189">
        <v>1</v>
      </c>
      <c r="BB5" s="189">
        <v>1</v>
      </c>
      <c r="BD5" s="189">
        <v>1</v>
      </c>
      <c r="BE5" s="189">
        <v>1</v>
      </c>
      <c r="BF5" s="189">
        <v>1</v>
      </c>
      <c r="BG5" s="189">
        <v>1</v>
      </c>
      <c r="BH5" s="189">
        <v>1</v>
      </c>
      <c r="BI5" s="189">
        <v>5</v>
      </c>
      <c r="BJ5" s="189">
        <v>1</v>
      </c>
      <c r="BK5" s="189">
        <v>1</v>
      </c>
      <c r="BM5" s="189">
        <v>1</v>
      </c>
      <c r="BN5" s="189">
        <v>1</v>
      </c>
      <c r="BO5" s="189">
        <v>1</v>
      </c>
      <c r="BP5" s="189">
        <v>1</v>
      </c>
      <c r="BQ5" s="189">
        <v>1</v>
      </c>
      <c r="BR5" s="189">
        <v>5</v>
      </c>
      <c r="BS5" s="189">
        <v>1</v>
      </c>
      <c r="BT5" s="189">
        <v>1</v>
      </c>
      <c r="BV5" s="189">
        <v>1</v>
      </c>
      <c r="BW5" s="189">
        <v>1</v>
      </c>
      <c r="BX5" s="189">
        <v>1</v>
      </c>
      <c r="BY5" s="189">
        <v>1</v>
      </c>
      <c r="BZ5" s="189">
        <v>1</v>
      </c>
      <c r="CA5" s="189">
        <v>5</v>
      </c>
      <c r="CB5" s="189">
        <v>1</v>
      </c>
      <c r="CC5" s="189">
        <v>1</v>
      </c>
      <c r="CE5" s="189">
        <v>1</v>
      </c>
      <c r="CF5" s="189">
        <v>1</v>
      </c>
      <c r="CG5" s="189">
        <v>1</v>
      </c>
      <c r="CH5" s="189">
        <v>1</v>
      </c>
      <c r="CI5" s="189">
        <v>1</v>
      </c>
      <c r="CJ5" s="189">
        <v>5</v>
      </c>
      <c r="CK5" s="189">
        <v>1</v>
      </c>
      <c r="CL5" s="189">
        <v>1</v>
      </c>
      <c r="CN5" s="189">
        <v>1</v>
      </c>
      <c r="CO5" s="189">
        <v>1</v>
      </c>
      <c r="CP5" s="189">
        <v>1</v>
      </c>
      <c r="CQ5" s="189">
        <v>1</v>
      </c>
      <c r="CR5" s="189">
        <v>1</v>
      </c>
      <c r="CS5" s="189">
        <v>5</v>
      </c>
      <c r="CT5" s="189">
        <v>1</v>
      </c>
      <c r="CU5" s="189">
        <v>1</v>
      </c>
      <c r="CW5" s="189">
        <v>1</v>
      </c>
      <c r="CX5" s="189">
        <v>1</v>
      </c>
      <c r="CY5" s="189">
        <v>1</v>
      </c>
      <c r="CZ5" s="189">
        <v>1</v>
      </c>
      <c r="DA5" s="189">
        <v>1</v>
      </c>
      <c r="DB5" s="189">
        <v>5</v>
      </c>
      <c r="DC5" s="189">
        <v>1</v>
      </c>
      <c r="DD5" s="189">
        <v>1</v>
      </c>
      <c r="DF5" s="189">
        <v>1</v>
      </c>
      <c r="DG5" s="189">
        <v>1</v>
      </c>
      <c r="DH5" s="189">
        <v>1</v>
      </c>
      <c r="DI5" s="189">
        <v>1</v>
      </c>
      <c r="DJ5" s="189">
        <v>1</v>
      </c>
      <c r="DK5" s="189">
        <v>5</v>
      </c>
      <c r="DL5" s="189">
        <v>1</v>
      </c>
      <c r="DM5" s="189">
        <v>1</v>
      </c>
      <c r="DO5" s="189">
        <v>1</v>
      </c>
      <c r="DP5" s="189">
        <v>1</v>
      </c>
      <c r="DQ5" s="189">
        <v>1</v>
      </c>
      <c r="DR5" s="189">
        <v>1</v>
      </c>
      <c r="DS5" s="189">
        <v>1</v>
      </c>
      <c r="DT5" s="189">
        <v>5</v>
      </c>
      <c r="DU5" s="189">
        <v>1</v>
      </c>
      <c r="DV5" s="189">
        <v>1</v>
      </c>
      <c r="DX5" s="189">
        <v>1</v>
      </c>
      <c r="DY5" s="189">
        <v>1</v>
      </c>
      <c r="DZ5" s="189">
        <v>1</v>
      </c>
      <c r="EA5" s="189">
        <v>1</v>
      </c>
      <c r="EB5" s="189">
        <v>1</v>
      </c>
      <c r="EC5" s="189">
        <v>5</v>
      </c>
      <c r="ED5" s="189">
        <v>1</v>
      </c>
      <c r="EE5" s="189">
        <v>1</v>
      </c>
    </row>
    <row r="6" spans="1:135" s="19" customFormat="1" ht="23.1" customHeight="1">
      <c r="A6" s="23" t="s">
        <v>12</v>
      </c>
      <c r="B6" s="184"/>
      <c r="C6" s="184"/>
      <c r="D6" s="184"/>
      <c r="E6" s="184"/>
      <c r="F6" s="184"/>
      <c r="G6" s="183"/>
      <c r="H6" s="184"/>
      <c r="I6" s="184"/>
      <c r="K6" s="190">
        <v>1</v>
      </c>
      <c r="L6" s="190">
        <v>1</v>
      </c>
      <c r="M6" s="190">
        <v>1</v>
      </c>
      <c r="N6" s="190">
        <v>1</v>
      </c>
      <c r="O6" s="190">
        <v>1</v>
      </c>
      <c r="P6" s="189">
        <v>5</v>
      </c>
      <c r="Q6" s="190">
        <v>1</v>
      </c>
      <c r="R6" s="190">
        <v>1</v>
      </c>
      <c r="T6" s="190">
        <v>1</v>
      </c>
      <c r="U6" s="190">
        <v>1</v>
      </c>
      <c r="V6" s="190">
        <v>1</v>
      </c>
      <c r="W6" s="190">
        <v>1</v>
      </c>
      <c r="X6" s="190">
        <v>1</v>
      </c>
      <c r="Y6" s="189">
        <v>5</v>
      </c>
      <c r="Z6" s="190">
        <v>1</v>
      </c>
      <c r="AA6" s="190">
        <v>1</v>
      </c>
      <c r="AC6" s="190">
        <v>1</v>
      </c>
      <c r="AD6" s="190">
        <v>1</v>
      </c>
      <c r="AE6" s="190">
        <v>1</v>
      </c>
      <c r="AF6" s="190">
        <v>1</v>
      </c>
      <c r="AG6" s="190">
        <v>1</v>
      </c>
      <c r="AH6" s="189">
        <v>5</v>
      </c>
      <c r="AI6" s="190">
        <v>1</v>
      </c>
      <c r="AJ6" s="190">
        <v>1</v>
      </c>
      <c r="AL6" s="190">
        <v>1</v>
      </c>
      <c r="AM6" s="190">
        <v>1</v>
      </c>
      <c r="AN6" s="190">
        <v>1</v>
      </c>
      <c r="AO6" s="190">
        <v>1</v>
      </c>
      <c r="AP6" s="190">
        <v>1</v>
      </c>
      <c r="AQ6" s="189">
        <v>5</v>
      </c>
      <c r="AR6" s="190">
        <v>1</v>
      </c>
      <c r="AS6" s="190">
        <v>1</v>
      </c>
      <c r="AU6" s="190">
        <v>1</v>
      </c>
      <c r="AV6" s="190">
        <v>1</v>
      </c>
      <c r="AW6" s="190">
        <v>1</v>
      </c>
      <c r="AX6" s="190">
        <v>1</v>
      </c>
      <c r="AY6" s="190">
        <v>1</v>
      </c>
      <c r="AZ6" s="189">
        <v>5</v>
      </c>
      <c r="BA6" s="190">
        <v>1</v>
      </c>
      <c r="BB6" s="190">
        <v>1</v>
      </c>
      <c r="BD6" s="190">
        <v>1</v>
      </c>
      <c r="BE6" s="190">
        <v>1</v>
      </c>
      <c r="BF6" s="190">
        <v>1</v>
      </c>
      <c r="BG6" s="190">
        <v>1</v>
      </c>
      <c r="BH6" s="190">
        <v>1</v>
      </c>
      <c r="BI6" s="189">
        <v>5</v>
      </c>
      <c r="BJ6" s="190">
        <v>1</v>
      </c>
      <c r="BK6" s="190">
        <v>1</v>
      </c>
      <c r="BM6" s="190">
        <v>1</v>
      </c>
      <c r="BN6" s="190">
        <v>1</v>
      </c>
      <c r="BO6" s="190">
        <v>1</v>
      </c>
      <c r="BP6" s="190">
        <v>1</v>
      </c>
      <c r="BQ6" s="190">
        <v>1</v>
      </c>
      <c r="BR6" s="189">
        <v>5</v>
      </c>
      <c r="BS6" s="190">
        <v>1</v>
      </c>
      <c r="BT6" s="190">
        <v>1</v>
      </c>
      <c r="BV6" s="190">
        <v>1</v>
      </c>
      <c r="BW6" s="190">
        <v>1</v>
      </c>
      <c r="BX6" s="190">
        <v>1</v>
      </c>
      <c r="BY6" s="190">
        <v>1</v>
      </c>
      <c r="BZ6" s="190">
        <v>1</v>
      </c>
      <c r="CA6" s="189">
        <v>5</v>
      </c>
      <c r="CB6" s="190">
        <v>1</v>
      </c>
      <c r="CC6" s="190">
        <v>1</v>
      </c>
      <c r="CE6" s="190">
        <v>1</v>
      </c>
      <c r="CF6" s="190">
        <v>1</v>
      </c>
      <c r="CG6" s="190">
        <v>1</v>
      </c>
      <c r="CH6" s="190">
        <v>1</v>
      </c>
      <c r="CI6" s="190">
        <v>1</v>
      </c>
      <c r="CJ6" s="189">
        <v>5</v>
      </c>
      <c r="CK6" s="190">
        <v>1</v>
      </c>
      <c r="CL6" s="190">
        <v>1</v>
      </c>
      <c r="CN6" s="190">
        <v>1</v>
      </c>
      <c r="CO6" s="190">
        <v>1</v>
      </c>
      <c r="CP6" s="190">
        <v>1</v>
      </c>
      <c r="CQ6" s="190">
        <v>1</v>
      </c>
      <c r="CR6" s="190">
        <v>1</v>
      </c>
      <c r="CS6" s="189">
        <v>5</v>
      </c>
      <c r="CT6" s="190">
        <v>1</v>
      </c>
      <c r="CU6" s="190">
        <v>1</v>
      </c>
      <c r="CW6" s="190">
        <v>1</v>
      </c>
      <c r="CX6" s="190">
        <v>1</v>
      </c>
      <c r="CY6" s="190">
        <v>1</v>
      </c>
      <c r="CZ6" s="190">
        <v>1</v>
      </c>
      <c r="DA6" s="190">
        <v>1</v>
      </c>
      <c r="DB6" s="189">
        <v>5</v>
      </c>
      <c r="DC6" s="190">
        <v>1</v>
      </c>
      <c r="DD6" s="190">
        <v>1</v>
      </c>
      <c r="DF6" s="190">
        <v>1</v>
      </c>
      <c r="DG6" s="190">
        <v>1</v>
      </c>
      <c r="DH6" s="190">
        <v>1</v>
      </c>
      <c r="DI6" s="190">
        <v>1</v>
      </c>
      <c r="DJ6" s="190">
        <v>1</v>
      </c>
      <c r="DK6" s="189">
        <v>5</v>
      </c>
      <c r="DL6" s="190">
        <v>1</v>
      </c>
      <c r="DM6" s="190">
        <v>1</v>
      </c>
      <c r="DO6" s="190">
        <v>1</v>
      </c>
      <c r="DP6" s="190">
        <v>1</v>
      </c>
      <c r="DQ6" s="190">
        <v>1</v>
      </c>
      <c r="DR6" s="190">
        <v>1</v>
      </c>
      <c r="DS6" s="190">
        <v>1</v>
      </c>
      <c r="DT6" s="189">
        <v>5</v>
      </c>
      <c r="DU6" s="190">
        <v>1</v>
      </c>
      <c r="DV6" s="190">
        <v>1</v>
      </c>
      <c r="DX6" s="190">
        <v>1</v>
      </c>
      <c r="DY6" s="190">
        <v>1</v>
      </c>
      <c r="DZ6" s="190">
        <v>1</v>
      </c>
      <c r="EA6" s="190">
        <v>1</v>
      </c>
      <c r="EB6" s="190">
        <v>1</v>
      </c>
      <c r="EC6" s="189">
        <v>5</v>
      </c>
      <c r="ED6" s="190">
        <v>1</v>
      </c>
      <c r="EE6" s="190">
        <v>1</v>
      </c>
    </row>
    <row r="7" spans="1:135" s="19" customFormat="1" ht="23.1" customHeight="1">
      <c r="A7" s="23" t="s">
        <v>13</v>
      </c>
      <c r="B7" s="184"/>
      <c r="C7" s="184"/>
      <c r="D7" s="184"/>
      <c r="E7" s="184"/>
      <c r="F7" s="184"/>
      <c r="G7" s="183"/>
      <c r="H7" s="184"/>
      <c r="I7" s="184"/>
      <c r="K7" s="190">
        <v>1</v>
      </c>
      <c r="L7" s="190">
        <v>1</v>
      </c>
      <c r="M7" s="190">
        <v>1</v>
      </c>
      <c r="N7" s="190">
        <v>1</v>
      </c>
      <c r="O7" s="190">
        <v>1</v>
      </c>
      <c r="P7" s="189">
        <v>5</v>
      </c>
      <c r="Q7" s="190">
        <v>1</v>
      </c>
      <c r="R7" s="190">
        <v>1</v>
      </c>
      <c r="T7" s="190">
        <v>1</v>
      </c>
      <c r="U7" s="190">
        <v>1</v>
      </c>
      <c r="V7" s="190">
        <v>1</v>
      </c>
      <c r="W7" s="190">
        <v>1</v>
      </c>
      <c r="X7" s="190">
        <v>1</v>
      </c>
      <c r="Y7" s="189">
        <v>5</v>
      </c>
      <c r="Z7" s="190">
        <v>1</v>
      </c>
      <c r="AA7" s="190">
        <v>1</v>
      </c>
      <c r="AC7" s="190">
        <v>1</v>
      </c>
      <c r="AD7" s="190">
        <v>1</v>
      </c>
      <c r="AE7" s="190">
        <v>1</v>
      </c>
      <c r="AF7" s="190">
        <v>1</v>
      </c>
      <c r="AG7" s="190">
        <v>1</v>
      </c>
      <c r="AH7" s="189">
        <v>5</v>
      </c>
      <c r="AI7" s="190">
        <v>1</v>
      </c>
      <c r="AJ7" s="190">
        <v>1</v>
      </c>
      <c r="AL7" s="190">
        <v>1</v>
      </c>
      <c r="AM7" s="190">
        <v>1</v>
      </c>
      <c r="AN7" s="190">
        <v>1</v>
      </c>
      <c r="AO7" s="190">
        <v>1</v>
      </c>
      <c r="AP7" s="190">
        <v>1</v>
      </c>
      <c r="AQ7" s="189">
        <v>5</v>
      </c>
      <c r="AR7" s="190">
        <v>1</v>
      </c>
      <c r="AS7" s="190">
        <v>1</v>
      </c>
      <c r="AU7" s="190">
        <v>1</v>
      </c>
      <c r="AV7" s="190">
        <v>1</v>
      </c>
      <c r="AW7" s="190">
        <v>1</v>
      </c>
      <c r="AX7" s="190">
        <v>1</v>
      </c>
      <c r="AY7" s="190">
        <v>1</v>
      </c>
      <c r="AZ7" s="189">
        <v>5</v>
      </c>
      <c r="BA7" s="190">
        <v>1</v>
      </c>
      <c r="BB7" s="190">
        <v>1</v>
      </c>
      <c r="BD7" s="190">
        <v>1</v>
      </c>
      <c r="BE7" s="190">
        <v>1</v>
      </c>
      <c r="BF7" s="190">
        <v>1</v>
      </c>
      <c r="BG7" s="190">
        <v>1</v>
      </c>
      <c r="BH7" s="190">
        <v>1</v>
      </c>
      <c r="BI7" s="189">
        <v>5</v>
      </c>
      <c r="BJ7" s="190">
        <v>1</v>
      </c>
      <c r="BK7" s="190">
        <v>1</v>
      </c>
      <c r="BM7" s="190">
        <v>1</v>
      </c>
      <c r="BN7" s="190">
        <v>1</v>
      </c>
      <c r="BO7" s="190">
        <v>1</v>
      </c>
      <c r="BP7" s="190">
        <v>1</v>
      </c>
      <c r="BQ7" s="190">
        <v>1</v>
      </c>
      <c r="BR7" s="189">
        <v>5</v>
      </c>
      <c r="BS7" s="190">
        <v>1</v>
      </c>
      <c r="BT7" s="190">
        <v>1</v>
      </c>
      <c r="BV7" s="190">
        <v>1</v>
      </c>
      <c r="BW7" s="190">
        <v>1</v>
      </c>
      <c r="BX7" s="190">
        <v>1</v>
      </c>
      <c r="BY7" s="190">
        <v>1</v>
      </c>
      <c r="BZ7" s="190">
        <v>1</v>
      </c>
      <c r="CA7" s="189">
        <v>5</v>
      </c>
      <c r="CB7" s="190">
        <v>1</v>
      </c>
      <c r="CC7" s="190">
        <v>1</v>
      </c>
      <c r="CE7" s="190">
        <v>1</v>
      </c>
      <c r="CF7" s="190">
        <v>1</v>
      </c>
      <c r="CG7" s="190">
        <v>1</v>
      </c>
      <c r="CH7" s="190">
        <v>1</v>
      </c>
      <c r="CI7" s="190">
        <v>1</v>
      </c>
      <c r="CJ7" s="189">
        <v>5</v>
      </c>
      <c r="CK7" s="190">
        <v>1</v>
      </c>
      <c r="CL7" s="190">
        <v>1</v>
      </c>
      <c r="CN7" s="190">
        <v>1</v>
      </c>
      <c r="CO7" s="190">
        <v>1</v>
      </c>
      <c r="CP7" s="190">
        <v>1</v>
      </c>
      <c r="CQ7" s="190">
        <v>1</v>
      </c>
      <c r="CR7" s="190">
        <v>1</v>
      </c>
      <c r="CS7" s="189">
        <v>5</v>
      </c>
      <c r="CT7" s="190">
        <v>1</v>
      </c>
      <c r="CU7" s="190">
        <v>1</v>
      </c>
      <c r="CW7" s="190">
        <v>1</v>
      </c>
      <c r="CX7" s="190">
        <v>1</v>
      </c>
      <c r="CY7" s="190">
        <v>1</v>
      </c>
      <c r="CZ7" s="190">
        <v>1</v>
      </c>
      <c r="DA7" s="190">
        <v>1</v>
      </c>
      <c r="DB7" s="189">
        <v>5</v>
      </c>
      <c r="DC7" s="190">
        <v>1</v>
      </c>
      <c r="DD7" s="190">
        <v>1</v>
      </c>
      <c r="DF7" s="190">
        <v>1</v>
      </c>
      <c r="DG7" s="190">
        <v>1</v>
      </c>
      <c r="DH7" s="190">
        <v>1</v>
      </c>
      <c r="DI7" s="190">
        <v>1</v>
      </c>
      <c r="DJ7" s="190">
        <v>1</v>
      </c>
      <c r="DK7" s="189">
        <v>5</v>
      </c>
      <c r="DL7" s="190">
        <v>1</v>
      </c>
      <c r="DM7" s="190">
        <v>1</v>
      </c>
      <c r="DO7" s="190">
        <v>1</v>
      </c>
      <c r="DP7" s="190">
        <v>1</v>
      </c>
      <c r="DQ7" s="190">
        <v>1</v>
      </c>
      <c r="DR7" s="190">
        <v>1</v>
      </c>
      <c r="DS7" s="190">
        <v>1</v>
      </c>
      <c r="DT7" s="189">
        <v>5</v>
      </c>
      <c r="DU7" s="190">
        <v>1</v>
      </c>
      <c r="DV7" s="190">
        <v>1</v>
      </c>
      <c r="DX7" s="190">
        <v>1</v>
      </c>
      <c r="DY7" s="190">
        <v>1</v>
      </c>
      <c r="DZ7" s="190">
        <v>1</v>
      </c>
      <c r="EA7" s="190">
        <v>1</v>
      </c>
      <c r="EB7" s="190">
        <v>1</v>
      </c>
      <c r="EC7" s="189">
        <v>5</v>
      </c>
      <c r="ED7" s="190">
        <v>1</v>
      </c>
      <c r="EE7" s="190">
        <v>1</v>
      </c>
    </row>
    <row r="8" spans="1:135" s="19" customFormat="1" ht="23.1" customHeight="1">
      <c r="A8" s="23" t="s">
        <v>14</v>
      </c>
      <c r="B8" s="184"/>
      <c r="C8" s="184"/>
      <c r="D8" s="184"/>
      <c r="E8" s="184"/>
      <c r="F8" s="184"/>
      <c r="G8" s="183"/>
      <c r="H8" s="184"/>
      <c r="I8" s="183"/>
      <c r="K8" s="190">
        <v>1</v>
      </c>
      <c r="L8" s="190">
        <v>1</v>
      </c>
      <c r="M8" s="190">
        <v>1</v>
      </c>
      <c r="N8" s="190">
        <v>1</v>
      </c>
      <c r="O8" s="190">
        <v>1</v>
      </c>
      <c r="P8" s="189">
        <v>5</v>
      </c>
      <c r="Q8" s="190">
        <v>1</v>
      </c>
      <c r="R8" s="190">
        <v>1</v>
      </c>
      <c r="T8" s="190">
        <v>1</v>
      </c>
      <c r="U8" s="190">
        <v>1</v>
      </c>
      <c r="V8" s="190">
        <v>1</v>
      </c>
      <c r="W8" s="190">
        <v>1</v>
      </c>
      <c r="X8" s="190">
        <v>1</v>
      </c>
      <c r="Y8" s="189">
        <v>5</v>
      </c>
      <c r="Z8" s="190">
        <v>1</v>
      </c>
      <c r="AA8" s="190">
        <v>1</v>
      </c>
      <c r="AC8" s="190">
        <v>1</v>
      </c>
      <c r="AD8" s="190">
        <v>1</v>
      </c>
      <c r="AE8" s="190">
        <v>1</v>
      </c>
      <c r="AF8" s="190">
        <v>1</v>
      </c>
      <c r="AG8" s="190">
        <v>1</v>
      </c>
      <c r="AH8" s="189">
        <v>5</v>
      </c>
      <c r="AI8" s="190">
        <v>1</v>
      </c>
      <c r="AJ8" s="190">
        <v>1</v>
      </c>
      <c r="AL8" s="190">
        <v>1</v>
      </c>
      <c r="AM8" s="190">
        <v>1</v>
      </c>
      <c r="AN8" s="190">
        <v>1</v>
      </c>
      <c r="AO8" s="190">
        <v>1</v>
      </c>
      <c r="AP8" s="190">
        <v>1</v>
      </c>
      <c r="AQ8" s="189">
        <v>5</v>
      </c>
      <c r="AR8" s="190">
        <v>1</v>
      </c>
      <c r="AS8" s="190">
        <v>1</v>
      </c>
      <c r="AU8" s="190">
        <v>1</v>
      </c>
      <c r="AV8" s="190">
        <v>1</v>
      </c>
      <c r="AW8" s="190">
        <v>1</v>
      </c>
      <c r="AX8" s="190">
        <v>1</v>
      </c>
      <c r="AY8" s="190">
        <v>1</v>
      </c>
      <c r="AZ8" s="189">
        <v>5</v>
      </c>
      <c r="BA8" s="190">
        <v>1</v>
      </c>
      <c r="BB8" s="190">
        <v>1</v>
      </c>
      <c r="BD8" s="190">
        <v>1</v>
      </c>
      <c r="BE8" s="190">
        <v>1</v>
      </c>
      <c r="BF8" s="190">
        <v>1</v>
      </c>
      <c r="BG8" s="190">
        <v>1</v>
      </c>
      <c r="BH8" s="190">
        <v>1</v>
      </c>
      <c r="BI8" s="189">
        <v>5</v>
      </c>
      <c r="BJ8" s="190">
        <v>1</v>
      </c>
      <c r="BK8" s="190">
        <v>1</v>
      </c>
      <c r="BM8" s="190">
        <v>1</v>
      </c>
      <c r="BN8" s="190">
        <v>1</v>
      </c>
      <c r="BO8" s="190">
        <v>1</v>
      </c>
      <c r="BP8" s="190">
        <v>1</v>
      </c>
      <c r="BQ8" s="190">
        <v>1</v>
      </c>
      <c r="BR8" s="189">
        <v>5</v>
      </c>
      <c r="BS8" s="190">
        <v>1</v>
      </c>
      <c r="BT8" s="190">
        <v>1</v>
      </c>
      <c r="BV8" s="190">
        <v>1</v>
      </c>
      <c r="BW8" s="190">
        <v>1</v>
      </c>
      <c r="BX8" s="190">
        <v>1</v>
      </c>
      <c r="BY8" s="190">
        <v>1</v>
      </c>
      <c r="BZ8" s="190">
        <v>1</v>
      </c>
      <c r="CA8" s="189">
        <v>5</v>
      </c>
      <c r="CB8" s="190">
        <v>1</v>
      </c>
      <c r="CC8" s="190">
        <v>1</v>
      </c>
      <c r="CE8" s="190">
        <v>1</v>
      </c>
      <c r="CF8" s="190">
        <v>1</v>
      </c>
      <c r="CG8" s="190">
        <v>1</v>
      </c>
      <c r="CH8" s="190">
        <v>1</v>
      </c>
      <c r="CI8" s="190">
        <v>1</v>
      </c>
      <c r="CJ8" s="189">
        <v>5</v>
      </c>
      <c r="CK8" s="190">
        <v>1</v>
      </c>
      <c r="CL8" s="190">
        <v>1</v>
      </c>
      <c r="CN8" s="190">
        <v>1</v>
      </c>
      <c r="CO8" s="190">
        <v>1</v>
      </c>
      <c r="CP8" s="190">
        <v>1</v>
      </c>
      <c r="CQ8" s="190">
        <v>1</v>
      </c>
      <c r="CR8" s="190">
        <v>1</v>
      </c>
      <c r="CS8" s="189">
        <v>5</v>
      </c>
      <c r="CT8" s="190">
        <v>1</v>
      </c>
      <c r="CU8" s="190">
        <v>1</v>
      </c>
      <c r="CW8" s="190">
        <v>1</v>
      </c>
      <c r="CX8" s="190">
        <v>1</v>
      </c>
      <c r="CY8" s="190">
        <v>1</v>
      </c>
      <c r="CZ8" s="190">
        <v>1</v>
      </c>
      <c r="DA8" s="190">
        <v>1</v>
      </c>
      <c r="DB8" s="189">
        <v>5</v>
      </c>
      <c r="DC8" s="190">
        <v>1</v>
      </c>
      <c r="DD8" s="190">
        <v>1</v>
      </c>
      <c r="DF8" s="190">
        <v>1</v>
      </c>
      <c r="DG8" s="190">
        <v>1</v>
      </c>
      <c r="DH8" s="190">
        <v>1</v>
      </c>
      <c r="DI8" s="190">
        <v>1</v>
      </c>
      <c r="DJ8" s="190">
        <v>1</v>
      </c>
      <c r="DK8" s="189">
        <v>5</v>
      </c>
      <c r="DL8" s="190">
        <v>1</v>
      </c>
      <c r="DM8" s="190">
        <v>1</v>
      </c>
      <c r="DO8" s="190">
        <v>1</v>
      </c>
      <c r="DP8" s="190">
        <v>1</v>
      </c>
      <c r="DQ8" s="190">
        <v>1</v>
      </c>
      <c r="DR8" s="190">
        <v>1</v>
      </c>
      <c r="DS8" s="190">
        <v>1</v>
      </c>
      <c r="DT8" s="189">
        <v>5</v>
      </c>
      <c r="DU8" s="190">
        <v>1</v>
      </c>
      <c r="DV8" s="190">
        <v>1</v>
      </c>
      <c r="DX8" s="190">
        <v>1</v>
      </c>
      <c r="DY8" s="190">
        <v>1</v>
      </c>
      <c r="DZ8" s="190">
        <v>1</v>
      </c>
      <c r="EA8" s="190">
        <v>1</v>
      </c>
      <c r="EB8" s="190">
        <v>1</v>
      </c>
      <c r="EC8" s="189">
        <v>5</v>
      </c>
      <c r="ED8" s="190">
        <v>1</v>
      </c>
      <c r="EE8" s="190">
        <v>1</v>
      </c>
    </row>
    <row r="9" spans="1:135" s="19" customFormat="1" ht="23.1" customHeight="1">
      <c r="A9" s="23" t="s">
        <v>15</v>
      </c>
      <c r="B9" s="184"/>
      <c r="C9" s="184"/>
      <c r="D9" s="188"/>
      <c r="E9" s="188"/>
      <c r="F9" s="184"/>
      <c r="G9" s="183"/>
      <c r="H9" s="184"/>
      <c r="I9" s="184"/>
      <c r="K9" s="190">
        <v>1</v>
      </c>
      <c r="L9" s="190">
        <v>1</v>
      </c>
      <c r="M9" s="190">
        <v>1</v>
      </c>
      <c r="N9" s="190">
        <v>1</v>
      </c>
      <c r="O9" s="190">
        <v>1</v>
      </c>
      <c r="P9" s="189">
        <v>5</v>
      </c>
      <c r="Q9" s="190">
        <v>1</v>
      </c>
      <c r="R9" s="190">
        <v>1</v>
      </c>
      <c r="T9" s="190">
        <v>1</v>
      </c>
      <c r="U9" s="190">
        <v>1</v>
      </c>
      <c r="V9" s="190">
        <v>1</v>
      </c>
      <c r="W9" s="190">
        <v>1</v>
      </c>
      <c r="X9" s="190">
        <v>1</v>
      </c>
      <c r="Y9" s="189">
        <v>5</v>
      </c>
      <c r="Z9" s="190">
        <v>1</v>
      </c>
      <c r="AA9" s="190">
        <v>1</v>
      </c>
      <c r="AC9" s="190">
        <v>1</v>
      </c>
      <c r="AD9" s="190">
        <v>1</v>
      </c>
      <c r="AE9" s="190">
        <v>1</v>
      </c>
      <c r="AF9" s="190">
        <v>1</v>
      </c>
      <c r="AG9" s="190">
        <v>1</v>
      </c>
      <c r="AH9" s="189">
        <v>5</v>
      </c>
      <c r="AI9" s="190">
        <v>1</v>
      </c>
      <c r="AJ9" s="190">
        <v>1</v>
      </c>
      <c r="AL9" s="190">
        <v>1</v>
      </c>
      <c r="AM9" s="190">
        <v>1</v>
      </c>
      <c r="AN9" s="190">
        <v>1</v>
      </c>
      <c r="AO9" s="190">
        <v>1</v>
      </c>
      <c r="AP9" s="190">
        <v>1</v>
      </c>
      <c r="AQ9" s="189">
        <v>5</v>
      </c>
      <c r="AR9" s="190">
        <v>1</v>
      </c>
      <c r="AS9" s="190">
        <v>1</v>
      </c>
      <c r="AU9" s="190">
        <v>1</v>
      </c>
      <c r="AV9" s="190">
        <v>1</v>
      </c>
      <c r="AW9" s="190">
        <v>1</v>
      </c>
      <c r="AX9" s="190">
        <v>1</v>
      </c>
      <c r="AY9" s="190">
        <v>1</v>
      </c>
      <c r="AZ9" s="189">
        <v>5</v>
      </c>
      <c r="BA9" s="190">
        <v>1</v>
      </c>
      <c r="BB9" s="190">
        <v>1</v>
      </c>
      <c r="BD9" s="190">
        <v>1</v>
      </c>
      <c r="BE9" s="190">
        <v>1</v>
      </c>
      <c r="BF9" s="190">
        <v>1</v>
      </c>
      <c r="BG9" s="190">
        <v>1</v>
      </c>
      <c r="BH9" s="190">
        <v>1</v>
      </c>
      <c r="BI9" s="189">
        <v>5</v>
      </c>
      <c r="BJ9" s="190">
        <v>1</v>
      </c>
      <c r="BK9" s="190">
        <v>1</v>
      </c>
      <c r="BM9" s="190">
        <v>1</v>
      </c>
      <c r="BN9" s="190">
        <v>1</v>
      </c>
      <c r="BO9" s="190">
        <v>1</v>
      </c>
      <c r="BP9" s="190">
        <v>1</v>
      </c>
      <c r="BQ9" s="190">
        <v>1</v>
      </c>
      <c r="BR9" s="189">
        <v>5</v>
      </c>
      <c r="BS9" s="190">
        <v>1</v>
      </c>
      <c r="BT9" s="190">
        <v>1</v>
      </c>
      <c r="BV9" s="190">
        <v>1</v>
      </c>
      <c r="BW9" s="190">
        <v>1</v>
      </c>
      <c r="BX9" s="190">
        <v>1</v>
      </c>
      <c r="BY9" s="190">
        <v>1</v>
      </c>
      <c r="BZ9" s="190">
        <v>1</v>
      </c>
      <c r="CA9" s="189">
        <v>5</v>
      </c>
      <c r="CB9" s="190">
        <v>1</v>
      </c>
      <c r="CC9" s="190">
        <v>1</v>
      </c>
      <c r="CE9" s="190">
        <v>1</v>
      </c>
      <c r="CF9" s="190">
        <v>1</v>
      </c>
      <c r="CG9" s="190">
        <v>1</v>
      </c>
      <c r="CH9" s="190">
        <v>1</v>
      </c>
      <c r="CI9" s="190">
        <v>1</v>
      </c>
      <c r="CJ9" s="189">
        <v>5</v>
      </c>
      <c r="CK9" s="190">
        <v>1</v>
      </c>
      <c r="CL9" s="190">
        <v>1</v>
      </c>
      <c r="CN9" s="190">
        <v>1</v>
      </c>
      <c r="CO9" s="190">
        <v>1</v>
      </c>
      <c r="CP9" s="190">
        <v>1</v>
      </c>
      <c r="CQ9" s="190">
        <v>1</v>
      </c>
      <c r="CR9" s="190">
        <v>1</v>
      </c>
      <c r="CS9" s="189">
        <v>5</v>
      </c>
      <c r="CT9" s="190">
        <v>1</v>
      </c>
      <c r="CU9" s="190">
        <v>1</v>
      </c>
      <c r="CW9" s="190">
        <v>1</v>
      </c>
      <c r="CX9" s="190">
        <v>1</v>
      </c>
      <c r="CY9" s="190">
        <v>1</v>
      </c>
      <c r="CZ9" s="190">
        <v>1</v>
      </c>
      <c r="DA9" s="190">
        <v>1</v>
      </c>
      <c r="DB9" s="189">
        <v>5</v>
      </c>
      <c r="DC9" s="190">
        <v>1</v>
      </c>
      <c r="DD9" s="190">
        <v>1</v>
      </c>
      <c r="DF9" s="190">
        <v>1</v>
      </c>
      <c r="DG9" s="190">
        <v>1</v>
      </c>
      <c r="DH9" s="190">
        <v>1</v>
      </c>
      <c r="DI9" s="190">
        <v>1</v>
      </c>
      <c r="DJ9" s="190">
        <v>1</v>
      </c>
      <c r="DK9" s="189">
        <v>5</v>
      </c>
      <c r="DL9" s="190">
        <v>1</v>
      </c>
      <c r="DM9" s="190">
        <v>1</v>
      </c>
      <c r="DO9" s="190">
        <v>1</v>
      </c>
      <c r="DP9" s="190">
        <v>1</v>
      </c>
      <c r="DQ9" s="190">
        <v>1</v>
      </c>
      <c r="DR9" s="190">
        <v>1</v>
      </c>
      <c r="DS9" s="190">
        <v>1</v>
      </c>
      <c r="DT9" s="189">
        <v>5</v>
      </c>
      <c r="DU9" s="190">
        <v>1</v>
      </c>
      <c r="DV9" s="190">
        <v>1</v>
      </c>
      <c r="DX9" s="190">
        <v>1</v>
      </c>
      <c r="DY9" s="190">
        <v>1</v>
      </c>
      <c r="DZ9" s="190">
        <v>1</v>
      </c>
      <c r="EA9" s="190">
        <v>1</v>
      </c>
      <c r="EB9" s="190">
        <v>1</v>
      </c>
      <c r="EC9" s="189">
        <v>5</v>
      </c>
      <c r="ED9" s="190">
        <v>1</v>
      </c>
      <c r="EE9" s="190">
        <v>1</v>
      </c>
    </row>
    <row r="10" spans="1:135" s="19" customFormat="1" ht="23.1" customHeight="1">
      <c r="A10" s="23" t="s">
        <v>16</v>
      </c>
      <c r="B10" s="184"/>
      <c r="C10" s="184"/>
      <c r="D10" s="184"/>
      <c r="E10" s="184"/>
      <c r="F10" s="184"/>
      <c r="G10" s="183"/>
      <c r="H10" s="184"/>
      <c r="I10" s="184"/>
      <c r="K10" s="190">
        <v>1</v>
      </c>
      <c r="L10" s="190">
        <v>1</v>
      </c>
      <c r="M10" s="190">
        <v>1</v>
      </c>
      <c r="N10" s="190">
        <v>1</v>
      </c>
      <c r="O10" s="190">
        <v>1</v>
      </c>
      <c r="P10" s="189">
        <v>5</v>
      </c>
      <c r="Q10" s="190">
        <v>1</v>
      </c>
      <c r="R10" s="190">
        <v>1</v>
      </c>
      <c r="T10" s="190">
        <v>1</v>
      </c>
      <c r="U10" s="190">
        <v>1</v>
      </c>
      <c r="V10" s="190">
        <v>1</v>
      </c>
      <c r="W10" s="190">
        <v>1</v>
      </c>
      <c r="X10" s="190">
        <v>1</v>
      </c>
      <c r="Y10" s="189">
        <v>5</v>
      </c>
      <c r="Z10" s="190">
        <v>1</v>
      </c>
      <c r="AA10" s="190">
        <v>1</v>
      </c>
      <c r="AC10" s="190">
        <v>1</v>
      </c>
      <c r="AD10" s="190">
        <v>1</v>
      </c>
      <c r="AE10" s="190">
        <v>1</v>
      </c>
      <c r="AF10" s="190">
        <v>1</v>
      </c>
      <c r="AG10" s="190">
        <v>1</v>
      </c>
      <c r="AH10" s="189">
        <v>5</v>
      </c>
      <c r="AI10" s="190">
        <v>1</v>
      </c>
      <c r="AJ10" s="190">
        <v>1</v>
      </c>
      <c r="AL10" s="190">
        <v>1</v>
      </c>
      <c r="AM10" s="190">
        <v>1</v>
      </c>
      <c r="AN10" s="190">
        <v>1</v>
      </c>
      <c r="AO10" s="190">
        <v>1</v>
      </c>
      <c r="AP10" s="190">
        <v>1</v>
      </c>
      <c r="AQ10" s="189">
        <v>5</v>
      </c>
      <c r="AR10" s="190">
        <v>1</v>
      </c>
      <c r="AS10" s="190">
        <v>1</v>
      </c>
      <c r="AU10" s="190">
        <v>1</v>
      </c>
      <c r="AV10" s="190">
        <v>1</v>
      </c>
      <c r="AW10" s="190">
        <v>1</v>
      </c>
      <c r="AX10" s="190">
        <v>1</v>
      </c>
      <c r="AY10" s="190">
        <v>1</v>
      </c>
      <c r="AZ10" s="189">
        <v>5</v>
      </c>
      <c r="BA10" s="190">
        <v>1</v>
      </c>
      <c r="BB10" s="190">
        <v>1</v>
      </c>
      <c r="BD10" s="190">
        <v>1</v>
      </c>
      <c r="BE10" s="190">
        <v>1</v>
      </c>
      <c r="BF10" s="190">
        <v>1</v>
      </c>
      <c r="BG10" s="190">
        <v>1</v>
      </c>
      <c r="BH10" s="190">
        <v>1</v>
      </c>
      <c r="BI10" s="189">
        <v>5</v>
      </c>
      <c r="BJ10" s="190">
        <v>1</v>
      </c>
      <c r="BK10" s="190">
        <v>1</v>
      </c>
      <c r="BM10" s="190">
        <v>1</v>
      </c>
      <c r="BN10" s="190">
        <v>1</v>
      </c>
      <c r="BO10" s="190">
        <v>1</v>
      </c>
      <c r="BP10" s="190">
        <v>1</v>
      </c>
      <c r="BQ10" s="190">
        <v>1</v>
      </c>
      <c r="BR10" s="189">
        <v>5</v>
      </c>
      <c r="BS10" s="190">
        <v>1</v>
      </c>
      <c r="BT10" s="190">
        <v>1</v>
      </c>
      <c r="BV10" s="190">
        <v>1</v>
      </c>
      <c r="BW10" s="190">
        <v>1</v>
      </c>
      <c r="BX10" s="190">
        <v>1</v>
      </c>
      <c r="BY10" s="190">
        <v>1</v>
      </c>
      <c r="BZ10" s="190">
        <v>1</v>
      </c>
      <c r="CA10" s="189">
        <v>5</v>
      </c>
      <c r="CB10" s="190">
        <v>1</v>
      </c>
      <c r="CC10" s="190">
        <v>1</v>
      </c>
      <c r="CE10" s="190">
        <v>1</v>
      </c>
      <c r="CF10" s="190">
        <v>1</v>
      </c>
      <c r="CG10" s="190">
        <v>1</v>
      </c>
      <c r="CH10" s="190">
        <v>1</v>
      </c>
      <c r="CI10" s="190">
        <v>1</v>
      </c>
      <c r="CJ10" s="189">
        <v>5</v>
      </c>
      <c r="CK10" s="190">
        <v>1</v>
      </c>
      <c r="CL10" s="190">
        <v>1</v>
      </c>
      <c r="CN10" s="190">
        <v>1</v>
      </c>
      <c r="CO10" s="190">
        <v>1</v>
      </c>
      <c r="CP10" s="190">
        <v>1</v>
      </c>
      <c r="CQ10" s="190">
        <v>1</v>
      </c>
      <c r="CR10" s="190">
        <v>1</v>
      </c>
      <c r="CS10" s="189">
        <v>5</v>
      </c>
      <c r="CT10" s="190">
        <v>1</v>
      </c>
      <c r="CU10" s="190">
        <v>1</v>
      </c>
      <c r="CW10" s="190">
        <v>1</v>
      </c>
      <c r="CX10" s="190">
        <v>1</v>
      </c>
      <c r="CY10" s="190">
        <v>1</v>
      </c>
      <c r="CZ10" s="190">
        <v>1</v>
      </c>
      <c r="DA10" s="190">
        <v>1</v>
      </c>
      <c r="DB10" s="189">
        <v>5</v>
      </c>
      <c r="DC10" s="190">
        <v>1</v>
      </c>
      <c r="DD10" s="190">
        <v>1</v>
      </c>
      <c r="DF10" s="190">
        <v>1</v>
      </c>
      <c r="DG10" s="190">
        <v>1</v>
      </c>
      <c r="DH10" s="190">
        <v>1</v>
      </c>
      <c r="DI10" s="190">
        <v>1</v>
      </c>
      <c r="DJ10" s="190">
        <v>1</v>
      </c>
      <c r="DK10" s="189">
        <v>5</v>
      </c>
      <c r="DL10" s="190">
        <v>1</v>
      </c>
      <c r="DM10" s="190">
        <v>1</v>
      </c>
      <c r="DO10" s="190">
        <v>1</v>
      </c>
      <c r="DP10" s="190">
        <v>1</v>
      </c>
      <c r="DQ10" s="190">
        <v>1</v>
      </c>
      <c r="DR10" s="190">
        <v>1</v>
      </c>
      <c r="DS10" s="190">
        <v>1</v>
      </c>
      <c r="DT10" s="189">
        <v>5</v>
      </c>
      <c r="DU10" s="190">
        <v>1</v>
      </c>
      <c r="DV10" s="190">
        <v>1</v>
      </c>
      <c r="DX10" s="190">
        <v>1</v>
      </c>
      <c r="DY10" s="190">
        <v>1</v>
      </c>
      <c r="DZ10" s="190">
        <v>1</v>
      </c>
      <c r="EA10" s="190">
        <v>1</v>
      </c>
      <c r="EB10" s="190">
        <v>1</v>
      </c>
      <c r="EC10" s="189">
        <v>5</v>
      </c>
      <c r="ED10" s="190">
        <v>1</v>
      </c>
      <c r="EE10" s="190">
        <v>1</v>
      </c>
    </row>
    <row r="11" spans="1:135" s="19" customFormat="1" ht="23.1" customHeight="1">
      <c r="A11" s="23" t="s">
        <v>17</v>
      </c>
      <c r="B11" s="184"/>
      <c r="C11" s="184"/>
      <c r="D11" s="184"/>
      <c r="E11" s="184"/>
      <c r="F11" s="184"/>
      <c r="G11" s="183"/>
      <c r="H11" s="184"/>
      <c r="I11" s="184"/>
      <c r="K11" s="190">
        <v>1</v>
      </c>
      <c r="L11" s="190">
        <v>1</v>
      </c>
      <c r="M11" s="190">
        <v>1</v>
      </c>
      <c r="N11" s="190">
        <v>1</v>
      </c>
      <c r="O11" s="190">
        <v>1</v>
      </c>
      <c r="P11" s="189">
        <v>5</v>
      </c>
      <c r="Q11" s="190">
        <v>1</v>
      </c>
      <c r="R11" s="190">
        <v>1</v>
      </c>
      <c r="T11" s="190">
        <v>1</v>
      </c>
      <c r="U11" s="190">
        <v>1</v>
      </c>
      <c r="V11" s="190">
        <v>1</v>
      </c>
      <c r="W11" s="190">
        <v>1</v>
      </c>
      <c r="X11" s="190">
        <v>1</v>
      </c>
      <c r="Y11" s="189">
        <v>5</v>
      </c>
      <c r="Z11" s="190">
        <v>1</v>
      </c>
      <c r="AA11" s="190">
        <v>1</v>
      </c>
      <c r="AC11" s="190">
        <v>1</v>
      </c>
      <c r="AD11" s="190">
        <v>1</v>
      </c>
      <c r="AE11" s="190">
        <v>1</v>
      </c>
      <c r="AF11" s="190">
        <v>1</v>
      </c>
      <c r="AG11" s="190">
        <v>1</v>
      </c>
      <c r="AH11" s="189">
        <v>5</v>
      </c>
      <c r="AI11" s="190">
        <v>1</v>
      </c>
      <c r="AJ11" s="190">
        <v>1</v>
      </c>
      <c r="AL11" s="190">
        <v>1</v>
      </c>
      <c r="AM11" s="190">
        <v>1</v>
      </c>
      <c r="AN11" s="190">
        <v>1</v>
      </c>
      <c r="AO11" s="190">
        <v>1</v>
      </c>
      <c r="AP11" s="190">
        <v>1</v>
      </c>
      <c r="AQ11" s="189">
        <v>5</v>
      </c>
      <c r="AR11" s="190">
        <v>1</v>
      </c>
      <c r="AS11" s="190">
        <v>1</v>
      </c>
      <c r="AU11" s="190">
        <v>1</v>
      </c>
      <c r="AV11" s="190">
        <v>1</v>
      </c>
      <c r="AW11" s="190">
        <v>1</v>
      </c>
      <c r="AX11" s="190">
        <v>1</v>
      </c>
      <c r="AY11" s="190">
        <v>1</v>
      </c>
      <c r="AZ11" s="189">
        <v>5</v>
      </c>
      <c r="BA11" s="190">
        <v>1</v>
      </c>
      <c r="BB11" s="190">
        <v>1</v>
      </c>
      <c r="BD11" s="190">
        <v>1</v>
      </c>
      <c r="BE11" s="190">
        <v>1</v>
      </c>
      <c r="BF11" s="190">
        <v>1</v>
      </c>
      <c r="BG11" s="190">
        <v>1</v>
      </c>
      <c r="BH11" s="190">
        <v>1</v>
      </c>
      <c r="BI11" s="189">
        <v>5</v>
      </c>
      <c r="BJ11" s="190">
        <v>1</v>
      </c>
      <c r="BK11" s="190">
        <v>1</v>
      </c>
      <c r="BM11" s="190">
        <v>1</v>
      </c>
      <c r="BN11" s="190">
        <v>1</v>
      </c>
      <c r="BO11" s="190">
        <v>1</v>
      </c>
      <c r="BP11" s="190">
        <v>1</v>
      </c>
      <c r="BQ11" s="190">
        <v>1</v>
      </c>
      <c r="BR11" s="189">
        <v>5</v>
      </c>
      <c r="BS11" s="190">
        <v>1</v>
      </c>
      <c r="BT11" s="190">
        <v>1</v>
      </c>
      <c r="BV11" s="190">
        <v>1</v>
      </c>
      <c r="BW11" s="190">
        <v>1</v>
      </c>
      <c r="BX11" s="190">
        <v>1</v>
      </c>
      <c r="BY11" s="190">
        <v>1</v>
      </c>
      <c r="BZ11" s="190">
        <v>1</v>
      </c>
      <c r="CA11" s="189">
        <v>5</v>
      </c>
      <c r="CB11" s="190">
        <v>1</v>
      </c>
      <c r="CC11" s="190">
        <v>1</v>
      </c>
      <c r="CE11" s="190">
        <v>1</v>
      </c>
      <c r="CF11" s="190">
        <v>1</v>
      </c>
      <c r="CG11" s="190">
        <v>1</v>
      </c>
      <c r="CH11" s="190">
        <v>1</v>
      </c>
      <c r="CI11" s="190">
        <v>1</v>
      </c>
      <c r="CJ11" s="189">
        <v>5</v>
      </c>
      <c r="CK11" s="190">
        <v>1</v>
      </c>
      <c r="CL11" s="190">
        <v>1</v>
      </c>
      <c r="CN11" s="190">
        <v>1</v>
      </c>
      <c r="CO11" s="190">
        <v>1</v>
      </c>
      <c r="CP11" s="190">
        <v>1</v>
      </c>
      <c r="CQ11" s="190">
        <v>1</v>
      </c>
      <c r="CR11" s="190">
        <v>1</v>
      </c>
      <c r="CS11" s="189">
        <v>5</v>
      </c>
      <c r="CT11" s="190">
        <v>1</v>
      </c>
      <c r="CU11" s="190">
        <v>1</v>
      </c>
      <c r="CW11" s="190">
        <v>1</v>
      </c>
      <c r="CX11" s="190">
        <v>1</v>
      </c>
      <c r="CY11" s="190">
        <v>1</v>
      </c>
      <c r="CZ11" s="190">
        <v>1</v>
      </c>
      <c r="DA11" s="190">
        <v>1</v>
      </c>
      <c r="DB11" s="189">
        <v>5</v>
      </c>
      <c r="DC11" s="190">
        <v>1</v>
      </c>
      <c r="DD11" s="190">
        <v>1</v>
      </c>
      <c r="DF11" s="190">
        <v>1</v>
      </c>
      <c r="DG11" s="190">
        <v>1</v>
      </c>
      <c r="DH11" s="190">
        <v>1</v>
      </c>
      <c r="DI11" s="190">
        <v>1</v>
      </c>
      <c r="DJ11" s="190">
        <v>1</v>
      </c>
      <c r="DK11" s="189">
        <v>5</v>
      </c>
      <c r="DL11" s="190">
        <v>1</v>
      </c>
      <c r="DM11" s="190">
        <v>1</v>
      </c>
      <c r="DO11" s="190">
        <v>1</v>
      </c>
      <c r="DP11" s="190">
        <v>1</v>
      </c>
      <c r="DQ11" s="190">
        <v>1</v>
      </c>
      <c r="DR11" s="190">
        <v>1</v>
      </c>
      <c r="DS11" s="190">
        <v>1</v>
      </c>
      <c r="DT11" s="189">
        <v>5</v>
      </c>
      <c r="DU11" s="190">
        <v>1</v>
      </c>
      <c r="DV11" s="190">
        <v>1</v>
      </c>
      <c r="DX11" s="190">
        <v>1</v>
      </c>
      <c r="DY11" s="190">
        <v>1</v>
      </c>
      <c r="DZ11" s="190">
        <v>1</v>
      </c>
      <c r="EA11" s="190">
        <v>1</v>
      </c>
      <c r="EB11" s="190">
        <v>1</v>
      </c>
      <c r="EC11" s="189">
        <v>5</v>
      </c>
      <c r="ED11" s="190">
        <v>1</v>
      </c>
      <c r="EE11" s="190">
        <v>1</v>
      </c>
    </row>
    <row r="12" spans="1:135" s="19" customFormat="1" ht="23.1" customHeight="1">
      <c r="A12" s="23" t="s">
        <v>18</v>
      </c>
      <c r="B12" s="184"/>
      <c r="C12" s="184"/>
      <c r="D12" s="184"/>
      <c r="E12" s="184"/>
      <c r="F12" s="184"/>
      <c r="G12" s="183"/>
      <c r="H12" s="184"/>
      <c r="I12" s="184"/>
      <c r="K12" s="190">
        <v>1</v>
      </c>
      <c r="L12" s="190">
        <v>1</v>
      </c>
      <c r="M12" s="190">
        <v>1</v>
      </c>
      <c r="N12" s="190">
        <v>1</v>
      </c>
      <c r="O12" s="190">
        <v>1</v>
      </c>
      <c r="P12" s="189">
        <v>5</v>
      </c>
      <c r="Q12" s="190">
        <v>1</v>
      </c>
      <c r="R12" s="190">
        <v>1</v>
      </c>
      <c r="T12" s="190">
        <v>1</v>
      </c>
      <c r="U12" s="190">
        <v>1</v>
      </c>
      <c r="V12" s="190">
        <v>1</v>
      </c>
      <c r="W12" s="190">
        <v>1</v>
      </c>
      <c r="X12" s="190">
        <v>1</v>
      </c>
      <c r="Y12" s="189">
        <v>5</v>
      </c>
      <c r="Z12" s="190">
        <v>1</v>
      </c>
      <c r="AA12" s="190">
        <v>1</v>
      </c>
      <c r="AC12" s="190">
        <v>1</v>
      </c>
      <c r="AD12" s="190">
        <v>1</v>
      </c>
      <c r="AE12" s="190">
        <v>1</v>
      </c>
      <c r="AF12" s="190">
        <v>1</v>
      </c>
      <c r="AG12" s="190">
        <v>1</v>
      </c>
      <c r="AH12" s="189">
        <v>5</v>
      </c>
      <c r="AI12" s="190">
        <v>1</v>
      </c>
      <c r="AJ12" s="190">
        <v>1</v>
      </c>
      <c r="AL12" s="190">
        <v>1</v>
      </c>
      <c r="AM12" s="190">
        <v>1</v>
      </c>
      <c r="AN12" s="190">
        <v>1</v>
      </c>
      <c r="AO12" s="190">
        <v>1</v>
      </c>
      <c r="AP12" s="190">
        <v>1</v>
      </c>
      <c r="AQ12" s="189">
        <v>5</v>
      </c>
      <c r="AR12" s="190">
        <v>1</v>
      </c>
      <c r="AS12" s="190">
        <v>1</v>
      </c>
      <c r="AU12" s="190">
        <v>1</v>
      </c>
      <c r="AV12" s="190">
        <v>1</v>
      </c>
      <c r="AW12" s="190">
        <v>1</v>
      </c>
      <c r="AX12" s="190">
        <v>1</v>
      </c>
      <c r="AY12" s="190">
        <v>1</v>
      </c>
      <c r="AZ12" s="189">
        <v>5</v>
      </c>
      <c r="BA12" s="190">
        <v>1</v>
      </c>
      <c r="BB12" s="190">
        <v>1</v>
      </c>
      <c r="BD12" s="190">
        <v>1</v>
      </c>
      <c r="BE12" s="190">
        <v>1</v>
      </c>
      <c r="BF12" s="190">
        <v>1</v>
      </c>
      <c r="BG12" s="190">
        <v>1</v>
      </c>
      <c r="BH12" s="190">
        <v>1</v>
      </c>
      <c r="BI12" s="189">
        <v>5</v>
      </c>
      <c r="BJ12" s="190">
        <v>1</v>
      </c>
      <c r="BK12" s="190">
        <v>1</v>
      </c>
      <c r="BM12" s="190">
        <v>1</v>
      </c>
      <c r="BN12" s="190">
        <v>1</v>
      </c>
      <c r="BO12" s="190">
        <v>1</v>
      </c>
      <c r="BP12" s="190">
        <v>1</v>
      </c>
      <c r="BQ12" s="190">
        <v>1</v>
      </c>
      <c r="BR12" s="189">
        <v>5</v>
      </c>
      <c r="BS12" s="190">
        <v>1</v>
      </c>
      <c r="BT12" s="190">
        <v>1</v>
      </c>
      <c r="BV12" s="190">
        <v>1</v>
      </c>
      <c r="BW12" s="190">
        <v>1</v>
      </c>
      <c r="BX12" s="190">
        <v>1</v>
      </c>
      <c r="BY12" s="190">
        <v>1</v>
      </c>
      <c r="BZ12" s="190">
        <v>1</v>
      </c>
      <c r="CA12" s="189">
        <v>5</v>
      </c>
      <c r="CB12" s="190">
        <v>1</v>
      </c>
      <c r="CC12" s="190">
        <v>1</v>
      </c>
      <c r="CE12" s="190">
        <v>1</v>
      </c>
      <c r="CF12" s="190">
        <v>1</v>
      </c>
      <c r="CG12" s="190">
        <v>1</v>
      </c>
      <c r="CH12" s="190">
        <v>1</v>
      </c>
      <c r="CI12" s="190">
        <v>1</v>
      </c>
      <c r="CJ12" s="189">
        <v>5</v>
      </c>
      <c r="CK12" s="190">
        <v>1</v>
      </c>
      <c r="CL12" s="190">
        <v>1</v>
      </c>
      <c r="CN12" s="190">
        <v>1</v>
      </c>
      <c r="CO12" s="190">
        <v>1</v>
      </c>
      <c r="CP12" s="190">
        <v>1</v>
      </c>
      <c r="CQ12" s="190">
        <v>1</v>
      </c>
      <c r="CR12" s="190">
        <v>1</v>
      </c>
      <c r="CS12" s="189">
        <v>5</v>
      </c>
      <c r="CT12" s="190">
        <v>1</v>
      </c>
      <c r="CU12" s="190">
        <v>1</v>
      </c>
      <c r="CW12" s="190">
        <v>1</v>
      </c>
      <c r="CX12" s="190">
        <v>1</v>
      </c>
      <c r="CY12" s="190">
        <v>1</v>
      </c>
      <c r="CZ12" s="190">
        <v>1</v>
      </c>
      <c r="DA12" s="190">
        <v>1</v>
      </c>
      <c r="DB12" s="189">
        <v>5</v>
      </c>
      <c r="DC12" s="190">
        <v>1</v>
      </c>
      <c r="DD12" s="190">
        <v>1</v>
      </c>
      <c r="DF12" s="190">
        <v>1</v>
      </c>
      <c r="DG12" s="190">
        <v>1</v>
      </c>
      <c r="DH12" s="190">
        <v>1</v>
      </c>
      <c r="DI12" s="190">
        <v>1</v>
      </c>
      <c r="DJ12" s="190">
        <v>1</v>
      </c>
      <c r="DK12" s="189">
        <v>5</v>
      </c>
      <c r="DL12" s="190">
        <v>1</v>
      </c>
      <c r="DM12" s="190">
        <v>1</v>
      </c>
      <c r="DO12" s="190">
        <v>1</v>
      </c>
      <c r="DP12" s="190">
        <v>1</v>
      </c>
      <c r="DQ12" s="190">
        <v>1</v>
      </c>
      <c r="DR12" s="190">
        <v>1</v>
      </c>
      <c r="DS12" s="190">
        <v>1</v>
      </c>
      <c r="DT12" s="189">
        <v>5</v>
      </c>
      <c r="DU12" s="190">
        <v>1</v>
      </c>
      <c r="DV12" s="190">
        <v>1</v>
      </c>
      <c r="DX12" s="190">
        <v>1</v>
      </c>
      <c r="DY12" s="190">
        <v>1</v>
      </c>
      <c r="DZ12" s="190">
        <v>1</v>
      </c>
      <c r="EA12" s="190">
        <v>1</v>
      </c>
      <c r="EB12" s="190">
        <v>1</v>
      </c>
      <c r="EC12" s="189">
        <v>5</v>
      </c>
      <c r="ED12" s="190">
        <v>1</v>
      </c>
      <c r="EE12" s="190">
        <v>1</v>
      </c>
    </row>
    <row r="13" spans="1:135" s="19" customFormat="1" ht="23.1" customHeight="1">
      <c r="A13" s="26" t="s">
        <v>19</v>
      </c>
      <c r="B13" s="184"/>
      <c r="C13" s="184"/>
      <c r="D13" s="184"/>
      <c r="E13" s="184"/>
      <c r="F13" s="184"/>
      <c r="G13" s="183"/>
      <c r="H13" s="184"/>
      <c r="I13" s="184"/>
      <c r="K13" s="190">
        <v>1</v>
      </c>
      <c r="L13" s="190">
        <v>1</v>
      </c>
      <c r="M13" s="190">
        <v>1</v>
      </c>
      <c r="N13" s="190">
        <v>1</v>
      </c>
      <c r="O13" s="190">
        <v>1</v>
      </c>
      <c r="P13" s="189">
        <v>5</v>
      </c>
      <c r="Q13" s="190">
        <v>1</v>
      </c>
      <c r="R13" s="190">
        <v>1</v>
      </c>
      <c r="T13" s="190">
        <v>1</v>
      </c>
      <c r="U13" s="190">
        <v>1</v>
      </c>
      <c r="V13" s="190">
        <v>1</v>
      </c>
      <c r="W13" s="190">
        <v>1</v>
      </c>
      <c r="X13" s="190">
        <v>1</v>
      </c>
      <c r="Y13" s="189">
        <v>5</v>
      </c>
      <c r="Z13" s="190">
        <v>1</v>
      </c>
      <c r="AA13" s="190">
        <v>1</v>
      </c>
      <c r="AC13" s="190">
        <v>1</v>
      </c>
      <c r="AD13" s="190">
        <v>1</v>
      </c>
      <c r="AE13" s="190">
        <v>1</v>
      </c>
      <c r="AF13" s="190">
        <v>1</v>
      </c>
      <c r="AG13" s="190">
        <v>1</v>
      </c>
      <c r="AH13" s="189">
        <v>5</v>
      </c>
      <c r="AI13" s="190">
        <v>1</v>
      </c>
      <c r="AJ13" s="190">
        <v>1</v>
      </c>
      <c r="AL13" s="190">
        <v>1</v>
      </c>
      <c r="AM13" s="190">
        <v>1</v>
      </c>
      <c r="AN13" s="190">
        <v>1</v>
      </c>
      <c r="AO13" s="190">
        <v>1</v>
      </c>
      <c r="AP13" s="190">
        <v>1</v>
      </c>
      <c r="AQ13" s="189">
        <v>5</v>
      </c>
      <c r="AR13" s="190">
        <v>1</v>
      </c>
      <c r="AS13" s="190">
        <v>1</v>
      </c>
      <c r="AU13" s="190">
        <v>1</v>
      </c>
      <c r="AV13" s="190">
        <v>1</v>
      </c>
      <c r="AW13" s="190">
        <v>1</v>
      </c>
      <c r="AX13" s="190">
        <v>1</v>
      </c>
      <c r="AY13" s="190">
        <v>1</v>
      </c>
      <c r="AZ13" s="189">
        <v>5</v>
      </c>
      <c r="BA13" s="190">
        <v>1</v>
      </c>
      <c r="BB13" s="190">
        <v>1</v>
      </c>
      <c r="BD13" s="190">
        <v>1</v>
      </c>
      <c r="BE13" s="190">
        <v>1</v>
      </c>
      <c r="BF13" s="190">
        <v>1</v>
      </c>
      <c r="BG13" s="190">
        <v>1</v>
      </c>
      <c r="BH13" s="190">
        <v>1</v>
      </c>
      <c r="BI13" s="189">
        <v>5</v>
      </c>
      <c r="BJ13" s="190">
        <v>1</v>
      </c>
      <c r="BK13" s="190">
        <v>1</v>
      </c>
      <c r="BM13" s="190">
        <v>1</v>
      </c>
      <c r="BN13" s="190">
        <v>1</v>
      </c>
      <c r="BO13" s="190">
        <v>1</v>
      </c>
      <c r="BP13" s="190">
        <v>1</v>
      </c>
      <c r="BQ13" s="190">
        <v>1</v>
      </c>
      <c r="BR13" s="189">
        <v>5</v>
      </c>
      <c r="BS13" s="190">
        <v>1</v>
      </c>
      <c r="BT13" s="190">
        <v>1</v>
      </c>
      <c r="BV13" s="190">
        <v>1</v>
      </c>
      <c r="BW13" s="190">
        <v>1</v>
      </c>
      <c r="BX13" s="190">
        <v>1</v>
      </c>
      <c r="BY13" s="190">
        <v>1</v>
      </c>
      <c r="BZ13" s="190">
        <v>1</v>
      </c>
      <c r="CA13" s="189">
        <v>5</v>
      </c>
      <c r="CB13" s="190">
        <v>1</v>
      </c>
      <c r="CC13" s="190">
        <v>1</v>
      </c>
      <c r="CE13" s="190">
        <v>1</v>
      </c>
      <c r="CF13" s="190">
        <v>1</v>
      </c>
      <c r="CG13" s="190">
        <v>1</v>
      </c>
      <c r="CH13" s="190">
        <v>1</v>
      </c>
      <c r="CI13" s="190">
        <v>1</v>
      </c>
      <c r="CJ13" s="189">
        <v>5</v>
      </c>
      <c r="CK13" s="190">
        <v>1</v>
      </c>
      <c r="CL13" s="190">
        <v>1</v>
      </c>
      <c r="CN13" s="190">
        <v>1</v>
      </c>
      <c r="CO13" s="190">
        <v>1</v>
      </c>
      <c r="CP13" s="190">
        <v>1</v>
      </c>
      <c r="CQ13" s="190">
        <v>1</v>
      </c>
      <c r="CR13" s="190">
        <v>1</v>
      </c>
      <c r="CS13" s="189">
        <v>5</v>
      </c>
      <c r="CT13" s="190">
        <v>1</v>
      </c>
      <c r="CU13" s="190">
        <v>1</v>
      </c>
      <c r="CW13" s="190">
        <v>1</v>
      </c>
      <c r="CX13" s="190">
        <v>1</v>
      </c>
      <c r="CY13" s="190">
        <v>1</v>
      </c>
      <c r="CZ13" s="190">
        <v>1</v>
      </c>
      <c r="DA13" s="190">
        <v>1</v>
      </c>
      <c r="DB13" s="189">
        <v>5</v>
      </c>
      <c r="DC13" s="190">
        <v>1</v>
      </c>
      <c r="DD13" s="190">
        <v>1</v>
      </c>
      <c r="DF13" s="190">
        <v>1</v>
      </c>
      <c r="DG13" s="190">
        <v>1</v>
      </c>
      <c r="DH13" s="190">
        <v>1</v>
      </c>
      <c r="DI13" s="190">
        <v>1</v>
      </c>
      <c r="DJ13" s="190">
        <v>1</v>
      </c>
      <c r="DK13" s="189">
        <v>5</v>
      </c>
      <c r="DL13" s="190">
        <v>1</v>
      </c>
      <c r="DM13" s="190">
        <v>1</v>
      </c>
      <c r="DO13" s="190">
        <v>1</v>
      </c>
      <c r="DP13" s="190">
        <v>1</v>
      </c>
      <c r="DQ13" s="190">
        <v>1</v>
      </c>
      <c r="DR13" s="190">
        <v>1</v>
      </c>
      <c r="DS13" s="190">
        <v>1</v>
      </c>
      <c r="DT13" s="189">
        <v>5</v>
      </c>
      <c r="DU13" s="190">
        <v>1</v>
      </c>
      <c r="DV13" s="190">
        <v>1</v>
      </c>
      <c r="DX13" s="190">
        <v>1</v>
      </c>
      <c r="DY13" s="190">
        <v>1</v>
      </c>
      <c r="DZ13" s="190">
        <v>1</v>
      </c>
      <c r="EA13" s="190">
        <v>1</v>
      </c>
      <c r="EB13" s="190">
        <v>1</v>
      </c>
      <c r="EC13" s="189">
        <v>5</v>
      </c>
      <c r="ED13" s="190">
        <v>1</v>
      </c>
      <c r="EE13" s="190">
        <v>1</v>
      </c>
    </row>
    <row r="14" spans="1:135" s="19" customFormat="1" ht="23.1" customHeight="1">
      <c r="A14" s="26" t="s">
        <v>20</v>
      </c>
      <c r="B14" s="184"/>
      <c r="C14" s="184"/>
      <c r="D14" s="184"/>
      <c r="E14" s="184"/>
      <c r="F14" s="184"/>
      <c r="G14" s="183"/>
      <c r="H14" s="184"/>
      <c r="I14" s="184"/>
      <c r="K14" s="190">
        <v>1</v>
      </c>
      <c r="L14" s="190">
        <v>1</v>
      </c>
      <c r="M14" s="190">
        <v>1</v>
      </c>
      <c r="N14" s="190">
        <v>1</v>
      </c>
      <c r="O14" s="190">
        <v>1</v>
      </c>
      <c r="P14" s="189">
        <v>5</v>
      </c>
      <c r="Q14" s="190">
        <v>1</v>
      </c>
      <c r="R14" s="190">
        <v>1</v>
      </c>
      <c r="T14" s="190">
        <v>1</v>
      </c>
      <c r="U14" s="190">
        <v>1</v>
      </c>
      <c r="V14" s="190">
        <v>1</v>
      </c>
      <c r="W14" s="190">
        <v>1</v>
      </c>
      <c r="X14" s="190">
        <v>1</v>
      </c>
      <c r="Y14" s="189">
        <v>5</v>
      </c>
      <c r="Z14" s="190">
        <v>1</v>
      </c>
      <c r="AA14" s="190">
        <v>1</v>
      </c>
      <c r="AC14" s="190">
        <v>1</v>
      </c>
      <c r="AD14" s="190">
        <v>1</v>
      </c>
      <c r="AE14" s="190">
        <v>1</v>
      </c>
      <c r="AF14" s="190">
        <v>1</v>
      </c>
      <c r="AG14" s="190">
        <v>1</v>
      </c>
      <c r="AH14" s="189">
        <v>5</v>
      </c>
      <c r="AI14" s="190">
        <v>1</v>
      </c>
      <c r="AJ14" s="190">
        <v>1</v>
      </c>
      <c r="AL14" s="190">
        <v>1</v>
      </c>
      <c r="AM14" s="190">
        <v>1</v>
      </c>
      <c r="AN14" s="190">
        <v>1</v>
      </c>
      <c r="AO14" s="190">
        <v>1</v>
      </c>
      <c r="AP14" s="190">
        <v>1</v>
      </c>
      <c r="AQ14" s="189">
        <v>5</v>
      </c>
      <c r="AR14" s="190">
        <v>1</v>
      </c>
      <c r="AS14" s="190">
        <v>1</v>
      </c>
      <c r="AU14" s="190">
        <v>1</v>
      </c>
      <c r="AV14" s="190">
        <v>1</v>
      </c>
      <c r="AW14" s="190">
        <v>1</v>
      </c>
      <c r="AX14" s="190">
        <v>1</v>
      </c>
      <c r="AY14" s="190">
        <v>1</v>
      </c>
      <c r="AZ14" s="189">
        <v>5</v>
      </c>
      <c r="BA14" s="190">
        <v>1</v>
      </c>
      <c r="BB14" s="190">
        <v>1</v>
      </c>
      <c r="BD14" s="190">
        <v>1</v>
      </c>
      <c r="BE14" s="190">
        <v>1</v>
      </c>
      <c r="BF14" s="190">
        <v>1</v>
      </c>
      <c r="BG14" s="190">
        <v>1</v>
      </c>
      <c r="BH14" s="190">
        <v>1</v>
      </c>
      <c r="BI14" s="189">
        <v>5</v>
      </c>
      <c r="BJ14" s="190">
        <v>1</v>
      </c>
      <c r="BK14" s="190">
        <v>1</v>
      </c>
      <c r="BM14" s="190">
        <v>1</v>
      </c>
      <c r="BN14" s="190">
        <v>1</v>
      </c>
      <c r="BO14" s="190">
        <v>1</v>
      </c>
      <c r="BP14" s="190">
        <v>1</v>
      </c>
      <c r="BQ14" s="190">
        <v>1</v>
      </c>
      <c r="BR14" s="189">
        <v>5</v>
      </c>
      <c r="BS14" s="190">
        <v>1</v>
      </c>
      <c r="BT14" s="190">
        <v>1</v>
      </c>
      <c r="BV14" s="190">
        <v>1</v>
      </c>
      <c r="BW14" s="190">
        <v>1</v>
      </c>
      <c r="BX14" s="190">
        <v>1</v>
      </c>
      <c r="BY14" s="190">
        <v>1</v>
      </c>
      <c r="BZ14" s="190">
        <v>1</v>
      </c>
      <c r="CA14" s="189">
        <v>5</v>
      </c>
      <c r="CB14" s="190">
        <v>1</v>
      </c>
      <c r="CC14" s="190">
        <v>1</v>
      </c>
      <c r="CE14" s="190">
        <v>1</v>
      </c>
      <c r="CF14" s="190">
        <v>1</v>
      </c>
      <c r="CG14" s="190">
        <v>1</v>
      </c>
      <c r="CH14" s="190">
        <v>1</v>
      </c>
      <c r="CI14" s="190">
        <v>1</v>
      </c>
      <c r="CJ14" s="189">
        <v>5</v>
      </c>
      <c r="CK14" s="190">
        <v>1</v>
      </c>
      <c r="CL14" s="190">
        <v>1</v>
      </c>
      <c r="CN14" s="190">
        <v>1</v>
      </c>
      <c r="CO14" s="190">
        <v>1</v>
      </c>
      <c r="CP14" s="190">
        <v>1</v>
      </c>
      <c r="CQ14" s="190">
        <v>1</v>
      </c>
      <c r="CR14" s="190">
        <v>1</v>
      </c>
      <c r="CS14" s="189">
        <v>5</v>
      </c>
      <c r="CT14" s="190">
        <v>1</v>
      </c>
      <c r="CU14" s="190">
        <v>1</v>
      </c>
      <c r="CW14" s="190">
        <v>1</v>
      </c>
      <c r="CX14" s="190">
        <v>1</v>
      </c>
      <c r="CY14" s="190">
        <v>1</v>
      </c>
      <c r="CZ14" s="190">
        <v>1</v>
      </c>
      <c r="DA14" s="190">
        <v>1</v>
      </c>
      <c r="DB14" s="189">
        <v>5</v>
      </c>
      <c r="DC14" s="190">
        <v>1</v>
      </c>
      <c r="DD14" s="190">
        <v>1</v>
      </c>
      <c r="DF14" s="190">
        <v>1</v>
      </c>
      <c r="DG14" s="190">
        <v>1</v>
      </c>
      <c r="DH14" s="190">
        <v>1</v>
      </c>
      <c r="DI14" s="190">
        <v>1</v>
      </c>
      <c r="DJ14" s="190">
        <v>1</v>
      </c>
      <c r="DK14" s="189">
        <v>5</v>
      </c>
      <c r="DL14" s="190">
        <v>1</v>
      </c>
      <c r="DM14" s="190">
        <v>1</v>
      </c>
      <c r="DO14" s="190">
        <v>1</v>
      </c>
      <c r="DP14" s="190">
        <v>1</v>
      </c>
      <c r="DQ14" s="190">
        <v>1</v>
      </c>
      <c r="DR14" s="190">
        <v>1</v>
      </c>
      <c r="DS14" s="190">
        <v>1</v>
      </c>
      <c r="DT14" s="189">
        <v>5</v>
      </c>
      <c r="DU14" s="190">
        <v>1</v>
      </c>
      <c r="DV14" s="190">
        <v>1</v>
      </c>
      <c r="DX14" s="190">
        <v>1</v>
      </c>
      <c r="DY14" s="190">
        <v>1</v>
      </c>
      <c r="DZ14" s="190">
        <v>1</v>
      </c>
      <c r="EA14" s="190">
        <v>1</v>
      </c>
      <c r="EB14" s="190">
        <v>1</v>
      </c>
      <c r="EC14" s="189">
        <v>5</v>
      </c>
      <c r="ED14" s="190">
        <v>1</v>
      </c>
      <c r="EE14" s="190">
        <v>1</v>
      </c>
    </row>
    <row r="15" spans="1:135" s="19" customFormat="1" ht="23.1" customHeight="1">
      <c r="A15" s="26" t="s">
        <v>21</v>
      </c>
      <c r="B15" s="184"/>
      <c r="C15" s="184"/>
      <c r="D15" s="184"/>
      <c r="E15" s="184"/>
      <c r="F15" s="184"/>
      <c r="G15" s="183"/>
      <c r="H15" s="184"/>
      <c r="I15" s="184"/>
      <c r="K15" s="190">
        <v>1</v>
      </c>
      <c r="L15" s="190">
        <v>1</v>
      </c>
      <c r="M15" s="190">
        <v>1</v>
      </c>
      <c r="N15" s="190">
        <v>1</v>
      </c>
      <c r="O15" s="190">
        <v>1</v>
      </c>
      <c r="P15" s="189">
        <v>5</v>
      </c>
      <c r="Q15" s="190">
        <v>1</v>
      </c>
      <c r="R15" s="190">
        <v>1</v>
      </c>
      <c r="T15" s="190">
        <v>1</v>
      </c>
      <c r="U15" s="190">
        <v>1</v>
      </c>
      <c r="V15" s="190">
        <v>1</v>
      </c>
      <c r="W15" s="190">
        <v>1</v>
      </c>
      <c r="X15" s="190">
        <v>1</v>
      </c>
      <c r="Y15" s="189">
        <v>5</v>
      </c>
      <c r="Z15" s="190">
        <v>1</v>
      </c>
      <c r="AA15" s="190">
        <v>1</v>
      </c>
      <c r="AC15" s="190">
        <v>1</v>
      </c>
      <c r="AD15" s="190">
        <v>1</v>
      </c>
      <c r="AE15" s="190">
        <v>1</v>
      </c>
      <c r="AF15" s="190">
        <v>1</v>
      </c>
      <c r="AG15" s="190">
        <v>1</v>
      </c>
      <c r="AH15" s="189">
        <v>5</v>
      </c>
      <c r="AI15" s="190">
        <v>1</v>
      </c>
      <c r="AJ15" s="190">
        <v>1</v>
      </c>
      <c r="AL15" s="190">
        <v>1</v>
      </c>
      <c r="AM15" s="190">
        <v>1</v>
      </c>
      <c r="AN15" s="190">
        <v>1</v>
      </c>
      <c r="AO15" s="190">
        <v>1</v>
      </c>
      <c r="AP15" s="190">
        <v>1</v>
      </c>
      <c r="AQ15" s="189">
        <v>5</v>
      </c>
      <c r="AR15" s="190">
        <v>1</v>
      </c>
      <c r="AS15" s="190">
        <v>1</v>
      </c>
      <c r="AU15" s="190">
        <v>1</v>
      </c>
      <c r="AV15" s="190">
        <v>1</v>
      </c>
      <c r="AW15" s="190">
        <v>1</v>
      </c>
      <c r="AX15" s="190">
        <v>1</v>
      </c>
      <c r="AY15" s="190">
        <v>1</v>
      </c>
      <c r="AZ15" s="189">
        <v>5</v>
      </c>
      <c r="BA15" s="190">
        <v>1</v>
      </c>
      <c r="BB15" s="190">
        <v>1</v>
      </c>
      <c r="BD15" s="190">
        <v>1</v>
      </c>
      <c r="BE15" s="190">
        <v>1</v>
      </c>
      <c r="BF15" s="190">
        <v>1</v>
      </c>
      <c r="BG15" s="190">
        <v>1</v>
      </c>
      <c r="BH15" s="190">
        <v>1</v>
      </c>
      <c r="BI15" s="189">
        <v>5</v>
      </c>
      <c r="BJ15" s="190">
        <v>1</v>
      </c>
      <c r="BK15" s="190">
        <v>1</v>
      </c>
      <c r="BM15" s="190">
        <v>1</v>
      </c>
      <c r="BN15" s="190">
        <v>1</v>
      </c>
      <c r="BO15" s="190">
        <v>1</v>
      </c>
      <c r="BP15" s="190">
        <v>1</v>
      </c>
      <c r="BQ15" s="190">
        <v>1</v>
      </c>
      <c r="BR15" s="189">
        <v>5</v>
      </c>
      <c r="BS15" s="190">
        <v>1</v>
      </c>
      <c r="BT15" s="190">
        <v>1</v>
      </c>
      <c r="BV15" s="190">
        <v>1</v>
      </c>
      <c r="BW15" s="190">
        <v>1</v>
      </c>
      <c r="BX15" s="190">
        <v>1</v>
      </c>
      <c r="BY15" s="190">
        <v>1</v>
      </c>
      <c r="BZ15" s="190">
        <v>1</v>
      </c>
      <c r="CA15" s="189">
        <v>5</v>
      </c>
      <c r="CB15" s="190">
        <v>1</v>
      </c>
      <c r="CC15" s="190">
        <v>1</v>
      </c>
      <c r="CE15" s="190">
        <v>1</v>
      </c>
      <c r="CF15" s="190">
        <v>1</v>
      </c>
      <c r="CG15" s="190">
        <v>1</v>
      </c>
      <c r="CH15" s="190">
        <v>1</v>
      </c>
      <c r="CI15" s="190">
        <v>1</v>
      </c>
      <c r="CJ15" s="189">
        <v>5</v>
      </c>
      <c r="CK15" s="190">
        <v>1</v>
      </c>
      <c r="CL15" s="190">
        <v>1</v>
      </c>
      <c r="CN15" s="190">
        <v>1</v>
      </c>
      <c r="CO15" s="190">
        <v>1</v>
      </c>
      <c r="CP15" s="190">
        <v>1</v>
      </c>
      <c r="CQ15" s="190">
        <v>1</v>
      </c>
      <c r="CR15" s="190">
        <v>1</v>
      </c>
      <c r="CS15" s="189">
        <v>5</v>
      </c>
      <c r="CT15" s="190">
        <v>1</v>
      </c>
      <c r="CU15" s="190">
        <v>1</v>
      </c>
      <c r="CW15" s="190">
        <v>1</v>
      </c>
      <c r="CX15" s="190">
        <v>1</v>
      </c>
      <c r="CY15" s="190">
        <v>1</v>
      </c>
      <c r="CZ15" s="190">
        <v>1</v>
      </c>
      <c r="DA15" s="190">
        <v>1</v>
      </c>
      <c r="DB15" s="189">
        <v>5</v>
      </c>
      <c r="DC15" s="190">
        <v>1</v>
      </c>
      <c r="DD15" s="190">
        <v>1</v>
      </c>
      <c r="DF15" s="190">
        <v>1</v>
      </c>
      <c r="DG15" s="190">
        <v>1</v>
      </c>
      <c r="DH15" s="190">
        <v>1</v>
      </c>
      <c r="DI15" s="190">
        <v>1</v>
      </c>
      <c r="DJ15" s="190">
        <v>1</v>
      </c>
      <c r="DK15" s="189">
        <v>5</v>
      </c>
      <c r="DL15" s="190">
        <v>1</v>
      </c>
      <c r="DM15" s="190">
        <v>1</v>
      </c>
      <c r="DO15" s="190">
        <v>1</v>
      </c>
      <c r="DP15" s="190">
        <v>1</v>
      </c>
      <c r="DQ15" s="190">
        <v>1</v>
      </c>
      <c r="DR15" s="190">
        <v>1</v>
      </c>
      <c r="DS15" s="190">
        <v>1</v>
      </c>
      <c r="DT15" s="189">
        <v>5</v>
      </c>
      <c r="DU15" s="190">
        <v>1</v>
      </c>
      <c r="DV15" s="190">
        <v>1</v>
      </c>
      <c r="DX15" s="190">
        <v>1</v>
      </c>
      <c r="DY15" s="190">
        <v>1</v>
      </c>
      <c r="DZ15" s="190">
        <v>1</v>
      </c>
      <c r="EA15" s="190">
        <v>1</v>
      </c>
      <c r="EB15" s="190">
        <v>1</v>
      </c>
      <c r="EC15" s="189">
        <v>5</v>
      </c>
      <c r="ED15" s="190">
        <v>1</v>
      </c>
      <c r="EE15" s="190">
        <v>1</v>
      </c>
    </row>
    <row r="16" spans="1:135" s="19" customFormat="1" ht="23.1" customHeight="1">
      <c r="A16" s="26" t="s">
        <v>22</v>
      </c>
      <c r="B16" s="184"/>
      <c r="C16" s="184"/>
      <c r="D16" s="184"/>
      <c r="E16" s="184"/>
      <c r="F16" s="188"/>
      <c r="G16" s="183"/>
      <c r="H16" s="184"/>
      <c r="I16" s="184"/>
      <c r="K16" s="190">
        <v>1</v>
      </c>
      <c r="L16" s="190">
        <v>1</v>
      </c>
      <c r="M16" s="190">
        <v>1</v>
      </c>
      <c r="N16" s="190">
        <v>1</v>
      </c>
      <c r="O16" s="190">
        <v>1</v>
      </c>
      <c r="P16" s="189">
        <v>5</v>
      </c>
      <c r="Q16" s="190">
        <v>1</v>
      </c>
      <c r="R16" s="190">
        <v>1</v>
      </c>
      <c r="T16" s="190">
        <v>1</v>
      </c>
      <c r="U16" s="190">
        <v>1</v>
      </c>
      <c r="V16" s="190">
        <v>1</v>
      </c>
      <c r="W16" s="190">
        <v>1</v>
      </c>
      <c r="X16" s="190">
        <v>1</v>
      </c>
      <c r="Y16" s="189">
        <v>5</v>
      </c>
      <c r="Z16" s="190">
        <v>1</v>
      </c>
      <c r="AA16" s="190">
        <v>1</v>
      </c>
      <c r="AC16" s="190">
        <v>1</v>
      </c>
      <c r="AD16" s="190">
        <v>1</v>
      </c>
      <c r="AE16" s="190">
        <v>1</v>
      </c>
      <c r="AF16" s="190">
        <v>1</v>
      </c>
      <c r="AG16" s="190">
        <v>1</v>
      </c>
      <c r="AH16" s="189">
        <v>5</v>
      </c>
      <c r="AI16" s="190">
        <v>1</v>
      </c>
      <c r="AJ16" s="190">
        <v>1</v>
      </c>
      <c r="AL16" s="190">
        <v>1</v>
      </c>
      <c r="AM16" s="190">
        <v>1</v>
      </c>
      <c r="AN16" s="190">
        <v>1</v>
      </c>
      <c r="AO16" s="190">
        <v>1</v>
      </c>
      <c r="AP16" s="190">
        <v>1</v>
      </c>
      <c r="AQ16" s="189">
        <v>5</v>
      </c>
      <c r="AR16" s="190">
        <v>1</v>
      </c>
      <c r="AS16" s="190">
        <v>1</v>
      </c>
      <c r="AU16" s="190">
        <v>1</v>
      </c>
      <c r="AV16" s="190">
        <v>1</v>
      </c>
      <c r="AW16" s="190">
        <v>1</v>
      </c>
      <c r="AX16" s="190">
        <v>1</v>
      </c>
      <c r="AY16" s="190">
        <v>1</v>
      </c>
      <c r="AZ16" s="189">
        <v>5</v>
      </c>
      <c r="BA16" s="190">
        <v>1</v>
      </c>
      <c r="BB16" s="190">
        <v>1</v>
      </c>
      <c r="BD16" s="190">
        <v>1</v>
      </c>
      <c r="BE16" s="190">
        <v>1</v>
      </c>
      <c r="BF16" s="190">
        <v>1</v>
      </c>
      <c r="BG16" s="190">
        <v>1</v>
      </c>
      <c r="BH16" s="190">
        <v>1</v>
      </c>
      <c r="BI16" s="189">
        <v>5</v>
      </c>
      <c r="BJ16" s="190">
        <v>1</v>
      </c>
      <c r="BK16" s="190">
        <v>1</v>
      </c>
      <c r="BM16" s="190">
        <v>1</v>
      </c>
      <c r="BN16" s="190">
        <v>1</v>
      </c>
      <c r="BO16" s="190">
        <v>1</v>
      </c>
      <c r="BP16" s="190">
        <v>1</v>
      </c>
      <c r="BQ16" s="190">
        <v>1</v>
      </c>
      <c r="BR16" s="189">
        <v>5</v>
      </c>
      <c r="BS16" s="190">
        <v>1</v>
      </c>
      <c r="BT16" s="190">
        <v>1</v>
      </c>
      <c r="BV16" s="190">
        <v>1</v>
      </c>
      <c r="BW16" s="190">
        <v>1</v>
      </c>
      <c r="BX16" s="190">
        <v>1</v>
      </c>
      <c r="BY16" s="190">
        <v>1</v>
      </c>
      <c r="BZ16" s="190">
        <v>1</v>
      </c>
      <c r="CA16" s="189">
        <v>5</v>
      </c>
      <c r="CB16" s="190">
        <v>1</v>
      </c>
      <c r="CC16" s="190">
        <v>1</v>
      </c>
      <c r="CE16" s="190">
        <v>1</v>
      </c>
      <c r="CF16" s="190">
        <v>1</v>
      </c>
      <c r="CG16" s="190">
        <v>1</v>
      </c>
      <c r="CH16" s="190">
        <v>1</v>
      </c>
      <c r="CI16" s="190">
        <v>1</v>
      </c>
      <c r="CJ16" s="189">
        <v>5</v>
      </c>
      <c r="CK16" s="190">
        <v>1</v>
      </c>
      <c r="CL16" s="190">
        <v>1</v>
      </c>
      <c r="CN16" s="190">
        <v>1</v>
      </c>
      <c r="CO16" s="190">
        <v>1</v>
      </c>
      <c r="CP16" s="190">
        <v>1</v>
      </c>
      <c r="CQ16" s="190">
        <v>1</v>
      </c>
      <c r="CR16" s="190">
        <v>1</v>
      </c>
      <c r="CS16" s="189">
        <v>5</v>
      </c>
      <c r="CT16" s="190">
        <v>1</v>
      </c>
      <c r="CU16" s="190">
        <v>1</v>
      </c>
      <c r="CW16" s="190">
        <v>1</v>
      </c>
      <c r="CX16" s="190">
        <v>1</v>
      </c>
      <c r="CY16" s="190">
        <v>1</v>
      </c>
      <c r="CZ16" s="190">
        <v>1</v>
      </c>
      <c r="DA16" s="190">
        <v>1</v>
      </c>
      <c r="DB16" s="189">
        <v>5</v>
      </c>
      <c r="DC16" s="190">
        <v>1</v>
      </c>
      <c r="DD16" s="190">
        <v>1</v>
      </c>
      <c r="DF16" s="190">
        <v>1</v>
      </c>
      <c r="DG16" s="190">
        <v>1</v>
      </c>
      <c r="DH16" s="190">
        <v>1</v>
      </c>
      <c r="DI16" s="190">
        <v>1</v>
      </c>
      <c r="DJ16" s="190">
        <v>1</v>
      </c>
      <c r="DK16" s="189">
        <v>5</v>
      </c>
      <c r="DL16" s="190">
        <v>1</v>
      </c>
      <c r="DM16" s="190">
        <v>1</v>
      </c>
      <c r="DO16" s="190">
        <v>1</v>
      </c>
      <c r="DP16" s="190">
        <v>1</v>
      </c>
      <c r="DQ16" s="190">
        <v>1</v>
      </c>
      <c r="DR16" s="190">
        <v>1</v>
      </c>
      <c r="DS16" s="190">
        <v>1</v>
      </c>
      <c r="DT16" s="189">
        <v>5</v>
      </c>
      <c r="DU16" s="190">
        <v>1</v>
      </c>
      <c r="DV16" s="190">
        <v>1</v>
      </c>
      <c r="DX16" s="190">
        <v>1</v>
      </c>
      <c r="DY16" s="190">
        <v>1</v>
      </c>
      <c r="DZ16" s="190">
        <v>1</v>
      </c>
      <c r="EA16" s="190">
        <v>1</v>
      </c>
      <c r="EB16" s="190">
        <v>1</v>
      </c>
      <c r="EC16" s="189">
        <v>5</v>
      </c>
      <c r="ED16" s="190">
        <v>1</v>
      </c>
      <c r="EE16" s="190">
        <v>1</v>
      </c>
    </row>
    <row r="17" spans="1:135" s="19" customFormat="1" ht="23.1" customHeight="1">
      <c r="A17" s="26" t="s">
        <v>23</v>
      </c>
      <c r="B17" s="184"/>
      <c r="C17" s="184"/>
      <c r="D17" s="184"/>
      <c r="E17" s="184"/>
      <c r="F17" s="184"/>
      <c r="G17" s="183"/>
      <c r="H17" s="184"/>
      <c r="I17" s="184"/>
      <c r="K17" s="190">
        <v>1</v>
      </c>
      <c r="L17" s="190">
        <v>1</v>
      </c>
      <c r="M17" s="190">
        <v>1</v>
      </c>
      <c r="N17" s="190">
        <v>1</v>
      </c>
      <c r="O17" s="190">
        <v>1</v>
      </c>
      <c r="P17" s="189">
        <v>5</v>
      </c>
      <c r="Q17" s="190">
        <v>1</v>
      </c>
      <c r="R17" s="190">
        <v>1</v>
      </c>
      <c r="T17" s="190">
        <v>1</v>
      </c>
      <c r="U17" s="190">
        <v>1</v>
      </c>
      <c r="V17" s="190">
        <v>1</v>
      </c>
      <c r="W17" s="190">
        <v>1</v>
      </c>
      <c r="X17" s="190">
        <v>1</v>
      </c>
      <c r="Y17" s="189">
        <v>5</v>
      </c>
      <c r="Z17" s="190">
        <v>1</v>
      </c>
      <c r="AA17" s="190">
        <v>1</v>
      </c>
      <c r="AC17" s="190">
        <v>1</v>
      </c>
      <c r="AD17" s="190">
        <v>1</v>
      </c>
      <c r="AE17" s="190">
        <v>1</v>
      </c>
      <c r="AF17" s="190">
        <v>1</v>
      </c>
      <c r="AG17" s="190">
        <v>1</v>
      </c>
      <c r="AH17" s="189">
        <v>5</v>
      </c>
      <c r="AI17" s="190">
        <v>1</v>
      </c>
      <c r="AJ17" s="190">
        <v>1</v>
      </c>
      <c r="AL17" s="190">
        <v>1</v>
      </c>
      <c r="AM17" s="190">
        <v>1</v>
      </c>
      <c r="AN17" s="190">
        <v>1</v>
      </c>
      <c r="AO17" s="190">
        <v>1</v>
      </c>
      <c r="AP17" s="190">
        <v>1</v>
      </c>
      <c r="AQ17" s="189">
        <v>5</v>
      </c>
      <c r="AR17" s="190">
        <v>1</v>
      </c>
      <c r="AS17" s="190">
        <v>1</v>
      </c>
      <c r="AU17" s="190">
        <v>1</v>
      </c>
      <c r="AV17" s="190">
        <v>1</v>
      </c>
      <c r="AW17" s="190">
        <v>1</v>
      </c>
      <c r="AX17" s="190">
        <v>1</v>
      </c>
      <c r="AY17" s="190">
        <v>1</v>
      </c>
      <c r="AZ17" s="189">
        <v>5</v>
      </c>
      <c r="BA17" s="190">
        <v>1</v>
      </c>
      <c r="BB17" s="190">
        <v>1</v>
      </c>
      <c r="BD17" s="190">
        <v>1</v>
      </c>
      <c r="BE17" s="190">
        <v>1</v>
      </c>
      <c r="BF17" s="190">
        <v>1</v>
      </c>
      <c r="BG17" s="190">
        <v>1</v>
      </c>
      <c r="BH17" s="190">
        <v>1</v>
      </c>
      <c r="BI17" s="189">
        <v>5</v>
      </c>
      <c r="BJ17" s="190">
        <v>1</v>
      </c>
      <c r="BK17" s="190">
        <v>1</v>
      </c>
      <c r="BM17" s="190">
        <v>1</v>
      </c>
      <c r="BN17" s="190">
        <v>1</v>
      </c>
      <c r="BO17" s="190">
        <v>1</v>
      </c>
      <c r="BP17" s="190">
        <v>1</v>
      </c>
      <c r="BQ17" s="190">
        <v>1</v>
      </c>
      <c r="BR17" s="189">
        <v>5</v>
      </c>
      <c r="BS17" s="190">
        <v>1</v>
      </c>
      <c r="BT17" s="190">
        <v>1</v>
      </c>
      <c r="BV17" s="190">
        <v>1</v>
      </c>
      <c r="BW17" s="190">
        <v>1</v>
      </c>
      <c r="BX17" s="190">
        <v>1</v>
      </c>
      <c r="BY17" s="190">
        <v>1</v>
      </c>
      <c r="BZ17" s="190">
        <v>1</v>
      </c>
      <c r="CA17" s="189">
        <v>5</v>
      </c>
      <c r="CB17" s="190">
        <v>1</v>
      </c>
      <c r="CC17" s="190">
        <v>1</v>
      </c>
      <c r="CE17" s="190">
        <v>1</v>
      </c>
      <c r="CF17" s="190">
        <v>1</v>
      </c>
      <c r="CG17" s="190">
        <v>1</v>
      </c>
      <c r="CH17" s="190">
        <v>1</v>
      </c>
      <c r="CI17" s="190">
        <v>1</v>
      </c>
      <c r="CJ17" s="189">
        <v>5</v>
      </c>
      <c r="CK17" s="190">
        <v>1</v>
      </c>
      <c r="CL17" s="190">
        <v>1</v>
      </c>
      <c r="CN17" s="190">
        <v>1</v>
      </c>
      <c r="CO17" s="190">
        <v>1</v>
      </c>
      <c r="CP17" s="190">
        <v>1</v>
      </c>
      <c r="CQ17" s="190">
        <v>1</v>
      </c>
      <c r="CR17" s="190">
        <v>1</v>
      </c>
      <c r="CS17" s="189">
        <v>5</v>
      </c>
      <c r="CT17" s="190">
        <v>1</v>
      </c>
      <c r="CU17" s="190">
        <v>1</v>
      </c>
      <c r="CW17" s="190">
        <v>1</v>
      </c>
      <c r="CX17" s="190">
        <v>1</v>
      </c>
      <c r="CY17" s="190">
        <v>1</v>
      </c>
      <c r="CZ17" s="190">
        <v>1</v>
      </c>
      <c r="DA17" s="190">
        <v>1</v>
      </c>
      <c r="DB17" s="189">
        <v>5</v>
      </c>
      <c r="DC17" s="190">
        <v>1</v>
      </c>
      <c r="DD17" s="190">
        <v>1</v>
      </c>
      <c r="DF17" s="190">
        <v>1</v>
      </c>
      <c r="DG17" s="190">
        <v>1</v>
      </c>
      <c r="DH17" s="190">
        <v>1</v>
      </c>
      <c r="DI17" s="190">
        <v>1</v>
      </c>
      <c r="DJ17" s="190">
        <v>1</v>
      </c>
      <c r="DK17" s="189">
        <v>5</v>
      </c>
      <c r="DL17" s="190">
        <v>1</v>
      </c>
      <c r="DM17" s="190">
        <v>1</v>
      </c>
      <c r="DO17" s="190">
        <v>1</v>
      </c>
      <c r="DP17" s="190">
        <v>1</v>
      </c>
      <c r="DQ17" s="190">
        <v>1</v>
      </c>
      <c r="DR17" s="190">
        <v>1</v>
      </c>
      <c r="DS17" s="190">
        <v>1</v>
      </c>
      <c r="DT17" s="189">
        <v>5</v>
      </c>
      <c r="DU17" s="190">
        <v>1</v>
      </c>
      <c r="DV17" s="190">
        <v>1</v>
      </c>
      <c r="DX17" s="190">
        <v>1</v>
      </c>
      <c r="DY17" s="190">
        <v>1</v>
      </c>
      <c r="DZ17" s="190">
        <v>1</v>
      </c>
      <c r="EA17" s="190">
        <v>1</v>
      </c>
      <c r="EB17" s="190">
        <v>1</v>
      </c>
      <c r="EC17" s="189">
        <v>5</v>
      </c>
      <c r="ED17" s="190">
        <v>1</v>
      </c>
      <c r="EE17" s="190">
        <v>1</v>
      </c>
    </row>
    <row r="18" spans="1:135" s="19" customFormat="1" ht="23.1" customHeight="1">
      <c r="A18" s="26" t="s">
        <v>24</v>
      </c>
      <c r="B18" s="184"/>
      <c r="C18" s="184"/>
      <c r="D18" s="184"/>
      <c r="E18" s="184"/>
      <c r="F18" s="184"/>
      <c r="G18" s="183"/>
      <c r="H18" s="184"/>
      <c r="I18" s="184"/>
      <c r="K18" s="190">
        <v>1</v>
      </c>
      <c r="L18" s="190">
        <v>1</v>
      </c>
      <c r="M18" s="190">
        <v>1</v>
      </c>
      <c r="N18" s="190">
        <v>1</v>
      </c>
      <c r="O18" s="190">
        <v>1</v>
      </c>
      <c r="P18" s="189">
        <v>5</v>
      </c>
      <c r="Q18" s="190">
        <v>1</v>
      </c>
      <c r="R18" s="190">
        <v>1</v>
      </c>
      <c r="T18" s="190">
        <v>1</v>
      </c>
      <c r="U18" s="190">
        <v>1</v>
      </c>
      <c r="V18" s="190">
        <v>1</v>
      </c>
      <c r="W18" s="190">
        <v>1</v>
      </c>
      <c r="X18" s="190">
        <v>1</v>
      </c>
      <c r="Y18" s="189">
        <v>5</v>
      </c>
      <c r="Z18" s="190">
        <v>1</v>
      </c>
      <c r="AA18" s="190">
        <v>1</v>
      </c>
      <c r="AC18" s="190">
        <v>1</v>
      </c>
      <c r="AD18" s="190">
        <v>1</v>
      </c>
      <c r="AE18" s="190">
        <v>1</v>
      </c>
      <c r="AF18" s="190">
        <v>1</v>
      </c>
      <c r="AG18" s="190">
        <v>1</v>
      </c>
      <c r="AH18" s="189">
        <v>5</v>
      </c>
      <c r="AI18" s="190">
        <v>1</v>
      </c>
      <c r="AJ18" s="190">
        <v>1</v>
      </c>
      <c r="AL18" s="190">
        <v>1</v>
      </c>
      <c r="AM18" s="190">
        <v>1</v>
      </c>
      <c r="AN18" s="190">
        <v>1</v>
      </c>
      <c r="AO18" s="190">
        <v>1</v>
      </c>
      <c r="AP18" s="190">
        <v>1</v>
      </c>
      <c r="AQ18" s="189">
        <v>5</v>
      </c>
      <c r="AR18" s="190">
        <v>1</v>
      </c>
      <c r="AS18" s="190">
        <v>1</v>
      </c>
      <c r="AU18" s="190">
        <v>1</v>
      </c>
      <c r="AV18" s="190">
        <v>1</v>
      </c>
      <c r="AW18" s="190">
        <v>1</v>
      </c>
      <c r="AX18" s="190">
        <v>1</v>
      </c>
      <c r="AY18" s="190">
        <v>1</v>
      </c>
      <c r="AZ18" s="189">
        <v>5</v>
      </c>
      <c r="BA18" s="190">
        <v>1</v>
      </c>
      <c r="BB18" s="190">
        <v>1</v>
      </c>
      <c r="BD18" s="190">
        <v>1</v>
      </c>
      <c r="BE18" s="190">
        <v>1</v>
      </c>
      <c r="BF18" s="190">
        <v>1</v>
      </c>
      <c r="BG18" s="190">
        <v>1</v>
      </c>
      <c r="BH18" s="190">
        <v>1</v>
      </c>
      <c r="BI18" s="189">
        <v>5</v>
      </c>
      <c r="BJ18" s="190">
        <v>1</v>
      </c>
      <c r="BK18" s="190">
        <v>1</v>
      </c>
      <c r="BM18" s="190">
        <v>1</v>
      </c>
      <c r="BN18" s="190">
        <v>1</v>
      </c>
      <c r="BO18" s="190">
        <v>1</v>
      </c>
      <c r="BP18" s="190">
        <v>1</v>
      </c>
      <c r="BQ18" s="190">
        <v>1</v>
      </c>
      <c r="BR18" s="189">
        <v>5</v>
      </c>
      <c r="BS18" s="190">
        <v>1</v>
      </c>
      <c r="BT18" s="190">
        <v>1</v>
      </c>
      <c r="BV18" s="190">
        <v>1</v>
      </c>
      <c r="BW18" s="190">
        <v>1</v>
      </c>
      <c r="BX18" s="190">
        <v>1</v>
      </c>
      <c r="BY18" s="190">
        <v>1</v>
      </c>
      <c r="BZ18" s="190">
        <v>1</v>
      </c>
      <c r="CA18" s="189">
        <v>5</v>
      </c>
      <c r="CB18" s="190">
        <v>1</v>
      </c>
      <c r="CC18" s="190">
        <v>1</v>
      </c>
      <c r="CE18" s="190">
        <v>1</v>
      </c>
      <c r="CF18" s="190">
        <v>1</v>
      </c>
      <c r="CG18" s="190">
        <v>1</v>
      </c>
      <c r="CH18" s="190">
        <v>1</v>
      </c>
      <c r="CI18" s="190">
        <v>1</v>
      </c>
      <c r="CJ18" s="189">
        <v>5</v>
      </c>
      <c r="CK18" s="190">
        <v>1</v>
      </c>
      <c r="CL18" s="190">
        <v>1</v>
      </c>
      <c r="CN18" s="190">
        <v>1</v>
      </c>
      <c r="CO18" s="190">
        <v>1</v>
      </c>
      <c r="CP18" s="190">
        <v>1</v>
      </c>
      <c r="CQ18" s="190">
        <v>1</v>
      </c>
      <c r="CR18" s="190">
        <v>1</v>
      </c>
      <c r="CS18" s="189">
        <v>5</v>
      </c>
      <c r="CT18" s="190">
        <v>1</v>
      </c>
      <c r="CU18" s="190">
        <v>1</v>
      </c>
      <c r="CW18" s="190">
        <v>1</v>
      </c>
      <c r="CX18" s="190">
        <v>1</v>
      </c>
      <c r="CY18" s="190">
        <v>1</v>
      </c>
      <c r="CZ18" s="190">
        <v>1</v>
      </c>
      <c r="DA18" s="190">
        <v>1</v>
      </c>
      <c r="DB18" s="189">
        <v>5</v>
      </c>
      <c r="DC18" s="190">
        <v>1</v>
      </c>
      <c r="DD18" s="190">
        <v>1</v>
      </c>
      <c r="DF18" s="190">
        <v>1</v>
      </c>
      <c r="DG18" s="190">
        <v>1</v>
      </c>
      <c r="DH18" s="190">
        <v>1</v>
      </c>
      <c r="DI18" s="190">
        <v>1</v>
      </c>
      <c r="DJ18" s="190">
        <v>1</v>
      </c>
      <c r="DK18" s="189">
        <v>5</v>
      </c>
      <c r="DL18" s="190">
        <v>1</v>
      </c>
      <c r="DM18" s="190">
        <v>1</v>
      </c>
      <c r="DO18" s="190">
        <v>1</v>
      </c>
      <c r="DP18" s="190">
        <v>1</v>
      </c>
      <c r="DQ18" s="190">
        <v>1</v>
      </c>
      <c r="DR18" s="190">
        <v>1</v>
      </c>
      <c r="DS18" s="190">
        <v>1</v>
      </c>
      <c r="DT18" s="189">
        <v>5</v>
      </c>
      <c r="DU18" s="190">
        <v>1</v>
      </c>
      <c r="DV18" s="190">
        <v>1</v>
      </c>
      <c r="DX18" s="190">
        <v>1</v>
      </c>
      <c r="DY18" s="190">
        <v>1</v>
      </c>
      <c r="DZ18" s="190">
        <v>1</v>
      </c>
      <c r="EA18" s="190">
        <v>1</v>
      </c>
      <c r="EB18" s="190">
        <v>1</v>
      </c>
      <c r="EC18" s="189">
        <v>5</v>
      </c>
      <c r="ED18" s="190">
        <v>1</v>
      </c>
      <c r="EE18" s="190">
        <v>1</v>
      </c>
    </row>
    <row r="19" spans="1:135" s="19" customFormat="1" ht="23.1" customHeight="1">
      <c r="A19" s="26" t="s">
        <v>25</v>
      </c>
      <c r="B19" s="184"/>
      <c r="C19" s="184"/>
      <c r="D19" s="184"/>
      <c r="E19" s="184"/>
      <c r="F19" s="184"/>
      <c r="G19" s="183"/>
      <c r="H19" s="184"/>
      <c r="I19" s="184"/>
      <c r="K19" s="190">
        <v>1</v>
      </c>
      <c r="L19" s="190">
        <v>1</v>
      </c>
      <c r="M19" s="190">
        <v>1</v>
      </c>
      <c r="N19" s="190">
        <v>1</v>
      </c>
      <c r="O19" s="190">
        <v>1</v>
      </c>
      <c r="P19" s="189">
        <v>5</v>
      </c>
      <c r="Q19" s="190">
        <v>1</v>
      </c>
      <c r="R19" s="190">
        <v>1</v>
      </c>
      <c r="T19" s="190">
        <v>1</v>
      </c>
      <c r="U19" s="190">
        <v>1</v>
      </c>
      <c r="V19" s="190">
        <v>1</v>
      </c>
      <c r="W19" s="190">
        <v>1</v>
      </c>
      <c r="X19" s="190">
        <v>1</v>
      </c>
      <c r="Y19" s="189">
        <v>5</v>
      </c>
      <c r="Z19" s="190">
        <v>1</v>
      </c>
      <c r="AA19" s="190">
        <v>1</v>
      </c>
      <c r="AC19" s="190">
        <v>1</v>
      </c>
      <c r="AD19" s="190">
        <v>1</v>
      </c>
      <c r="AE19" s="190">
        <v>1</v>
      </c>
      <c r="AF19" s="190">
        <v>1</v>
      </c>
      <c r="AG19" s="190">
        <v>1</v>
      </c>
      <c r="AH19" s="189">
        <v>5</v>
      </c>
      <c r="AI19" s="190">
        <v>1</v>
      </c>
      <c r="AJ19" s="190">
        <v>1</v>
      </c>
      <c r="AL19" s="190">
        <v>1</v>
      </c>
      <c r="AM19" s="190">
        <v>1</v>
      </c>
      <c r="AN19" s="190">
        <v>1</v>
      </c>
      <c r="AO19" s="190">
        <v>1</v>
      </c>
      <c r="AP19" s="190">
        <v>1</v>
      </c>
      <c r="AQ19" s="189">
        <v>5</v>
      </c>
      <c r="AR19" s="190">
        <v>1</v>
      </c>
      <c r="AS19" s="190">
        <v>1</v>
      </c>
      <c r="AU19" s="190">
        <v>1</v>
      </c>
      <c r="AV19" s="190">
        <v>1</v>
      </c>
      <c r="AW19" s="190">
        <v>1</v>
      </c>
      <c r="AX19" s="190">
        <v>1</v>
      </c>
      <c r="AY19" s="190">
        <v>1</v>
      </c>
      <c r="AZ19" s="189">
        <v>5</v>
      </c>
      <c r="BA19" s="190">
        <v>1</v>
      </c>
      <c r="BB19" s="190">
        <v>1</v>
      </c>
      <c r="BD19" s="190">
        <v>1</v>
      </c>
      <c r="BE19" s="190">
        <v>1</v>
      </c>
      <c r="BF19" s="190">
        <v>1</v>
      </c>
      <c r="BG19" s="190">
        <v>1</v>
      </c>
      <c r="BH19" s="190">
        <v>1</v>
      </c>
      <c r="BI19" s="189">
        <v>5</v>
      </c>
      <c r="BJ19" s="190">
        <v>1</v>
      </c>
      <c r="BK19" s="190">
        <v>1</v>
      </c>
      <c r="BM19" s="190">
        <v>1</v>
      </c>
      <c r="BN19" s="190">
        <v>1</v>
      </c>
      <c r="BO19" s="190">
        <v>1</v>
      </c>
      <c r="BP19" s="190">
        <v>1</v>
      </c>
      <c r="BQ19" s="190">
        <v>1</v>
      </c>
      <c r="BR19" s="189">
        <v>5</v>
      </c>
      <c r="BS19" s="190">
        <v>1</v>
      </c>
      <c r="BT19" s="190">
        <v>1</v>
      </c>
      <c r="BV19" s="190">
        <v>1</v>
      </c>
      <c r="BW19" s="190">
        <v>1</v>
      </c>
      <c r="BX19" s="190">
        <v>1</v>
      </c>
      <c r="BY19" s="190">
        <v>1</v>
      </c>
      <c r="BZ19" s="190">
        <v>1</v>
      </c>
      <c r="CA19" s="189">
        <v>5</v>
      </c>
      <c r="CB19" s="190">
        <v>1</v>
      </c>
      <c r="CC19" s="190">
        <v>1</v>
      </c>
      <c r="CE19" s="190">
        <v>1</v>
      </c>
      <c r="CF19" s="190">
        <v>1</v>
      </c>
      <c r="CG19" s="190">
        <v>1</v>
      </c>
      <c r="CH19" s="190">
        <v>1</v>
      </c>
      <c r="CI19" s="190">
        <v>1</v>
      </c>
      <c r="CJ19" s="189">
        <v>5</v>
      </c>
      <c r="CK19" s="190">
        <v>1</v>
      </c>
      <c r="CL19" s="190">
        <v>1</v>
      </c>
      <c r="CN19" s="190">
        <v>1</v>
      </c>
      <c r="CO19" s="190">
        <v>1</v>
      </c>
      <c r="CP19" s="190">
        <v>1</v>
      </c>
      <c r="CQ19" s="190">
        <v>1</v>
      </c>
      <c r="CR19" s="190">
        <v>1</v>
      </c>
      <c r="CS19" s="189">
        <v>5</v>
      </c>
      <c r="CT19" s="190">
        <v>1</v>
      </c>
      <c r="CU19" s="190">
        <v>1</v>
      </c>
      <c r="CW19" s="190">
        <v>1</v>
      </c>
      <c r="CX19" s="190">
        <v>1</v>
      </c>
      <c r="CY19" s="190">
        <v>1</v>
      </c>
      <c r="CZ19" s="190">
        <v>1</v>
      </c>
      <c r="DA19" s="190">
        <v>1</v>
      </c>
      <c r="DB19" s="189">
        <v>5</v>
      </c>
      <c r="DC19" s="190">
        <v>1</v>
      </c>
      <c r="DD19" s="190">
        <v>1</v>
      </c>
      <c r="DF19" s="190">
        <v>1</v>
      </c>
      <c r="DG19" s="190">
        <v>1</v>
      </c>
      <c r="DH19" s="190">
        <v>1</v>
      </c>
      <c r="DI19" s="190">
        <v>1</v>
      </c>
      <c r="DJ19" s="190">
        <v>1</v>
      </c>
      <c r="DK19" s="189">
        <v>5</v>
      </c>
      <c r="DL19" s="190">
        <v>1</v>
      </c>
      <c r="DM19" s="190">
        <v>1</v>
      </c>
      <c r="DO19" s="190">
        <v>1</v>
      </c>
      <c r="DP19" s="190">
        <v>1</v>
      </c>
      <c r="DQ19" s="190">
        <v>1</v>
      </c>
      <c r="DR19" s="190">
        <v>1</v>
      </c>
      <c r="DS19" s="190">
        <v>1</v>
      </c>
      <c r="DT19" s="189">
        <v>5</v>
      </c>
      <c r="DU19" s="190">
        <v>1</v>
      </c>
      <c r="DV19" s="190">
        <v>1</v>
      </c>
      <c r="DX19" s="190">
        <v>1</v>
      </c>
      <c r="DY19" s="190">
        <v>1</v>
      </c>
      <c r="DZ19" s="190">
        <v>1</v>
      </c>
      <c r="EA19" s="190">
        <v>1</v>
      </c>
      <c r="EB19" s="190">
        <v>1</v>
      </c>
      <c r="EC19" s="189">
        <v>5</v>
      </c>
      <c r="ED19" s="190">
        <v>1</v>
      </c>
      <c r="EE19" s="190">
        <v>1</v>
      </c>
    </row>
    <row r="20" spans="1:135" s="19" customFormat="1" ht="23.1" customHeight="1">
      <c r="A20" s="26" t="s">
        <v>26</v>
      </c>
      <c r="B20" s="184"/>
      <c r="C20" s="184"/>
      <c r="D20" s="184"/>
      <c r="E20" s="184"/>
      <c r="F20" s="184"/>
      <c r="G20" s="183"/>
      <c r="H20" s="184"/>
      <c r="I20" s="184"/>
      <c r="K20" s="190">
        <v>1</v>
      </c>
      <c r="L20" s="190">
        <v>1</v>
      </c>
      <c r="M20" s="190">
        <v>1</v>
      </c>
      <c r="N20" s="190">
        <v>1</v>
      </c>
      <c r="O20" s="190">
        <v>1</v>
      </c>
      <c r="P20" s="189">
        <v>5</v>
      </c>
      <c r="Q20" s="190">
        <v>1</v>
      </c>
      <c r="R20" s="190">
        <v>1</v>
      </c>
      <c r="T20" s="190">
        <v>1</v>
      </c>
      <c r="U20" s="190">
        <v>1</v>
      </c>
      <c r="V20" s="190">
        <v>1</v>
      </c>
      <c r="W20" s="190">
        <v>1</v>
      </c>
      <c r="X20" s="190">
        <v>1</v>
      </c>
      <c r="Y20" s="189">
        <v>5</v>
      </c>
      <c r="Z20" s="190">
        <v>1</v>
      </c>
      <c r="AA20" s="190">
        <v>1</v>
      </c>
      <c r="AC20" s="190">
        <v>1</v>
      </c>
      <c r="AD20" s="190">
        <v>1</v>
      </c>
      <c r="AE20" s="190">
        <v>1</v>
      </c>
      <c r="AF20" s="190">
        <v>1</v>
      </c>
      <c r="AG20" s="190">
        <v>1</v>
      </c>
      <c r="AH20" s="189">
        <v>5</v>
      </c>
      <c r="AI20" s="190">
        <v>1</v>
      </c>
      <c r="AJ20" s="190">
        <v>1</v>
      </c>
      <c r="AL20" s="190">
        <v>1</v>
      </c>
      <c r="AM20" s="190">
        <v>1</v>
      </c>
      <c r="AN20" s="190">
        <v>1</v>
      </c>
      <c r="AO20" s="190">
        <v>1</v>
      </c>
      <c r="AP20" s="190">
        <v>1</v>
      </c>
      <c r="AQ20" s="189">
        <v>5</v>
      </c>
      <c r="AR20" s="190">
        <v>1</v>
      </c>
      <c r="AS20" s="190">
        <v>1</v>
      </c>
      <c r="AU20" s="190">
        <v>1</v>
      </c>
      <c r="AV20" s="190">
        <v>1</v>
      </c>
      <c r="AW20" s="190">
        <v>1</v>
      </c>
      <c r="AX20" s="190">
        <v>1</v>
      </c>
      <c r="AY20" s="190">
        <v>1</v>
      </c>
      <c r="AZ20" s="189">
        <v>5</v>
      </c>
      <c r="BA20" s="190">
        <v>1</v>
      </c>
      <c r="BB20" s="190">
        <v>1</v>
      </c>
      <c r="BD20" s="190">
        <v>1</v>
      </c>
      <c r="BE20" s="190">
        <v>1</v>
      </c>
      <c r="BF20" s="190">
        <v>1</v>
      </c>
      <c r="BG20" s="190">
        <v>1</v>
      </c>
      <c r="BH20" s="190">
        <v>1</v>
      </c>
      <c r="BI20" s="189">
        <v>5</v>
      </c>
      <c r="BJ20" s="190">
        <v>1</v>
      </c>
      <c r="BK20" s="190">
        <v>1</v>
      </c>
      <c r="BM20" s="190">
        <v>1</v>
      </c>
      <c r="BN20" s="190">
        <v>1</v>
      </c>
      <c r="BO20" s="190">
        <v>1</v>
      </c>
      <c r="BP20" s="190">
        <v>1</v>
      </c>
      <c r="BQ20" s="190">
        <v>1</v>
      </c>
      <c r="BR20" s="189">
        <v>5</v>
      </c>
      <c r="BS20" s="190">
        <v>1</v>
      </c>
      <c r="BT20" s="190">
        <v>1</v>
      </c>
      <c r="BV20" s="190">
        <v>1</v>
      </c>
      <c r="BW20" s="190">
        <v>1</v>
      </c>
      <c r="BX20" s="190">
        <v>1</v>
      </c>
      <c r="BY20" s="190">
        <v>1</v>
      </c>
      <c r="BZ20" s="190">
        <v>1</v>
      </c>
      <c r="CA20" s="189">
        <v>5</v>
      </c>
      <c r="CB20" s="190">
        <v>1</v>
      </c>
      <c r="CC20" s="190">
        <v>1</v>
      </c>
      <c r="CE20" s="190">
        <v>1</v>
      </c>
      <c r="CF20" s="190">
        <v>1</v>
      </c>
      <c r="CG20" s="190">
        <v>1</v>
      </c>
      <c r="CH20" s="190">
        <v>1</v>
      </c>
      <c r="CI20" s="190">
        <v>1</v>
      </c>
      <c r="CJ20" s="189">
        <v>5</v>
      </c>
      <c r="CK20" s="190">
        <v>1</v>
      </c>
      <c r="CL20" s="190">
        <v>1</v>
      </c>
      <c r="CN20" s="190">
        <v>1</v>
      </c>
      <c r="CO20" s="190">
        <v>1</v>
      </c>
      <c r="CP20" s="190">
        <v>1</v>
      </c>
      <c r="CQ20" s="190">
        <v>1</v>
      </c>
      <c r="CR20" s="190">
        <v>1</v>
      </c>
      <c r="CS20" s="189">
        <v>5</v>
      </c>
      <c r="CT20" s="190">
        <v>1</v>
      </c>
      <c r="CU20" s="190">
        <v>1</v>
      </c>
      <c r="CW20" s="190">
        <v>1</v>
      </c>
      <c r="CX20" s="190">
        <v>1</v>
      </c>
      <c r="CY20" s="190">
        <v>1</v>
      </c>
      <c r="CZ20" s="190">
        <v>1</v>
      </c>
      <c r="DA20" s="190">
        <v>1</v>
      </c>
      <c r="DB20" s="189">
        <v>5</v>
      </c>
      <c r="DC20" s="190">
        <v>1</v>
      </c>
      <c r="DD20" s="190">
        <v>1</v>
      </c>
      <c r="DF20" s="190">
        <v>1</v>
      </c>
      <c r="DG20" s="190">
        <v>1</v>
      </c>
      <c r="DH20" s="190">
        <v>1</v>
      </c>
      <c r="DI20" s="190">
        <v>1</v>
      </c>
      <c r="DJ20" s="190">
        <v>1</v>
      </c>
      <c r="DK20" s="189">
        <v>5</v>
      </c>
      <c r="DL20" s="190">
        <v>1</v>
      </c>
      <c r="DM20" s="190">
        <v>1</v>
      </c>
      <c r="DO20" s="190">
        <v>1</v>
      </c>
      <c r="DP20" s="190">
        <v>1</v>
      </c>
      <c r="DQ20" s="190">
        <v>1</v>
      </c>
      <c r="DR20" s="190">
        <v>1</v>
      </c>
      <c r="DS20" s="190">
        <v>1</v>
      </c>
      <c r="DT20" s="189">
        <v>5</v>
      </c>
      <c r="DU20" s="190">
        <v>1</v>
      </c>
      <c r="DV20" s="190">
        <v>1</v>
      </c>
      <c r="DX20" s="190">
        <v>1</v>
      </c>
      <c r="DY20" s="190">
        <v>1</v>
      </c>
      <c r="DZ20" s="190">
        <v>1</v>
      </c>
      <c r="EA20" s="190">
        <v>1</v>
      </c>
      <c r="EB20" s="190">
        <v>1</v>
      </c>
      <c r="EC20" s="189">
        <v>5</v>
      </c>
      <c r="ED20" s="190">
        <v>1</v>
      </c>
      <c r="EE20" s="190">
        <v>1</v>
      </c>
    </row>
    <row r="21" spans="1:135" s="19" customFormat="1" ht="23.1" customHeight="1">
      <c r="A21" s="26" t="s">
        <v>27</v>
      </c>
      <c r="B21" s="184"/>
      <c r="C21" s="184"/>
      <c r="D21" s="184"/>
      <c r="E21" s="184"/>
      <c r="F21" s="184"/>
      <c r="G21" s="183"/>
      <c r="H21" s="184"/>
      <c r="I21" s="184"/>
      <c r="K21" s="190">
        <v>1</v>
      </c>
      <c r="L21" s="190">
        <v>1</v>
      </c>
      <c r="M21" s="190">
        <v>1</v>
      </c>
      <c r="N21" s="190">
        <v>1</v>
      </c>
      <c r="O21" s="190">
        <v>1</v>
      </c>
      <c r="P21" s="189">
        <v>5</v>
      </c>
      <c r="Q21" s="190">
        <v>1</v>
      </c>
      <c r="R21" s="190">
        <v>1</v>
      </c>
      <c r="T21" s="190">
        <v>1</v>
      </c>
      <c r="U21" s="190">
        <v>1</v>
      </c>
      <c r="V21" s="190">
        <v>1</v>
      </c>
      <c r="W21" s="190">
        <v>1</v>
      </c>
      <c r="X21" s="190">
        <v>1</v>
      </c>
      <c r="Y21" s="189">
        <v>5</v>
      </c>
      <c r="Z21" s="190">
        <v>1</v>
      </c>
      <c r="AA21" s="190">
        <v>1</v>
      </c>
      <c r="AC21" s="190">
        <v>1</v>
      </c>
      <c r="AD21" s="190">
        <v>1</v>
      </c>
      <c r="AE21" s="190">
        <v>1</v>
      </c>
      <c r="AF21" s="190">
        <v>1</v>
      </c>
      <c r="AG21" s="190">
        <v>1</v>
      </c>
      <c r="AH21" s="189">
        <v>5</v>
      </c>
      <c r="AI21" s="190">
        <v>1</v>
      </c>
      <c r="AJ21" s="190">
        <v>1</v>
      </c>
      <c r="AL21" s="190">
        <v>1</v>
      </c>
      <c r="AM21" s="190">
        <v>1</v>
      </c>
      <c r="AN21" s="190">
        <v>1</v>
      </c>
      <c r="AO21" s="190">
        <v>1</v>
      </c>
      <c r="AP21" s="190">
        <v>1</v>
      </c>
      <c r="AQ21" s="189">
        <v>5</v>
      </c>
      <c r="AR21" s="190">
        <v>1</v>
      </c>
      <c r="AS21" s="190">
        <v>1</v>
      </c>
      <c r="AU21" s="190">
        <v>1</v>
      </c>
      <c r="AV21" s="190">
        <v>1</v>
      </c>
      <c r="AW21" s="190">
        <v>1</v>
      </c>
      <c r="AX21" s="190">
        <v>1</v>
      </c>
      <c r="AY21" s="190">
        <v>1</v>
      </c>
      <c r="AZ21" s="189">
        <v>5</v>
      </c>
      <c r="BA21" s="190">
        <v>1</v>
      </c>
      <c r="BB21" s="190">
        <v>1</v>
      </c>
      <c r="BD21" s="190">
        <v>1</v>
      </c>
      <c r="BE21" s="190">
        <v>1</v>
      </c>
      <c r="BF21" s="190">
        <v>1</v>
      </c>
      <c r="BG21" s="190">
        <v>1</v>
      </c>
      <c r="BH21" s="190">
        <v>1</v>
      </c>
      <c r="BI21" s="189">
        <v>5</v>
      </c>
      <c r="BJ21" s="190">
        <v>1</v>
      </c>
      <c r="BK21" s="190">
        <v>1</v>
      </c>
      <c r="BM21" s="190">
        <v>1</v>
      </c>
      <c r="BN21" s="190">
        <v>1</v>
      </c>
      <c r="BO21" s="190">
        <v>1</v>
      </c>
      <c r="BP21" s="190">
        <v>1</v>
      </c>
      <c r="BQ21" s="190">
        <v>1</v>
      </c>
      <c r="BR21" s="189">
        <v>5</v>
      </c>
      <c r="BS21" s="190">
        <v>1</v>
      </c>
      <c r="BT21" s="190">
        <v>1</v>
      </c>
      <c r="BV21" s="190">
        <v>1</v>
      </c>
      <c r="BW21" s="190">
        <v>1</v>
      </c>
      <c r="BX21" s="190">
        <v>1</v>
      </c>
      <c r="BY21" s="190">
        <v>1</v>
      </c>
      <c r="BZ21" s="190">
        <v>1</v>
      </c>
      <c r="CA21" s="189">
        <v>5</v>
      </c>
      <c r="CB21" s="190">
        <v>1</v>
      </c>
      <c r="CC21" s="190">
        <v>1</v>
      </c>
      <c r="CE21" s="190">
        <v>1</v>
      </c>
      <c r="CF21" s="190">
        <v>1</v>
      </c>
      <c r="CG21" s="190">
        <v>1</v>
      </c>
      <c r="CH21" s="190">
        <v>1</v>
      </c>
      <c r="CI21" s="190">
        <v>1</v>
      </c>
      <c r="CJ21" s="189">
        <v>5</v>
      </c>
      <c r="CK21" s="190">
        <v>1</v>
      </c>
      <c r="CL21" s="190">
        <v>1</v>
      </c>
      <c r="CN21" s="190">
        <v>1</v>
      </c>
      <c r="CO21" s="190">
        <v>1</v>
      </c>
      <c r="CP21" s="190">
        <v>1</v>
      </c>
      <c r="CQ21" s="190">
        <v>1</v>
      </c>
      <c r="CR21" s="190">
        <v>1</v>
      </c>
      <c r="CS21" s="189">
        <v>5</v>
      </c>
      <c r="CT21" s="190">
        <v>1</v>
      </c>
      <c r="CU21" s="190">
        <v>1</v>
      </c>
      <c r="CW21" s="190">
        <v>1</v>
      </c>
      <c r="CX21" s="190">
        <v>1</v>
      </c>
      <c r="CY21" s="190">
        <v>1</v>
      </c>
      <c r="CZ21" s="190">
        <v>1</v>
      </c>
      <c r="DA21" s="190">
        <v>1</v>
      </c>
      <c r="DB21" s="189">
        <v>5</v>
      </c>
      <c r="DC21" s="190">
        <v>1</v>
      </c>
      <c r="DD21" s="190">
        <v>1</v>
      </c>
      <c r="DF21" s="190">
        <v>1</v>
      </c>
      <c r="DG21" s="190">
        <v>1</v>
      </c>
      <c r="DH21" s="190">
        <v>1</v>
      </c>
      <c r="DI21" s="190">
        <v>1</v>
      </c>
      <c r="DJ21" s="190">
        <v>1</v>
      </c>
      <c r="DK21" s="189">
        <v>5</v>
      </c>
      <c r="DL21" s="190">
        <v>1</v>
      </c>
      <c r="DM21" s="190">
        <v>1</v>
      </c>
      <c r="DO21" s="190">
        <v>1</v>
      </c>
      <c r="DP21" s="190">
        <v>1</v>
      </c>
      <c r="DQ21" s="190">
        <v>1</v>
      </c>
      <c r="DR21" s="190">
        <v>1</v>
      </c>
      <c r="DS21" s="190">
        <v>1</v>
      </c>
      <c r="DT21" s="189">
        <v>5</v>
      </c>
      <c r="DU21" s="190">
        <v>1</v>
      </c>
      <c r="DV21" s="190">
        <v>1</v>
      </c>
      <c r="DX21" s="190">
        <v>1</v>
      </c>
      <c r="DY21" s="190">
        <v>1</v>
      </c>
      <c r="DZ21" s="190">
        <v>1</v>
      </c>
      <c r="EA21" s="190">
        <v>1</v>
      </c>
      <c r="EB21" s="190">
        <v>1</v>
      </c>
      <c r="EC21" s="189">
        <v>5</v>
      </c>
      <c r="ED21" s="190">
        <v>1</v>
      </c>
      <c r="EE21" s="190">
        <v>1</v>
      </c>
    </row>
    <row r="22" spans="1:135" s="19" customFormat="1" ht="23.1" customHeight="1">
      <c r="A22" s="26" t="s">
        <v>28</v>
      </c>
      <c r="B22" s="184"/>
      <c r="C22" s="184"/>
      <c r="D22" s="184"/>
      <c r="E22" s="184"/>
      <c r="F22" s="184"/>
      <c r="G22" s="183"/>
      <c r="H22" s="184"/>
      <c r="I22" s="184"/>
      <c r="K22" s="190">
        <v>1</v>
      </c>
      <c r="L22" s="190">
        <v>1</v>
      </c>
      <c r="M22" s="190">
        <v>1</v>
      </c>
      <c r="N22" s="190">
        <v>1</v>
      </c>
      <c r="O22" s="190">
        <v>1</v>
      </c>
      <c r="P22" s="189">
        <v>5</v>
      </c>
      <c r="Q22" s="190">
        <v>1</v>
      </c>
      <c r="R22" s="190">
        <v>1</v>
      </c>
      <c r="T22" s="190">
        <v>1</v>
      </c>
      <c r="U22" s="190">
        <v>1</v>
      </c>
      <c r="V22" s="190">
        <v>1</v>
      </c>
      <c r="W22" s="190">
        <v>1</v>
      </c>
      <c r="X22" s="190">
        <v>1</v>
      </c>
      <c r="Y22" s="189">
        <v>5</v>
      </c>
      <c r="Z22" s="190">
        <v>1</v>
      </c>
      <c r="AA22" s="190">
        <v>1</v>
      </c>
      <c r="AC22" s="190">
        <v>1</v>
      </c>
      <c r="AD22" s="190">
        <v>1</v>
      </c>
      <c r="AE22" s="190">
        <v>1</v>
      </c>
      <c r="AF22" s="190">
        <v>1</v>
      </c>
      <c r="AG22" s="190">
        <v>1</v>
      </c>
      <c r="AH22" s="189">
        <v>5</v>
      </c>
      <c r="AI22" s="190">
        <v>1</v>
      </c>
      <c r="AJ22" s="190">
        <v>1</v>
      </c>
      <c r="AL22" s="190">
        <v>1</v>
      </c>
      <c r="AM22" s="190">
        <v>1</v>
      </c>
      <c r="AN22" s="190">
        <v>1</v>
      </c>
      <c r="AO22" s="190">
        <v>1</v>
      </c>
      <c r="AP22" s="190">
        <v>1</v>
      </c>
      <c r="AQ22" s="189">
        <v>5</v>
      </c>
      <c r="AR22" s="190">
        <v>1</v>
      </c>
      <c r="AS22" s="190">
        <v>1</v>
      </c>
      <c r="AU22" s="190">
        <v>1</v>
      </c>
      <c r="AV22" s="190">
        <v>1</v>
      </c>
      <c r="AW22" s="190">
        <v>1</v>
      </c>
      <c r="AX22" s="190">
        <v>1</v>
      </c>
      <c r="AY22" s="190">
        <v>1</v>
      </c>
      <c r="AZ22" s="189">
        <v>5</v>
      </c>
      <c r="BA22" s="190">
        <v>1</v>
      </c>
      <c r="BB22" s="190">
        <v>1</v>
      </c>
      <c r="BD22" s="190">
        <v>1</v>
      </c>
      <c r="BE22" s="190">
        <v>1</v>
      </c>
      <c r="BF22" s="190">
        <v>1</v>
      </c>
      <c r="BG22" s="190">
        <v>1</v>
      </c>
      <c r="BH22" s="190">
        <v>1</v>
      </c>
      <c r="BI22" s="189">
        <v>5</v>
      </c>
      <c r="BJ22" s="190">
        <v>1</v>
      </c>
      <c r="BK22" s="190">
        <v>1</v>
      </c>
      <c r="BM22" s="190">
        <v>1</v>
      </c>
      <c r="BN22" s="190">
        <v>1</v>
      </c>
      <c r="BO22" s="190">
        <v>1</v>
      </c>
      <c r="BP22" s="190">
        <v>1</v>
      </c>
      <c r="BQ22" s="190">
        <v>1</v>
      </c>
      <c r="BR22" s="189">
        <v>5</v>
      </c>
      <c r="BS22" s="190">
        <v>1</v>
      </c>
      <c r="BT22" s="190">
        <v>1</v>
      </c>
      <c r="BV22" s="190">
        <v>1</v>
      </c>
      <c r="BW22" s="190">
        <v>1</v>
      </c>
      <c r="BX22" s="190">
        <v>1</v>
      </c>
      <c r="BY22" s="190">
        <v>1</v>
      </c>
      <c r="BZ22" s="190">
        <v>1</v>
      </c>
      <c r="CA22" s="189">
        <v>5</v>
      </c>
      <c r="CB22" s="190">
        <v>1</v>
      </c>
      <c r="CC22" s="190">
        <v>1</v>
      </c>
      <c r="CE22" s="190">
        <v>1</v>
      </c>
      <c r="CF22" s="190">
        <v>1</v>
      </c>
      <c r="CG22" s="190">
        <v>1</v>
      </c>
      <c r="CH22" s="190">
        <v>1</v>
      </c>
      <c r="CI22" s="190">
        <v>1</v>
      </c>
      <c r="CJ22" s="189">
        <v>5</v>
      </c>
      <c r="CK22" s="190">
        <v>1</v>
      </c>
      <c r="CL22" s="190">
        <v>1</v>
      </c>
      <c r="CN22" s="190">
        <v>1</v>
      </c>
      <c r="CO22" s="190">
        <v>1</v>
      </c>
      <c r="CP22" s="190">
        <v>1</v>
      </c>
      <c r="CQ22" s="190">
        <v>1</v>
      </c>
      <c r="CR22" s="190">
        <v>1</v>
      </c>
      <c r="CS22" s="189">
        <v>5</v>
      </c>
      <c r="CT22" s="190">
        <v>1</v>
      </c>
      <c r="CU22" s="190">
        <v>1</v>
      </c>
      <c r="CW22" s="190">
        <v>1</v>
      </c>
      <c r="CX22" s="190">
        <v>1</v>
      </c>
      <c r="CY22" s="190">
        <v>1</v>
      </c>
      <c r="CZ22" s="190">
        <v>1</v>
      </c>
      <c r="DA22" s="190">
        <v>1</v>
      </c>
      <c r="DB22" s="189">
        <v>5</v>
      </c>
      <c r="DC22" s="190">
        <v>1</v>
      </c>
      <c r="DD22" s="190">
        <v>1</v>
      </c>
      <c r="DF22" s="190">
        <v>1</v>
      </c>
      <c r="DG22" s="190">
        <v>1</v>
      </c>
      <c r="DH22" s="190">
        <v>1</v>
      </c>
      <c r="DI22" s="190">
        <v>1</v>
      </c>
      <c r="DJ22" s="190">
        <v>1</v>
      </c>
      <c r="DK22" s="189">
        <v>5</v>
      </c>
      <c r="DL22" s="190">
        <v>1</v>
      </c>
      <c r="DM22" s="190">
        <v>1</v>
      </c>
      <c r="DO22" s="190">
        <v>1</v>
      </c>
      <c r="DP22" s="190">
        <v>1</v>
      </c>
      <c r="DQ22" s="190">
        <v>1</v>
      </c>
      <c r="DR22" s="190">
        <v>1</v>
      </c>
      <c r="DS22" s="190">
        <v>1</v>
      </c>
      <c r="DT22" s="189">
        <v>5</v>
      </c>
      <c r="DU22" s="190">
        <v>1</v>
      </c>
      <c r="DV22" s="190">
        <v>1</v>
      </c>
      <c r="DX22" s="190">
        <v>1</v>
      </c>
      <c r="DY22" s="190">
        <v>1</v>
      </c>
      <c r="DZ22" s="190">
        <v>1</v>
      </c>
      <c r="EA22" s="190">
        <v>1</v>
      </c>
      <c r="EB22" s="190">
        <v>1</v>
      </c>
      <c r="EC22" s="189">
        <v>5</v>
      </c>
      <c r="ED22" s="190">
        <v>1</v>
      </c>
      <c r="EE22" s="190">
        <v>1</v>
      </c>
    </row>
    <row r="23" spans="1:135" s="19" customFormat="1" ht="23.1" customHeight="1">
      <c r="A23" s="16" t="s">
        <v>29</v>
      </c>
      <c r="B23" s="185"/>
      <c r="C23" s="185"/>
      <c r="D23" s="185"/>
      <c r="E23" s="185"/>
      <c r="F23" s="185"/>
      <c r="G23" s="183"/>
      <c r="H23" s="185"/>
      <c r="I23" s="185"/>
      <c r="K23" s="189">
        <v>2</v>
      </c>
      <c r="L23" s="189">
        <v>2</v>
      </c>
      <c r="M23" s="189">
        <v>2</v>
      </c>
      <c r="N23" s="189">
        <v>2</v>
      </c>
      <c r="O23" s="189">
        <v>2</v>
      </c>
      <c r="P23" s="189">
        <v>10</v>
      </c>
      <c r="Q23" s="189">
        <v>1</v>
      </c>
      <c r="R23" s="189">
        <v>1</v>
      </c>
      <c r="T23" s="189">
        <v>2</v>
      </c>
      <c r="U23" s="189">
        <v>2</v>
      </c>
      <c r="V23" s="189">
        <v>2</v>
      </c>
      <c r="W23" s="189">
        <v>2</v>
      </c>
      <c r="X23" s="189">
        <v>2</v>
      </c>
      <c r="Y23" s="189">
        <v>10</v>
      </c>
      <c r="Z23" s="189">
        <v>1</v>
      </c>
      <c r="AA23" s="189">
        <v>1</v>
      </c>
      <c r="AC23" s="189">
        <v>2</v>
      </c>
      <c r="AD23" s="189">
        <v>2</v>
      </c>
      <c r="AE23" s="189">
        <v>2</v>
      </c>
      <c r="AF23" s="189">
        <v>2</v>
      </c>
      <c r="AG23" s="189">
        <v>2</v>
      </c>
      <c r="AH23" s="189">
        <v>10</v>
      </c>
      <c r="AI23" s="189">
        <v>1</v>
      </c>
      <c r="AJ23" s="189">
        <v>1</v>
      </c>
      <c r="AL23" s="189">
        <v>2</v>
      </c>
      <c r="AM23" s="189">
        <v>2</v>
      </c>
      <c r="AN23" s="189">
        <v>2</v>
      </c>
      <c r="AO23" s="189">
        <v>2</v>
      </c>
      <c r="AP23" s="189">
        <v>2</v>
      </c>
      <c r="AQ23" s="189">
        <v>10</v>
      </c>
      <c r="AR23" s="189">
        <v>1</v>
      </c>
      <c r="AS23" s="189">
        <v>1</v>
      </c>
      <c r="AU23" s="189">
        <v>2</v>
      </c>
      <c r="AV23" s="189">
        <v>2</v>
      </c>
      <c r="AW23" s="189">
        <v>2</v>
      </c>
      <c r="AX23" s="189">
        <v>2</v>
      </c>
      <c r="AY23" s="189">
        <v>2</v>
      </c>
      <c r="AZ23" s="189">
        <v>10</v>
      </c>
      <c r="BA23" s="189">
        <v>1</v>
      </c>
      <c r="BB23" s="189">
        <v>1</v>
      </c>
      <c r="BD23" s="189">
        <v>2</v>
      </c>
      <c r="BE23" s="189">
        <v>2</v>
      </c>
      <c r="BF23" s="189">
        <v>2</v>
      </c>
      <c r="BG23" s="189">
        <v>2</v>
      </c>
      <c r="BH23" s="189">
        <v>2</v>
      </c>
      <c r="BI23" s="189">
        <v>10</v>
      </c>
      <c r="BJ23" s="189">
        <v>1</v>
      </c>
      <c r="BK23" s="189">
        <v>1</v>
      </c>
      <c r="BM23" s="189">
        <v>2</v>
      </c>
      <c r="BN23" s="189">
        <v>2</v>
      </c>
      <c r="BO23" s="189">
        <v>2</v>
      </c>
      <c r="BP23" s="189">
        <v>2</v>
      </c>
      <c r="BQ23" s="189">
        <v>2</v>
      </c>
      <c r="BR23" s="189">
        <v>10</v>
      </c>
      <c r="BS23" s="189">
        <v>1</v>
      </c>
      <c r="BT23" s="189">
        <v>1</v>
      </c>
      <c r="BV23" s="189">
        <v>2</v>
      </c>
      <c r="BW23" s="189">
        <v>2</v>
      </c>
      <c r="BX23" s="189">
        <v>2</v>
      </c>
      <c r="BY23" s="189">
        <v>2</v>
      </c>
      <c r="BZ23" s="189">
        <v>2</v>
      </c>
      <c r="CA23" s="189">
        <v>10</v>
      </c>
      <c r="CB23" s="189">
        <v>1</v>
      </c>
      <c r="CC23" s="189">
        <v>1</v>
      </c>
      <c r="CE23" s="189">
        <v>2</v>
      </c>
      <c r="CF23" s="189">
        <v>2</v>
      </c>
      <c r="CG23" s="189">
        <v>2</v>
      </c>
      <c r="CH23" s="189">
        <v>2</v>
      </c>
      <c r="CI23" s="189">
        <v>2</v>
      </c>
      <c r="CJ23" s="189">
        <v>10</v>
      </c>
      <c r="CK23" s="189">
        <v>1</v>
      </c>
      <c r="CL23" s="189">
        <v>1</v>
      </c>
      <c r="CN23" s="189">
        <v>2</v>
      </c>
      <c r="CO23" s="189">
        <v>2</v>
      </c>
      <c r="CP23" s="189">
        <v>2</v>
      </c>
      <c r="CQ23" s="189">
        <v>2</v>
      </c>
      <c r="CR23" s="189">
        <v>2</v>
      </c>
      <c r="CS23" s="189">
        <v>10</v>
      </c>
      <c r="CT23" s="189">
        <v>1</v>
      </c>
      <c r="CU23" s="189">
        <v>1</v>
      </c>
      <c r="CW23" s="189">
        <v>2</v>
      </c>
      <c r="CX23" s="189">
        <v>2</v>
      </c>
      <c r="CY23" s="189">
        <v>2</v>
      </c>
      <c r="CZ23" s="189">
        <v>2</v>
      </c>
      <c r="DA23" s="189">
        <v>2</v>
      </c>
      <c r="DB23" s="189">
        <v>10</v>
      </c>
      <c r="DC23" s="189">
        <v>1</v>
      </c>
      <c r="DD23" s="189">
        <v>1</v>
      </c>
      <c r="DF23" s="189">
        <v>2</v>
      </c>
      <c r="DG23" s="189">
        <v>2</v>
      </c>
      <c r="DH23" s="189">
        <v>2</v>
      </c>
      <c r="DI23" s="189">
        <v>2</v>
      </c>
      <c r="DJ23" s="189">
        <v>2</v>
      </c>
      <c r="DK23" s="189">
        <v>10</v>
      </c>
      <c r="DL23" s="189">
        <v>1</v>
      </c>
      <c r="DM23" s="189">
        <v>1</v>
      </c>
      <c r="DO23" s="189">
        <v>2</v>
      </c>
      <c r="DP23" s="189">
        <v>2</v>
      </c>
      <c r="DQ23" s="189">
        <v>2</v>
      </c>
      <c r="DR23" s="189">
        <v>2</v>
      </c>
      <c r="DS23" s="189">
        <v>2</v>
      </c>
      <c r="DT23" s="189">
        <v>10</v>
      </c>
      <c r="DU23" s="189">
        <v>1</v>
      </c>
      <c r="DV23" s="189">
        <v>1</v>
      </c>
      <c r="DX23" s="189">
        <v>2</v>
      </c>
      <c r="DY23" s="189">
        <v>2</v>
      </c>
      <c r="DZ23" s="189">
        <v>2</v>
      </c>
      <c r="EA23" s="189">
        <v>2</v>
      </c>
      <c r="EB23" s="189">
        <v>2</v>
      </c>
      <c r="EC23" s="189">
        <v>10</v>
      </c>
      <c r="ED23" s="189">
        <v>1</v>
      </c>
      <c r="EE23" s="189">
        <v>1</v>
      </c>
    </row>
    <row r="24" spans="1:135" s="19" customFormat="1" ht="23.1" customHeight="1">
      <c r="A24" s="23" t="s">
        <v>30</v>
      </c>
      <c r="B24" s="184"/>
      <c r="C24" s="184"/>
      <c r="D24" s="184"/>
      <c r="E24" s="184"/>
      <c r="F24" s="184"/>
      <c r="G24" s="183"/>
      <c r="H24" s="184"/>
      <c r="I24" s="184"/>
      <c r="K24" s="190">
        <v>1</v>
      </c>
      <c r="L24" s="190">
        <v>1</v>
      </c>
      <c r="M24" s="190">
        <v>1</v>
      </c>
      <c r="N24" s="190">
        <v>1</v>
      </c>
      <c r="O24" s="190">
        <v>1</v>
      </c>
      <c r="P24" s="189">
        <v>5</v>
      </c>
      <c r="Q24" s="190">
        <v>1</v>
      </c>
      <c r="R24" s="190">
        <v>1</v>
      </c>
      <c r="T24" s="190">
        <v>1</v>
      </c>
      <c r="U24" s="190">
        <v>1</v>
      </c>
      <c r="V24" s="190">
        <v>1</v>
      </c>
      <c r="W24" s="190">
        <v>1</v>
      </c>
      <c r="X24" s="190">
        <v>1</v>
      </c>
      <c r="Y24" s="189">
        <v>5</v>
      </c>
      <c r="Z24" s="190">
        <v>1</v>
      </c>
      <c r="AA24" s="190">
        <v>1</v>
      </c>
      <c r="AC24" s="190">
        <v>1</v>
      </c>
      <c r="AD24" s="190">
        <v>1</v>
      </c>
      <c r="AE24" s="190">
        <v>1</v>
      </c>
      <c r="AF24" s="190">
        <v>1</v>
      </c>
      <c r="AG24" s="190">
        <v>1</v>
      </c>
      <c r="AH24" s="189">
        <v>5</v>
      </c>
      <c r="AI24" s="190">
        <v>1</v>
      </c>
      <c r="AJ24" s="190">
        <v>1</v>
      </c>
      <c r="AL24" s="190">
        <v>1</v>
      </c>
      <c r="AM24" s="190">
        <v>1</v>
      </c>
      <c r="AN24" s="190">
        <v>1</v>
      </c>
      <c r="AO24" s="190">
        <v>1</v>
      </c>
      <c r="AP24" s="190">
        <v>1</v>
      </c>
      <c r="AQ24" s="189">
        <v>5</v>
      </c>
      <c r="AR24" s="190">
        <v>1</v>
      </c>
      <c r="AS24" s="190">
        <v>1</v>
      </c>
      <c r="AU24" s="190">
        <v>1</v>
      </c>
      <c r="AV24" s="190">
        <v>1</v>
      </c>
      <c r="AW24" s="190">
        <v>1</v>
      </c>
      <c r="AX24" s="190">
        <v>1</v>
      </c>
      <c r="AY24" s="190">
        <v>1</v>
      </c>
      <c r="AZ24" s="189">
        <v>5</v>
      </c>
      <c r="BA24" s="190">
        <v>1</v>
      </c>
      <c r="BB24" s="190">
        <v>1</v>
      </c>
      <c r="BD24" s="190">
        <v>1</v>
      </c>
      <c r="BE24" s="190">
        <v>1</v>
      </c>
      <c r="BF24" s="190">
        <v>1</v>
      </c>
      <c r="BG24" s="190">
        <v>1</v>
      </c>
      <c r="BH24" s="190">
        <v>1</v>
      </c>
      <c r="BI24" s="189">
        <v>5</v>
      </c>
      <c r="BJ24" s="190">
        <v>1</v>
      </c>
      <c r="BK24" s="190">
        <v>1</v>
      </c>
      <c r="BM24" s="190">
        <v>1</v>
      </c>
      <c r="BN24" s="190">
        <v>1</v>
      </c>
      <c r="BO24" s="190">
        <v>1</v>
      </c>
      <c r="BP24" s="190">
        <v>1</v>
      </c>
      <c r="BQ24" s="190">
        <v>1</v>
      </c>
      <c r="BR24" s="189">
        <v>5</v>
      </c>
      <c r="BS24" s="190">
        <v>1</v>
      </c>
      <c r="BT24" s="190">
        <v>1</v>
      </c>
      <c r="BV24" s="190">
        <v>1</v>
      </c>
      <c r="BW24" s="190">
        <v>1</v>
      </c>
      <c r="BX24" s="190">
        <v>1</v>
      </c>
      <c r="BY24" s="190">
        <v>1</v>
      </c>
      <c r="BZ24" s="190">
        <v>1</v>
      </c>
      <c r="CA24" s="189">
        <v>5</v>
      </c>
      <c r="CB24" s="190">
        <v>1</v>
      </c>
      <c r="CC24" s="190">
        <v>1</v>
      </c>
      <c r="CE24" s="190">
        <v>1</v>
      </c>
      <c r="CF24" s="190">
        <v>1</v>
      </c>
      <c r="CG24" s="190">
        <v>1</v>
      </c>
      <c r="CH24" s="190">
        <v>1</v>
      </c>
      <c r="CI24" s="190">
        <v>1</v>
      </c>
      <c r="CJ24" s="189">
        <v>5</v>
      </c>
      <c r="CK24" s="190">
        <v>1</v>
      </c>
      <c r="CL24" s="190">
        <v>1</v>
      </c>
      <c r="CN24" s="190">
        <v>1</v>
      </c>
      <c r="CO24" s="190">
        <v>1</v>
      </c>
      <c r="CP24" s="190">
        <v>1</v>
      </c>
      <c r="CQ24" s="190">
        <v>1</v>
      </c>
      <c r="CR24" s="190">
        <v>1</v>
      </c>
      <c r="CS24" s="189">
        <v>5</v>
      </c>
      <c r="CT24" s="190">
        <v>1</v>
      </c>
      <c r="CU24" s="190">
        <v>1</v>
      </c>
      <c r="CW24" s="190">
        <v>1</v>
      </c>
      <c r="CX24" s="190">
        <v>1</v>
      </c>
      <c r="CY24" s="190">
        <v>1</v>
      </c>
      <c r="CZ24" s="190">
        <v>1</v>
      </c>
      <c r="DA24" s="190">
        <v>1</v>
      </c>
      <c r="DB24" s="189">
        <v>5</v>
      </c>
      <c r="DC24" s="190">
        <v>1</v>
      </c>
      <c r="DD24" s="190">
        <v>1</v>
      </c>
      <c r="DF24" s="190">
        <v>1</v>
      </c>
      <c r="DG24" s="190">
        <v>1</v>
      </c>
      <c r="DH24" s="190">
        <v>1</v>
      </c>
      <c r="DI24" s="190">
        <v>1</v>
      </c>
      <c r="DJ24" s="190">
        <v>1</v>
      </c>
      <c r="DK24" s="189">
        <v>5</v>
      </c>
      <c r="DL24" s="190">
        <v>1</v>
      </c>
      <c r="DM24" s="190">
        <v>1</v>
      </c>
      <c r="DO24" s="190">
        <v>1</v>
      </c>
      <c r="DP24" s="190">
        <v>1</v>
      </c>
      <c r="DQ24" s="190">
        <v>1</v>
      </c>
      <c r="DR24" s="190">
        <v>1</v>
      </c>
      <c r="DS24" s="190">
        <v>1</v>
      </c>
      <c r="DT24" s="189">
        <v>5</v>
      </c>
      <c r="DU24" s="190">
        <v>1</v>
      </c>
      <c r="DV24" s="190">
        <v>1</v>
      </c>
      <c r="DX24" s="190">
        <v>1</v>
      </c>
      <c r="DY24" s="190">
        <v>1</v>
      </c>
      <c r="DZ24" s="190">
        <v>1</v>
      </c>
      <c r="EA24" s="190">
        <v>1</v>
      </c>
      <c r="EB24" s="190">
        <v>1</v>
      </c>
      <c r="EC24" s="189">
        <v>5</v>
      </c>
      <c r="ED24" s="190">
        <v>1</v>
      </c>
      <c r="EE24" s="190">
        <v>1</v>
      </c>
    </row>
    <row r="25" spans="1:135" s="19" customFormat="1" ht="23.1" customHeight="1">
      <c r="A25" s="23" t="s">
        <v>31</v>
      </c>
      <c r="B25" s="184"/>
      <c r="C25" s="184"/>
      <c r="D25" s="184"/>
      <c r="E25" s="184"/>
      <c r="F25" s="184"/>
      <c r="G25" s="183"/>
      <c r="H25" s="184"/>
      <c r="I25" s="184"/>
      <c r="K25" s="190">
        <v>1</v>
      </c>
      <c r="L25" s="190">
        <v>1</v>
      </c>
      <c r="M25" s="190">
        <v>1</v>
      </c>
      <c r="N25" s="190">
        <v>1</v>
      </c>
      <c r="O25" s="190">
        <v>1</v>
      </c>
      <c r="P25" s="189">
        <v>5</v>
      </c>
      <c r="Q25" s="190">
        <v>1</v>
      </c>
      <c r="R25" s="190">
        <v>1</v>
      </c>
      <c r="T25" s="190">
        <v>1</v>
      </c>
      <c r="U25" s="190">
        <v>1</v>
      </c>
      <c r="V25" s="190">
        <v>1</v>
      </c>
      <c r="W25" s="190">
        <v>1</v>
      </c>
      <c r="X25" s="190">
        <v>1</v>
      </c>
      <c r="Y25" s="189">
        <v>5</v>
      </c>
      <c r="Z25" s="190">
        <v>1</v>
      </c>
      <c r="AA25" s="190">
        <v>1</v>
      </c>
      <c r="AC25" s="190">
        <v>1</v>
      </c>
      <c r="AD25" s="190">
        <v>1</v>
      </c>
      <c r="AE25" s="190">
        <v>1</v>
      </c>
      <c r="AF25" s="190">
        <v>1</v>
      </c>
      <c r="AG25" s="190">
        <v>1</v>
      </c>
      <c r="AH25" s="189">
        <v>5</v>
      </c>
      <c r="AI25" s="190">
        <v>1</v>
      </c>
      <c r="AJ25" s="190">
        <v>1</v>
      </c>
      <c r="AL25" s="190">
        <v>1</v>
      </c>
      <c r="AM25" s="190">
        <v>1</v>
      </c>
      <c r="AN25" s="190">
        <v>1</v>
      </c>
      <c r="AO25" s="190">
        <v>1</v>
      </c>
      <c r="AP25" s="190">
        <v>1</v>
      </c>
      <c r="AQ25" s="189">
        <v>5</v>
      </c>
      <c r="AR25" s="190">
        <v>1</v>
      </c>
      <c r="AS25" s="190">
        <v>1</v>
      </c>
      <c r="AU25" s="190">
        <v>1</v>
      </c>
      <c r="AV25" s="190">
        <v>1</v>
      </c>
      <c r="AW25" s="190">
        <v>1</v>
      </c>
      <c r="AX25" s="190">
        <v>1</v>
      </c>
      <c r="AY25" s="190">
        <v>1</v>
      </c>
      <c r="AZ25" s="189">
        <v>5</v>
      </c>
      <c r="BA25" s="190">
        <v>1</v>
      </c>
      <c r="BB25" s="190">
        <v>1</v>
      </c>
      <c r="BD25" s="190">
        <v>1</v>
      </c>
      <c r="BE25" s="190">
        <v>1</v>
      </c>
      <c r="BF25" s="190">
        <v>1</v>
      </c>
      <c r="BG25" s="190">
        <v>1</v>
      </c>
      <c r="BH25" s="190">
        <v>1</v>
      </c>
      <c r="BI25" s="189">
        <v>5</v>
      </c>
      <c r="BJ25" s="190">
        <v>1</v>
      </c>
      <c r="BK25" s="190">
        <v>1</v>
      </c>
      <c r="BM25" s="190">
        <v>1</v>
      </c>
      <c r="BN25" s="190">
        <v>1</v>
      </c>
      <c r="BO25" s="190">
        <v>1</v>
      </c>
      <c r="BP25" s="190">
        <v>1</v>
      </c>
      <c r="BQ25" s="190">
        <v>1</v>
      </c>
      <c r="BR25" s="189">
        <v>5</v>
      </c>
      <c r="BS25" s="190">
        <v>1</v>
      </c>
      <c r="BT25" s="190">
        <v>1</v>
      </c>
      <c r="BV25" s="190">
        <v>1</v>
      </c>
      <c r="BW25" s="190">
        <v>1</v>
      </c>
      <c r="BX25" s="190">
        <v>1</v>
      </c>
      <c r="BY25" s="190">
        <v>1</v>
      </c>
      <c r="BZ25" s="190">
        <v>1</v>
      </c>
      <c r="CA25" s="189">
        <v>5</v>
      </c>
      <c r="CB25" s="190">
        <v>1</v>
      </c>
      <c r="CC25" s="190">
        <v>1</v>
      </c>
      <c r="CE25" s="190">
        <v>1</v>
      </c>
      <c r="CF25" s="190">
        <v>1</v>
      </c>
      <c r="CG25" s="190">
        <v>1</v>
      </c>
      <c r="CH25" s="190">
        <v>1</v>
      </c>
      <c r="CI25" s="190">
        <v>1</v>
      </c>
      <c r="CJ25" s="189">
        <v>5</v>
      </c>
      <c r="CK25" s="190">
        <v>1</v>
      </c>
      <c r="CL25" s="190">
        <v>1</v>
      </c>
      <c r="CN25" s="190">
        <v>1</v>
      </c>
      <c r="CO25" s="190">
        <v>1</v>
      </c>
      <c r="CP25" s="190">
        <v>1</v>
      </c>
      <c r="CQ25" s="190">
        <v>1</v>
      </c>
      <c r="CR25" s="190">
        <v>1</v>
      </c>
      <c r="CS25" s="189">
        <v>5</v>
      </c>
      <c r="CT25" s="190">
        <v>1</v>
      </c>
      <c r="CU25" s="190">
        <v>1</v>
      </c>
      <c r="CW25" s="190">
        <v>1</v>
      </c>
      <c r="CX25" s="190">
        <v>1</v>
      </c>
      <c r="CY25" s="190">
        <v>1</v>
      </c>
      <c r="CZ25" s="190">
        <v>1</v>
      </c>
      <c r="DA25" s="190">
        <v>1</v>
      </c>
      <c r="DB25" s="189">
        <v>5</v>
      </c>
      <c r="DC25" s="190">
        <v>1</v>
      </c>
      <c r="DD25" s="190">
        <v>1</v>
      </c>
      <c r="DF25" s="190">
        <v>1</v>
      </c>
      <c r="DG25" s="190">
        <v>1</v>
      </c>
      <c r="DH25" s="190">
        <v>1</v>
      </c>
      <c r="DI25" s="190">
        <v>1</v>
      </c>
      <c r="DJ25" s="190">
        <v>1</v>
      </c>
      <c r="DK25" s="189">
        <v>5</v>
      </c>
      <c r="DL25" s="190">
        <v>1</v>
      </c>
      <c r="DM25" s="190">
        <v>1</v>
      </c>
      <c r="DO25" s="190">
        <v>1</v>
      </c>
      <c r="DP25" s="190">
        <v>1</v>
      </c>
      <c r="DQ25" s="190">
        <v>1</v>
      </c>
      <c r="DR25" s="190">
        <v>1</v>
      </c>
      <c r="DS25" s="190">
        <v>1</v>
      </c>
      <c r="DT25" s="189">
        <v>5</v>
      </c>
      <c r="DU25" s="190">
        <v>1</v>
      </c>
      <c r="DV25" s="190">
        <v>1</v>
      </c>
      <c r="DX25" s="190">
        <v>1</v>
      </c>
      <c r="DY25" s="190">
        <v>1</v>
      </c>
      <c r="DZ25" s="190">
        <v>1</v>
      </c>
      <c r="EA25" s="190">
        <v>1</v>
      </c>
      <c r="EB25" s="190">
        <v>1</v>
      </c>
      <c r="EC25" s="189">
        <v>5</v>
      </c>
      <c r="ED25" s="190">
        <v>1</v>
      </c>
      <c r="EE25" s="190">
        <v>1</v>
      </c>
    </row>
    <row r="26" spans="1:135" s="19" customFormat="1" ht="23.1" customHeight="1">
      <c r="A26" s="16" t="s">
        <v>32</v>
      </c>
      <c r="B26" s="185"/>
      <c r="C26" s="185"/>
      <c r="D26" s="185"/>
      <c r="E26" s="185"/>
      <c r="F26" s="185"/>
      <c r="G26" s="183"/>
      <c r="H26" s="185"/>
      <c r="I26" s="185"/>
      <c r="K26" s="189">
        <v>2</v>
      </c>
      <c r="L26" s="189">
        <v>2</v>
      </c>
      <c r="M26" s="189">
        <v>2</v>
      </c>
      <c r="N26" s="189">
        <v>2</v>
      </c>
      <c r="O26" s="189">
        <v>2</v>
      </c>
      <c r="P26" s="189">
        <v>10</v>
      </c>
      <c r="Q26" s="189">
        <v>1</v>
      </c>
      <c r="R26" s="189">
        <v>1</v>
      </c>
      <c r="T26" s="189">
        <v>2</v>
      </c>
      <c r="U26" s="189">
        <v>2</v>
      </c>
      <c r="V26" s="189">
        <v>2</v>
      </c>
      <c r="W26" s="189">
        <v>2</v>
      </c>
      <c r="X26" s="189">
        <v>2</v>
      </c>
      <c r="Y26" s="189">
        <v>10</v>
      </c>
      <c r="Z26" s="189">
        <v>1</v>
      </c>
      <c r="AA26" s="189">
        <v>1</v>
      </c>
      <c r="AC26" s="189">
        <v>2</v>
      </c>
      <c r="AD26" s="189">
        <v>2</v>
      </c>
      <c r="AE26" s="189">
        <v>2</v>
      </c>
      <c r="AF26" s="189">
        <v>2</v>
      </c>
      <c r="AG26" s="189">
        <v>2</v>
      </c>
      <c r="AH26" s="189">
        <v>10</v>
      </c>
      <c r="AI26" s="189">
        <v>1</v>
      </c>
      <c r="AJ26" s="189">
        <v>1</v>
      </c>
      <c r="AL26" s="189">
        <v>2</v>
      </c>
      <c r="AM26" s="189">
        <v>2</v>
      </c>
      <c r="AN26" s="189">
        <v>2</v>
      </c>
      <c r="AO26" s="189">
        <v>2</v>
      </c>
      <c r="AP26" s="189">
        <v>2</v>
      </c>
      <c r="AQ26" s="189">
        <v>10</v>
      </c>
      <c r="AR26" s="189">
        <v>1</v>
      </c>
      <c r="AS26" s="189">
        <v>1</v>
      </c>
      <c r="AU26" s="189">
        <v>2</v>
      </c>
      <c r="AV26" s="189">
        <v>2</v>
      </c>
      <c r="AW26" s="189">
        <v>2</v>
      </c>
      <c r="AX26" s="189">
        <v>2</v>
      </c>
      <c r="AY26" s="189">
        <v>2</v>
      </c>
      <c r="AZ26" s="189">
        <v>10</v>
      </c>
      <c r="BA26" s="189">
        <v>1</v>
      </c>
      <c r="BB26" s="189">
        <v>1</v>
      </c>
      <c r="BD26" s="189">
        <v>2</v>
      </c>
      <c r="BE26" s="189">
        <v>2</v>
      </c>
      <c r="BF26" s="189">
        <v>2</v>
      </c>
      <c r="BG26" s="189">
        <v>2</v>
      </c>
      <c r="BH26" s="189">
        <v>2</v>
      </c>
      <c r="BI26" s="189">
        <v>10</v>
      </c>
      <c r="BJ26" s="189">
        <v>1</v>
      </c>
      <c r="BK26" s="189">
        <v>1</v>
      </c>
      <c r="BM26" s="189">
        <v>2</v>
      </c>
      <c r="BN26" s="189">
        <v>2</v>
      </c>
      <c r="BO26" s="189">
        <v>2</v>
      </c>
      <c r="BP26" s="189">
        <v>2</v>
      </c>
      <c r="BQ26" s="189">
        <v>2</v>
      </c>
      <c r="BR26" s="189">
        <v>10</v>
      </c>
      <c r="BS26" s="189">
        <v>1</v>
      </c>
      <c r="BT26" s="189">
        <v>1</v>
      </c>
      <c r="BV26" s="189">
        <v>2</v>
      </c>
      <c r="BW26" s="189">
        <v>2</v>
      </c>
      <c r="BX26" s="189">
        <v>2</v>
      </c>
      <c r="BY26" s="189">
        <v>2</v>
      </c>
      <c r="BZ26" s="189">
        <v>2</v>
      </c>
      <c r="CA26" s="189">
        <v>10</v>
      </c>
      <c r="CB26" s="189">
        <v>1</v>
      </c>
      <c r="CC26" s="189">
        <v>1</v>
      </c>
      <c r="CE26" s="189">
        <v>2</v>
      </c>
      <c r="CF26" s="189">
        <v>2</v>
      </c>
      <c r="CG26" s="189">
        <v>2</v>
      </c>
      <c r="CH26" s="189">
        <v>2</v>
      </c>
      <c r="CI26" s="189">
        <v>2</v>
      </c>
      <c r="CJ26" s="189">
        <v>10</v>
      </c>
      <c r="CK26" s="189">
        <v>1</v>
      </c>
      <c r="CL26" s="189">
        <v>1</v>
      </c>
      <c r="CN26" s="189">
        <v>2</v>
      </c>
      <c r="CO26" s="189">
        <v>2</v>
      </c>
      <c r="CP26" s="189">
        <v>2</v>
      </c>
      <c r="CQ26" s="189">
        <v>2</v>
      </c>
      <c r="CR26" s="189">
        <v>2</v>
      </c>
      <c r="CS26" s="189">
        <v>10</v>
      </c>
      <c r="CT26" s="189">
        <v>1</v>
      </c>
      <c r="CU26" s="189">
        <v>1</v>
      </c>
      <c r="CW26" s="189">
        <v>2</v>
      </c>
      <c r="CX26" s="189">
        <v>2</v>
      </c>
      <c r="CY26" s="189">
        <v>2</v>
      </c>
      <c r="CZ26" s="189">
        <v>2</v>
      </c>
      <c r="DA26" s="189">
        <v>2</v>
      </c>
      <c r="DB26" s="189">
        <v>10</v>
      </c>
      <c r="DC26" s="189">
        <v>1</v>
      </c>
      <c r="DD26" s="189">
        <v>1</v>
      </c>
      <c r="DF26" s="189">
        <v>2</v>
      </c>
      <c r="DG26" s="189">
        <v>2</v>
      </c>
      <c r="DH26" s="189">
        <v>2</v>
      </c>
      <c r="DI26" s="189">
        <v>2</v>
      </c>
      <c r="DJ26" s="189">
        <v>2</v>
      </c>
      <c r="DK26" s="189">
        <v>10</v>
      </c>
      <c r="DL26" s="189">
        <v>1</v>
      </c>
      <c r="DM26" s="189">
        <v>1</v>
      </c>
      <c r="DO26" s="189">
        <v>2</v>
      </c>
      <c r="DP26" s="189">
        <v>2</v>
      </c>
      <c r="DQ26" s="189">
        <v>2</v>
      </c>
      <c r="DR26" s="189">
        <v>2</v>
      </c>
      <c r="DS26" s="189">
        <v>2</v>
      </c>
      <c r="DT26" s="189">
        <v>10</v>
      </c>
      <c r="DU26" s="189">
        <v>1</v>
      </c>
      <c r="DV26" s="189">
        <v>1</v>
      </c>
      <c r="DX26" s="189">
        <v>2</v>
      </c>
      <c r="DY26" s="189">
        <v>2</v>
      </c>
      <c r="DZ26" s="189">
        <v>2</v>
      </c>
      <c r="EA26" s="189">
        <v>2</v>
      </c>
      <c r="EB26" s="189">
        <v>2</v>
      </c>
      <c r="EC26" s="189">
        <v>10</v>
      </c>
      <c r="ED26" s="189">
        <v>1</v>
      </c>
      <c r="EE26" s="189">
        <v>1</v>
      </c>
    </row>
    <row r="27" spans="1:135" s="19" customFormat="1" ht="23.1" customHeight="1">
      <c r="A27" s="23" t="s">
        <v>33</v>
      </c>
      <c r="B27" s="184"/>
      <c r="C27" s="184"/>
      <c r="D27" s="184"/>
      <c r="E27" s="184"/>
      <c r="F27" s="184"/>
      <c r="G27" s="183"/>
      <c r="H27" s="184"/>
      <c r="I27" s="184"/>
      <c r="K27" s="190">
        <v>1</v>
      </c>
      <c r="L27" s="190">
        <v>1</v>
      </c>
      <c r="M27" s="190">
        <v>1</v>
      </c>
      <c r="N27" s="190">
        <v>1</v>
      </c>
      <c r="O27" s="190">
        <v>1</v>
      </c>
      <c r="P27" s="189">
        <v>5</v>
      </c>
      <c r="Q27" s="190">
        <v>1</v>
      </c>
      <c r="R27" s="190">
        <v>1</v>
      </c>
      <c r="T27" s="190">
        <v>1</v>
      </c>
      <c r="U27" s="190">
        <v>1</v>
      </c>
      <c r="V27" s="190">
        <v>1</v>
      </c>
      <c r="W27" s="190">
        <v>1</v>
      </c>
      <c r="X27" s="190">
        <v>1</v>
      </c>
      <c r="Y27" s="189">
        <v>5</v>
      </c>
      <c r="Z27" s="190">
        <v>1</v>
      </c>
      <c r="AA27" s="190">
        <v>1</v>
      </c>
      <c r="AC27" s="190">
        <v>1</v>
      </c>
      <c r="AD27" s="190">
        <v>1</v>
      </c>
      <c r="AE27" s="190">
        <v>1</v>
      </c>
      <c r="AF27" s="190">
        <v>1</v>
      </c>
      <c r="AG27" s="190">
        <v>1</v>
      </c>
      <c r="AH27" s="189">
        <v>5</v>
      </c>
      <c r="AI27" s="190">
        <v>1</v>
      </c>
      <c r="AJ27" s="190">
        <v>1</v>
      </c>
      <c r="AL27" s="190">
        <v>1</v>
      </c>
      <c r="AM27" s="190">
        <v>1</v>
      </c>
      <c r="AN27" s="190">
        <v>1</v>
      </c>
      <c r="AO27" s="190">
        <v>1</v>
      </c>
      <c r="AP27" s="190">
        <v>1</v>
      </c>
      <c r="AQ27" s="189">
        <v>5</v>
      </c>
      <c r="AR27" s="190">
        <v>1</v>
      </c>
      <c r="AS27" s="190">
        <v>1</v>
      </c>
      <c r="AU27" s="190">
        <v>1</v>
      </c>
      <c r="AV27" s="190">
        <v>1</v>
      </c>
      <c r="AW27" s="190">
        <v>1</v>
      </c>
      <c r="AX27" s="190">
        <v>1</v>
      </c>
      <c r="AY27" s="190">
        <v>1</v>
      </c>
      <c r="AZ27" s="189">
        <v>5</v>
      </c>
      <c r="BA27" s="190">
        <v>1</v>
      </c>
      <c r="BB27" s="190">
        <v>1</v>
      </c>
      <c r="BD27" s="190">
        <v>1</v>
      </c>
      <c r="BE27" s="190">
        <v>1</v>
      </c>
      <c r="BF27" s="190">
        <v>1</v>
      </c>
      <c r="BG27" s="190">
        <v>1</v>
      </c>
      <c r="BH27" s="190">
        <v>1</v>
      </c>
      <c r="BI27" s="189">
        <v>5</v>
      </c>
      <c r="BJ27" s="190">
        <v>1</v>
      </c>
      <c r="BK27" s="190">
        <v>1</v>
      </c>
      <c r="BM27" s="190">
        <v>1</v>
      </c>
      <c r="BN27" s="190">
        <v>1</v>
      </c>
      <c r="BO27" s="190">
        <v>1</v>
      </c>
      <c r="BP27" s="190">
        <v>1</v>
      </c>
      <c r="BQ27" s="190">
        <v>1</v>
      </c>
      <c r="BR27" s="189">
        <v>5</v>
      </c>
      <c r="BS27" s="190">
        <v>1</v>
      </c>
      <c r="BT27" s="190">
        <v>1</v>
      </c>
      <c r="BV27" s="190">
        <v>1</v>
      </c>
      <c r="BW27" s="190">
        <v>1</v>
      </c>
      <c r="BX27" s="190">
        <v>1</v>
      </c>
      <c r="BY27" s="190">
        <v>1</v>
      </c>
      <c r="BZ27" s="190">
        <v>1</v>
      </c>
      <c r="CA27" s="189">
        <v>5</v>
      </c>
      <c r="CB27" s="190">
        <v>1</v>
      </c>
      <c r="CC27" s="190">
        <v>1</v>
      </c>
      <c r="CE27" s="190">
        <v>1</v>
      </c>
      <c r="CF27" s="190">
        <v>1</v>
      </c>
      <c r="CG27" s="190">
        <v>1</v>
      </c>
      <c r="CH27" s="190">
        <v>1</v>
      </c>
      <c r="CI27" s="190">
        <v>1</v>
      </c>
      <c r="CJ27" s="189">
        <v>5</v>
      </c>
      <c r="CK27" s="190">
        <v>1</v>
      </c>
      <c r="CL27" s="190">
        <v>1</v>
      </c>
      <c r="CN27" s="190">
        <v>1</v>
      </c>
      <c r="CO27" s="190">
        <v>1</v>
      </c>
      <c r="CP27" s="190">
        <v>1</v>
      </c>
      <c r="CQ27" s="190">
        <v>1</v>
      </c>
      <c r="CR27" s="190">
        <v>1</v>
      </c>
      <c r="CS27" s="189">
        <v>5</v>
      </c>
      <c r="CT27" s="190">
        <v>1</v>
      </c>
      <c r="CU27" s="190">
        <v>1</v>
      </c>
      <c r="CW27" s="190">
        <v>1</v>
      </c>
      <c r="CX27" s="190">
        <v>1</v>
      </c>
      <c r="CY27" s="190">
        <v>1</v>
      </c>
      <c r="CZ27" s="190">
        <v>1</v>
      </c>
      <c r="DA27" s="190">
        <v>1</v>
      </c>
      <c r="DB27" s="189">
        <v>5</v>
      </c>
      <c r="DC27" s="190">
        <v>1</v>
      </c>
      <c r="DD27" s="190">
        <v>1</v>
      </c>
      <c r="DF27" s="190">
        <v>1</v>
      </c>
      <c r="DG27" s="190">
        <v>1</v>
      </c>
      <c r="DH27" s="190">
        <v>1</v>
      </c>
      <c r="DI27" s="190">
        <v>1</v>
      </c>
      <c r="DJ27" s="190">
        <v>1</v>
      </c>
      <c r="DK27" s="189">
        <v>5</v>
      </c>
      <c r="DL27" s="190">
        <v>1</v>
      </c>
      <c r="DM27" s="190">
        <v>1</v>
      </c>
      <c r="DO27" s="190">
        <v>1</v>
      </c>
      <c r="DP27" s="190">
        <v>1</v>
      </c>
      <c r="DQ27" s="190">
        <v>1</v>
      </c>
      <c r="DR27" s="190">
        <v>1</v>
      </c>
      <c r="DS27" s="190">
        <v>1</v>
      </c>
      <c r="DT27" s="189">
        <v>5</v>
      </c>
      <c r="DU27" s="190">
        <v>1</v>
      </c>
      <c r="DV27" s="190">
        <v>1</v>
      </c>
      <c r="DX27" s="190">
        <v>1</v>
      </c>
      <c r="DY27" s="190">
        <v>1</v>
      </c>
      <c r="DZ27" s="190">
        <v>1</v>
      </c>
      <c r="EA27" s="190">
        <v>1</v>
      </c>
      <c r="EB27" s="190">
        <v>1</v>
      </c>
      <c r="EC27" s="189">
        <v>5</v>
      </c>
      <c r="ED27" s="190">
        <v>1</v>
      </c>
      <c r="EE27" s="190">
        <v>1</v>
      </c>
    </row>
    <row r="28" spans="1:135" s="19" customFormat="1" ht="23.1" customHeight="1">
      <c r="A28" s="16" t="s">
        <v>34</v>
      </c>
      <c r="B28" s="185"/>
      <c r="C28" s="185"/>
      <c r="D28" s="185"/>
      <c r="E28" s="185"/>
      <c r="F28" s="185"/>
      <c r="G28" s="183"/>
      <c r="H28" s="185"/>
      <c r="I28" s="185"/>
      <c r="K28" s="189">
        <v>1</v>
      </c>
      <c r="L28" s="189">
        <v>1</v>
      </c>
      <c r="M28" s="189">
        <v>1</v>
      </c>
      <c r="N28" s="189">
        <v>1</v>
      </c>
      <c r="O28" s="189">
        <v>1</v>
      </c>
      <c r="P28" s="189">
        <v>5</v>
      </c>
      <c r="Q28" s="189">
        <v>1</v>
      </c>
      <c r="R28" s="189">
        <v>1</v>
      </c>
      <c r="T28" s="189">
        <v>1</v>
      </c>
      <c r="U28" s="189">
        <v>1</v>
      </c>
      <c r="V28" s="189">
        <v>1</v>
      </c>
      <c r="W28" s="189">
        <v>1</v>
      </c>
      <c r="X28" s="189">
        <v>1</v>
      </c>
      <c r="Y28" s="189">
        <v>5</v>
      </c>
      <c r="Z28" s="189">
        <v>1</v>
      </c>
      <c r="AA28" s="189">
        <v>1</v>
      </c>
      <c r="AC28" s="189">
        <v>1</v>
      </c>
      <c r="AD28" s="189">
        <v>1</v>
      </c>
      <c r="AE28" s="189">
        <v>1</v>
      </c>
      <c r="AF28" s="189">
        <v>1</v>
      </c>
      <c r="AG28" s="189">
        <v>1</v>
      </c>
      <c r="AH28" s="189">
        <v>5</v>
      </c>
      <c r="AI28" s="189">
        <v>1</v>
      </c>
      <c r="AJ28" s="189">
        <v>1</v>
      </c>
      <c r="AL28" s="189">
        <v>1</v>
      </c>
      <c r="AM28" s="189">
        <v>1</v>
      </c>
      <c r="AN28" s="189">
        <v>1</v>
      </c>
      <c r="AO28" s="189">
        <v>1</v>
      </c>
      <c r="AP28" s="189">
        <v>1</v>
      </c>
      <c r="AQ28" s="189">
        <v>5</v>
      </c>
      <c r="AR28" s="189">
        <v>1</v>
      </c>
      <c r="AS28" s="189">
        <v>1</v>
      </c>
      <c r="AU28" s="189">
        <v>1</v>
      </c>
      <c r="AV28" s="189">
        <v>1</v>
      </c>
      <c r="AW28" s="189">
        <v>1</v>
      </c>
      <c r="AX28" s="189">
        <v>1</v>
      </c>
      <c r="AY28" s="189">
        <v>1</v>
      </c>
      <c r="AZ28" s="189">
        <v>5</v>
      </c>
      <c r="BA28" s="189">
        <v>1</v>
      </c>
      <c r="BB28" s="189">
        <v>1</v>
      </c>
      <c r="BD28" s="189">
        <v>1</v>
      </c>
      <c r="BE28" s="189">
        <v>1</v>
      </c>
      <c r="BF28" s="189">
        <v>1</v>
      </c>
      <c r="BG28" s="189">
        <v>1</v>
      </c>
      <c r="BH28" s="189">
        <v>1</v>
      </c>
      <c r="BI28" s="189">
        <v>5</v>
      </c>
      <c r="BJ28" s="189">
        <v>1</v>
      </c>
      <c r="BK28" s="189">
        <v>1</v>
      </c>
      <c r="BM28" s="189">
        <v>1</v>
      </c>
      <c r="BN28" s="189">
        <v>1</v>
      </c>
      <c r="BO28" s="189">
        <v>1</v>
      </c>
      <c r="BP28" s="189">
        <v>1</v>
      </c>
      <c r="BQ28" s="189">
        <v>1</v>
      </c>
      <c r="BR28" s="189">
        <v>5</v>
      </c>
      <c r="BS28" s="189">
        <v>1</v>
      </c>
      <c r="BT28" s="189">
        <v>1</v>
      </c>
      <c r="BV28" s="189">
        <v>1</v>
      </c>
      <c r="BW28" s="189">
        <v>1</v>
      </c>
      <c r="BX28" s="189">
        <v>1</v>
      </c>
      <c r="BY28" s="189">
        <v>1</v>
      </c>
      <c r="BZ28" s="189">
        <v>1</v>
      </c>
      <c r="CA28" s="189">
        <v>5</v>
      </c>
      <c r="CB28" s="189">
        <v>1</v>
      </c>
      <c r="CC28" s="189">
        <v>1</v>
      </c>
      <c r="CE28" s="189">
        <v>1</v>
      </c>
      <c r="CF28" s="189">
        <v>1</v>
      </c>
      <c r="CG28" s="189">
        <v>1</v>
      </c>
      <c r="CH28" s="189">
        <v>1</v>
      </c>
      <c r="CI28" s="189">
        <v>1</v>
      </c>
      <c r="CJ28" s="189">
        <v>5</v>
      </c>
      <c r="CK28" s="189">
        <v>1</v>
      </c>
      <c r="CL28" s="189">
        <v>1</v>
      </c>
      <c r="CN28" s="189">
        <v>1</v>
      </c>
      <c r="CO28" s="189">
        <v>1</v>
      </c>
      <c r="CP28" s="189">
        <v>1</v>
      </c>
      <c r="CQ28" s="189">
        <v>1</v>
      </c>
      <c r="CR28" s="189">
        <v>1</v>
      </c>
      <c r="CS28" s="189">
        <v>5</v>
      </c>
      <c r="CT28" s="189">
        <v>1</v>
      </c>
      <c r="CU28" s="189">
        <v>1</v>
      </c>
      <c r="CW28" s="189">
        <v>1</v>
      </c>
      <c r="CX28" s="189">
        <v>1</v>
      </c>
      <c r="CY28" s="189">
        <v>1</v>
      </c>
      <c r="CZ28" s="189">
        <v>1</v>
      </c>
      <c r="DA28" s="189">
        <v>1</v>
      </c>
      <c r="DB28" s="189">
        <v>5</v>
      </c>
      <c r="DC28" s="189">
        <v>1</v>
      </c>
      <c r="DD28" s="189">
        <v>1</v>
      </c>
      <c r="DF28" s="189">
        <v>1</v>
      </c>
      <c r="DG28" s="189">
        <v>1</v>
      </c>
      <c r="DH28" s="189">
        <v>1</v>
      </c>
      <c r="DI28" s="189">
        <v>1</v>
      </c>
      <c r="DJ28" s="189">
        <v>1</v>
      </c>
      <c r="DK28" s="189">
        <v>5</v>
      </c>
      <c r="DL28" s="189">
        <v>1</v>
      </c>
      <c r="DM28" s="189">
        <v>1</v>
      </c>
      <c r="DO28" s="189">
        <v>1</v>
      </c>
      <c r="DP28" s="189">
        <v>1</v>
      </c>
      <c r="DQ28" s="189">
        <v>1</v>
      </c>
      <c r="DR28" s="189">
        <v>1</v>
      </c>
      <c r="DS28" s="189">
        <v>1</v>
      </c>
      <c r="DT28" s="189">
        <v>5</v>
      </c>
      <c r="DU28" s="189">
        <v>1</v>
      </c>
      <c r="DV28" s="189">
        <v>1</v>
      </c>
      <c r="DX28" s="189">
        <v>1</v>
      </c>
      <c r="DY28" s="189">
        <v>1</v>
      </c>
      <c r="DZ28" s="189">
        <v>1</v>
      </c>
      <c r="EA28" s="189">
        <v>1</v>
      </c>
      <c r="EB28" s="189">
        <v>1</v>
      </c>
      <c r="EC28" s="189">
        <v>5</v>
      </c>
      <c r="ED28" s="189">
        <v>1</v>
      </c>
      <c r="EE28" s="189">
        <v>1</v>
      </c>
    </row>
    <row r="29" spans="1:135" s="19" customFormat="1" ht="23.1" hidden="1" customHeight="1">
      <c r="A29" s="23" t="s">
        <v>35</v>
      </c>
      <c r="B29" s="186"/>
      <c r="C29" s="186"/>
      <c r="D29" s="186"/>
      <c r="E29" s="186"/>
      <c r="F29" s="186"/>
      <c r="G29" s="183"/>
      <c r="H29" s="186"/>
      <c r="I29" s="186"/>
      <c r="K29" s="190"/>
      <c r="L29" s="190"/>
      <c r="M29" s="190"/>
      <c r="N29" s="190"/>
      <c r="O29" s="190"/>
      <c r="P29" s="189">
        <v>0</v>
      </c>
      <c r="Q29" s="190">
        <v>1</v>
      </c>
      <c r="R29" s="190">
        <v>1</v>
      </c>
      <c r="T29" s="190"/>
      <c r="U29" s="190"/>
      <c r="V29" s="190"/>
      <c r="W29" s="190"/>
      <c r="X29" s="190"/>
      <c r="Y29" s="189">
        <v>0</v>
      </c>
      <c r="Z29" s="190">
        <v>1</v>
      </c>
      <c r="AA29" s="190">
        <v>1</v>
      </c>
      <c r="AC29" s="190"/>
      <c r="AD29" s="190"/>
      <c r="AE29" s="190"/>
      <c r="AF29" s="190"/>
      <c r="AG29" s="190"/>
      <c r="AH29" s="189">
        <v>0</v>
      </c>
      <c r="AI29" s="190">
        <v>1</v>
      </c>
      <c r="AJ29" s="190">
        <v>1</v>
      </c>
      <c r="AL29" s="190"/>
      <c r="AM29" s="190"/>
      <c r="AN29" s="190"/>
      <c r="AO29" s="190"/>
      <c r="AP29" s="190"/>
      <c r="AQ29" s="189">
        <v>0</v>
      </c>
      <c r="AR29" s="190">
        <v>1</v>
      </c>
      <c r="AS29" s="190">
        <v>1</v>
      </c>
      <c r="AU29" s="190"/>
      <c r="AV29" s="190"/>
      <c r="AW29" s="190"/>
      <c r="AX29" s="190"/>
      <c r="AY29" s="190"/>
      <c r="AZ29" s="189">
        <v>0</v>
      </c>
      <c r="BA29" s="190">
        <v>1</v>
      </c>
      <c r="BB29" s="190">
        <v>1</v>
      </c>
      <c r="BD29" s="190"/>
      <c r="BE29" s="190"/>
      <c r="BF29" s="190"/>
      <c r="BG29" s="190"/>
      <c r="BH29" s="190"/>
      <c r="BI29" s="189">
        <v>0</v>
      </c>
      <c r="BJ29" s="190">
        <v>1</v>
      </c>
      <c r="BK29" s="190">
        <v>1</v>
      </c>
      <c r="BM29" s="190"/>
      <c r="BN29" s="190"/>
      <c r="BO29" s="190"/>
      <c r="BP29" s="190"/>
      <c r="BQ29" s="190"/>
      <c r="BR29" s="189">
        <v>0</v>
      </c>
      <c r="BS29" s="190">
        <v>1</v>
      </c>
      <c r="BT29" s="190">
        <v>1</v>
      </c>
      <c r="BV29" s="190"/>
      <c r="BW29" s="190"/>
      <c r="BX29" s="190"/>
      <c r="BY29" s="190"/>
      <c r="BZ29" s="190"/>
      <c r="CA29" s="189">
        <v>0</v>
      </c>
      <c r="CB29" s="190">
        <v>1</v>
      </c>
      <c r="CC29" s="190">
        <v>1</v>
      </c>
      <c r="CE29" s="190"/>
      <c r="CF29" s="190"/>
      <c r="CG29" s="190"/>
      <c r="CH29" s="190"/>
      <c r="CI29" s="190"/>
      <c r="CJ29" s="189">
        <v>0</v>
      </c>
      <c r="CK29" s="190">
        <v>1</v>
      </c>
      <c r="CL29" s="190">
        <v>1</v>
      </c>
      <c r="CN29" s="190"/>
      <c r="CO29" s="190"/>
      <c r="CP29" s="190"/>
      <c r="CQ29" s="190"/>
      <c r="CR29" s="190"/>
      <c r="CS29" s="189">
        <v>0</v>
      </c>
      <c r="CT29" s="190">
        <v>1</v>
      </c>
      <c r="CU29" s="190">
        <v>1</v>
      </c>
      <c r="CW29" s="190"/>
      <c r="CX29" s="190"/>
      <c r="CY29" s="190"/>
      <c r="CZ29" s="190"/>
      <c r="DA29" s="190"/>
      <c r="DB29" s="189">
        <v>0</v>
      </c>
      <c r="DC29" s="190">
        <v>1</v>
      </c>
      <c r="DD29" s="190">
        <v>1</v>
      </c>
      <c r="DF29" s="190"/>
      <c r="DG29" s="190"/>
      <c r="DH29" s="190"/>
      <c r="DI29" s="190"/>
      <c r="DJ29" s="190"/>
      <c r="DK29" s="189">
        <v>0</v>
      </c>
      <c r="DL29" s="190">
        <v>1</v>
      </c>
      <c r="DM29" s="190">
        <v>1</v>
      </c>
      <c r="DO29" s="190"/>
      <c r="DP29" s="190"/>
      <c r="DQ29" s="190"/>
      <c r="DR29" s="190"/>
      <c r="DS29" s="190"/>
      <c r="DT29" s="189">
        <v>0</v>
      </c>
      <c r="DU29" s="190">
        <v>1</v>
      </c>
      <c r="DV29" s="190">
        <v>1</v>
      </c>
      <c r="DX29" s="190"/>
      <c r="DY29" s="190"/>
      <c r="DZ29" s="190"/>
      <c r="EA29" s="190"/>
      <c r="EB29" s="190"/>
      <c r="EC29" s="189">
        <v>0</v>
      </c>
      <c r="ED29" s="190">
        <v>1</v>
      </c>
      <c r="EE29" s="190">
        <v>1</v>
      </c>
    </row>
    <row r="30" spans="1:135" s="33" customFormat="1" ht="23.1" hidden="1" customHeight="1">
      <c r="A30" s="23" t="s">
        <v>36</v>
      </c>
      <c r="B30" s="186"/>
      <c r="C30" s="186"/>
      <c r="D30" s="186"/>
      <c r="E30" s="186"/>
      <c r="F30" s="186"/>
      <c r="G30" s="183"/>
      <c r="H30" s="186"/>
      <c r="I30" s="186"/>
      <c r="K30" s="190"/>
      <c r="L30" s="190"/>
      <c r="M30" s="190"/>
      <c r="N30" s="190"/>
      <c r="O30" s="190"/>
      <c r="P30" s="189">
        <v>0</v>
      </c>
      <c r="Q30" s="190">
        <v>1</v>
      </c>
      <c r="R30" s="190">
        <v>1</v>
      </c>
      <c r="T30" s="190"/>
      <c r="U30" s="190"/>
      <c r="V30" s="190"/>
      <c r="W30" s="190"/>
      <c r="X30" s="190"/>
      <c r="Y30" s="189">
        <v>0</v>
      </c>
      <c r="Z30" s="190">
        <v>1</v>
      </c>
      <c r="AA30" s="190">
        <v>1</v>
      </c>
      <c r="AC30" s="190"/>
      <c r="AD30" s="190"/>
      <c r="AE30" s="190"/>
      <c r="AF30" s="190"/>
      <c r="AG30" s="190"/>
      <c r="AH30" s="189">
        <v>0</v>
      </c>
      <c r="AI30" s="190">
        <v>1</v>
      </c>
      <c r="AJ30" s="190">
        <v>1</v>
      </c>
      <c r="AL30" s="190"/>
      <c r="AM30" s="190"/>
      <c r="AN30" s="190"/>
      <c r="AO30" s="190"/>
      <c r="AP30" s="190"/>
      <c r="AQ30" s="189">
        <v>0</v>
      </c>
      <c r="AR30" s="190">
        <v>1</v>
      </c>
      <c r="AS30" s="190">
        <v>1</v>
      </c>
      <c r="AU30" s="190"/>
      <c r="AV30" s="190"/>
      <c r="AW30" s="190"/>
      <c r="AX30" s="190"/>
      <c r="AY30" s="190"/>
      <c r="AZ30" s="189">
        <v>0</v>
      </c>
      <c r="BA30" s="190">
        <v>1</v>
      </c>
      <c r="BB30" s="190">
        <v>1</v>
      </c>
      <c r="BD30" s="190"/>
      <c r="BE30" s="190"/>
      <c r="BF30" s="190"/>
      <c r="BG30" s="190"/>
      <c r="BH30" s="190"/>
      <c r="BI30" s="189">
        <v>0</v>
      </c>
      <c r="BJ30" s="190">
        <v>1</v>
      </c>
      <c r="BK30" s="190">
        <v>1</v>
      </c>
      <c r="BM30" s="190"/>
      <c r="BN30" s="190"/>
      <c r="BO30" s="190"/>
      <c r="BP30" s="190"/>
      <c r="BQ30" s="190"/>
      <c r="BR30" s="189">
        <v>0</v>
      </c>
      <c r="BS30" s="190">
        <v>1</v>
      </c>
      <c r="BT30" s="190">
        <v>1</v>
      </c>
      <c r="BV30" s="190"/>
      <c r="BW30" s="190"/>
      <c r="BX30" s="190"/>
      <c r="BY30" s="190"/>
      <c r="BZ30" s="190"/>
      <c r="CA30" s="189">
        <v>0</v>
      </c>
      <c r="CB30" s="190">
        <v>1</v>
      </c>
      <c r="CC30" s="190">
        <v>1</v>
      </c>
      <c r="CE30" s="190"/>
      <c r="CF30" s="190"/>
      <c r="CG30" s="190"/>
      <c r="CH30" s="190"/>
      <c r="CI30" s="190"/>
      <c r="CJ30" s="189">
        <v>0</v>
      </c>
      <c r="CK30" s="190">
        <v>1</v>
      </c>
      <c r="CL30" s="190">
        <v>1</v>
      </c>
      <c r="CN30" s="190"/>
      <c r="CO30" s="190"/>
      <c r="CP30" s="190"/>
      <c r="CQ30" s="190"/>
      <c r="CR30" s="190"/>
      <c r="CS30" s="189">
        <v>0</v>
      </c>
      <c r="CT30" s="190">
        <v>1</v>
      </c>
      <c r="CU30" s="190">
        <v>1</v>
      </c>
      <c r="CW30" s="190"/>
      <c r="CX30" s="190"/>
      <c r="CY30" s="190"/>
      <c r="CZ30" s="190"/>
      <c r="DA30" s="190"/>
      <c r="DB30" s="189">
        <v>0</v>
      </c>
      <c r="DC30" s="190">
        <v>1</v>
      </c>
      <c r="DD30" s="190">
        <v>1</v>
      </c>
      <c r="DF30" s="190"/>
      <c r="DG30" s="190"/>
      <c r="DH30" s="190"/>
      <c r="DI30" s="190"/>
      <c r="DJ30" s="190"/>
      <c r="DK30" s="189">
        <v>0</v>
      </c>
      <c r="DL30" s="190">
        <v>1</v>
      </c>
      <c r="DM30" s="190">
        <v>1</v>
      </c>
      <c r="DO30" s="190"/>
      <c r="DP30" s="190"/>
      <c r="DQ30" s="190"/>
      <c r="DR30" s="190"/>
      <c r="DS30" s="190"/>
      <c r="DT30" s="189">
        <v>0</v>
      </c>
      <c r="DU30" s="190">
        <v>1</v>
      </c>
      <c r="DV30" s="190">
        <v>1</v>
      </c>
      <c r="DX30" s="190"/>
      <c r="DY30" s="190"/>
      <c r="DZ30" s="190"/>
      <c r="EA30" s="190"/>
      <c r="EB30" s="190"/>
      <c r="EC30" s="189">
        <v>0</v>
      </c>
      <c r="ED30" s="190">
        <v>1</v>
      </c>
      <c r="EE30" s="190">
        <v>1</v>
      </c>
    </row>
    <row r="31" spans="1:135" s="33" customFormat="1" ht="23.1" hidden="1" customHeight="1">
      <c r="A31" s="23" t="s">
        <v>37</v>
      </c>
      <c r="B31" s="186"/>
      <c r="C31" s="186"/>
      <c r="D31" s="186"/>
      <c r="E31" s="186"/>
      <c r="F31" s="186"/>
      <c r="G31" s="183"/>
      <c r="H31" s="186"/>
      <c r="I31" s="186"/>
      <c r="K31" s="190"/>
      <c r="L31" s="190"/>
      <c r="M31" s="190"/>
      <c r="N31" s="190"/>
      <c r="O31" s="190"/>
      <c r="P31" s="189">
        <v>0</v>
      </c>
      <c r="Q31" s="190">
        <v>1</v>
      </c>
      <c r="R31" s="190">
        <v>1</v>
      </c>
      <c r="T31" s="190"/>
      <c r="U31" s="190"/>
      <c r="V31" s="190"/>
      <c r="W31" s="190"/>
      <c r="X31" s="190"/>
      <c r="Y31" s="189">
        <v>0</v>
      </c>
      <c r="Z31" s="190">
        <v>1</v>
      </c>
      <c r="AA31" s="190">
        <v>1</v>
      </c>
      <c r="AC31" s="190"/>
      <c r="AD31" s="190"/>
      <c r="AE31" s="190"/>
      <c r="AF31" s="190"/>
      <c r="AG31" s="190"/>
      <c r="AH31" s="189">
        <v>0</v>
      </c>
      <c r="AI31" s="190">
        <v>1</v>
      </c>
      <c r="AJ31" s="190">
        <v>1</v>
      </c>
      <c r="AL31" s="190"/>
      <c r="AM31" s="190"/>
      <c r="AN31" s="190"/>
      <c r="AO31" s="190"/>
      <c r="AP31" s="190"/>
      <c r="AQ31" s="189">
        <v>0</v>
      </c>
      <c r="AR31" s="190">
        <v>1</v>
      </c>
      <c r="AS31" s="190">
        <v>1</v>
      </c>
      <c r="AU31" s="190"/>
      <c r="AV31" s="190"/>
      <c r="AW31" s="190"/>
      <c r="AX31" s="190"/>
      <c r="AY31" s="190"/>
      <c r="AZ31" s="189">
        <v>0</v>
      </c>
      <c r="BA31" s="190">
        <v>1</v>
      </c>
      <c r="BB31" s="190">
        <v>1</v>
      </c>
      <c r="BD31" s="190"/>
      <c r="BE31" s="190"/>
      <c r="BF31" s="190"/>
      <c r="BG31" s="190"/>
      <c r="BH31" s="190"/>
      <c r="BI31" s="189">
        <v>0</v>
      </c>
      <c r="BJ31" s="190">
        <v>1</v>
      </c>
      <c r="BK31" s="190">
        <v>1</v>
      </c>
      <c r="BM31" s="190"/>
      <c r="BN31" s="190"/>
      <c r="BO31" s="190"/>
      <c r="BP31" s="190"/>
      <c r="BQ31" s="190"/>
      <c r="BR31" s="189">
        <v>0</v>
      </c>
      <c r="BS31" s="190">
        <v>1</v>
      </c>
      <c r="BT31" s="190">
        <v>1</v>
      </c>
      <c r="BV31" s="190"/>
      <c r="BW31" s="190"/>
      <c r="BX31" s="190"/>
      <c r="BY31" s="190"/>
      <c r="BZ31" s="190"/>
      <c r="CA31" s="189">
        <v>0</v>
      </c>
      <c r="CB31" s="190">
        <v>1</v>
      </c>
      <c r="CC31" s="190">
        <v>1</v>
      </c>
      <c r="CE31" s="190"/>
      <c r="CF31" s="190"/>
      <c r="CG31" s="190"/>
      <c r="CH31" s="190"/>
      <c r="CI31" s="190"/>
      <c r="CJ31" s="189">
        <v>0</v>
      </c>
      <c r="CK31" s="190">
        <v>1</v>
      </c>
      <c r="CL31" s="190">
        <v>1</v>
      </c>
      <c r="CN31" s="190"/>
      <c r="CO31" s="190"/>
      <c r="CP31" s="190"/>
      <c r="CQ31" s="190"/>
      <c r="CR31" s="190"/>
      <c r="CS31" s="189">
        <v>0</v>
      </c>
      <c r="CT31" s="190">
        <v>1</v>
      </c>
      <c r="CU31" s="190">
        <v>1</v>
      </c>
      <c r="CW31" s="190"/>
      <c r="CX31" s="190"/>
      <c r="CY31" s="190"/>
      <c r="CZ31" s="190"/>
      <c r="DA31" s="190"/>
      <c r="DB31" s="189">
        <v>0</v>
      </c>
      <c r="DC31" s="190">
        <v>1</v>
      </c>
      <c r="DD31" s="190">
        <v>1</v>
      </c>
      <c r="DF31" s="190"/>
      <c r="DG31" s="190"/>
      <c r="DH31" s="190"/>
      <c r="DI31" s="190"/>
      <c r="DJ31" s="190"/>
      <c r="DK31" s="189">
        <v>0</v>
      </c>
      <c r="DL31" s="190">
        <v>1</v>
      </c>
      <c r="DM31" s="190">
        <v>1</v>
      </c>
      <c r="DO31" s="190"/>
      <c r="DP31" s="190"/>
      <c r="DQ31" s="190"/>
      <c r="DR31" s="190"/>
      <c r="DS31" s="190"/>
      <c r="DT31" s="189">
        <v>0</v>
      </c>
      <c r="DU31" s="190">
        <v>1</v>
      </c>
      <c r="DV31" s="190">
        <v>1</v>
      </c>
      <c r="DX31" s="190"/>
      <c r="DY31" s="190"/>
      <c r="DZ31" s="190"/>
      <c r="EA31" s="190"/>
      <c r="EB31" s="190"/>
      <c r="EC31" s="189">
        <v>0</v>
      </c>
      <c r="ED31" s="190">
        <v>1</v>
      </c>
      <c r="EE31" s="190">
        <v>1</v>
      </c>
    </row>
    <row r="32" spans="1:135" s="19" customFormat="1" ht="23.1" hidden="1" customHeight="1">
      <c r="A32" s="23" t="s">
        <v>38</v>
      </c>
      <c r="B32" s="187"/>
      <c r="C32" s="187"/>
      <c r="D32" s="187"/>
      <c r="E32" s="187"/>
      <c r="F32" s="187"/>
      <c r="G32" s="183"/>
      <c r="H32" s="34"/>
      <c r="I32" s="34"/>
      <c r="K32" s="215"/>
      <c r="L32" s="215"/>
      <c r="M32" s="215"/>
      <c r="N32" s="215"/>
      <c r="O32" s="215"/>
      <c r="P32" s="189">
        <v>0</v>
      </c>
      <c r="Q32" s="215">
        <v>1</v>
      </c>
      <c r="R32" s="215">
        <v>1</v>
      </c>
      <c r="T32" s="215"/>
      <c r="U32" s="215"/>
      <c r="V32" s="215"/>
      <c r="W32" s="215"/>
      <c r="X32" s="215"/>
      <c r="Y32" s="189">
        <v>0</v>
      </c>
      <c r="Z32" s="215">
        <v>1</v>
      </c>
      <c r="AA32" s="215">
        <v>1</v>
      </c>
      <c r="AC32" s="215"/>
      <c r="AD32" s="215"/>
      <c r="AE32" s="215"/>
      <c r="AF32" s="215"/>
      <c r="AG32" s="215"/>
      <c r="AH32" s="189">
        <v>0</v>
      </c>
      <c r="AI32" s="215">
        <v>1</v>
      </c>
      <c r="AJ32" s="215">
        <v>1</v>
      </c>
      <c r="AL32" s="215"/>
      <c r="AM32" s="215"/>
      <c r="AN32" s="215"/>
      <c r="AO32" s="215"/>
      <c r="AP32" s="215"/>
      <c r="AQ32" s="189">
        <v>0</v>
      </c>
      <c r="AR32" s="215">
        <v>1</v>
      </c>
      <c r="AS32" s="215">
        <v>1</v>
      </c>
      <c r="AU32" s="215"/>
      <c r="AV32" s="215"/>
      <c r="AW32" s="215"/>
      <c r="AX32" s="215"/>
      <c r="AY32" s="215"/>
      <c r="AZ32" s="189">
        <v>0</v>
      </c>
      <c r="BA32" s="215">
        <v>1</v>
      </c>
      <c r="BB32" s="215">
        <v>1</v>
      </c>
      <c r="BD32" s="215"/>
      <c r="BE32" s="215"/>
      <c r="BF32" s="215"/>
      <c r="BG32" s="215"/>
      <c r="BH32" s="215"/>
      <c r="BI32" s="189">
        <v>0</v>
      </c>
      <c r="BJ32" s="215">
        <v>1</v>
      </c>
      <c r="BK32" s="215">
        <v>1</v>
      </c>
      <c r="BM32" s="215"/>
      <c r="BN32" s="215"/>
      <c r="BO32" s="215"/>
      <c r="BP32" s="215"/>
      <c r="BQ32" s="215"/>
      <c r="BR32" s="189">
        <v>0</v>
      </c>
      <c r="BS32" s="215">
        <v>1</v>
      </c>
      <c r="BT32" s="215">
        <v>1</v>
      </c>
      <c r="BV32" s="215"/>
      <c r="BW32" s="215"/>
      <c r="BX32" s="215"/>
      <c r="BY32" s="215"/>
      <c r="BZ32" s="215"/>
      <c r="CA32" s="189">
        <v>0</v>
      </c>
      <c r="CB32" s="215">
        <v>1</v>
      </c>
      <c r="CC32" s="215">
        <v>1</v>
      </c>
      <c r="CE32" s="215"/>
      <c r="CF32" s="215"/>
      <c r="CG32" s="215"/>
      <c r="CH32" s="215"/>
      <c r="CI32" s="215"/>
      <c r="CJ32" s="189">
        <v>0</v>
      </c>
      <c r="CK32" s="215">
        <v>1</v>
      </c>
      <c r="CL32" s="215">
        <v>1</v>
      </c>
      <c r="CN32" s="215"/>
      <c r="CO32" s="215"/>
      <c r="CP32" s="215"/>
      <c r="CQ32" s="215"/>
      <c r="CR32" s="215"/>
      <c r="CS32" s="189">
        <v>0</v>
      </c>
      <c r="CT32" s="215">
        <v>1</v>
      </c>
      <c r="CU32" s="215">
        <v>1</v>
      </c>
      <c r="CW32" s="215"/>
      <c r="CX32" s="215"/>
      <c r="CY32" s="215"/>
      <c r="CZ32" s="215"/>
      <c r="DA32" s="215"/>
      <c r="DB32" s="189">
        <v>0</v>
      </c>
      <c r="DC32" s="215">
        <v>1</v>
      </c>
      <c r="DD32" s="215">
        <v>1</v>
      </c>
      <c r="DF32" s="215"/>
      <c r="DG32" s="215"/>
      <c r="DH32" s="215"/>
      <c r="DI32" s="215"/>
      <c r="DJ32" s="215"/>
      <c r="DK32" s="189">
        <v>0</v>
      </c>
      <c r="DL32" s="215">
        <v>1</v>
      </c>
      <c r="DM32" s="215">
        <v>1</v>
      </c>
      <c r="DO32" s="215"/>
      <c r="DP32" s="215"/>
      <c r="DQ32" s="215"/>
      <c r="DR32" s="215"/>
      <c r="DS32" s="215"/>
      <c r="DT32" s="189">
        <v>0</v>
      </c>
      <c r="DU32" s="215">
        <v>1</v>
      </c>
      <c r="DV32" s="215">
        <v>1</v>
      </c>
      <c r="DX32" s="215"/>
      <c r="DY32" s="215"/>
      <c r="DZ32" s="215"/>
      <c r="EA32" s="215"/>
      <c r="EB32" s="215"/>
      <c r="EC32" s="189">
        <v>0</v>
      </c>
      <c r="ED32" s="215">
        <v>1</v>
      </c>
      <c r="EE32" s="215">
        <v>1</v>
      </c>
    </row>
    <row r="33" spans="1:135" ht="23.1" customHeight="1">
      <c r="A33" s="23" t="s">
        <v>39</v>
      </c>
      <c r="B33" s="187"/>
      <c r="C33" s="187"/>
      <c r="D33" s="187"/>
      <c r="E33" s="187"/>
      <c r="F33" s="187"/>
      <c r="G33" s="183"/>
      <c r="H33" s="34"/>
      <c r="I33" s="34"/>
      <c r="K33" s="215">
        <v>1</v>
      </c>
      <c r="L33" s="215">
        <v>1</v>
      </c>
      <c r="M33" s="215">
        <v>1</v>
      </c>
      <c r="N33" s="215">
        <v>1</v>
      </c>
      <c r="O33" s="215">
        <v>1</v>
      </c>
      <c r="P33" s="189">
        <v>5</v>
      </c>
      <c r="Q33" s="215">
        <v>1</v>
      </c>
      <c r="R33" s="215">
        <v>1</v>
      </c>
      <c r="T33" s="215">
        <v>1</v>
      </c>
      <c r="U33" s="215">
        <v>1</v>
      </c>
      <c r="V33" s="215">
        <v>1</v>
      </c>
      <c r="W33" s="215">
        <v>1</v>
      </c>
      <c r="X33" s="215">
        <v>1</v>
      </c>
      <c r="Y33" s="189">
        <v>5</v>
      </c>
      <c r="Z33" s="215">
        <v>1</v>
      </c>
      <c r="AA33" s="215">
        <v>1</v>
      </c>
      <c r="AC33" s="215">
        <v>1</v>
      </c>
      <c r="AD33" s="215">
        <v>1</v>
      </c>
      <c r="AE33" s="215">
        <v>1</v>
      </c>
      <c r="AF33" s="215">
        <v>1</v>
      </c>
      <c r="AG33" s="215">
        <v>1</v>
      </c>
      <c r="AH33" s="189">
        <v>5</v>
      </c>
      <c r="AI33" s="215">
        <v>1</v>
      </c>
      <c r="AJ33" s="215">
        <v>1</v>
      </c>
      <c r="AL33" s="215">
        <v>1</v>
      </c>
      <c r="AM33" s="215">
        <v>1</v>
      </c>
      <c r="AN33" s="215">
        <v>1</v>
      </c>
      <c r="AO33" s="215">
        <v>1</v>
      </c>
      <c r="AP33" s="215">
        <v>1</v>
      </c>
      <c r="AQ33" s="189">
        <v>5</v>
      </c>
      <c r="AR33" s="215">
        <v>1</v>
      </c>
      <c r="AS33" s="215">
        <v>1</v>
      </c>
      <c r="AU33" s="215">
        <v>1</v>
      </c>
      <c r="AV33" s="215">
        <v>1</v>
      </c>
      <c r="AW33" s="215">
        <v>1</v>
      </c>
      <c r="AX33" s="215">
        <v>1</v>
      </c>
      <c r="AY33" s="215">
        <v>1</v>
      </c>
      <c r="AZ33" s="189">
        <v>5</v>
      </c>
      <c r="BA33" s="215">
        <v>1</v>
      </c>
      <c r="BB33" s="215">
        <v>1</v>
      </c>
      <c r="BD33" s="215">
        <v>1</v>
      </c>
      <c r="BE33" s="215">
        <v>1</v>
      </c>
      <c r="BF33" s="215">
        <v>1</v>
      </c>
      <c r="BG33" s="215">
        <v>1</v>
      </c>
      <c r="BH33" s="215">
        <v>1</v>
      </c>
      <c r="BI33" s="189">
        <v>5</v>
      </c>
      <c r="BJ33" s="215">
        <v>1</v>
      </c>
      <c r="BK33" s="215">
        <v>1</v>
      </c>
      <c r="BM33" s="215">
        <v>1</v>
      </c>
      <c r="BN33" s="215">
        <v>1</v>
      </c>
      <c r="BO33" s="215">
        <v>1</v>
      </c>
      <c r="BP33" s="215">
        <v>1</v>
      </c>
      <c r="BQ33" s="215">
        <v>1</v>
      </c>
      <c r="BR33" s="189">
        <v>5</v>
      </c>
      <c r="BS33" s="215">
        <v>1</v>
      </c>
      <c r="BT33" s="215">
        <v>1</v>
      </c>
      <c r="BV33" s="215">
        <v>1</v>
      </c>
      <c r="BW33" s="215">
        <v>1</v>
      </c>
      <c r="BX33" s="215">
        <v>1</v>
      </c>
      <c r="BY33" s="215">
        <v>1</v>
      </c>
      <c r="BZ33" s="215">
        <v>1</v>
      </c>
      <c r="CA33" s="189">
        <v>5</v>
      </c>
      <c r="CB33" s="215">
        <v>1</v>
      </c>
      <c r="CC33" s="215">
        <v>1</v>
      </c>
      <c r="CE33" s="215">
        <v>1</v>
      </c>
      <c r="CF33" s="215">
        <v>1</v>
      </c>
      <c r="CG33" s="215">
        <v>1</v>
      </c>
      <c r="CH33" s="215">
        <v>1</v>
      </c>
      <c r="CI33" s="215">
        <v>1</v>
      </c>
      <c r="CJ33" s="189">
        <v>5</v>
      </c>
      <c r="CK33" s="215">
        <v>1</v>
      </c>
      <c r="CL33" s="215">
        <v>1</v>
      </c>
      <c r="CN33" s="215">
        <v>1</v>
      </c>
      <c r="CO33" s="215">
        <v>1</v>
      </c>
      <c r="CP33" s="215">
        <v>1</v>
      </c>
      <c r="CQ33" s="215">
        <v>1</v>
      </c>
      <c r="CR33" s="215">
        <v>1</v>
      </c>
      <c r="CS33" s="189">
        <v>5</v>
      </c>
      <c r="CT33" s="215">
        <v>1</v>
      </c>
      <c r="CU33" s="215">
        <v>1</v>
      </c>
      <c r="CW33" s="215">
        <v>1</v>
      </c>
      <c r="CX33" s="215">
        <v>1</v>
      </c>
      <c r="CY33" s="215">
        <v>1</v>
      </c>
      <c r="CZ33" s="215">
        <v>1</v>
      </c>
      <c r="DA33" s="215">
        <v>1</v>
      </c>
      <c r="DB33" s="189">
        <v>5</v>
      </c>
      <c r="DC33" s="215">
        <v>1</v>
      </c>
      <c r="DD33" s="215">
        <v>1</v>
      </c>
      <c r="DF33" s="215">
        <v>1</v>
      </c>
      <c r="DG33" s="215">
        <v>1</v>
      </c>
      <c r="DH33" s="215">
        <v>1</v>
      </c>
      <c r="DI33" s="215">
        <v>1</v>
      </c>
      <c r="DJ33" s="215">
        <v>1</v>
      </c>
      <c r="DK33" s="189">
        <v>5</v>
      </c>
      <c r="DL33" s="215">
        <v>1</v>
      </c>
      <c r="DM33" s="215">
        <v>1</v>
      </c>
      <c r="DO33" s="215">
        <v>1</v>
      </c>
      <c r="DP33" s="215">
        <v>1</v>
      </c>
      <c r="DQ33" s="215">
        <v>1</v>
      </c>
      <c r="DR33" s="215">
        <v>1</v>
      </c>
      <c r="DS33" s="215">
        <v>1</v>
      </c>
      <c r="DT33" s="189">
        <v>5</v>
      </c>
      <c r="DU33" s="215">
        <v>1</v>
      </c>
      <c r="DV33" s="215">
        <v>1</v>
      </c>
      <c r="DX33" s="215">
        <v>1</v>
      </c>
      <c r="DY33" s="215">
        <v>1</v>
      </c>
      <c r="DZ33" s="215">
        <v>1</v>
      </c>
      <c r="EA33" s="215">
        <v>1</v>
      </c>
      <c r="EB33" s="215">
        <v>1</v>
      </c>
      <c r="EC33" s="189">
        <v>5</v>
      </c>
      <c r="ED33" s="215">
        <v>1</v>
      </c>
      <c r="EE33" s="215">
        <v>1</v>
      </c>
    </row>
    <row r="34" spans="1:135" ht="23.1" customHeight="1">
      <c r="A34" s="23" t="s">
        <v>40</v>
      </c>
      <c r="B34" s="187"/>
      <c r="C34" s="187"/>
      <c r="D34" s="187"/>
      <c r="E34" s="187"/>
      <c r="F34" s="187"/>
      <c r="G34" s="183"/>
      <c r="H34" s="34"/>
      <c r="I34" s="34"/>
      <c r="K34" s="215">
        <v>1</v>
      </c>
      <c r="L34" s="215">
        <v>1</v>
      </c>
      <c r="M34" s="215">
        <v>1</v>
      </c>
      <c r="N34" s="215">
        <v>1</v>
      </c>
      <c r="O34" s="215">
        <v>1</v>
      </c>
      <c r="P34" s="189">
        <v>5</v>
      </c>
      <c r="Q34" s="215">
        <v>1</v>
      </c>
      <c r="R34" s="215">
        <v>1</v>
      </c>
      <c r="T34" s="215">
        <v>1</v>
      </c>
      <c r="U34" s="215">
        <v>1</v>
      </c>
      <c r="V34" s="215">
        <v>1</v>
      </c>
      <c r="W34" s="215">
        <v>1</v>
      </c>
      <c r="X34" s="215">
        <v>1</v>
      </c>
      <c r="Y34" s="189">
        <v>5</v>
      </c>
      <c r="Z34" s="215">
        <v>1</v>
      </c>
      <c r="AA34" s="215">
        <v>1</v>
      </c>
      <c r="AC34" s="215">
        <v>1</v>
      </c>
      <c r="AD34" s="215">
        <v>1</v>
      </c>
      <c r="AE34" s="215">
        <v>1</v>
      </c>
      <c r="AF34" s="215">
        <v>1</v>
      </c>
      <c r="AG34" s="215">
        <v>1</v>
      </c>
      <c r="AH34" s="189">
        <v>5</v>
      </c>
      <c r="AI34" s="215">
        <v>1</v>
      </c>
      <c r="AJ34" s="215">
        <v>1</v>
      </c>
      <c r="AL34" s="215">
        <v>1</v>
      </c>
      <c r="AM34" s="215">
        <v>1</v>
      </c>
      <c r="AN34" s="215">
        <v>1</v>
      </c>
      <c r="AO34" s="215">
        <v>1</v>
      </c>
      <c r="AP34" s="215">
        <v>1</v>
      </c>
      <c r="AQ34" s="189">
        <v>5</v>
      </c>
      <c r="AR34" s="215">
        <v>1</v>
      </c>
      <c r="AS34" s="215">
        <v>1</v>
      </c>
      <c r="AU34" s="215">
        <v>1</v>
      </c>
      <c r="AV34" s="215">
        <v>1</v>
      </c>
      <c r="AW34" s="215">
        <v>1</v>
      </c>
      <c r="AX34" s="215">
        <v>1</v>
      </c>
      <c r="AY34" s="215">
        <v>1</v>
      </c>
      <c r="AZ34" s="189">
        <v>5</v>
      </c>
      <c r="BA34" s="215">
        <v>1</v>
      </c>
      <c r="BB34" s="215">
        <v>1</v>
      </c>
      <c r="BD34" s="215">
        <v>1</v>
      </c>
      <c r="BE34" s="215">
        <v>1</v>
      </c>
      <c r="BF34" s="215">
        <v>1</v>
      </c>
      <c r="BG34" s="215">
        <v>1</v>
      </c>
      <c r="BH34" s="215">
        <v>1</v>
      </c>
      <c r="BI34" s="189">
        <v>5</v>
      </c>
      <c r="BJ34" s="215">
        <v>1</v>
      </c>
      <c r="BK34" s="215">
        <v>1</v>
      </c>
      <c r="BM34" s="215">
        <v>1</v>
      </c>
      <c r="BN34" s="215">
        <v>1</v>
      </c>
      <c r="BO34" s="215">
        <v>1</v>
      </c>
      <c r="BP34" s="215">
        <v>1</v>
      </c>
      <c r="BQ34" s="215">
        <v>1</v>
      </c>
      <c r="BR34" s="189">
        <v>5</v>
      </c>
      <c r="BS34" s="215">
        <v>1</v>
      </c>
      <c r="BT34" s="215">
        <v>1</v>
      </c>
      <c r="BV34" s="215">
        <v>1</v>
      </c>
      <c r="BW34" s="215">
        <v>1</v>
      </c>
      <c r="BX34" s="215">
        <v>1</v>
      </c>
      <c r="BY34" s="215">
        <v>1</v>
      </c>
      <c r="BZ34" s="215">
        <v>1</v>
      </c>
      <c r="CA34" s="189">
        <v>5</v>
      </c>
      <c r="CB34" s="215">
        <v>1</v>
      </c>
      <c r="CC34" s="215">
        <v>1</v>
      </c>
      <c r="CE34" s="215">
        <v>1</v>
      </c>
      <c r="CF34" s="215">
        <v>1</v>
      </c>
      <c r="CG34" s="215">
        <v>1</v>
      </c>
      <c r="CH34" s="215">
        <v>1</v>
      </c>
      <c r="CI34" s="215">
        <v>1</v>
      </c>
      <c r="CJ34" s="189">
        <v>5</v>
      </c>
      <c r="CK34" s="215">
        <v>1</v>
      </c>
      <c r="CL34" s="215">
        <v>1</v>
      </c>
      <c r="CN34" s="215">
        <v>1</v>
      </c>
      <c r="CO34" s="215">
        <v>1</v>
      </c>
      <c r="CP34" s="215">
        <v>1</v>
      </c>
      <c r="CQ34" s="215">
        <v>1</v>
      </c>
      <c r="CR34" s="215">
        <v>1</v>
      </c>
      <c r="CS34" s="189">
        <v>5</v>
      </c>
      <c r="CT34" s="215">
        <v>1</v>
      </c>
      <c r="CU34" s="215">
        <v>1</v>
      </c>
      <c r="CW34" s="215">
        <v>1</v>
      </c>
      <c r="CX34" s="215">
        <v>1</v>
      </c>
      <c r="CY34" s="215">
        <v>1</v>
      </c>
      <c r="CZ34" s="215">
        <v>1</v>
      </c>
      <c r="DA34" s="215">
        <v>1</v>
      </c>
      <c r="DB34" s="189">
        <v>5</v>
      </c>
      <c r="DC34" s="215">
        <v>1</v>
      </c>
      <c r="DD34" s="215">
        <v>1</v>
      </c>
      <c r="DF34" s="215">
        <v>1</v>
      </c>
      <c r="DG34" s="215">
        <v>1</v>
      </c>
      <c r="DH34" s="215">
        <v>1</v>
      </c>
      <c r="DI34" s="215">
        <v>1</v>
      </c>
      <c r="DJ34" s="215">
        <v>1</v>
      </c>
      <c r="DK34" s="189">
        <v>5</v>
      </c>
      <c r="DL34" s="215">
        <v>1</v>
      </c>
      <c r="DM34" s="215">
        <v>1</v>
      </c>
      <c r="DO34" s="215">
        <v>1</v>
      </c>
      <c r="DP34" s="215">
        <v>1</v>
      </c>
      <c r="DQ34" s="215">
        <v>1</v>
      </c>
      <c r="DR34" s="215">
        <v>1</v>
      </c>
      <c r="DS34" s="215">
        <v>1</v>
      </c>
      <c r="DT34" s="189">
        <v>5</v>
      </c>
      <c r="DU34" s="215">
        <v>1</v>
      </c>
      <c r="DV34" s="215">
        <v>1</v>
      </c>
      <c r="DX34" s="215">
        <v>1</v>
      </c>
      <c r="DY34" s="215">
        <v>1</v>
      </c>
      <c r="DZ34" s="215">
        <v>1</v>
      </c>
      <c r="EA34" s="215">
        <v>1</v>
      </c>
      <c r="EB34" s="215">
        <v>1</v>
      </c>
      <c r="EC34" s="189">
        <v>5</v>
      </c>
      <c r="ED34" s="215">
        <v>1</v>
      </c>
      <c r="EE34" s="215">
        <v>1</v>
      </c>
    </row>
  </sheetData>
  <protectedRanges>
    <protectedRange sqref="B29:F31 H24:I25 B24:F25 H27:I27 H29:I31 B27:F27 G6:G34 H6:H22 D7:E8 B7:C22 D17:F22 D10:E16 F7:F15 I8:I22 B5:I5" name="区域1"/>
  </protectedRanges>
  <mergeCells count="16">
    <mergeCell ref="AL3:AS3"/>
    <mergeCell ref="AU3:BB3"/>
    <mergeCell ref="BD3:BK3"/>
    <mergeCell ref="BM3:BT3"/>
    <mergeCell ref="A2:I2"/>
    <mergeCell ref="B3:G3"/>
    <mergeCell ref="K3:R3"/>
    <mergeCell ref="T3:AA3"/>
    <mergeCell ref="AC3:AJ3"/>
    <mergeCell ref="DO3:DV3"/>
    <mergeCell ref="DX3:EE3"/>
    <mergeCell ref="BV3:CC3"/>
    <mergeCell ref="CE3:CL3"/>
    <mergeCell ref="CN3:CU3"/>
    <mergeCell ref="CW3:DD3"/>
    <mergeCell ref="DF3:DM3"/>
  </mergeCells>
  <phoneticPr fontId="2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3"/>
  <sheetViews>
    <sheetView zoomScaleNormal="100" workbookViewId="0">
      <selection activeCell="I8" sqref="I8"/>
    </sheetView>
  </sheetViews>
  <sheetFormatPr defaultColWidth="8.75" defaultRowHeight="14.25"/>
  <cols>
    <col min="1" max="6" width="15.75" style="119" customWidth="1"/>
    <col min="7" max="7" width="17.875" style="119" customWidth="1"/>
    <col min="8" max="10" width="15.75" style="119" customWidth="1"/>
    <col min="11" max="16384" width="8.75" style="119"/>
  </cols>
  <sheetData>
    <row r="1" spans="1:10" ht="14.25" customHeight="1">
      <c r="A1" s="243" t="s">
        <v>136</v>
      </c>
      <c r="B1" s="244"/>
      <c r="C1" s="244"/>
      <c r="D1" s="244"/>
      <c r="E1" s="244"/>
      <c r="F1" s="244"/>
      <c r="G1" s="244"/>
      <c r="H1" s="244"/>
      <c r="I1" s="244"/>
      <c r="J1" s="244"/>
    </row>
    <row r="2" spans="1:10" ht="24" customHeight="1">
      <c r="A2" s="146"/>
      <c r="B2" s="147"/>
      <c r="C2" s="147"/>
      <c r="D2" s="147"/>
      <c r="E2" s="245">
        <v>44196</v>
      </c>
      <c r="F2" s="245"/>
      <c r="G2" s="147"/>
      <c r="H2" s="147"/>
      <c r="I2" s="147"/>
      <c r="J2" s="148" t="s">
        <v>1</v>
      </c>
    </row>
    <row r="3" spans="1:10" s="6" customFormat="1" ht="15.75" customHeight="1">
      <c r="A3" s="146"/>
      <c r="B3" s="147"/>
      <c r="C3" s="147"/>
      <c r="D3" s="245">
        <v>44196</v>
      </c>
      <c r="E3" s="245"/>
      <c r="F3" s="149"/>
      <c r="G3" s="147"/>
      <c r="H3" s="147"/>
      <c r="I3" s="147"/>
      <c r="J3" s="148">
        <v>10000</v>
      </c>
    </row>
    <row r="4" spans="1:10" s="121" customFormat="1" ht="19.899999999999999" customHeight="1">
      <c r="A4" s="150" t="s">
        <v>137</v>
      </c>
      <c r="B4" s="151" t="s">
        <v>138</v>
      </c>
      <c r="C4" s="151" t="s">
        <v>305</v>
      </c>
      <c r="D4" s="151" t="s">
        <v>139</v>
      </c>
      <c r="E4" s="151" t="s">
        <v>306</v>
      </c>
      <c r="F4" s="152" t="s">
        <v>140</v>
      </c>
      <c r="G4" s="151" t="s">
        <v>138</v>
      </c>
      <c r="H4" s="151" t="s">
        <v>305</v>
      </c>
      <c r="I4" s="151" t="s">
        <v>139</v>
      </c>
      <c r="J4" s="151" t="s">
        <v>306</v>
      </c>
    </row>
    <row r="5" spans="1:10" ht="19.899999999999999" customHeight="1">
      <c r="A5" s="153" t="s">
        <v>141</v>
      </c>
      <c r="B5" s="154"/>
      <c r="C5" s="154"/>
      <c r="D5" s="154" t="e">
        <f>#REF!+#REF!+#REF!+#REF!+#REF!+#REF!+#REF!</f>
        <v>#REF!</v>
      </c>
      <c r="E5" s="155"/>
      <c r="F5" s="156" t="s">
        <v>142</v>
      </c>
      <c r="G5" s="154"/>
      <c r="H5" s="154"/>
      <c r="I5" s="154" t="e">
        <f>#REF!+#REF!+#REF!+#REF!+#REF!+#REF!+#REF!</f>
        <v>#REF!</v>
      </c>
      <c r="J5" s="155"/>
    </row>
    <row r="6" spans="1:10" ht="19.899999999999999" customHeight="1">
      <c r="A6" s="157" t="s">
        <v>143</v>
      </c>
      <c r="B6" s="158" t="e">
        <f>C6+D6+E6</f>
        <v>#REF!</v>
      </c>
      <c r="C6" s="158"/>
      <c r="D6" s="158" t="e">
        <f>#REF!+#REF!+#REF!+#REF!+#REF!+#REF!+#REF!</f>
        <v>#REF!</v>
      </c>
      <c r="E6" s="159" t="e">
        <f>F7=(#REF!)/E8D70000</f>
        <v>#REF!</v>
      </c>
      <c r="F6" s="160" t="s">
        <v>144</v>
      </c>
      <c r="G6" s="158" t="e">
        <f>H6+I6+J6</f>
        <v>#REF!</v>
      </c>
      <c r="H6" s="158">
        <v>-50000</v>
      </c>
      <c r="I6" s="158" t="e">
        <f>#REF!+#REF!+#REF!+#REF!+#REF!+#REF!+#REF!</f>
        <v>#REF!</v>
      </c>
      <c r="J6" s="159" t="e">
        <f>(J8)/10000</f>
        <v>#REF!</v>
      </c>
    </row>
    <row r="7" spans="1:10" ht="19.5" customHeight="1">
      <c r="A7" s="157" t="s">
        <v>145</v>
      </c>
      <c r="B7" s="158" t="e">
        <f t="shared" ref="B7:B21" si="0">C7+D7+E7</f>
        <v>#REF!</v>
      </c>
      <c r="C7" s="161"/>
      <c r="D7" s="158" t="e">
        <f>#REF!+#REF!+#REF!+#REF!+#REF!+#REF!+#REF!</f>
        <v>#REF!</v>
      </c>
      <c r="E7" s="159" t="e">
        <f>(#REF!)/10000</f>
        <v>#REF!</v>
      </c>
      <c r="F7" s="160" t="s">
        <v>146</v>
      </c>
      <c r="G7" s="158" t="e">
        <f t="shared" ref="G7:G21" si="1">H7+I7+J7</f>
        <v>#REF!</v>
      </c>
      <c r="H7" s="158"/>
      <c r="I7" s="158" t="e">
        <f>#REF!+#REF!+#REF!+#REF!+#REF!+#REF!+#REF!</f>
        <v>#REF!</v>
      </c>
      <c r="J7" s="159">
        <v>0</v>
      </c>
    </row>
    <row r="8" spans="1:10" ht="19.899999999999999" customHeight="1">
      <c r="A8" s="157" t="s">
        <v>147</v>
      </c>
      <c r="B8" s="158" t="e">
        <f t="shared" si="0"/>
        <v>#REF!</v>
      </c>
      <c r="C8" s="161"/>
      <c r="D8" s="158" t="e">
        <f>#REF!+#REF!+#REF!+#REF!+#REF!+#REF!+#REF!</f>
        <v>#REF!</v>
      </c>
      <c r="E8" s="159" t="e">
        <f>(#REF!)/10000</f>
        <v>#REF!</v>
      </c>
      <c r="F8" s="160" t="s">
        <v>148</v>
      </c>
      <c r="G8" s="158" t="e">
        <f t="shared" si="1"/>
        <v>#REF!</v>
      </c>
      <c r="H8" s="158"/>
      <c r="I8" s="158" t="e">
        <f>#REF!+#REF!+#REF!+#REF!+#REF!+#REF!+#REF!</f>
        <v>#REF!</v>
      </c>
      <c r="J8" s="159" t="e">
        <f>(#REF!)/10000</f>
        <v>#REF!</v>
      </c>
    </row>
    <row r="9" spans="1:10" ht="19.899999999999999" customHeight="1">
      <c r="A9" s="157" t="s">
        <v>149</v>
      </c>
      <c r="B9" s="158" t="e">
        <f t="shared" si="0"/>
        <v>#REF!</v>
      </c>
      <c r="C9" s="161" t="e">
        <f>-D9</f>
        <v>#REF!</v>
      </c>
      <c r="D9" s="158" t="e">
        <f>#REF!+#REF!+#REF!+#REF!+#REF!+#REF!+#REF!</f>
        <v>#REF!</v>
      </c>
      <c r="E9" s="159" t="e">
        <f>(#REF!)/10000</f>
        <v>#REF!</v>
      </c>
      <c r="F9" s="160" t="s">
        <v>150</v>
      </c>
      <c r="G9" s="158" t="e">
        <f t="shared" si="1"/>
        <v>#REF!</v>
      </c>
      <c r="H9" s="158"/>
      <c r="I9" s="158" t="e">
        <f>#REF!+#REF!+#REF!+#REF!+#REF!+#REF!+#REF!</f>
        <v>#REF!</v>
      </c>
      <c r="J9" s="159" t="e">
        <f>(#REF!)/10000</f>
        <v>#REF!</v>
      </c>
    </row>
    <row r="10" spans="1:10" ht="19.899999999999999" customHeight="1">
      <c r="A10" s="157" t="s">
        <v>151</v>
      </c>
      <c r="B10" s="158" t="e">
        <f>C10+D10+E10</f>
        <v>#REF!</v>
      </c>
      <c r="C10" s="161"/>
      <c r="D10" s="158" t="e">
        <f>#REF!+#REF!+#REF!+#REF!+#REF!+#REF!+#REF!</f>
        <v>#REF!</v>
      </c>
      <c r="E10" s="159" t="e">
        <f>(#REF!)/10000</f>
        <v>#REF!</v>
      </c>
      <c r="F10" s="160" t="s">
        <v>152</v>
      </c>
      <c r="G10" s="158" t="e">
        <f t="shared" si="1"/>
        <v>#REF!</v>
      </c>
      <c r="H10" s="158"/>
      <c r="I10" s="158" t="e">
        <f>#REF!+#REF!+#REF!+#REF!+#REF!+#REF!+#REF!</f>
        <v>#REF!</v>
      </c>
      <c r="J10" s="159" t="e">
        <f>(#REF!)/10000</f>
        <v>#REF!</v>
      </c>
    </row>
    <row r="11" spans="1:10" ht="19.899999999999999" customHeight="1">
      <c r="A11" s="157" t="s">
        <v>153</v>
      </c>
      <c r="B11" s="158" t="e">
        <f t="shared" si="0"/>
        <v>#REF!</v>
      </c>
      <c r="C11" s="161"/>
      <c r="D11" s="158" t="e">
        <f>#REF!+#REF!+#REF!+#REF!+#REF!+#REF!+#REF!</f>
        <v>#REF!</v>
      </c>
      <c r="E11" s="159" t="e">
        <f>(#REF!)/10000</f>
        <v>#REF!</v>
      </c>
      <c r="F11" s="160" t="s">
        <v>154</v>
      </c>
      <c r="G11" s="158" t="e">
        <f t="shared" si="1"/>
        <v>#REF!</v>
      </c>
      <c r="H11" s="158" t="e">
        <f>-I11</f>
        <v>#REF!</v>
      </c>
      <c r="I11" s="158" t="e">
        <f>#REF!+#REF!+#REF!+#REF!+#REF!+#REF!+#REF!</f>
        <v>#REF!</v>
      </c>
      <c r="J11" s="159" t="e">
        <f>(#REF!)/10000</f>
        <v>#REF!</v>
      </c>
    </row>
    <row r="12" spans="1:10" ht="19.899999999999999" customHeight="1">
      <c r="A12" s="157" t="s">
        <v>155</v>
      </c>
      <c r="B12" s="158" t="e">
        <f t="shared" si="0"/>
        <v>#REF!</v>
      </c>
      <c r="C12" s="161"/>
      <c r="D12" s="158" t="e">
        <f>#REF!+#REF!+#REF!+#REF!+#REF!+#REF!+#REF!</f>
        <v>#REF!</v>
      </c>
      <c r="E12" s="159" t="e">
        <f>(#REF!)/10000</f>
        <v>#REF!</v>
      </c>
      <c r="F12" s="160" t="s">
        <v>156</v>
      </c>
      <c r="G12" s="158" t="e">
        <f t="shared" si="1"/>
        <v>#REF!</v>
      </c>
      <c r="H12" s="158"/>
      <c r="I12" s="158" t="e">
        <f>#REF!+#REF!+#REF!+#REF!+#REF!+#REF!+#REF!</f>
        <v>#REF!</v>
      </c>
      <c r="J12" s="159">
        <v>1</v>
      </c>
    </row>
    <row r="13" spans="1:10" ht="20.25" customHeight="1">
      <c r="A13" s="157" t="s">
        <v>157</v>
      </c>
      <c r="B13" s="158" t="e">
        <f t="shared" si="0"/>
        <v>#REF!</v>
      </c>
      <c r="C13" s="161"/>
      <c r="D13" s="158" t="e">
        <f>#REF!+#REF!+#REF!+#REF!+#REF!+#REF!+#REF!</f>
        <v>#REF!</v>
      </c>
      <c r="E13" s="159">
        <v>0</v>
      </c>
      <c r="F13" s="160" t="s">
        <v>158</v>
      </c>
      <c r="G13" s="158" t="e">
        <f t="shared" si="1"/>
        <v>#REF!</v>
      </c>
      <c r="H13" s="162"/>
      <c r="I13" s="158" t="e">
        <f>#REF!+#REF!+#REF!+#REF!+#REF!+#REF!+#REF!</f>
        <v>#REF!</v>
      </c>
      <c r="J13" s="159">
        <v>1</v>
      </c>
    </row>
    <row r="14" spans="1:10" ht="19.899999999999999" customHeight="1">
      <c r="A14" s="157" t="s">
        <v>159</v>
      </c>
      <c r="B14" s="158" t="e">
        <f t="shared" si="0"/>
        <v>#REF!</v>
      </c>
      <c r="C14" s="161"/>
      <c r="D14" s="158" t="e">
        <f>#REF!+#REF!+#REF!+#REF!+#REF!+#REF!+#REF!</f>
        <v>#REF!</v>
      </c>
      <c r="E14" s="159">
        <v>0</v>
      </c>
      <c r="F14" s="160" t="s">
        <v>160</v>
      </c>
      <c r="G14" s="158" t="e">
        <f t="shared" si="1"/>
        <v>#REF!</v>
      </c>
      <c r="H14" s="162"/>
      <c r="I14" s="158" t="e">
        <f>#REF!+#REF!+#REF!+#REF!+#REF!+#REF!+#REF!</f>
        <v>#REF!</v>
      </c>
      <c r="J14" s="159" t="e">
        <f>(#REF!)/10000</f>
        <v>#REF!</v>
      </c>
    </row>
    <row r="15" spans="1:10" ht="19.899999999999999" customHeight="1">
      <c r="A15" s="157" t="s">
        <v>161</v>
      </c>
      <c r="B15" s="158" t="e">
        <f t="shared" si="0"/>
        <v>#REF!</v>
      </c>
      <c r="C15" s="161"/>
      <c r="D15" s="158" t="e">
        <f>#REF!+#REF!+#REF!+#REF!+#REF!+#REF!+#REF!</f>
        <v>#REF!</v>
      </c>
      <c r="E15" s="159" t="e">
        <f>(#REF!+#REF!)/10000</f>
        <v>#REF!</v>
      </c>
      <c r="F15" s="160" t="s">
        <v>162</v>
      </c>
      <c r="G15" s="158" t="e">
        <f t="shared" si="1"/>
        <v>#REF!</v>
      </c>
      <c r="H15" s="158"/>
      <c r="I15" s="158" t="e">
        <f>#REF!+#REF!+#REF!+#REF!+#REF!+#REF!+#REF!</f>
        <v>#REF!</v>
      </c>
      <c r="J15" s="159" t="e">
        <f>(#REF!)/10000</f>
        <v>#REF!</v>
      </c>
    </row>
    <row r="16" spans="1:10" ht="19.899999999999999" customHeight="1">
      <c r="A16" s="157" t="s">
        <v>163</v>
      </c>
      <c r="B16" s="158" t="e">
        <f t="shared" si="0"/>
        <v>#REF!</v>
      </c>
      <c r="C16" s="161" t="e">
        <f>-D16</f>
        <v>#REF!</v>
      </c>
      <c r="D16" s="158" t="e">
        <f>#REF!+#REF!+#REF!+#REF!+#REF!+#REF!+#REF!</f>
        <v>#REF!</v>
      </c>
      <c r="E16" s="159">
        <v>0</v>
      </c>
      <c r="F16" s="160"/>
      <c r="G16" s="158" t="e">
        <f t="shared" si="1"/>
        <v>#REF!</v>
      </c>
      <c r="H16" s="158" t="e">
        <f>-I16</f>
        <v>#REF!</v>
      </c>
      <c r="I16" s="158" t="e">
        <f>#REF!+#REF!+#REF!+#REF!+#REF!+#REF!+#REF!</f>
        <v>#REF!</v>
      </c>
      <c r="J16" s="159">
        <v>1</v>
      </c>
    </row>
    <row r="17" spans="1:10" ht="19.899999999999999" customHeight="1">
      <c r="A17" s="157" t="s">
        <v>164</v>
      </c>
      <c r="B17" s="158" t="e">
        <f t="shared" si="0"/>
        <v>#REF!</v>
      </c>
      <c r="C17" s="161">
        <v>-27147.77</v>
      </c>
      <c r="D17" s="158" t="e">
        <f>#REF!+#REF!+#REF!+#REF!+#REF!+#REF!+#REF!</f>
        <v>#REF!</v>
      </c>
      <c r="E17" s="159" t="e">
        <f>(#REF!)/10000</f>
        <v>#REF!</v>
      </c>
      <c r="F17" s="160" t="s">
        <v>165</v>
      </c>
      <c r="G17" s="158" t="e">
        <f t="shared" si="1"/>
        <v>#REF!</v>
      </c>
      <c r="H17" s="162"/>
      <c r="I17" s="158" t="e">
        <f>#REF!+#REF!+#REF!+#REF!+#REF!+#REF!+#REF!</f>
        <v>#REF!</v>
      </c>
      <c r="J17" s="159" t="e">
        <f>(#REF!)/10000</f>
        <v>#REF!</v>
      </c>
    </row>
    <row r="18" spans="1:10" ht="19.899999999999999" customHeight="1">
      <c r="A18" s="157" t="s">
        <v>166</v>
      </c>
      <c r="B18" s="158" t="e">
        <f t="shared" si="0"/>
        <v>#REF!</v>
      </c>
      <c r="C18" s="161"/>
      <c r="D18" s="158" t="e">
        <f>#REF!+#REF!+#REF!+#REF!+#REF!+#REF!+#REF!</f>
        <v>#REF!</v>
      </c>
      <c r="E18" s="159" t="e">
        <f>(#REF!)/10000</f>
        <v>#REF!</v>
      </c>
      <c r="F18" s="160" t="s">
        <v>167</v>
      </c>
      <c r="G18" s="158" t="e">
        <f t="shared" si="1"/>
        <v>#REF!</v>
      </c>
      <c r="H18" s="158"/>
      <c r="I18" s="158" t="e">
        <f>#REF!+#REF!+#REF!+#REF!+#REF!+#REF!+#REF!</f>
        <v>#REF!</v>
      </c>
      <c r="J18" s="159" t="e">
        <f>(#REF!+#REF!)/10000</f>
        <v>#REF!</v>
      </c>
    </row>
    <row r="19" spans="1:10" ht="19.899999999999999" customHeight="1">
      <c r="A19" s="157" t="s">
        <v>168</v>
      </c>
      <c r="B19" s="158" t="e">
        <f t="shared" si="0"/>
        <v>#REF!</v>
      </c>
      <c r="C19" s="161"/>
      <c r="D19" s="158" t="e">
        <f>#REF!+#REF!+#REF!+#REF!+#REF!+#REF!+#REF!</f>
        <v>#REF!</v>
      </c>
      <c r="E19" s="159">
        <v>0</v>
      </c>
      <c r="F19" s="160" t="s">
        <v>169</v>
      </c>
      <c r="G19" s="158" t="e">
        <f t="shared" si="1"/>
        <v>#REF!</v>
      </c>
      <c r="H19" s="158" t="e">
        <f>-I19</f>
        <v>#REF!</v>
      </c>
      <c r="I19" s="158" t="e">
        <f>#REF!+#REF!+#REF!+#REF!+#REF!+#REF!+#REF!</f>
        <v>#REF!</v>
      </c>
      <c r="J19" s="159">
        <v>1</v>
      </c>
    </row>
    <row r="20" spans="1:10" ht="19.899999999999999" customHeight="1">
      <c r="A20" s="157" t="s">
        <v>170</v>
      </c>
      <c r="B20" s="158" t="e">
        <f t="shared" si="0"/>
        <v>#REF!</v>
      </c>
      <c r="C20" s="161"/>
      <c r="D20" s="158" t="e">
        <f>#REF!+#REF!+#REF!+#REF!+#REF!+#REF!+#REF!</f>
        <v>#REF!</v>
      </c>
      <c r="E20" s="159" t="e">
        <f>(#REF!)/10000</f>
        <v>#REF!</v>
      </c>
      <c r="F20" s="160" t="s">
        <v>171</v>
      </c>
      <c r="G20" s="158" t="e">
        <f t="shared" si="1"/>
        <v>#REF!</v>
      </c>
      <c r="H20" s="158"/>
      <c r="I20" s="158" t="e">
        <f>#REF!+#REF!+#REF!+#REF!+#REF!+#REF!+#REF!</f>
        <v>#REF!</v>
      </c>
      <c r="J20" s="159" t="e">
        <f>(#REF!)/10000</f>
        <v>#REF!</v>
      </c>
    </row>
    <row r="21" spans="1:10" ht="19.899999999999999" customHeight="1">
      <c r="A21" s="157" t="s">
        <v>172</v>
      </c>
      <c r="B21" s="158" t="e">
        <f t="shared" si="0"/>
        <v>#REF!</v>
      </c>
      <c r="C21" s="161"/>
      <c r="D21" s="158" t="e">
        <f>#REF!+#REF!+#REF!+#REF!+#REF!+#REF!+#REF!</f>
        <v>#REF!</v>
      </c>
      <c r="E21" s="159" t="e">
        <f>(#REF!)/10000</f>
        <v>#REF!</v>
      </c>
      <c r="F21" s="160" t="s">
        <v>173</v>
      </c>
      <c r="G21" s="158" t="e">
        <f t="shared" si="1"/>
        <v>#REF!</v>
      </c>
      <c r="H21" s="158"/>
      <c r="I21" s="158" t="e">
        <f>#REF!+#REF!+#REF!+#REF!+#REF!+#REF!+#REF!</f>
        <v>#REF!</v>
      </c>
      <c r="J21" s="159" t="e">
        <f>(#REF!)/10000</f>
        <v>#REF!</v>
      </c>
    </row>
    <row r="22" spans="1:10" ht="19.899999999999999" customHeight="1">
      <c r="A22" s="163" t="s">
        <v>174</v>
      </c>
      <c r="B22" s="164" t="e">
        <f>ROUND(SUM(B6:B21),2)</f>
        <v>#REF!</v>
      </c>
      <c r="C22" s="164" t="e">
        <f>SUM(C6:C21)</f>
        <v>#REF!</v>
      </c>
      <c r="D22" s="165" t="e">
        <f>#REF!+#REF!+#REF!+#REF!+#REF!+#REF!</f>
        <v>#REF!</v>
      </c>
      <c r="E22" s="164" t="e">
        <f>ROUND(SUM(E6:E21),2)</f>
        <v>#REF!</v>
      </c>
      <c r="F22" s="166" t="s">
        <v>175</v>
      </c>
      <c r="G22" s="164" t="e">
        <f>ROUND(SUM(G6:G21),2)</f>
        <v>#REF!</v>
      </c>
      <c r="H22" s="164" t="e">
        <f>SUM(H6:H21)</f>
        <v>#REF!</v>
      </c>
      <c r="I22" s="165" t="e">
        <f>#REF!+#REF!+#REF!+#REF!+#REF!+#REF!</f>
        <v>#REF!</v>
      </c>
      <c r="J22" s="164" t="e">
        <f t="shared" ref="J22" si="2">ROUND(SUM(J6:J21),2)</f>
        <v>#REF!</v>
      </c>
    </row>
    <row r="23" spans="1:10" ht="19.899999999999999" customHeight="1">
      <c r="A23" s="167" t="s">
        <v>176</v>
      </c>
      <c r="B23" s="168"/>
      <c r="C23" s="169"/>
      <c r="D23" s="158" t="e">
        <f>#REF!+#REF!+#REF!+#REF!+#REF!+#REF!+#REF!</f>
        <v>#REF!</v>
      </c>
      <c r="E23" s="170"/>
      <c r="F23" s="171" t="s">
        <v>177</v>
      </c>
      <c r="G23" s="168"/>
      <c r="H23" s="169"/>
      <c r="I23" s="158" t="e">
        <f>#REF!+#REF!+#REF!+#REF!+#REF!+#REF!+#REF!</f>
        <v>#REF!</v>
      </c>
      <c r="J23" s="170"/>
    </row>
    <row r="24" spans="1:10" ht="19.899999999999999" customHeight="1">
      <c r="A24" s="157" t="s">
        <v>178</v>
      </c>
      <c r="B24" s="172" t="e">
        <f>C24+D24+E24</f>
        <v>#REF!</v>
      </c>
      <c r="C24" s="172"/>
      <c r="D24" s="158" t="e">
        <f>#REF!+#REF!+#REF!+#REF!+#REF!+#REF!+#REF!</f>
        <v>#REF!</v>
      </c>
      <c r="E24" s="159" t="e">
        <f>(#REF!)/10000</f>
        <v>#REF!</v>
      </c>
      <c r="F24" s="160" t="s">
        <v>179</v>
      </c>
      <c r="G24" s="158" t="e">
        <f>H24+I24+J24</f>
        <v>#REF!</v>
      </c>
      <c r="H24" s="158"/>
      <c r="I24" s="158" t="e">
        <f>#REF!+#REF!+#REF!+#REF!+#REF!+#REF!+#REF!</f>
        <v>#REF!</v>
      </c>
      <c r="J24" s="159" t="e">
        <f>(#REF!)/10000</f>
        <v>#REF!</v>
      </c>
    </row>
    <row r="25" spans="1:10" ht="19.899999999999999" customHeight="1">
      <c r="A25" s="157" t="s">
        <v>180</v>
      </c>
      <c r="B25" s="172" t="e">
        <f t="shared" ref="B25:B49" si="3">C25+D25+E25</f>
        <v>#REF!</v>
      </c>
      <c r="C25" s="172"/>
      <c r="D25" s="158" t="e">
        <f>#REF!+#REF!+#REF!+#REF!+#REF!+#REF!+#REF!</f>
        <v>#REF!</v>
      </c>
      <c r="E25" s="159">
        <v>0</v>
      </c>
      <c r="F25" s="160" t="s">
        <v>181</v>
      </c>
      <c r="G25" s="158" t="e">
        <f t="shared" ref="G25:G33" si="4">H25+I25+J25</f>
        <v>#REF!</v>
      </c>
      <c r="H25" s="158"/>
      <c r="I25" s="158" t="e">
        <f>#REF!+#REF!+#REF!+#REF!+#REF!+#REF!+#REF!</f>
        <v>#REF!</v>
      </c>
      <c r="J25" s="159">
        <v>0</v>
      </c>
    </row>
    <row r="26" spans="1:10" ht="19.899999999999999" customHeight="1">
      <c r="A26" s="157" t="s">
        <v>182</v>
      </c>
      <c r="B26" s="172" t="e">
        <f t="shared" si="3"/>
        <v>#REF!</v>
      </c>
      <c r="C26" s="172"/>
      <c r="D26" s="158" t="e">
        <f>#REF!+#REF!+#REF!+#REF!+#REF!+#REF!+#REF!</f>
        <v>#REF!</v>
      </c>
      <c r="E26" s="159">
        <v>0</v>
      </c>
      <c r="F26" s="160" t="s">
        <v>183</v>
      </c>
      <c r="G26" s="158" t="e">
        <f t="shared" si="4"/>
        <v>#REF!</v>
      </c>
      <c r="H26" s="158"/>
      <c r="I26" s="158" t="e">
        <f>#REF!+#REF!+#REF!+#REF!+#REF!+#REF!+#REF!</f>
        <v>#REF!</v>
      </c>
      <c r="J26" s="159">
        <v>0</v>
      </c>
    </row>
    <row r="27" spans="1:10" ht="19.899999999999999" customHeight="1">
      <c r="A27" s="157" t="s">
        <v>184</v>
      </c>
      <c r="B27" s="172" t="e">
        <f t="shared" si="3"/>
        <v>#REF!</v>
      </c>
      <c r="C27" s="158"/>
      <c r="D27" s="158" t="e">
        <f>#REF!+#REF!+#REF!+#REF!+#REF!+#REF!+#REF!</f>
        <v>#REF!</v>
      </c>
      <c r="E27" s="159">
        <v>0</v>
      </c>
      <c r="F27" s="160" t="s">
        <v>185</v>
      </c>
      <c r="G27" s="158" t="e">
        <f t="shared" si="4"/>
        <v>#REF!</v>
      </c>
      <c r="H27" s="158"/>
      <c r="I27" s="158" t="e">
        <f>#REF!+#REF!+#REF!+#REF!+#REF!+#REF!+#REF!</f>
        <v>#REF!</v>
      </c>
      <c r="J27" s="159">
        <v>0</v>
      </c>
    </row>
    <row r="28" spans="1:10" ht="19.899999999999999" customHeight="1">
      <c r="A28" s="173" t="s">
        <v>186</v>
      </c>
      <c r="B28" s="172" t="e">
        <f t="shared" si="3"/>
        <v>#REF!</v>
      </c>
      <c r="C28" s="158"/>
      <c r="D28" s="158" t="e">
        <f>#REF!+#REF!+#REF!+#REF!+#REF!+#REF!+#REF!</f>
        <v>#REF!</v>
      </c>
      <c r="E28" s="159" t="e">
        <f>(#REF!)/10000</f>
        <v>#REF!</v>
      </c>
      <c r="F28" s="160" t="s">
        <v>187</v>
      </c>
      <c r="G28" s="158" t="e">
        <f t="shared" si="4"/>
        <v>#REF!</v>
      </c>
      <c r="H28" s="158" t="e">
        <f>-I28</f>
        <v>#REF!</v>
      </c>
      <c r="I28" s="158" t="e">
        <f>#REF!+#REF!+#REF!+#REF!+#REF!+#REF!+#REF!</f>
        <v>#REF!</v>
      </c>
      <c r="J28" s="159">
        <v>0</v>
      </c>
    </row>
    <row r="29" spans="1:10" ht="19.899999999999999" customHeight="1">
      <c r="A29" s="173" t="s">
        <v>188</v>
      </c>
      <c r="B29" s="172" t="e">
        <f t="shared" si="3"/>
        <v>#REF!</v>
      </c>
      <c r="C29" s="158"/>
      <c r="D29" s="158" t="e">
        <f>#REF!+#REF!+#REF!+#REF!+#REF!+#REF!+#REF!</f>
        <v>#REF!</v>
      </c>
      <c r="E29" s="159" t="e">
        <f>(#REF!)/10000</f>
        <v>#REF!</v>
      </c>
      <c r="F29" s="160" t="s">
        <v>189</v>
      </c>
      <c r="G29" s="158" t="e">
        <f t="shared" si="4"/>
        <v>#REF!</v>
      </c>
      <c r="H29" s="158"/>
      <c r="I29" s="158" t="e">
        <f>#REF!+#REF!+#REF!+#REF!+#REF!+#REF!+#REF!</f>
        <v>#REF!</v>
      </c>
      <c r="J29" s="159" t="e">
        <f>(#REF!+#REF!)/10000</f>
        <v>#REF!</v>
      </c>
    </row>
    <row r="30" spans="1:10" ht="19.899999999999999" customHeight="1">
      <c r="A30" s="173" t="s">
        <v>190</v>
      </c>
      <c r="B30" s="172" t="e">
        <f t="shared" si="3"/>
        <v>#REF!</v>
      </c>
      <c r="C30" s="158"/>
      <c r="D30" s="158" t="e">
        <f>#REF!+#REF!+#REF!+#REF!+#REF!+#REF!+#REF!</f>
        <v>#REF!</v>
      </c>
      <c r="E30" s="159">
        <v>0</v>
      </c>
      <c r="F30" s="160" t="s">
        <v>191</v>
      </c>
      <c r="G30" s="158" t="e">
        <f t="shared" si="4"/>
        <v>#REF!</v>
      </c>
      <c r="H30" s="158"/>
      <c r="I30" s="158" t="e">
        <f>#REF!+#REF!+#REF!+#REF!+#REF!+#REF!+#REF!</f>
        <v>#REF!</v>
      </c>
      <c r="J30" s="159" t="e">
        <f>(#REF!)/10000</f>
        <v>#REF!</v>
      </c>
    </row>
    <row r="31" spans="1:10" ht="19.899999999999999" customHeight="1">
      <c r="A31" s="173" t="s">
        <v>192</v>
      </c>
      <c r="B31" s="172" t="e">
        <f t="shared" si="3"/>
        <v>#REF!</v>
      </c>
      <c r="C31" s="158"/>
      <c r="D31" s="158" t="e">
        <f>#REF!+#REF!+#REF!+#REF!+#REF!+#REF!+#REF!</f>
        <v>#REF!</v>
      </c>
      <c r="E31" s="159" t="e">
        <f>(#REF!)/10000</f>
        <v>#REF!</v>
      </c>
      <c r="F31" s="160" t="s">
        <v>193</v>
      </c>
      <c r="G31" s="158" t="e">
        <f t="shared" si="4"/>
        <v>#REF!</v>
      </c>
      <c r="H31" s="158"/>
      <c r="I31" s="158" t="e">
        <f>#REF!+#REF!+#REF!+#REF!+#REF!+#REF!+#REF!</f>
        <v>#REF!</v>
      </c>
      <c r="J31" s="159" t="e">
        <f>(#REF!)/10000</f>
        <v>#REF!</v>
      </c>
    </row>
    <row r="32" spans="1:10" ht="19.899999999999999" customHeight="1">
      <c r="A32" s="173" t="s">
        <v>194</v>
      </c>
      <c r="B32" s="172" t="e">
        <f t="shared" si="3"/>
        <v>#REF!</v>
      </c>
      <c r="C32" s="158"/>
      <c r="D32" s="158" t="e">
        <f>#REF!+#REF!+#REF!+#REF!+#REF!+#REF!+#REF!</f>
        <v>#REF!</v>
      </c>
      <c r="E32" s="159" t="e">
        <f>(#REF!)/10000</f>
        <v>#REF!</v>
      </c>
      <c r="F32" s="160" t="s">
        <v>195</v>
      </c>
      <c r="G32" s="158" t="e">
        <f t="shared" si="4"/>
        <v>#REF!</v>
      </c>
      <c r="H32" s="158"/>
      <c r="I32" s="158" t="e">
        <f>#REF!+#REF!+#REF!+#REF!+#REF!+#REF!+#REF!</f>
        <v>#REF!</v>
      </c>
      <c r="J32" s="159" t="e">
        <f>(#REF!)/10000</f>
        <v>#REF!</v>
      </c>
    </row>
    <row r="33" spans="1:10" ht="19.899999999999999" customHeight="1">
      <c r="A33" s="157" t="s">
        <v>196</v>
      </c>
      <c r="B33" s="172" t="e">
        <f t="shared" si="3"/>
        <v>#REF!</v>
      </c>
      <c r="C33" s="158"/>
      <c r="D33" s="158" t="e">
        <f>#REF!+#REF!+#REF!+#REF!+#REF!+#REF!+#REF!</f>
        <v>#REF!</v>
      </c>
      <c r="E33" s="159" t="e">
        <f>(#REF!+#REF!)/10000</f>
        <v>#REF!</v>
      </c>
      <c r="F33" s="160" t="s">
        <v>197</v>
      </c>
      <c r="G33" s="158" t="e">
        <f t="shared" si="4"/>
        <v>#REF!</v>
      </c>
      <c r="H33" s="158"/>
      <c r="I33" s="158" t="e">
        <f>#REF!+#REF!+#REF!+#REF!+#REF!+#REF!+#REF!</f>
        <v>#REF!</v>
      </c>
      <c r="J33" s="159" t="e">
        <f>(#REF!)/10000</f>
        <v>#REF!</v>
      </c>
    </row>
    <row r="34" spans="1:10" ht="19.899999999999999" customHeight="1">
      <c r="A34" s="174" t="s">
        <v>198</v>
      </c>
      <c r="B34" s="175" t="e">
        <f t="shared" si="3"/>
        <v>#REF!</v>
      </c>
      <c r="C34" s="165"/>
      <c r="D34" s="165" t="e">
        <f>#REF!+#REF!+#REF!+#REF!+#REF!+#REF!+#REF!</f>
        <v>#REF!</v>
      </c>
      <c r="E34" s="159" t="e">
        <f>(#REF!)/10000</f>
        <v>#REF!</v>
      </c>
      <c r="F34" s="166" t="s">
        <v>199</v>
      </c>
      <c r="G34" s="164" t="e">
        <f>ROUND(SUM(G24:G25,G28:G33),2)</f>
        <v>#REF!</v>
      </c>
      <c r="H34" s="164"/>
      <c r="I34" s="165" t="e">
        <f>#REF!+#REF!+#REF!+#REF!+#REF!+#REF!+#REF!</f>
        <v>#REF!</v>
      </c>
      <c r="J34" s="164" t="e">
        <f>ROUND(SUM(J24:J25,J28:J33),2)</f>
        <v>#REF!</v>
      </c>
    </row>
    <row r="35" spans="1:10" ht="19.899999999999999" customHeight="1">
      <c r="A35" s="176" t="s">
        <v>200</v>
      </c>
      <c r="B35" s="175" t="e">
        <f t="shared" si="3"/>
        <v>#REF!</v>
      </c>
      <c r="C35" s="165"/>
      <c r="D35" s="165" t="e">
        <f>#REF!+#REF!+#REF!+#REF!+#REF!+#REF!+#REF!</f>
        <v>#REF!</v>
      </c>
      <c r="E35" s="159">
        <v>0</v>
      </c>
      <c r="F35" s="166" t="s">
        <v>201</v>
      </c>
      <c r="G35" s="164" t="e">
        <f>ROUND(SUM(G22,G34),2)</f>
        <v>#REF!</v>
      </c>
      <c r="H35" s="164" t="e">
        <f>H22+H34</f>
        <v>#REF!</v>
      </c>
      <c r="I35" s="165" t="e">
        <f>#REF!+#REF!+#REF!+#REF!+#REF!+#REF!+#REF!</f>
        <v>#REF!</v>
      </c>
      <c r="J35" s="164" t="e">
        <f>ROUND(SUM(J22,J34),2)</f>
        <v>#REF!</v>
      </c>
    </row>
    <row r="36" spans="1:10" ht="19.899999999999999" customHeight="1">
      <c r="A36" s="173" t="s">
        <v>202</v>
      </c>
      <c r="B36" s="172" t="e">
        <f t="shared" si="3"/>
        <v>#REF!</v>
      </c>
      <c r="C36" s="158"/>
      <c r="D36" s="158" t="e">
        <f>#REF!+#REF!+#REF!+#REF!+#REF!+#REF!+#REF!</f>
        <v>#REF!</v>
      </c>
      <c r="E36" s="159">
        <v>0</v>
      </c>
      <c r="F36" s="171" t="s">
        <v>203</v>
      </c>
      <c r="G36" s="168"/>
      <c r="H36" s="169"/>
      <c r="I36" s="158" t="e">
        <f>#REF!+#REF!+#REF!+#REF!+#REF!+#REF!+#REF!</f>
        <v>#REF!</v>
      </c>
      <c r="J36" s="170"/>
    </row>
    <row r="37" spans="1:10" ht="19.899999999999999" customHeight="1">
      <c r="A37" s="173" t="s">
        <v>204</v>
      </c>
      <c r="B37" s="172" t="e">
        <f t="shared" si="3"/>
        <v>#REF!</v>
      </c>
      <c r="C37" s="158"/>
      <c r="D37" s="158" t="e">
        <f>#REF!+#REF!+#REF!+#REF!+#REF!+#REF!+#REF!</f>
        <v>#REF!</v>
      </c>
      <c r="E37" s="159">
        <v>0</v>
      </c>
      <c r="F37" s="160" t="s">
        <v>205</v>
      </c>
      <c r="G37" s="158" t="e">
        <f>H37+I37+J37-0.9</f>
        <v>#REF!</v>
      </c>
      <c r="H37" s="158" t="e">
        <f>-I37</f>
        <v>#REF!</v>
      </c>
      <c r="I37" s="158" t="e">
        <f>#REF!+#REF!+#REF!+#REF!+#REF!+#REF!+#REF!</f>
        <v>#REF!</v>
      </c>
      <c r="J37" s="159" t="e">
        <f>(#REF!)/10000</f>
        <v>#REF!</v>
      </c>
    </row>
    <row r="38" spans="1:10" ht="19.899999999999999" customHeight="1">
      <c r="A38" s="173" t="s">
        <v>206</v>
      </c>
      <c r="B38" s="172" t="e">
        <f t="shared" si="3"/>
        <v>#REF!</v>
      </c>
      <c r="C38" s="158"/>
      <c r="D38" s="158" t="e">
        <f>#REF!+#REF!+#REF!+#REF!+#REF!+#REF!+#REF!</f>
        <v>#REF!</v>
      </c>
      <c r="E38" s="159" t="e">
        <f>(#REF!)/10000</f>
        <v>#REF!</v>
      </c>
      <c r="F38" s="160" t="s">
        <v>207</v>
      </c>
      <c r="G38" s="158" t="e">
        <f>H38+I38+J38</f>
        <v>#REF!</v>
      </c>
      <c r="H38" s="158">
        <v>50000</v>
      </c>
      <c r="I38" s="158" t="e">
        <f>#REF!+#REF!+#REF!+#REF!+#REF!+#REF!+#REF!</f>
        <v>#REF!</v>
      </c>
      <c r="J38" s="159" t="e">
        <f>(#REF!)/10000</f>
        <v>#REF!</v>
      </c>
    </row>
    <row r="39" spans="1:10" ht="19.899999999999999" customHeight="1">
      <c r="A39" s="173" t="s">
        <v>208</v>
      </c>
      <c r="B39" s="172" t="e">
        <f t="shared" si="3"/>
        <v>#REF!</v>
      </c>
      <c r="C39" s="158"/>
      <c r="D39" s="158" t="e">
        <f>#REF!+#REF!+#REF!+#REF!+#REF!+#REF!+#REF!</f>
        <v>#REF!</v>
      </c>
      <c r="E39" s="159" t="e">
        <f>(#REF!)/10000</f>
        <v>#REF!</v>
      </c>
      <c r="F39" s="160" t="s">
        <v>183</v>
      </c>
      <c r="G39" s="158" t="e">
        <f t="shared" ref="G39:G47" si="5">H39+I39+J39</f>
        <v>#REF!</v>
      </c>
      <c r="H39" s="158"/>
      <c r="I39" s="158" t="e">
        <f>#REF!+#REF!+#REF!+#REF!+#REF!+#REF!+#REF!</f>
        <v>#REF!</v>
      </c>
      <c r="J39" s="159">
        <v>0</v>
      </c>
    </row>
    <row r="40" spans="1:10" ht="19.899999999999999" customHeight="1">
      <c r="A40" s="173" t="s">
        <v>209</v>
      </c>
      <c r="B40" s="172" t="e">
        <f t="shared" si="3"/>
        <v>#REF!</v>
      </c>
      <c r="C40" s="158"/>
      <c r="D40" s="158" t="e">
        <f>#REF!+#REF!+#REF!+#REF!+#REF!+#REF!+#REF!</f>
        <v>#REF!</v>
      </c>
      <c r="E40" s="159" t="e">
        <f>(#REF!)/10000</f>
        <v>#REF!</v>
      </c>
      <c r="F40" s="160" t="s">
        <v>185</v>
      </c>
      <c r="G40" s="158" t="e">
        <f t="shared" si="5"/>
        <v>#REF!</v>
      </c>
      <c r="H40" s="158"/>
      <c r="I40" s="158" t="e">
        <f>#REF!+#REF!+#REF!+#REF!+#REF!+#REF!+#REF!</f>
        <v>#REF!</v>
      </c>
      <c r="J40" s="159" t="e">
        <f>(#REF!)/10000</f>
        <v>#REF!</v>
      </c>
    </row>
    <row r="41" spans="1:10" ht="19.899999999999999" customHeight="1">
      <c r="A41" s="157" t="s">
        <v>210</v>
      </c>
      <c r="B41" s="172" t="e">
        <f t="shared" si="3"/>
        <v>#REF!</v>
      </c>
      <c r="C41" s="158"/>
      <c r="D41" s="158" t="e">
        <f>#REF!+#REF!+#REF!+#REF!+#REF!+#REF!+#REF!</f>
        <v>#REF!</v>
      </c>
      <c r="E41" s="159" t="e">
        <f>(#REF!)/10000</f>
        <v>#REF!</v>
      </c>
      <c r="F41" s="160" t="s">
        <v>211</v>
      </c>
      <c r="G41" s="158" t="e">
        <f t="shared" si="5"/>
        <v>#REF!</v>
      </c>
      <c r="H41" s="158"/>
      <c r="I41" s="158" t="e">
        <f>#REF!+#REF!+#REF!+#REF!+#REF!+#REF!+#REF!</f>
        <v>#REF!</v>
      </c>
      <c r="J41" s="159" t="e">
        <f>(#REF!)/10000</f>
        <v>#REF!</v>
      </c>
    </row>
    <row r="42" spans="1:10" ht="19.899999999999999" customHeight="1">
      <c r="A42" s="157" t="s">
        <v>212</v>
      </c>
      <c r="B42" s="172" t="e">
        <f t="shared" si="3"/>
        <v>#REF!</v>
      </c>
      <c r="C42" s="158"/>
      <c r="D42" s="158" t="e">
        <f>#REF!+#REF!+#REF!+#REF!+#REF!+#REF!+#REF!</f>
        <v>#REF!</v>
      </c>
      <c r="E42" s="159" t="e">
        <f>(#REF!)/10000</f>
        <v>#REF!</v>
      </c>
      <c r="F42" s="160" t="s">
        <v>213</v>
      </c>
      <c r="G42" s="158" t="e">
        <f t="shared" si="5"/>
        <v>#REF!</v>
      </c>
      <c r="H42" s="158"/>
      <c r="I42" s="158" t="e">
        <f>#REF!+#REF!+#REF!+#REF!+#REF!+#REF!+#REF!</f>
        <v>#REF!</v>
      </c>
      <c r="J42" s="159">
        <v>0</v>
      </c>
    </row>
    <row r="43" spans="1:10" ht="19.899999999999999" customHeight="1">
      <c r="A43" s="157" t="s">
        <v>214</v>
      </c>
      <c r="B43" s="172" t="e">
        <f t="shared" si="3"/>
        <v>#REF!</v>
      </c>
      <c r="C43" s="158"/>
      <c r="D43" s="158" t="e">
        <f>#REF!+#REF!+#REF!+#REF!+#REF!+#REF!+#REF!</f>
        <v>#REF!</v>
      </c>
      <c r="E43" s="159" t="e">
        <f>(#REF!)/10000</f>
        <v>#REF!</v>
      </c>
      <c r="F43" s="160" t="s">
        <v>215</v>
      </c>
      <c r="G43" s="158" t="e">
        <f t="shared" si="5"/>
        <v>#REF!</v>
      </c>
      <c r="H43" s="158" t="e">
        <f>-I43</f>
        <v>#REF!</v>
      </c>
      <c r="I43" s="158" t="e">
        <f>#REF!+#REF!+#REF!+#REF!+#REF!+#REF!+#REF!</f>
        <v>#REF!</v>
      </c>
      <c r="J43" s="159" t="e">
        <f>(#REF!)/10000</f>
        <v>#REF!</v>
      </c>
    </row>
    <row r="44" spans="1:10" ht="19.899999999999999" customHeight="1">
      <c r="A44" s="157"/>
      <c r="B44" s="172" t="e">
        <f t="shared" si="3"/>
        <v>#REF!</v>
      </c>
      <c r="C44" s="158"/>
      <c r="D44" s="158" t="e">
        <f>#REF!+#REF!+#REF!+#REF!+#REF!+#REF!+#REF!</f>
        <v>#REF!</v>
      </c>
      <c r="E44" s="158">
        <v>0</v>
      </c>
      <c r="F44" s="160" t="s">
        <v>216</v>
      </c>
      <c r="G44" s="158" t="e">
        <f t="shared" si="5"/>
        <v>#REF!</v>
      </c>
      <c r="H44" s="158"/>
      <c r="I44" s="158" t="e">
        <f>#REF!+#REF!+#REF!+#REF!+#REF!+#REF!+#REF!</f>
        <v>#REF!</v>
      </c>
      <c r="J44" s="159">
        <v>0</v>
      </c>
    </row>
    <row r="45" spans="1:10" ht="19.899999999999999" customHeight="1">
      <c r="A45" s="157"/>
      <c r="B45" s="172" t="e">
        <f t="shared" si="3"/>
        <v>#REF!</v>
      </c>
      <c r="C45" s="158"/>
      <c r="D45" s="158" t="e">
        <f>#REF!+#REF!+#REF!+#REF!+#REF!+#REF!+#REF!</f>
        <v>#REF!</v>
      </c>
      <c r="E45" s="158"/>
      <c r="F45" s="177" t="s">
        <v>217</v>
      </c>
      <c r="G45" s="158" t="e">
        <f t="shared" si="5"/>
        <v>#REF!</v>
      </c>
      <c r="H45" s="158" t="e">
        <f>-I45</f>
        <v>#REF!</v>
      </c>
      <c r="I45" s="158" t="e">
        <f>#REF!+#REF!+#REF!+#REF!+#REF!+#REF!+#REF!</f>
        <v>#REF!</v>
      </c>
      <c r="J45" s="159" t="e">
        <f>(#REF!)/10000</f>
        <v>#REF!</v>
      </c>
    </row>
    <row r="46" spans="1:10" ht="19.899999999999999" customHeight="1">
      <c r="A46" s="157"/>
      <c r="B46" s="172" t="e">
        <f t="shared" si="3"/>
        <v>#REF!</v>
      </c>
      <c r="C46" s="158"/>
      <c r="D46" s="158" t="e">
        <f>#REF!+#REF!+#REF!+#REF!+#REF!+#REF!+#REF!</f>
        <v>#REF!</v>
      </c>
      <c r="E46" s="158"/>
      <c r="F46" s="177" t="s">
        <v>218</v>
      </c>
      <c r="G46" s="158" t="e">
        <f t="shared" si="5"/>
        <v>#REF!</v>
      </c>
      <c r="H46" s="158"/>
      <c r="I46" s="158" t="e">
        <f>#REF!+#REF!+#REF!+#REF!+#REF!+#REF!+#REF!</f>
        <v>#REF!</v>
      </c>
      <c r="J46" s="158">
        <v>0</v>
      </c>
    </row>
    <row r="47" spans="1:10" ht="19.899999999999999" customHeight="1">
      <c r="A47" s="157"/>
      <c r="B47" s="172" t="e">
        <f t="shared" si="3"/>
        <v>#REF!</v>
      </c>
      <c r="C47" s="158"/>
      <c r="D47" s="158" t="e">
        <f>#REF!+#REF!+#REF!+#REF!+#REF!+#REF!+#REF!</f>
        <v>#REF!</v>
      </c>
      <c r="E47" s="158"/>
      <c r="F47" s="177" t="s">
        <v>219</v>
      </c>
      <c r="G47" s="158" t="e">
        <f t="shared" si="5"/>
        <v>#REF!</v>
      </c>
      <c r="H47" s="158">
        <f>[3]汇总底稿!D33+[3]汇总底稿!E33+[3]汇总底稿!F33-[3]资产负债表!I47-(13780.74/12*5)</f>
        <v>-4117.4235297654423</v>
      </c>
      <c r="I47" s="158" t="e">
        <f>#REF!+#REF!+#REF!+#REF!+#REF!+#REF!+#REF!</f>
        <v>#REF!</v>
      </c>
      <c r="J47" s="159" t="e">
        <f>(#REF!)/10000</f>
        <v>#REF!</v>
      </c>
    </row>
    <row r="48" spans="1:10" ht="19.899999999999999" customHeight="1">
      <c r="A48" s="174"/>
      <c r="B48" s="175" t="e">
        <f t="shared" si="3"/>
        <v>#REF!</v>
      </c>
      <c r="C48" s="165"/>
      <c r="D48" s="165" t="e">
        <f>#REF!+#REF!+#REF!+#REF!+#REF!+#REF!+#REF!</f>
        <v>#REF!</v>
      </c>
      <c r="E48" s="165"/>
      <c r="F48" s="178" t="s">
        <v>220</v>
      </c>
      <c r="G48" s="164" t="e">
        <f>G37+G38+G41+G43+G44+G45+G46+G47</f>
        <v>#REF!</v>
      </c>
      <c r="H48" s="164" t="e">
        <f>H37+H38+H41+H43+H44+H45+H46+H47</f>
        <v>#REF!</v>
      </c>
      <c r="I48" s="165" t="e">
        <f>#REF!+#REF!+#REF!+#REF!+#REF!+#REF!+#REF!</f>
        <v>#REF!</v>
      </c>
      <c r="J48" s="164" t="e">
        <f>ROUND(SUM(J37:J38,J41,-J42,J43:J47),2)</f>
        <v>#REF!</v>
      </c>
    </row>
    <row r="49" spans="1:10" ht="19.899999999999999" customHeight="1">
      <c r="A49" s="157"/>
      <c r="B49" s="172" t="e">
        <f t="shared" si="3"/>
        <v>#REF!</v>
      </c>
      <c r="C49" s="158"/>
      <c r="D49" s="158" t="e">
        <f>#REF!+#REF!+#REF!+#REF!+#REF!+#REF!+#REF!</f>
        <v>#REF!</v>
      </c>
      <c r="E49" s="158"/>
      <c r="F49" s="177" t="s">
        <v>221</v>
      </c>
      <c r="G49" s="172" t="e">
        <f>H49+I49+J49</f>
        <v>#REF!</v>
      </c>
      <c r="H49" s="172">
        <f>[3]汇总底稿!D32+[3]汇总底稿!E32+[3]汇总底稿!F32-[3]资产负债表!I49</f>
        <v>16585.150000000001</v>
      </c>
      <c r="I49" s="158" t="e">
        <f>#REF!+#REF!+#REF!+#REF!+#REF!+#REF!+#REF!</f>
        <v>#REF!</v>
      </c>
      <c r="J49" s="159" t="e">
        <f>(#REF!)/10000</f>
        <v>#REF!</v>
      </c>
    </row>
    <row r="50" spans="1:10" ht="19.899999999999999" customHeight="1">
      <c r="A50" s="163" t="s">
        <v>222</v>
      </c>
      <c r="B50" s="164" t="e">
        <f>ROUND(SUM(B24:B43),2)</f>
        <v>#REF!</v>
      </c>
      <c r="C50" s="164">
        <f>SUM(C24:C49)</f>
        <v>0</v>
      </c>
      <c r="D50" s="165" t="e">
        <f>#REF!+#REF!+#REF!+#REF!+#REF!+#REF!</f>
        <v>#REF!</v>
      </c>
      <c r="E50" s="164" t="e">
        <f>ROUND(SUM(E24:E43),2)</f>
        <v>#REF!</v>
      </c>
      <c r="F50" s="178" t="s">
        <v>223</v>
      </c>
      <c r="G50" s="179" t="e">
        <f>ROUND(G48+G49,2)</f>
        <v>#REF!</v>
      </c>
      <c r="H50" s="179" t="e">
        <f>H48+H49</f>
        <v>#REF!</v>
      </c>
      <c r="I50" s="165" t="e">
        <f>#REF!+#REF!+#REF!+#REF!+#REF!+#REF!</f>
        <v>#REF!</v>
      </c>
      <c r="J50" s="179" t="e">
        <f>ROUND(J48+J49,2)</f>
        <v>#REF!</v>
      </c>
    </row>
    <row r="51" spans="1:10" ht="19.899999999999999" customHeight="1">
      <c r="A51" s="180" t="s">
        <v>224</v>
      </c>
      <c r="B51" s="181" t="e">
        <f>ROUND(B22+B50,2)</f>
        <v>#REF!</v>
      </c>
      <c r="C51" s="181" t="e">
        <f>C50+C22</f>
        <v>#REF!</v>
      </c>
      <c r="D51" s="158" t="e">
        <f>#REF!+#REF!+#REF!+#REF!+#REF!+#REF!</f>
        <v>#REF!</v>
      </c>
      <c r="E51" s="181" t="e">
        <f>ROUND(E22+E50,2)</f>
        <v>#REF!</v>
      </c>
      <c r="F51" s="178" t="s">
        <v>225</v>
      </c>
      <c r="G51" s="181" t="e">
        <f>ROUND(G35+G50,2)</f>
        <v>#REF!</v>
      </c>
      <c r="H51" s="181" t="e">
        <f>H50+H35</f>
        <v>#REF!</v>
      </c>
      <c r="I51" s="158" t="e">
        <f>#REF!+#REF!+#REF!+#REF!+#REF!+#REF!</f>
        <v>#REF!</v>
      </c>
      <c r="J51" s="181" t="e">
        <f>ROUND(J35+J50,2)</f>
        <v>#REF!</v>
      </c>
    </row>
    <row r="52" spans="1:10" ht="19.899999999999999" customHeight="1">
      <c r="D52" s="120"/>
    </row>
    <row r="53" spans="1:10">
      <c r="D53" s="122"/>
    </row>
  </sheetData>
  <protectedRanges>
    <protectedRange sqref="B5:E5 B23:C23 G49:H49 J36 G36:H36 C46:C49 J23 G23:H33 E46:E49 E23 G5:J5" name="区域1_3_1_3"/>
    <protectedRange sqref="F43" name="区域1_1_1_1_3"/>
    <protectedRange sqref="B7:C21 D7:D51 B6:D6" name="区域1_3_1_1_1_3"/>
    <protectedRange sqref="C45 E45" name="区域1_3_2_4"/>
    <protectedRange sqref="C27:C44 E44" name="区域1_3_2_1_3"/>
    <protectedRange sqref="B24:C24 C25:C26 B25:B49" name="区域1_3_3_3"/>
    <protectedRange sqref="G6:I6 H7:H11 G7:G21 I7:I51" name="区域1_3_4_4"/>
    <protectedRange sqref="H12 H18:H21" name="区域1_3_4_1_3"/>
    <protectedRange sqref="G37:H47 J46" name="区域1_3_5_3"/>
  </protectedRanges>
  <mergeCells count="3">
    <mergeCell ref="A1:J1"/>
    <mergeCell ref="E2:F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zoomScaleNormal="100" workbookViewId="0">
      <selection activeCell="I4" sqref="I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241" t="s">
        <v>0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8" s="6" customFormat="1" ht="15.75">
      <c r="A3" s="4" t="s">
        <v>276</v>
      </c>
      <c r="B3" s="242" t="s">
        <v>277</v>
      </c>
      <c r="C3" s="242"/>
      <c r="D3" s="242"/>
      <c r="E3" s="242"/>
      <c r="F3" s="242"/>
      <c r="G3" s="242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286</v>
      </c>
      <c r="C4" s="12" t="s">
        <v>287</v>
      </c>
      <c r="D4" s="12" t="s">
        <v>288</v>
      </c>
      <c r="E4" s="12" t="s">
        <v>289</v>
      </c>
      <c r="F4" s="12" t="s">
        <v>290</v>
      </c>
      <c r="G4" s="12" t="s">
        <v>41</v>
      </c>
      <c r="H4" s="12" t="s">
        <v>283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/>
      <c r="C5" s="17"/>
      <c r="D5" s="17"/>
      <c r="E5" s="17"/>
      <c r="F5" s="17"/>
      <c r="G5" s="17">
        <f>SUM(B5:F5)</f>
        <v>0</v>
      </c>
      <c r="H5" s="17"/>
      <c r="I5" s="17"/>
      <c r="J5" s="17"/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/>
      <c r="C6" s="24"/>
      <c r="D6" s="24"/>
      <c r="E6" s="24"/>
      <c r="F6" s="24"/>
      <c r="G6" s="17">
        <f t="shared" ref="G6:G34" si="0">SUM(B6:F6)</f>
        <v>0</v>
      </c>
      <c r="H6" s="24"/>
      <c r="I6" s="24"/>
      <c r="J6" s="24"/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/>
      <c r="C7" s="24"/>
      <c r="D7" s="24"/>
      <c r="E7" s="24"/>
      <c r="F7" s="24"/>
      <c r="G7" s="17">
        <f t="shared" si="0"/>
        <v>0</v>
      </c>
      <c r="H7" s="24"/>
      <c r="I7" s="24"/>
      <c r="J7" s="24"/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/>
      <c r="C8" s="24"/>
      <c r="D8" s="24"/>
      <c r="E8" s="24"/>
      <c r="F8" s="24"/>
      <c r="G8" s="17">
        <f t="shared" si="0"/>
        <v>0</v>
      </c>
      <c r="H8" s="24"/>
      <c r="I8" s="24"/>
      <c r="J8" s="24"/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/>
      <c r="C9" s="24"/>
      <c r="D9" s="24"/>
      <c r="E9" s="24"/>
      <c r="F9" s="24"/>
      <c r="G9" s="17">
        <f t="shared" si="0"/>
        <v>0</v>
      </c>
      <c r="H9" s="24"/>
      <c r="I9" s="24"/>
      <c r="J9" s="24"/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/>
      <c r="C10" s="24"/>
      <c r="D10" s="24"/>
      <c r="E10" s="24"/>
      <c r="F10" s="24"/>
      <c r="G10" s="17">
        <f t="shared" si="0"/>
        <v>0</v>
      </c>
      <c r="H10" s="24"/>
      <c r="I10" s="24"/>
      <c r="J10" s="24"/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/>
      <c r="C11" s="24"/>
      <c r="D11" s="24"/>
      <c r="E11" s="24"/>
      <c r="F11" s="24"/>
      <c r="G11" s="17">
        <f t="shared" si="0"/>
        <v>0</v>
      </c>
      <c r="H11" s="24"/>
      <c r="I11" s="24"/>
      <c r="J11" s="24"/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/>
      <c r="C12" s="24"/>
      <c r="D12" s="24"/>
      <c r="E12" s="24"/>
      <c r="F12" s="24"/>
      <c r="G12" s="17">
        <f t="shared" si="0"/>
        <v>0</v>
      </c>
      <c r="H12" s="24"/>
      <c r="I12" s="24"/>
      <c r="J12" s="24"/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/>
      <c r="C13" s="24"/>
      <c r="D13" s="24"/>
      <c r="E13" s="24"/>
      <c r="F13" s="24"/>
      <c r="G13" s="17">
        <f t="shared" si="0"/>
        <v>0</v>
      </c>
      <c r="H13" s="24"/>
      <c r="I13" s="24"/>
      <c r="J13" s="24"/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/>
      <c r="C14" s="24"/>
      <c r="D14" s="24"/>
      <c r="E14" s="24"/>
      <c r="F14" s="24"/>
      <c r="G14" s="17">
        <f t="shared" si="0"/>
        <v>0</v>
      </c>
      <c r="H14" s="24"/>
      <c r="I14" s="24"/>
      <c r="J14" s="24"/>
      <c r="K14" s="25"/>
    </row>
    <row r="15" spans="1:18" s="19" customFormat="1" ht="23.1" customHeight="1">
      <c r="A15" s="26" t="s">
        <v>21</v>
      </c>
      <c r="B15" s="24"/>
      <c r="C15" s="24"/>
      <c r="D15" s="24"/>
      <c r="E15" s="24"/>
      <c r="F15" s="24"/>
      <c r="G15" s="17">
        <f t="shared" si="0"/>
        <v>0</v>
      </c>
      <c r="H15" s="24"/>
      <c r="I15" s="24"/>
      <c r="J15" s="24"/>
      <c r="K15" s="25"/>
    </row>
    <row r="16" spans="1:18" s="19" customFormat="1" ht="23.1" customHeight="1">
      <c r="A16" s="26" t="s">
        <v>22</v>
      </c>
      <c r="B16" s="24"/>
      <c r="C16" s="24"/>
      <c r="D16" s="24"/>
      <c r="E16" s="24"/>
      <c r="F16" s="24"/>
      <c r="G16" s="17">
        <f t="shared" si="0"/>
        <v>0</v>
      </c>
      <c r="H16" s="24"/>
      <c r="I16" s="24"/>
      <c r="J16" s="24"/>
      <c r="K16" s="25"/>
    </row>
    <row r="17" spans="1:11" s="19" customFormat="1" ht="23.1" customHeight="1">
      <c r="A17" s="26" t="s">
        <v>23</v>
      </c>
      <c r="B17" s="24"/>
      <c r="C17" s="24"/>
      <c r="D17" s="24"/>
      <c r="E17" s="24"/>
      <c r="F17" s="24"/>
      <c r="G17" s="17">
        <f t="shared" si="0"/>
        <v>0</v>
      </c>
      <c r="H17" s="24"/>
      <c r="I17" s="24"/>
      <c r="J17" s="24"/>
      <c r="K17" s="25"/>
    </row>
    <row r="18" spans="1:11" s="19" customFormat="1" ht="23.1" customHeight="1">
      <c r="A18" s="26" t="s">
        <v>24</v>
      </c>
      <c r="B18" s="24"/>
      <c r="C18" s="24"/>
      <c r="D18" s="24"/>
      <c r="E18" s="24"/>
      <c r="F18" s="24"/>
      <c r="G18" s="17">
        <f t="shared" si="0"/>
        <v>0</v>
      </c>
      <c r="H18" s="24"/>
      <c r="I18" s="24"/>
      <c r="J18" s="24"/>
      <c r="K18" s="25"/>
    </row>
    <row r="19" spans="1:11" s="19" customFormat="1" ht="23.1" customHeight="1">
      <c r="A19" s="26" t="s">
        <v>25</v>
      </c>
      <c r="B19" s="24"/>
      <c r="C19" s="24"/>
      <c r="D19" s="24"/>
      <c r="E19" s="24"/>
      <c r="F19" s="24"/>
      <c r="G19" s="17">
        <f t="shared" si="0"/>
        <v>0</v>
      </c>
      <c r="H19" s="24"/>
      <c r="I19" s="24"/>
      <c r="J19" s="24"/>
      <c r="K19" s="25"/>
    </row>
    <row r="20" spans="1:11" s="19" customFormat="1" ht="23.1" customHeight="1">
      <c r="A20" s="26" t="s">
        <v>26</v>
      </c>
      <c r="B20" s="24"/>
      <c r="C20" s="24"/>
      <c r="D20" s="24"/>
      <c r="E20" s="24"/>
      <c r="F20" s="24"/>
      <c r="G20" s="17">
        <f t="shared" si="0"/>
        <v>0</v>
      </c>
      <c r="H20" s="24"/>
      <c r="I20" s="24"/>
      <c r="J20" s="24"/>
      <c r="K20" s="25"/>
    </row>
    <row r="21" spans="1:11" s="19" customFormat="1" ht="23.1" customHeight="1">
      <c r="A21" s="26" t="s">
        <v>27</v>
      </c>
      <c r="B21" s="24"/>
      <c r="C21" s="24"/>
      <c r="D21" s="24"/>
      <c r="E21" s="24"/>
      <c r="F21" s="24"/>
      <c r="G21" s="17">
        <f t="shared" si="0"/>
        <v>0</v>
      </c>
      <c r="H21" s="24"/>
      <c r="I21" s="24"/>
      <c r="J21" s="24"/>
      <c r="K21" s="25"/>
    </row>
    <row r="22" spans="1:11" s="19" customFormat="1" ht="23.1" customHeight="1">
      <c r="A22" s="26" t="s">
        <v>28</v>
      </c>
      <c r="B22" s="24"/>
      <c r="C22" s="24"/>
      <c r="D22" s="24"/>
      <c r="E22" s="24"/>
      <c r="F22" s="24"/>
      <c r="G22" s="17">
        <f t="shared" si="0"/>
        <v>0</v>
      </c>
      <c r="H22" s="24"/>
      <c r="I22" s="24"/>
      <c r="J22" s="24"/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0</v>
      </c>
      <c r="C23" s="29">
        <f t="shared" ref="C23:F23" si="1">SUM(C5-C6-C7-C8-C9-C10-C11+C14+C15+C18+C19+C20+C21+C22)</f>
        <v>0</v>
      </c>
      <c r="D23" s="29">
        <f t="shared" si="1"/>
        <v>0</v>
      </c>
      <c r="E23" s="29">
        <f t="shared" si="1"/>
        <v>0</v>
      </c>
      <c r="F23" s="29">
        <f t="shared" si="1"/>
        <v>0</v>
      </c>
      <c r="G23" s="17">
        <f t="shared" si="0"/>
        <v>0</v>
      </c>
      <c r="H23" s="29"/>
      <c r="I23" s="29"/>
      <c r="J23" s="29"/>
      <c r="K23" s="30"/>
    </row>
    <row r="24" spans="1:11" s="19" customFormat="1" ht="23.1" customHeight="1">
      <c r="A24" s="23" t="s">
        <v>30</v>
      </c>
      <c r="B24" s="24"/>
      <c r="C24" s="24"/>
      <c r="D24" s="24"/>
      <c r="E24" s="24"/>
      <c r="F24" s="24"/>
      <c r="G24" s="17">
        <f t="shared" si="0"/>
        <v>0</v>
      </c>
      <c r="H24" s="24"/>
      <c r="I24" s="24"/>
      <c r="J24" s="24"/>
      <c r="K24" s="25"/>
    </row>
    <row r="25" spans="1:11" s="19" customFormat="1" ht="23.1" customHeight="1">
      <c r="A25" s="23" t="s">
        <v>31</v>
      </c>
      <c r="B25" s="24"/>
      <c r="C25" s="24"/>
      <c r="D25" s="24"/>
      <c r="E25" s="24"/>
      <c r="F25" s="24"/>
      <c r="G25" s="17">
        <f t="shared" si="0"/>
        <v>0</v>
      </c>
      <c r="H25" s="24"/>
      <c r="I25" s="24"/>
      <c r="J25" s="24"/>
      <c r="K25" s="25"/>
    </row>
    <row r="26" spans="1:11" s="19" customFormat="1" ht="23.1" customHeight="1">
      <c r="A26" s="16" t="s">
        <v>32</v>
      </c>
      <c r="B26" s="29">
        <f>B23+B24-B25</f>
        <v>0</v>
      </c>
      <c r="C26" s="29">
        <f t="shared" ref="C26:E26" si="2">C23+C24-C25</f>
        <v>0</v>
      </c>
      <c r="D26" s="29">
        <f t="shared" si="2"/>
        <v>0</v>
      </c>
      <c r="E26" s="29">
        <f t="shared" si="2"/>
        <v>0</v>
      </c>
      <c r="F26" s="29">
        <f t="shared" ref="F26" si="3">F23+F24-F25</f>
        <v>0</v>
      </c>
      <c r="G26" s="17">
        <f t="shared" si="0"/>
        <v>0</v>
      </c>
      <c r="H26" s="29"/>
      <c r="I26" s="29"/>
      <c r="J26" s="29"/>
      <c r="K26" s="30"/>
    </row>
    <row r="27" spans="1:11" s="19" customFormat="1" ht="23.1" customHeight="1">
      <c r="A27" s="23" t="s">
        <v>33</v>
      </c>
      <c r="B27" s="24"/>
      <c r="C27" s="24"/>
      <c r="D27" s="24"/>
      <c r="E27" s="24"/>
      <c r="F27" s="24"/>
      <c r="G27" s="17">
        <f t="shared" si="0"/>
        <v>0</v>
      </c>
      <c r="H27" s="24"/>
      <c r="I27" s="24"/>
      <c r="J27" s="24"/>
      <c r="K27" s="25"/>
    </row>
    <row r="28" spans="1:11" s="19" customFormat="1" ht="23.1" customHeight="1">
      <c r="A28" s="16" t="s">
        <v>34</v>
      </c>
      <c r="B28" s="29">
        <f>B26-B27</f>
        <v>0</v>
      </c>
      <c r="C28" s="29">
        <f t="shared" ref="C28:E28" si="4">C26-C27</f>
        <v>0</v>
      </c>
      <c r="D28" s="29">
        <f t="shared" si="4"/>
        <v>0</v>
      </c>
      <c r="E28" s="29">
        <f t="shared" si="4"/>
        <v>0</v>
      </c>
      <c r="F28" s="29">
        <f t="shared" ref="F28" si="5">F26-F27</f>
        <v>0</v>
      </c>
      <c r="G28" s="17">
        <f t="shared" si="0"/>
        <v>0</v>
      </c>
      <c r="H28" s="29"/>
      <c r="I28" s="29"/>
      <c r="J28" s="29"/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/>
      <c r="I29" s="31"/>
      <c r="J29" s="31"/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/>
      <c r="I30" s="31"/>
      <c r="J30" s="31"/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/>
      <c r="I31" s="31"/>
      <c r="J31" s="31"/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/>
      <c r="I32" s="34"/>
      <c r="J32" s="34"/>
      <c r="K32" s="35"/>
    </row>
    <row r="33" spans="1:11" ht="23.1" customHeight="1">
      <c r="A33" s="23" t="s">
        <v>39</v>
      </c>
      <c r="B33" s="34"/>
      <c r="C33" s="34"/>
      <c r="D33" s="34"/>
      <c r="E33" s="34"/>
      <c r="F33" s="34"/>
      <c r="G33" s="17">
        <f t="shared" si="0"/>
        <v>0</v>
      </c>
      <c r="H33" s="34"/>
      <c r="I33" s="34"/>
      <c r="J33" s="34"/>
      <c r="K33" s="35"/>
    </row>
    <row r="34" spans="1:11" ht="23.1" customHeight="1">
      <c r="A34" s="23" t="s">
        <v>40</v>
      </c>
      <c r="B34" s="34"/>
      <c r="C34" s="34"/>
      <c r="D34" s="34"/>
      <c r="E34" s="34"/>
      <c r="F34" s="34"/>
      <c r="G34" s="17">
        <f t="shared" si="0"/>
        <v>0</v>
      </c>
      <c r="H34" s="34"/>
      <c r="I34" s="34"/>
      <c r="J34" s="34"/>
      <c r="K34" s="35"/>
    </row>
  </sheetData>
  <protectedRanges>
    <protectedRange sqref="B29:F31 B5:K5 B7:F22 I7:K22 B24:F25 I24:K25 I27:K27 B27:F27 H29:K31 G6:G34" name="区域1"/>
    <protectedRange sqref="R4 M5:R12 N3:R3" name="区域1_3_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247" t="s">
        <v>279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</row>
    <row r="2" spans="1:29" ht="18.75">
      <c r="A2" s="39" t="s">
        <v>278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248" t="s">
        <v>44</v>
      </c>
      <c r="X2" s="248"/>
      <c r="Y2" s="248"/>
      <c r="Z2" s="248"/>
      <c r="AA2" s="248"/>
      <c r="AB2" s="248"/>
      <c r="AC2" s="248"/>
    </row>
    <row r="3" spans="1:29" ht="39.950000000000003" customHeight="1">
      <c r="A3" s="249" t="s">
        <v>45</v>
      </c>
      <c r="B3" s="250" t="s">
        <v>46</v>
      </c>
      <c r="C3" s="250"/>
      <c r="D3" s="250"/>
      <c r="E3" s="250"/>
      <c r="F3" s="250"/>
      <c r="G3" s="250"/>
      <c r="H3" s="250"/>
      <c r="I3" s="250" t="s">
        <v>47</v>
      </c>
      <c r="J3" s="250"/>
      <c r="K3" s="250"/>
      <c r="L3" s="250"/>
      <c r="M3" s="250"/>
      <c r="N3" s="250"/>
      <c r="O3" s="250"/>
      <c r="P3" s="250" t="s">
        <v>48</v>
      </c>
      <c r="Q3" s="250"/>
      <c r="R3" s="250"/>
      <c r="S3" s="250"/>
      <c r="T3" s="250"/>
      <c r="U3" s="250"/>
      <c r="V3" s="250"/>
      <c r="W3" s="250" t="s">
        <v>49</v>
      </c>
      <c r="X3" s="250"/>
      <c r="Y3" s="250"/>
      <c r="Z3" s="250"/>
      <c r="AA3" s="250"/>
      <c r="AB3" s="250"/>
      <c r="AC3" s="250"/>
    </row>
    <row r="4" spans="1:29" ht="39.950000000000003" customHeight="1">
      <c r="A4" s="249"/>
      <c r="B4" s="63" t="s">
        <v>286</v>
      </c>
      <c r="C4" s="63" t="s">
        <v>291</v>
      </c>
      <c r="D4" s="63" t="s">
        <v>292</v>
      </c>
      <c r="E4" s="63" t="s">
        <v>293</v>
      </c>
      <c r="F4" s="63" t="s">
        <v>294</v>
      </c>
      <c r="G4" s="64" t="s">
        <v>227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246" t="s">
        <v>54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251" t="s">
        <v>226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252" t="s">
        <v>44</v>
      </c>
      <c r="L2" s="252"/>
      <c r="M2" s="252"/>
    </row>
    <row r="3" spans="1:13" ht="21" customHeight="1">
      <c r="A3" s="253" t="s">
        <v>45</v>
      </c>
      <c r="B3" s="254" t="s">
        <v>46</v>
      </c>
      <c r="C3" s="254"/>
      <c r="D3" s="254"/>
      <c r="E3" s="254" t="s">
        <v>47</v>
      </c>
      <c r="F3" s="254"/>
      <c r="G3" s="254"/>
      <c r="H3" s="254" t="s">
        <v>48</v>
      </c>
      <c r="I3" s="254"/>
      <c r="J3" s="254"/>
      <c r="K3" s="254" t="s">
        <v>49</v>
      </c>
      <c r="L3" s="254"/>
      <c r="M3" s="254"/>
    </row>
    <row r="4" spans="1:13" ht="37.5" customHeight="1">
      <c r="A4" s="253"/>
      <c r="B4" s="68" t="s">
        <v>280</v>
      </c>
      <c r="C4" s="68" t="s">
        <v>281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6</vt:i4>
      </vt:variant>
    </vt:vector>
  </HeadingPairs>
  <TitlesOfParts>
    <vt:vector size="18" baseType="lpstr">
      <vt:lpstr>总体</vt:lpstr>
      <vt:lpstr>考核指标表</vt:lpstr>
      <vt:lpstr>资产负债表</vt:lpstr>
      <vt:lpstr>现金流量表汇总底稿</vt:lpstr>
      <vt:lpstr>利润表汇总底稿</vt:lpstr>
      <vt:lpstr>资产负债表1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利润表汇总底稿!Print_Area</vt:lpstr>
      <vt:lpstr>现金流量表!Print_Area</vt:lpstr>
      <vt:lpstr>现金流量表汇总底稿!Print_Area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2020-09-07T08:00:30Z</dcterms:modified>
</cp:coreProperties>
</file>